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slmtyjos\Desktop\ABASTO\OC KEY\Diciembre\"/>
    </mc:Choice>
  </mc:AlternateContent>
  <bookViews>
    <workbookView xWindow="0" yWindow="0" windowWidth="20490" windowHeight="7755" firstSheet="2" activeTab="2"/>
  </bookViews>
  <sheets>
    <sheet name="Papel sin mov" sheetId="5" state="hidden" r:id="rId1"/>
    <sheet name="Odocontroles" sheetId="7" state="hidden" r:id="rId2"/>
    <sheet name="Análisis" sheetId="13" r:id="rId3"/>
    <sheet name="Vta + Mov 80" sheetId="20" r:id="rId4"/>
    <sheet name="OC 7200" sheetId="22" r:id="rId5"/>
  </sheets>
  <externalReferences>
    <externalReference r:id="rId6"/>
    <externalReference r:id="rId7"/>
    <externalReference r:id="rId8"/>
    <externalReference r:id="rId9"/>
    <externalReference r:id="rId10"/>
  </externalReferences>
  <definedNames>
    <definedName name="_xlnm._FilterDatabase" localSheetId="2" hidden="1">Análisis!$A$2:$BB$704</definedName>
    <definedName name="_xlnm._FilterDatabase" localSheetId="3" hidden="1">'Vta + Mov 80'!$A$2:$L$705</definedName>
    <definedName name="ventas">'Vta + Mov 80'!$A$3:$B$704</definedName>
  </definedNames>
  <calcPr calcId="152511"/>
</workbook>
</file>

<file path=xl/calcChain.xml><?xml version="1.0" encoding="utf-8"?>
<calcChain xmlns="http://schemas.openxmlformats.org/spreadsheetml/2006/main">
  <c r="L21" i="13" l="1"/>
  <c r="L294" i="13"/>
  <c r="L9" i="13"/>
  <c r="L7" i="13"/>
  <c r="L8" i="13"/>
  <c r="L17" i="13"/>
  <c r="L10" i="13"/>
  <c r="L11" i="13"/>
  <c r="L12" i="13"/>
  <c r="L26" i="13"/>
  <c r="L661" i="13"/>
  <c r="L15" i="13"/>
  <c r="L16" i="13"/>
  <c r="L30" i="13"/>
  <c r="L18" i="13"/>
  <c r="L103" i="13"/>
  <c r="L31" i="13"/>
  <c r="L20" i="13"/>
  <c r="L22" i="13"/>
  <c r="L32" i="13"/>
  <c r="L195" i="13"/>
  <c r="L33" i="13"/>
  <c r="L34" i="13"/>
  <c r="L27" i="13"/>
  <c r="L198" i="13"/>
  <c r="L76" i="13"/>
  <c r="L35" i="13"/>
  <c r="L36" i="13"/>
  <c r="L37" i="13"/>
  <c r="L38" i="13"/>
  <c r="L39" i="13"/>
  <c r="L40" i="13"/>
  <c r="L42" i="13"/>
  <c r="L43" i="13"/>
  <c r="L45" i="13"/>
  <c r="L46" i="13"/>
  <c r="L47" i="13"/>
  <c r="L222" i="13"/>
  <c r="L49" i="13"/>
  <c r="L50" i="13"/>
  <c r="L28" i="13"/>
  <c r="L51" i="13"/>
  <c r="L52" i="13"/>
  <c r="L53" i="13"/>
  <c r="L139" i="13"/>
  <c r="L54" i="13"/>
  <c r="L55" i="13"/>
  <c r="L56" i="13"/>
  <c r="L57" i="13"/>
  <c r="L58" i="13"/>
  <c r="L60" i="13"/>
  <c r="L61" i="13"/>
  <c r="L62" i="13"/>
  <c r="L63" i="13"/>
  <c r="L64" i="13"/>
  <c r="L638" i="13"/>
  <c r="L65" i="13"/>
  <c r="L66" i="13"/>
  <c r="L67" i="13"/>
  <c r="L68" i="13"/>
  <c r="L70" i="13"/>
  <c r="L71" i="13"/>
  <c r="L72" i="13"/>
  <c r="L74" i="13"/>
  <c r="L75" i="13"/>
  <c r="L96" i="13"/>
  <c r="L82" i="13"/>
  <c r="L83" i="13"/>
  <c r="L84" i="13"/>
  <c r="L73" i="13"/>
  <c r="L86" i="13"/>
  <c r="L87" i="13"/>
  <c r="L29" i="13"/>
  <c r="L530" i="13"/>
  <c r="L88" i="13"/>
  <c r="L542" i="13"/>
  <c r="L137" i="13"/>
  <c r="L300" i="13"/>
  <c r="L362" i="13"/>
  <c r="L89" i="13"/>
  <c r="L90" i="13"/>
  <c r="L119" i="13"/>
  <c r="L394" i="13"/>
  <c r="L92" i="13"/>
  <c r="L194" i="13"/>
  <c r="L409" i="13"/>
  <c r="L430" i="13"/>
  <c r="L91" i="13"/>
  <c r="L94" i="13"/>
  <c r="L489" i="13"/>
  <c r="L13" i="13"/>
  <c r="L93" i="13"/>
  <c r="L120" i="13"/>
  <c r="L95" i="13"/>
  <c r="L118" i="13"/>
  <c r="L98" i="13"/>
  <c r="L97" i="13"/>
  <c r="L77" i="13"/>
  <c r="L653" i="13"/>
  <c r="L280" i="13"/>
  <c r="L41" i="13"/>
  <c r="L100" i="13"/>
  <c r="L167" i="13"/>
  <c r="L423" i="13"/>
  <c r="L113" i="13"/>
  <c r="L311" i="13"/>
  <c r="L313" i="13"/>
  <c r="L131" i="13"/>
  <c r="L101" i="13"/>
  <c r="L314" i="13"/>
  <c r="L315" i="13"/>
  <c r="L206" i="13"/>
  <c r="L392" i="13"/>
  <c r="L297" i="13"/>
  <c r="L135" i="13"/>
  <c r="L199" i="13"/>
  <c r="L210" i="13"/>
  <c r="L316" i="13"/>
  <c r="L318" i="13"/>
  <c r="L322" i="13"/>
  <c r="L324" i="13"/>
  <c r="L325" i="13"/>
  <c r="L327" i="13"/>
  <c r="L134" i="13"/>
  <c r="L328" i="13"/>
  <c r="L329" i="13"/>
  <c r="L333" i="13"/>
  <c r="L214" i="13"/>
  <c r="L105" i="13"/>
  <c r="L334" i="13"/>
  <c r="L107" i="13"/>
  <c r="L24" i="13"/>
  <c r="L335" i="13"/>
  <c r="L44" i="13"/>
  <c r="L338" i="13"/>
  <c r="L80" i="13"/>
  <c r="L339" i="13"/>
  <c r="L346" i="13"/>
  <c r="L348" i="13"/>
  <c r="L143" i="13"/>
  <c r="L144" i="13"/>
  <c r="L145" i="13"/>
  <c r="L146" i="13"/>
  <c r="L147" i="13"/>
  <c r="L148" i="13"/>
  <c r="L149" i="13"/>
  <c r="L150" i="13"/>
  <c r="L474" i="13"/>
  <c r="L497" i="13"/>
  <c r="L153" i="13"/>
  <c r="L154" i="13"/>
  <c r="L109" i="13"/>
  <c r="L156" i="13"/>
  <c r="L108" i="13"/>
  <c r="L675" i="13"/>
  <c r="L662" i="13"/>
  <c r="L223" i="13"/>
  <c r="L351" i="13"/>
  <c r="L352" i="13"/>
  <c r="L354" i="13"/>
  <c r="L355" i="13"/>
  <c r="L358" i="13"/>
  <c r="L360" i="13"/>
  <c r="L168" i="13"/>
  <c r="L626" i="13"/>
  <c r="L290" i="13"/>
  <c r="L169" i="13"/>
  <c r="L680" i="13"/>
  <c r="L228" i="13"/>
  <c r="L171" i="13"/>
  <c r="L545" i="13"/>
  <c r="L175" i="13"/>
  <c r="L208" i="13"/>
  <c r="L176" i="13"/>
  <c r="L630" i="13"/>
  <c r="L689" i="13"/>
  <c r="L651" i="13"/>
  <c r="L178" i="13"/>
  <c r="L186" i="13"/>
  <c r="L191" i="13"/>
  <c r="L656" i="13"/>
  <c r="L363" i="13"/>
  <c r="L652" i="13"/>
  <c r="L646" i="13"/>
  <c r="L293" i="13"/>
  <c r="L250" i="13"/>
  <c r="L491" i="13"/>
  <c r="L547" i="13"/>
  <c r="L365" i="13"/>
  <c r="L367" i="13"/>
  <c r="L242" i="13"/>
  <c r="L246" i="13"/>
  <c r="L298" i="13"/>
  <c r="L173" i="13"/>
  <c r="L218" i="13"/>
  <c r="L85" i="13"/>
  <c r="L659" i="13"/>
  <c r="L444" i="13"/>
  <c r="L368" i="13"/>
  <c r="L177" i="13"/>
  <c r="L179" i="13"/>
  <c r="L505" i="13"/>
  <c r="L211" i="13"/>
  <c r="L232" i="13"/>
  <c r="L205" i="13"/>
  <c r="L382" i="13"/>
  <c r="L234" i="13"/>
  <c r="L239" i="13"/>
  <c r="L370" i="13"/>
  <c r="L260" i="13"/>
  <c r="L254" i="13"/>
  <c r="L371" i="13"/>
  <c r="L374" i="13"/>
  <c r="L570" i="13"/>
  <c r="L48" i="13"/>
  <c r="L219" i="13"/>
  <c r="L160" i="13"/>
  <c r="L319" i="13"/>
  <c r="L183" i="13"/>
  <c r="L276" i="13"/>
  <c r="L375" i="13"/>
  <c r="L503" i="13"/>
  <c r="L81" i="13"/>
  <c r="L543" i="13"/>
  <c r="L158" i="13"/>
  <c r="L376" i="13"/>
  <c r="L269" i="13"/>
  <c r="L377" i="13"/>
  <c r="L111" i="13"/>
  <c r="L233" i="13"/>
  <c r="L230" i="13"/>
  <c r="L383" i="13"/>
  <c r="L568" i="13"/>
  <c r="L227" i="13"/>
  <c r="L180" i="13"/>
  <c r="L115" i="13"/>
  <c r="L285" i="13"/>
  <c r="L413" i="13"/>
  <c r="L292" i="13"/>
  <c r="L184" i="13"/>
  <c r="L388" i="13"/>
  <c r="L379" i="13"/>
  <c r="L79" i="13"/>
  <c r="L247" i="13"/>
  <c r="L248" i="13"/>
  <c r="L321" i="13"/>
  <c r="L262" i="13"/>
  <c r="L14" i="13"/>
  <c r="L182" i="13"/>
  <c r="L393" i="13"/>
  <c r="L69" i="13"/>
  <c r="L200" i="13"/>
  <c r="L342" i="13"/>
  <c r="L472" i="13"/>
  <c r="L258" i="13"/>
  <c r="L396" i="13"/>
  <c r="L78" i="13"/>
  <c r="L398" i="13"/>
  <c r="L225" i="13"/>
  <c r="L401" i="13"/>
  <c r="L402" i="13"/>
  <c r="L403" i="13"/>
  <c r="L406" i="13"/>
  <c r="L410" i="13"/>
  <c r="L390" i="13"/>
  <c r="L274" i="13"/>
  <c r="L411" i="13"/>
  <c r="L414" i="13"/>
  <c r="L416" i="13"/>
  <c r="L417" i="13"/>
  <c r="L207" i="13"/>
  <c r="L281" i="13"/>
  <c r="L240" i="13"/>
  <c r="L418" i="13"/>
  <c r="L303" i="13"/>
  <c r="L419" i="13"/>
  <c r="L189" i="13"/>
  <c r="L304" i="13"/>
  <c r="L589" i="13"/>
  <c r="L226" i="13"/>
  <c r="L504" i="13"/>
  <c r="L482" i="13"/>
  <c r="L425" i="13"/>
  <c r="L412" i="13"/>
  <c r="L435" i="13"/>
  <c r="L282" i="13"/>
  <c r="L196" i="13"/>
  <c r="L110" i="13"/>
  <c r="L499" i="13"/>
  <c r="L203" i="13"/>
  <c r="L623" i="13"/>
  <c r="L296" i="13"/>
  <c r="L573" i="13"/>
  <c r="L565" i="13"/>
  <c r="L181" i="13"/>
  <c r="L243" i="13"/>
  <c r="L174" i="13"/>
  <c r="L397" i="13"/>
  <c r="L237" i="13"/>
  <c r="L460" i="13"/>
  <c r="L275" i="13"/>
  <c r="L439" i="13"/>
  <c r="L213" i="13"/>
  <c r="L654" i="13"/>
  <c r="L443" i="13"/>
  <c r="L533" i="13"/>
  <c r="L310" i="13"/>
  <c r="L114" i="13"/>
  <c r="L284" i="13"/>
  <c r="L116" i="13"/>
  <c r="L510" i="13"/>
  <c r="L121" i="13"/>
  <c r="L511" i="13"/>
  <c r="L477" i="13"/>
  <c r="L447" i="13"/>
  <c r="L512" i="13"/>
  <c r="L122" i="13"/>
  <c r="L514" i="13"/>
  <c r="L123" i="13"/>
  <c r="L124" i="13"/>
  <c r="L125" i="13"/>
  <c r="L126" i="13"/>
  <c r="L128" i="13"/>
  <c r="L516" i="13"/>
  <c r="L129" i="13"/>
  <c r="L326" i="13"/>
  <c r="L330" i="13"/>
  <c r="L331" i="13"/>
  <c r="L130" i="13"/>
  <c r="L132" i="13"/>
  <c r="L133" i="13"/>
  <c r="L4" i="13"/>
  <c r="L336" i="13"/>
  <c r="L337" i="13"/>
  <c r="L136" i="13"/>
  <c r="L138" i="13"/>
  <c r="L140" i="13"/>
  <c r="L141" i="13"/>
  <c r="L142" i="13"/>
  <c r="L343" i="13"/>
  <c r="L344" i="13"/>
  <c r="L345" i="13"/>
  <c r="L151" i="13"/>
  <c r="L347" i="13"/>
  <c r="L317" i="13"/>
  <c r="L349" i="13"/>
  <c r="L350" i="13"/>
  <c r="L152" i="13"/>
  <c r="L353" i="13"/>
  <c r="L155" i="13"/>
  <c r="L157" i="13"/>
  <c r="L517" i="13"/>
  <c r="L356" i="13"/>
  <c r="L357" i="13"/>
  <c r="L445" i="13"/>
  <c r="L161" i="13"/>
  <c r="L162" i="13"/>
  <c r="L361" i="13"/>
  <c r="L386" i="13"/>
  <c r="L476" i="13"/>
  <c r="L163" i="13"/>
  <c r="L164" i="13"/>
  <c r="L165" i="13"/>
  <c r="L166" i="13"/>
  <c r="L185" i="13"/>
  <c r="L320" i="13"/>
  <c r="L437" i="13"/>
  <c r="L427" i="13"/>
  <c r="L372" i="13"/>
  <c r="L373" i="13"/>
  <c r="L522" i="13"/>
  <c r="L323" i="13"/>
  <c r="L192" i="13"/>
  <c r="L193" i="13"/>
  <c r="L378" i="13"/>
  <c r="L332" i="13"/>
  <c r="L380" i="13"/>
  <c r="L340" i="13"/>
  <c r="L201" i="13"/>
  <c r="L202" i="13"/>
  <c r="L384" i="13"/>
  <c r="L385" i="13"/>
  <c r="L209" i="13"/>
  <c r="L387" i="13"/>
  <c r="L212" i="13"/>
  <c r="L389" i="13"/>
  <c r="L428" i="13"/>
  <c r="L391" i="13"/>
  <c r="L341" i="13"/>
  <c r="L448" i="13"/>
  <c r="L215" i="13"/>
  <c r="L395" i="13"/>
  <c r="L449" i="13"/>
  <c r="L188" i="13"/>
  <c r="L216" i="13"/>
  <c r="L399" i="13"/>
  <c r="L289" i="13"/>
  <c r="L459" i="13"/>
  <c r="L221" i="13"/>
  <c r="L224" i="13"/>
  <c r="L450" i="13"/>
  <c r="L405" i="13"/>
  <c r="L452" i="13"/>
  <c r="L407" i="13"/>
  <c r="L408" i="13"/>
  <c r="L359" i="13"/>
  <c r="L537" i="13"/>
  <c r="L229" i="13"/>
  <c r="L548" i="13"/>
  <c r="L231" i="13"/>
  <c r="L549" i="13"/>
  <c r="L415" i="13"/>
  <c r="L235" i="13"/>
  <c r="L451" i="13"/>
  <c r="L23" i="13"/>
  <c r="L429" i="13"/>
  <c r="L420" i="13"/>
  <c r="L421" i="13"/>
  <c r="L422" i="13"/>
  <c r="L127" i="13"/>
  <c r="L424" i="13"/>
  <c r="L241" i="13"/>
  <c r="L426" i="13"/>
  <c r="L552" i="13"/>
  <c r="L433" i="13"/>
  <c r="L25" i="13"/>
  <c r="L244" i="13"/>
  <c r="L431" i="13"/>
  <c r="L432" i="13"/>
  <c r="L557" i="13"/>
  <c r="L434" i="13"/>
  <c r="L245" i="13"/>
  <c r="L249" i="13"/>
  <c r="L453" i="13"/>
  <c r="L438" i="13"/>
  <c r="L253" i="13"/>
  <c r="L440" i="13"/>
  <c r="L441" i="13"/>
  <c r="L442" i="13"/>
  <c r="L256" i="13"/>
  <c r="L257" i="13"/>
  <c r="L259" i="13"/>
  <c r="L261" i="13"/>
  <c r="L263" i="13"/>
  <c r="L264" i="13"/>
  <c r="L265" i="13"/>
  <c r="L266" i="13"/>
  <c r="L366" i="13"/>
  <c r="L575" i="13"/>
  <c r="L267" i="13"/>
  <c r="L369" i="13"/>
  <c r="L576" i="13"/>
  <c r="L268" i="13"/>
  <c r="L457" i="13"/>
  <c r="L270" i="13"/>
  <c r="L271" i="13"/>
  <c r="L278" i="13"/>
  <c r="L272" i="13"/>
  <c r="L462" i="13"/>
  <c r="L463" i="13"/>
  <c r="L464" i="13"/>
  <c r="L273" i="13"/>
  <c r="L381" i="13"/>
  <c r="L467" i="13"/>
  <c r="L468" i="13"/>
  <c r="L277" i="13"/>
  <c r="L470" i="13"/>
  <c r="L471" i="13"/>
  <c r="L279" i="13"/>
  <c r="L473" i="13"/>
  <c r="L286" i="13"/>
  <c r="L475" i="13"/>
  <c r="L287" i="13"/>
  <c r="L364" i="13"/>
  <c r="L478" i="13"/>
  <c r="L288" i="13"/>
  <c r="L525" i="13"/>
  <c r="L446" i="13"/>
  <c r="L507" i="13"/>
  <c r="L454" i="13"/>
  <c r="L455" i="13"/>
  <c r="L480" i="13"/>
  <c r="L486" i="13"/>
  <c r="L456" i="13"/>
  <c r="L458" i="13"/>
  <c r="L461" i="13"/>
  <c r="L490" i="13"/>
  <c r="L190" i="13"/>
  <c r="L555" i="13"/>
  <c r="L493" i="13"/>
  <c r="L494" i="13"/>
  <c r="L495" i="13"/>
  <c r="L496" i="13"/>
  <c r="L592" i="13"/>
  <c r="L170" i="13"/>
  <c r="L515" i="13"/>
  <c r="L302" i="13"/>
  <c r="L501" i="13"/>
  <c r="L502" i="13"/>
  <c r="L307" i="13"/>
  <c r="L117" i="13"/>
  <c r="L295" i="13"/>
  <c r="L506" i="13"/>
  <c r="L527" i="13"/>
  <c r="L283" i="13"/>
  <c r="L204" i="13"/>
  <c r="L465" i="13"/>
  <c r="L596" i="13"/>
  <c r="L436" i="13"/>
  <c r="L513" i="13"/>
  <c r="L466" i="13"/>
  <c r="L306" i="13"/>
  <c r="L469" i="13"/>
  <c r="L291" i="13"/>
  <c r="L518" i="13"/>
  <c r="L519" i="13"/>
  <c r="L520" i="13"/>
  <c r="L521" i="13"/>
  <c r="L305" i="13"/>
  <c r="L523" i="13"/>
  <c r="L400" i="13"/>
  <c r="L485" i="13"/>
  <c r="L529" i="13"/>
  <c r="L531" i="13"/>
  <c r="L532" i="13"/>
  <c r="L536" i="13"/>
  <c r="L541" i="13"/>
  <c r="L59" i="13"/>
  <c r="L560" i="13"/>
  <c r="L566" i="13"/>
  <c r="L500" i="13"/>
  <c r="L19" i="13"/>
  <c r="L544" i="13"/>
  <c r="L479" i="13"/>
  <c r="L104" i="13"/>
  <c r="L187" i="13"/>
  <c r="L540" i="13"/>
  <c r="L561" i="13"/>
  <c r="L563" i="13"/>
  <c r="L591" i="13"/>
  <c r="L526" i="13"/>
  <c r="L102" i="13"/>
  <c r="L546" i="13"/>
  <c r="L509" i="13"/>
  <c r="L481" i="13"/>
  <c r="L404" i="13"/>
  <c r="L550" i="13"/>
  <c r="L551" i="13"/>
  <c r="L483" i="13"/>
  <c r="L524" i="13"/>
  <c r="L571" i="13"/>
  <c r="L301" i="13"/>
  <c r="L534" i="13"/>
  <c r="L484" i="13"/>
  <c r="L558" i="13"/>
  <c r="L238" i="13"/>
  <c r="L581" i="13"/>
  <c r="L601" i="13"/>
  <c r="L236" i="13"/>
  <c r="L602" i="13"/>
  <c r="L312" i="13"/>
  <c r="L508" i="13"/>
  <c r="L584" i="13"/>
  <c r="L217" i="13"/>
  <c r="L553" i="13"/>
  <c r="L492" i="13"/>
  <c r="L535" i="13"/>
  <c r="L252" i="13"/>
  <c r="L106" i="13"/>
  <c r="L640" i="13"/>
  <c r="L574" i="13"/>
  <c r="L487" i="13"/>
  <c r="L598" i="13"/>
  <c r="L577" i="13"/>
  <c r="L578" i="13"/>
  <c r="L579" i="13"/>
  <c r="L569" i="13"/>
  <c r="L607" i="13"/>
  <c r="L582" i="13"/>
  <c r="L299" i="13"/>
  <c r="L580" i="13"/>
  <c r="L220" i="13"/>
  <c r="L586" i="13"/>
  <c r="L587" i="13"/>
  <c r="L583" i="13"/>
  <c r="L538" i="13"/>
  <c r="L588" i="13"/>
  <c r="L159" i="13"/>
  <c r="L6" i="13"/>
  <c r="L556" i="13"/>
  <c r="L309" i="13"/>
  <c r="L595" i="13"/>
  <c r="L605" i="13"/>
  <c r="L593" i="13"/>
  <c r="L615" i="13"/>
  <c r="L594" i="13"/>
  <c r="L539" i="13"/>
  <c r="L614" i="13"/>
  <c r="L528" i="13"/>
  <c r="L498" i="13"/>
  <c r="L604" i="13"/>
  <c r="L667" i="13"/>
  <c r="L606" i="13"/>
  <c r="L631" i="13"/>
  <c r="L600" i="13"/>
  <c r="L609" i="13"/>
  <c r="L567" i="13"/>
  <c r="L611" i="13"/>
  <c r="L597" i="13"/>
  <c r="L599" i="13"/>
  <c r="L633" i="13"/>
  <c r="L673" i="13"/>
  <c r="L590" i="13"/>
  <c r="L608" i="13"/>
  <c r="L564" i="13"/>
  <c r="L585" i="13"/>
  <c r="L610" i="13"/>
  <c r="L663" i="13"/>
  <c r="L612" i="13"/>
  <c r="L99" i="13"/>
  <c r="L562" i="13"/>
  <c r="L603" i="13"/>
  <c r="L172" i="13"/>
  <c r="L613" i="13"/>
  <c r="L628" i="13"/>
  <c r="L616" i="13"/>
  <c r="L618" i="13"/>
  <c r="L5" i="13"/>
  <c r="L112" i="13"/>
  <c r="L634" i="13"/>
  <c r="L637" i="13"/>
  <c r="L635" i="13"/>
  <c r="L636" i="13"/>
  <c r="L632" i="13"/>
  <c r="L639" i="13"/>
  <c r="L650" i="13"/>
  <c r="L197" i="13"/>
  <c r="L641" i="13"/>
  <c r="L572" i="13"/>
  <c r="L559" i="13"/>
  <c r="L644" i="13"/>
  <c r="L621" i="13"/>
  <c r="L643" i="13"/>
  <c r="L647" i="13"/>
  <c r="L648" i="13"/>
  <c r="L649" i="13"/>
  <c r="L664" i="13"/>
  <c r="L620" i="13"/>
  <c r="L624" i="13"/>
  <c r="L622" i="13"/>
  <c r="L625" i="13"/>
  <c r="L655" i="13"/>
  <c r="L255" i="13"/>
  <c r="L657" i="13"/>
  <c r="L627" i="13"/>
  <c r="L629" i="13"/>
  <c r="L619" i="13"/>
  <c r="L251" i="13"/>
  <c r="L658" i="13"/>
  <c r="L642" i="13"/>
  <c r="L668" i="13"/>
  <c r="L617" i="13"/>
  <c r="L645" i="13"/>
  <c r="L676" i="13"/>
  <c r="L670" i="13"/>
  <c r="L669" i="13"/>
  <c r="L671" i="13"/>
  <c r="L672" i="13"/>
  <c r="L677" i="13"/>
  <c r="L682" i="13"/>
  <c r="L554" i="13"/>
  <c r="L665" i="13"/>
  <c r="L690" i="13"/>
  <c r="L678" i="13"/>
  <c r="L681" i="13"/>
  <c r="L692" i="13"/>
  <c r="L666" i="13"/>
  <c r="L660" i="13"/>
  <c r="L683" i="13"/>
  <c r="L684" i="13"/>
  <c r="L685" i="13"/>
  <c r="L674" i="13"/>
  <c r="L686" i="13"/>
  <c r="L679" i="13"/>
  <c r="L687" i="13"/>
  <c r="L488" i="13"/>
  <c r="L691" i="13"/>
  <c r="L688" i="13"/>
  <c r="L693" i="13"/>
  <c r="L694" i="13"/>
  <c r="L695" i="13"/>
  <c r="L696" i="13"/>
  <c r="L697" i="13"/>
  <c r="L698" i="13"/>
  <c r="L699" i="13"/>
  <c r="L700" i="13"/>
  <c r="L308" i="13"/>
  <c r="L702" i="13"/>
  <c r="L703" i="13"/>
  <c r="L704" i="13"/>
  <c r="L3" i="13"/>
  <c r="L704" i="20"/>
  <c r="AZ174" i="13" l="1"/>
  <c r="AZ573" i="13"/>
  <c r="AZ282" i="13"/>
  <c r="AZ226" i="13"/>
  <c r="AZ262" i="13"/>
  <c r="AZ233" i="13"/>
  <c r="AZ503" i="13"/>
  <c r="AZ505" i="13"/>
  <c r="AZ656" i="13"/>
  <c r="AZ651" i="13"/>
  <c r="AZ208" i="13"/>
  <c r="AZ228" i="13"/>
  <c r="AZ662" i="13"/>
  <c r="AZ653" i="13"/>
  <c r="AZ542" i="13"/>
  <c r="AZ139" i="13"/>
  <c r="AZ661" i="13"/>
  <c r="AZ689" i="13"/>
  <c r="AZ646" i="13"/>
  <c r="AZ547" i="13"/>
  <c r="AZ504" i="13"/>
  <c r="AZ177" i="13"/>
  <c r="AZ570" i="13"/>
  <c r="AZ222" i="13"/>
  <c r="AZ543" i="13"/>
  <c r="AZ626" i="13"/>
  <c r="AZ298" i="13"/>
  <c r="AZ173" i="13"/>
  <c r="AZ630" i="13"/>
  <c r="AZ225" i="13"/>
  <c r="AZ680" i="13"/>
  <c r="AZ297" i="13"/>
  <c r="AZ675" i="13"/>
  <c r="AZ296" i="13"/>
  <c r="AZ237" i="13"/>
  <c r="AZ652" i="13"/>
  <c r="AZ654" i="13"/>
  <c r="AZ568" i="13"/>
  <c r="AZ198" i="13"/>
  <c r="AZ119" i="13"/>
  <c r="AZ205" i="13"/>
  <c r="AZ81" i="13"/>
  <c r="AZ14" i="13"/>
  <c r="AZ196" i="13"/>
  <c r="AZ250" i="13"/>
  <c r="AZ182" i="13"/>
  <c r="AZ638" i="13"/>
  <c r="AZ589" i="13"/>
  <c r="AZ167" i="13"/>
  <c r="AZ659" i="13"/>
  <c r="AZ178" i="13"/>
  <c r="AZ134" i="13"/>
  <c r="AZ169" i="13"/>
  <c r="AZ530" i="13"/>
  <c r="AZ397" i="13"/>
  <c r="AZ293" i="13"/>
  <c r="AZ203" i="13"/>
  <c r="AZ243" i="13"/>
  <c r="AZ565" i="13"/>
  <c r="AZ179" i="13"/>
  <c r="AZ183" i="13"/>
  <c r="AZ73" i="13"/>
  <c r="AZ491" i="13"/>
  <c r="AZ181" i="13"/>
  <c r="AZ180" i="13"/>
  <c r="AZ158" i="13"/>
  <c r="AZ103" i="13"/>
  <c r="AZ300" i="13"/>
  <c r="AZ176" i="13"/>
  <c r="AZ290" i="13"/>
  <c r="AZ186" i="13"/>
  <c r="AZ280" i="13"/>
  <c r="AZ191" i="13"/>
  <c r="AZ194" i="13"/>
  <c r="AZ171" i="13"/>
  <c r="AZ423" i="13"/>
  <c r="AZ175" i="13"/>
  <c r="AZ294" i="13"/>
  <c r="AZ189" i="13"/>
  <c r="AZ545" i="13"/>
  <c r="AZ227" i="13"/>
  <c r="H704" i="20"/>
  <c r="D11" i="20"/>
  <c r="D15" i="20"/>
  <c r="D19" i="20"/>
  <c r="D27" i="20"/>
  <c r="D31" i="20"/>
  <c r="D35" i="20"/>
  <c r="D43" i="20"/>
  <c r="D47" i="20"/>
  <c r="D51" i="20"/>
  <c r="D59" i="20"/>
  <c r="D63" i="20"/>
  <c r="D67" i="20"/>
  <c r="D75" i="20"/>
  <c r="D79" i="20"/>
  <c r="D83" i="20"/>
  <c r="D91" i="20"/>
  <c r="D95" i="20"/>
  <c r="D99" i="20"/>
  <c r="D107" i="20"/>
  <c r="D111" i="20"/>
  <c r="D115" i="20"/>
  <c r="D123" i="20"/>
  <c r="D127" i="20"/>
  <c r="D131" i="20"/>
  <c r="D139" i="20"/>
  <c r="D143" i="20"/>
  <c r="D147" i="20"/>
  <c r="D155" i="20"/>
  <c r="D159" i="20"/>
  <c r="D163" i="20"/>
  <c r="D171" i="20"/>
  <c r="D175" i="20"/>
  <c r="D179" i="20"/>
  <c r="D187" i="20"/>
  <c r="D191" i="20"/>
  <c r="D195" i="20"/>
  <c r="D203" i="20"/>
  <c r="D207" i="20"/>
  <c r="D211" i="20"/>
  <c r="D219" i="20"/>
  <c r="D223" i="20"/>
  <c r="D227" i="20"/>
  <c r="D235" i="20"/>
  <c r="D239" i="20"/>
  <c r="D243" i="20"/>
  <c r="D251" i="20"/>
  <c r="D255" i="20"/>
  <c r="D259" i="20"/>
  <c r="D267" i="20"/>
  <c r="D271" i="20"/>
  <c r="D275" i="20"/>
  <c r="D283" i="20"/>
  <c r="D287" i="20"/>
  <c r="D291" i="20"/>
  <c r="D299" i="20"/>
  <c r="D303" i="20"/>
  <c r="D307" i="20"/>
  <c r="D315" i="20"/>
  <c r="D319" i="20"/>
  <c r="D323" i="20"/>
  <c r="D331" i="20"/>
  <c r="D335" i="20"/>
  <c r="D339" i="20"/>
  <c r="D543" i="20"/>
  <c r="D551" i="20"/>
  <c r="D555" i="20"/>
  <c r="D559" i="20"/>
  <c r="D563" i="20"/>
  <c r="D567" i="20"/>
  <c r="D571" i="20"/>
  <c r="D579" i="20"/>
  <c r="D587" i="20"/>
  <c r="D591" i="20"/>
  <c r="D595" i="20"/>
  <c r="D599" i="20"/>
  <c r="D607" i="20"/>
  <c r="D615" i="20"/>
  <c r="D619" i="20"/>
  <c r="D623" i="20"/>
  <c r="D627" i="20"/>
  <c r="D631" i="20"/>
  <c r="D635" i="20"/>
  <c r="D643" i="20"/>
  <c r="D651" i="20"/>
  <c r="D655" i="20"/>
  <c r="D659" i="20"/>
  <c r="D663" i="20"/>
  <c r="D671" i="20"/>
  <c r="D679" i="20"/>
  <c r="D683" i="20"/>
  <c r="D687" i="20"/>
  <c r="D691" i="20"/>
  <c r="D695" i="20"/>
  <c r="D699" i="20"/>
  <c r="D7" i="20"/>
  <c r="D23" i="20"/>
  <c r="D39" i="20"/>
  <c r="D55" i="20"/>
  <c r="D71" i="20"/>
  <c r="D87" i="20"/>
  <c r="D103" i="20"/>
  <c r="D119" i="20"/>
  <c r="D135" i="20"/>
  <c r="D151" i="20"/>
  <c r="D167" i="20"/>
  <c r="D183" i="20"/>
  <c r="D199" i="20"/>
  <c r="D215" i="20"/>
  <c r="D231" i="20"/>
  <c r="D247" i="20"/>
  <c r="D263" i="20"/>
  <c r="D279" i="20"/>
  <c r="D295" i="20"/>
  <c r="D311" i="20"/>
  <c r="D327" i="20"/>
  <c r="D343" i="20"/>
  <c r="D541" i="20"/>
  <c r="D545" i="20"/>
  <c r="D547" i="20"/>
  <c r="D549" i="20"/>
  <c r="D553" i="20"/>
  <c r="D557" i="20"/>
  <c r="D561" i="20"/>
  <c r="D565" i="20"/>
  <c r="D569" i="20"/>
  <c r="D573" i="20"/>
  <c r="D575" i="20"/>
  <c r="D577" i="20"/>
  <c r="D581" i="20"/>
  <c r="D583" i="20"/>
  <c r="D585" i="20"/>
  <c r="D589" i="20"/>
  <c r="D593" i="20"/>
  <c r="D597" i="20"/>
  <c r="D601" i="20"/>
  <c r="D605" i="20"/>
  <c r="D609" i="20"/>
  <c r="D611" i="20"/>
  <c r="D613" i="20"/>
  <c r="D617" i="20"/>
  <c r="D621" i="20"/>
  <c r="D625" i="20"/>
  <c r="D629" i="20"/>
  <c r="D633" i="20"/>
  <c r="D637" i="20"/>
  <c r="D639" i="20"/>
  <c r="D641" i="20"/>
  <c r="D645" i="20"/>
  <c r="D647" i="20"/>
  <c r="D649" i="20"/>
  <c r="D653" i="20"/>
  <c r="D657" i="20"/>
  <c r="D661" i="20"/>
  <c r="D665" i="20"/>
  <c r="D669" i="20"/>
  <c r="D673" i="20"/>
  <c r="D675" i="20"/>
  <c r="D677" i="20"/>
  <c r="D681" i="20"/>
  <c r="D685" i="20"/>
  <c r="D689" i="20"/>
  <c r="D693" i="20"/>
  <c r="D697" i="20"/>
  <c r="D701" i="20"/>
  <c r="D703" i="20"/>
  <c r="D3" i="20"/>
  <c r="D4" i="20"/>
  <c r="D5" i="20"/>
  <c r="D6" i="20"/>
  <c r="D8" i="20"/>
  <c r="D9" i="20"/>
  <c r="D10" i="20"/>
  <c r="D12" i="20"/>
  <c r="D13" i="20"/>
  <c r="D14" i="20"/>
  <c r="D16" i="20"/>
  <c r="D17" i="20"/>
  <c r="D18" i="20"/>
  <c r="D20" i="20"/>
  <c r="D21" i="20"/>
  <c r="D22" i="20"/>
  <c r="D24" i="20"/>
  <c r="D25" i="20"/>
  <c r="D26" i="20"/>
  <c r="D28" i="20"/>
  <c r="D29" i="20"/>
  <c r="D30" i="20"/>
  <c r="D32" i="20"/>
  <c r="D33" i="20"/>
  <c r="D34" i="20"/>
  <c r="D36" i="20"/>
  <c r="D37" i="20"/>
  <c r="D38" i="20"/>
  <c r="D40" i="20"/>
  <c r="D41" i="20"/>
  <c r="D42" i="20"/>
  <c r="D44" i="20"/>
  <c r="D45" i="20"/>
  <c r="D46" i="20"/>
  <c r="D48" i="20"/>
  <c r="D49" i="20"/>
  <c r="D50" i="20"/>
  <c r="D52" i="20"/>
  <c r="D53" i="20"/>
  <c r="D54" i="20"/>
  <c r="D56" i="20"/>
  <c r="D57" i="20"/>
  <c r="D58" i="20"/>
  <c r="D60" i="20"/>
  <c r="D61" i="20"/>
  <c r="D62" i="20"/>
  <c r="D64" i="20"/>
  <c r="D65" i="20"/>
  <c r="D66" i="20"/>
  <c r="D68" i="20"/>
  <c r="D69" i="20"/>
  <c r="D70" i="20"/>
  <c r="D72" i="20"/>
  <c r="D73" i="20"/>
  <c r="D74" i="20"/>
  <c r="D76" i="20"/>
  <c r="D77" i="20"/>
  <c r="D78" i="20"/>
  <c r="D80" i="20"/>
  <c r="D81" i="20"/>
  <c r="D82" i="20"/>
  <c r="D84" i="20"/>
  <c r="D85" i="20"/>
  <c r="D86" i="20"/>
  <c r="D88" i="20"/>
  <c r="D89" i="20"/>
  <c r="D90" i="20"/>
  <c r="D92" i="20"/>
  <c r="D93" i="20"/>
  <c r="D94" i="20"/>
  <c r="D96" i="20"/>
  <c r="D97" i="20"/>
  <c r="D98" i="20"/>
  <c r="D100" i="20"/>
  <c r="D101" i="20"/>
  <c r="D102" i="20"/>
  <c r="D104" i="20"/>
  <c r="D105" i="20"/>
  <c r="D106" i="20"/>
  <c r="D108" i="20"/>
  <c r="D109" i="20"/>
  <c r="D110" i="20"/>
  <c r="D112" i="20"/>
  <c r="D113" i="20"/>
  <c r="D114" i="20"/>
  <c r="D116" i="20"/>
  <c r="D117" i="20"/>
  <c r="D118" i="20"/>
  <c r="D120" i="20"/>
  <c r="D121" i="20"/>
  <c r="D122" i="20"/>
  <c r="D124" i="20"/>
  <c r="D125" i="20"/>
  <c r="D126" i="20"/>
  <c r="D128" i="20"/>
  <c r="D129" i="20"/>
  <c r="D130" i="20"/>
  <c r="D132" i="20"/>
  <c r="D133" i="20"/>
  <c r="D134" i="20"/>
  <c r="D136" i="20"/>
  <c r="D137" i="20"/>
  <c r="D138" i="20"/>
  <c r="D140" i="20"/>
  <c r="D141" i="20"/>
  <c r="D142" i="20"/>
  <c r="D144" i="20"/>
  <c r="D145" i="20"/>
  <c r="D146" i="20"/>
  <c r="D148" i="20"/>
  <c r="D149" i="20"/>
  <c r="D150" i="20"/>
  <c r="D152" i="20"/>
  <c r="D153" i="20"/>
  <c r="D154" i="20"/>
  <c r="D156" i="20"/>
  <c r="D157" i="20"/>
  <c r="D158" i="20"/>
  <c r="D160" i="20"/>
  <c r="D161" i="20"/>
  <c r="D162" i="20"/>
  <c r="D164" i="20"/>
  <c r="D165" i="20"/>
  <c r="D166" i="20"/>
  <c r="D168" i="20"/>
  <c r="D169" i="20"/>
  <c r="D170" i="20"/>
  <c r="D172" i="20"/>
  <c r="D173" i="20"/>
  <c r="D174" i="20"/>
  <c r="D176" i="20"/>
  <c r="D177" i="20"/>
  <c r="D178" i="20"/>
  <c r="D180" i="20"/>
  <c r="D181" i="20"/>
  <c r="D182" i="20"/>
  <c r="D184" i="20"/>
  <c r="D185" i="20"/>
  <c r="D186" i="20"/>
  <c r="D188" i="20"/>
  <c r="D189" i="20"/>
  <c r="D190" i="20"/>
  <c r="D192" i="20"/>
  <c r="D193" i="20"/>
  <c r="D194" i="20"/>
  <c r="D196" i="20"/>
  <c r="D197" i="20"/>
  <c r="D198" i="20"/>
  <c r="D200" i="20"/>
  <c r="D201" i="20"/>
  <c r="D202" i="20"/>
  <c r="D204" i="20"/>
  <c r="D205" i="20"/>
  <c r="D206" i="20"/>
  <c r="D208" i="20"/>
  <c r="D209" i="20"/>
  <c r="D210" i="20"/>
  <c r="D212" i="20"/>
  <c r="D213" i="20"/>
  <c r="D214" i="20"/>
  <c r="D216" i="20"/>
  <c r="D217" i="20"/>
  <c r="D218" i="20"/>
  <c r="D220" i="20"/>
  <c r="D221" i="20"/>
  <c r="D222" i="20"/>
  <c r="D224" i="20"/>
  <c r="D225" i="20"/>
  <c r="D226" i="20"/>
  <c r="D228" i="20"/>
  <c r="D229" i="20"/>
  <c r="D230" i="20"/>
  <c r="D232" i="20"/>
  <c r="D233" i="20"/>
  <c r="D234" i="20"/>
  <c r="D236" i="20"/>
  <c r="D237" i="20"/>
  <c r="D238" i="20"/>
  <c r="D240" i="20"/>
  <c r="D241" i="20"/>
  <c r="D242" i="20"/>
  <c r="D244" i="20"/>
  <c r="D245" i="20"/>
  <c r="D246" i="20"/>
  <c r="D248" i="20"/>
  <c r="D249" i="20"/>
  <c r="D250" i="20"/>
  <c r="D252" i="20"/>
  <c r="D253" i="20"/>
  <c r="D254" i="20"/>
  <c r="D256" i="20"/>
  <c r="D257" i="20"/>
  <c r="D258" i="20"/>
  <c r="D260" i="20"/>
  <c r="D261" i="20"/>
  <c r="D262" i="20"/>
  <c r="D264" i="20"/>
  <c r="D265" i="20"/>
  <c r="D266" i="20"/>
  <c r="D268" i="20"/>
  <c r="D269" i="20"/>
  <c r="D270" i="20"/>
  <c r="D272" i="20"/>
  <c r="D273" i="20"/>
  <c r="D274" i="20"/>
  <c r="D276" i="20"/>
  <c r="D277" i="20"/>
  <c r="D278" i="20"/>
  <c r="D280" i="20"/>
  <c r="D281" i="20"/>
  <c r="D282" i="20"/>
  <c r="D284" i="20"/>
  <c r="D285" i="20"/>
  <c r="D286" i="20"/>
  <c r="D288" i="20"/>
  <c r="D289" i="20"/>
  <c r="D290" i="20"/>
  <c r="D292" i="20"/>
  <c r="D293" i="20"/>
  <c r="D294" i="20"/>
  <c r="D296" i="20"/>
  <c r="D297" i="20"/>
  <c r="D298" i="20"/>
  <c r="D300" i="20"/>
  <c r="D301" i="20"/>
  <c r="D302" i="20"/>
  <c r="D304" i="20"/>
  <c r="D305" i="20"/>
  <c r="D306" i="20"/>
  <c r="D308" i="20"/>
  <c r="D309" i="20"/>
  <c r="D310" i="20"/>
  <c r="D312" i="20"/>
  <c r="D313" i="20"/>
  <c r="D314" i="20"/>
  <c r="D316" i="20"/>
  <c r="D317" i="20"/>
  <c r="D318" i="20"/>
  <c r="D320" i="20"/>
  <c r="D321" i="20"/>
  <c r="D322" i="20"/>
  <c r="D324" i="20"/>
  <c r="D325" i="20"/>
  <c r="D326" i="20"/>
  <c r="D328" i="20"/>
  <c r="D329" i="20"/>
  <c r="D330" i="20"/>
  <c r="D332" i="20"/>
  <c r="D333" i="20"/>
  <c r="D334" i="20"/>
  <c r="D336" i="20"/>
  <c r="D337" i="20"/>
  <c r="D338" i="20"/>
  <c r="D340" i="20"/>
  <c r="D341" i="20"/>
  <c r="D342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2" i="20"/>
  <c r="D544" i="20"/>
  <c r="D546" i="20"/>
  <c r="D548" i="20"/>
  <c r="D550" i="20"/>
  <c r="D552" i="20"/>
  <c r="D554" i="20"/>
  <c r="D556" i="20"/>
  <c r="D558" i="20"/>
  <c r="D560" i="20"/>
  <c r="D562" i="20"/>
  <c r="D564" i="20"/>
  <c r="D566" i="20"/>
  <c r="D568" i="20"/>
  <c r="D570" i="20"/>
  <c r="D572" i="20"/>
  <c r="D574" i="20"/>
  <c r="D576" i="20"/>
  <c r="D578" i="20"/>
  <c r="D580" i="20"/>
  <c r="D582" i="20"/>
  <c r="D584" i="20"/>
  <c r="D586" i="20"/>
  <c r="D588" i="20"/>
  <c r="D590" i="20"/>
  <c r="D592" i="20"/>
  <c r="D594" i="20"/>
  <c r="D596" i="20"/>
  <c r="D598" i="20"/>
  <c r="D600" i="20"/>
  <c r="D602" i="20"/>
  <c r="D603" i="20"/>
  <c r="D604" i="20"/>
  <c r="D606" i="20"/>
  <c r="D608" i="20"/>
  <c r="D610" i="20"/>
  <c r="D612" i="20"/>
  <c r="D614" i="20"/>
  <c r="D616" i="20"/>
  <c r="D618" i="20"/>
  <c r="D620" i="20"/>
  <c r="D622" i="20"/>
  <c r="D624" i="20"/>
  <c r="D626" i="20"/>
  <c r="D628" i="20"/>
  <c r="D630" i="20"/>
  <c r="D632" i="20"/>
  <c r="D634" i="20"/>
  <c r="D636" i="20"/>
  <c r="D638" i="20"/>
  <c r="D640" i="20"/>
  <c r="D642" i="20"/>
  <c r="D644" i="20"/>
  <c r="D646" i="20"/>
  <c r="D648" i="20"/>
  <c r="D650" i="20"/>
  <c r="D652" i="20"/>
  <c r="D654" i="20"/>
  <c r="D656" i="20"/>
  <c r="D658" i="20"/>
  <c r="D660" i="20"/>
  <c r="D662" i="20"/>
  <c r="D664" i="20"/>
  <c r="D666" i="20"/>
  <c r="D667" i="20"/>
  <c r="D668" i="20"/>
  <c r="D670" i="20"/>
  <c r="D672" i="20"/>
  <c r="D674" i="20"/>
  <c r="D676" i="20"/>
  <c r="D678" i="20"/>
  <c r="D680" i="20"/>
  <c r="D682" i="20"/>
  <c r="D684" i="20"/>
  <c r="D686" i="20"/>
  <c r="D688" i="20"/>
  <c r="D690" i="20"/>
  <c r="D692" i="20"/>
  <c r="D694" i="20"/>
  <c r="D696" i="20"/>
  <c r="D698" i="20"/>
  <c r="D700" i="20"/>
  <c r="D702" i="20"/>
  <c r="N701" i="13" l="1"/>
  <c r="M701" i="13"/>
  <c r="D705" i="20"/>
  <c r="D704" i="20"/>
  <c r="C704" i="20"/>
  <c r="K704" i="20"/>
  <c r="G704" i="20"/>
  <c r="C705" i="20" l="1"/>
  <c r="K1" i="13"/>
  <c r="T701" i="13"/>
  <c r="O701" i="13"/>
  <c r="E701" i="13"/>
  <c r="J625" i="13" l="1"/>
  <c r="J413" i="13"/>
  <c r="J18" i="13"/>
  <c r="J9" i="13"/>
  <c r="J528" i="13"/>
  <c r="J382" i="13"/>
  <c r="J397" i="13"/>
  <c r="J646" i="13"/>
  <c r="J117" i="13"/>
  <c r="J561" i="13"/>
  <c r="J100" i="13"/>
  <c r="J32" i="13"/>
  <c r="J608" i="13"/>
  <c r="J11" i="13"/>
  <c r="J214" i="13"/>
  <c r="J449" i="13"/>
  <c r="J206" i="13"/>
  <c r="J664" i="13"/>
  <c r="J276" i="13"/>
  <c r="J583" i="13"/>
  <c r="J236" i="13"/>
  <c r="J385" i="13"/>
  <c r="J599" i="13"/>
  <c r="J509" i="13"/>
  <c r="J22" i="13"/>
  <c r="J617" i="13"/>
  <c r="J41" i="13"/>
  <c r="J410" i="13"/>
  <c r="J633" i="13"/>
  <c r="J368" i="13"/>
  <c r="J656" i="13"/>
  <c r="J191" i="13"/>
  <c r="J73" i="13"/>
  <c r="J80" i="13"/>
  <c r="J10" i="13"/>
  <c r="J671" i="13"/>
  <c r="J296" i="13"/>
  <c r="J12" i="13"/>
  <c r="J400" i="13"/>
  <c r="J186" i="13"/>
  <c r="J533" i="13"/>
  <c r="J555" i="13"/>
  <c r="J675" i="13"/>
  <c r="J195" i="13"/>
  <c r="J681" i="13"/>
  <c r="J624" i="13"/>
  <c r="J199" i="13"/>
  <c r="J285" i="13"/>
  <c r="J534" i="13"/>
  <c r="J307" i="13"/>
  <c r="J232" i="13"/>
  <c r="J88" i="13"/>
  <c r="J318" i="13"/>
  <c r="J246" i="13"/>
  <c r="J524" i="13"/>
  <c r="J223" i="13"/>
  <c r="J159" i="13"/>
  <c r="J688" i="13"/>
  <c r="J228" i="13"/>
  <c r="J431" i="13"/>
  <c r="J650" i="13"/>
  <c r="J328" i="13"/>
  <c r="J312" i="13"/>
  <c r="J34" i="13"/>
  <c r="J35" i="13"/>
  <c r="J535" i="13"/>
  <c r="J637" i="13"/>
  <c r="J188" i="13"/>
  <c r="J594" i="13"/>
  <c r="J469" i="13"/>
  <c r="J36" i="13"/>
  <c r="J37" i="13"/>
  <c r="J607" i="13"/>
  <c r="J38" i="13"/>
  <c r="J31" i="13"/>
  <c r="J39" i="13"/>
  <c r="J43" i="13"/>
  <c r="J45" i="13"/>
  <c r="J46" i="13"/>
  <c r="J239" i="13"/>
  <c r="J47" i="13"/>
  <c r="J545" i="13"/>
  <c r="J620" i="13"/>
  <c r="J220" i="13"/>
  <c r="J678" i="13"/>
  <c r="J169" i="13"/>
  <c r="J205" i="13"/>
  <c r="J108" i="13"/>
  <c r="J630" i="13"/>
  <c r="J581" i="13"/>
  <c r="J298" i="13"/>
  <c r="J49" i="13"/>
  <c r="J50" i="13"/>
  <c r="J593" i="13"/>
  <c r="J225" i="13"/>
  <c r="J605" i="13"/>
  <c r="J580" i="13"/>
  <c r="J355" i="13"/>
  <c r="J240" i="13"/>
  <c r="J176" i="13"/>
  <c r="J640" i="13"/>
  <c r="J112" i="13"/>
  <c r="J643" i="13"/>
  <c r="J27" i="13"/>
  <c r="J51" i="13"/>
  <c r="J52" i="13"/>
  <c r="J189" i="13"/>
  <c r="J198" i="13"/>
  <c r="J299" i="13"/>
  <c r="J53" i="13"/>
  <c r="J175" i="13"/>
  <c r="J505" i="13"/>
  <c r="J293" i="13"/>
  <c r="J54" i="13"/>
  <c r="J667" i="13"/>
  <c r="J598" i="13"/>
  <c r="J363" i="13"/>
  <c r="J107" i="13"/>
  <c r="J616" i="13"/>
  <c r="J614" i="13"/>
  <c r="J56" i="13"/>
  <c r="J538" i="13"/>
  <c r="J292" i="13"/>
  <c r="J57" i="13"/>
  <c r="J563" i="13"/>
  <c r="J207" i="13"/>
  <c r="J58" i="13"/>
  <c r="J60" i="13"/>
  <c r="J61" i="13"/>
  <c r="J543" i="13"/>
  <c r="J673" i="13"/>
  <c r="J519" i="13"/>
  <c r="J139" i="13"/>
  <c r="J347" i="13"/>
  <c r="J62" i="13"/>
  <c r="J610" i="13"/>
  <c r="J184" i="13"/>
  <c r="J448" i="13"/>
  <c r="J63" i="13"/>
  <c r="J65" i="13"/>
  <c r="J66" i="13"/>
  <c r="J67" i="13"/>
  <c r="J204" i="13"/>
  <c r="J560" i="13"/>
  <c r="J160" i="13"/>
  <c r="J68" i="13"/>
  <c r="J585" i="13"/>
  <c r="J70" i="13"/>
  <c r="J233" i="13"/>
  <c r="J269" i="13"/>
  <c r="J71" i="13"/>
  <c r="J97" i="13"/>
  <c r="J95" i="13"/>
  <c r="J72" i="13"/>
  <c r="J297" i="13"/>
  <c r="J104" i="13"/>
  <c r="J584" i="13"/>
  <c r="J289" i="13"/>
  <c r="J19" i="13"/>
  <c r="J74" i="13"/>
  <c r="J75" i="13"/>
  <c r="J291" i="13"/>
  <c r="J172" i="13"/>
  <c r="J274" i="13"/>
  <c r="J306" i="13"/>
  <c r="J455" i="13"/>
  <c r="J5" i="13"/>
  <c r="J82" i="13"/>
  <c r="J170" i="13"/>
  <c r="J83" i="13"/>
  <c r="J182" i="13"/>
  <c r="J503" i="13"/>
  <c r="J500" i="13"/>
  <c r="J613" i="13"/>
  <c r="J218" i="13"/>
  <c r="J17" i="13"/>
  <c r="J113" i="13"/>
  <c r="J539" i="13"/>
  <c r="J78" i="13"/>
  <c r="J526" i="13"/>
  <c r="J508" i="13"/>
  <c r="J412" i="13"/>
  <c r="J196" i="13"/>
  <c r="J627" i="13"/>
  <c r="J238" i="13"/>
  <c r="J629" i="13"/>
  <c r="J392" i="13"/>
  <c r="J309" i="13"/>
  <c r="J197" i="13"/>
  <c r="J103" i="13"/>
  <c r="J183" i="13"/>
  <c r="J24" i="13"/>
  <c r="J623" i="13"/>
  <c r="J252" i="13"/>
  <c r="J77" i="13"/>
  <c r="J168" i="13"/>
  <c r="J314" i="13"/>
  <c r="J566" i="13"/>
  <c r="J69" i="13"/>
  <c r="J651" i="13"/>
  <c r="J600" i="13"/>
  <c r="J612" i="13"/>
  <c r="J460" i="13"/>
  <c r="J618" i="13"/>
  <c r="J305" i="13"/>
  <c r="J693" i="13"/>
  <c r="J324" i="13"/>
  <c r="J661" i="13"/>
  <c r="J601" i="13"/>
  <c r="J414" i="13"/>
  <c r="J515" i="13"/>
  <c r="J370" i="13"/>
  <c r="J203" i="13"/>
  <c r="J234" i="13"/>
  <c r="J655" i="13"/>
  <c r="J254" i="13"/>
  <c r="J542" i="13"/>
  <c r="J597" i="13"/>
  <c r="J507" i="13"/>
  <c r="J472" i="13"/>
  <c r="J595" i="13"/>
  <c r="J586" i="13"/>
  <c r="J587" i="13"/>
  <c r="J694" i="13"/>
  <c r="J430" i="13"/>
  <c r="J367" i="13"/>
  <c r="J16" i="13"/>
  <c r="J28" i="13"/>
  <c r="J115" i="13"/>
  <c r="J284" i="13"/>
  <c r="J687" i="13"/>
  <c r="J325" i="13"/>
  <c r="J327" i="13"/>
  <c r="J250" i="13"/>
  <c r="J119" i="13"/>
  <c r="J84" i="13"/>
  <c r="J532" i="13"/>
  <c r="J85" i="13"/>
  <c r="J167" i="13"/>
  <c r="J301" i="13"/>
  <c r="J492" i="13"/>
  <c r="J569" i="13"/>
  <c r="J20" i="13"/>
  <c r="J541" i="13"/>
  <c r="J79" i="13"/>
  <c r="J334" i="13"/>
  <c r="J639" i="13"/>
  <c r="J260" i="13"/>
  <c r="J294" i="13"/>
  <c r="J319" i="13"/>
  <c r="J631" i="13"/>
  <c r="J335" i="13"/>
  <c r="J333" i="13"/>
  <c r="J313" i="13"/>
  <c r="J227" i="13"/>
  <c r="J255" i="13"/>
  <c r="J603" i="13"/>
  <c r="J689" i="13"/>
  <c r="J48" i="13"/>
  <c r="J346" i="13"/>
  <c r="J131" i="13"/>
  <c r="J105" i="13"/>
  <c r="J110" i="13"/>
  <c r="J210" i="13"/>
  <c r="J316" i="13"/>
  <c r="J290" i="13"/>
  <c r="J529" i="13"/>
  <c r="J137" i="13"/>
  <c r="J29" i="13"/>
  <c r="J86" i="13"/>
  <c r="J26" i="13"/>
  <c r="J120" i="13"/>
  <c r="J303" i="13"/>
  <c r="J622" i="13"/>
  <c r="J632" i="13"/>
  <c r="J402" i="13"/>
  <c r="J42" i="13"/>
  <c r="J111" i="13"/>
  <c r="J21" i="13"/>
  <c r="J362" i="13"/>
  <c r="J338" i="13"/>
  <c r="J371" i="13"/>
  <c r="J375" i="13"/>
  <c r="J315" i="13"/>
  <c r="J262" i="13"/>
  <c r="J208" i="13"/>
  <c r="J181" i="13"/>
  <c r="J308" i="13"/>
  <c r="J143" i="13"/>
  <c r="J540" i="13"/>
  <c r="J669" i="13"/>
  <c r="J226" i="13"/>
  <c r="J486" i="13"/>
  <c r="J506" i="13"/>
  <c r="J501" i="13"/>
  <c r="J504" i="13"/>
  <c r="J574" i="13"/>
  <c r="J145" i="13"/>
  <c r="J490" i="13"/>
  <c r="J146" i="13"/>
  <c r="J7" i="13"/>
  <c r="J491" i="13"/>
  <c r="J558" i="13"/>
  <c r="J653" i="13"/>
  <c r="J636" i="13"/>
  <c r="J144" i="13"/>
  <c r="J3" i="13"/>
  <c r="J523" i="13"/>
  <c r="J147" i="13"/>
  <c r="J436" i="13"/>
  <c r="J635" i="13"/>
  <c r="J493" i="13"/>
  <c r="J647" i="13"/>
  <c r="J502" i="13"/>
  <c r="J495" i="13"/>
  <c r="J494" i="13"/>
  <c r="J657" i="13"/>
  <c r="J513" i="13"/>
  <c r="J8" i="13"/>
  <c r="J698" i="13"/>
  <c r="J149" i="13"/>
  <c r="J520" i="13"/>
  <c r="J148" i="13"/>
  <c r="J683" i="13"/>
  <c r="J404" i="13"/>
  <c r="J496" i="13"/>
  <c r="J6" i="13"/>
  <c r="J577" i="13"/>
  <c r="J488" i="13"/>
  <c r="J497" i="13"/>
  <c r="J109" i="13"/>
  <c r="J578" i="13"/>
  <c r="J521" i="13"/>
  <c r="J518" i="13"/>
  <c r="J219" i="13"/>
  <c r="J156" i="13"/>
  <c r="J154" i="13"/>
  <c r="J474" i="13"/>
  <c r="J648" i="13"/>
  <c r="J150" i="13"/>
  <c r="J180" i="13"/>
  <c r="J174" i="13"/>
  <c r="J551" i="13"/>
  <c r="J662" i="13"/>
  <c r="J634" i="13"/>
  <c r="J544" i="13"/>
  <c r="J30" i="13"/>
  <c r="J64" i="13"/>
  <c r="J352" i="13"/>
  <c r="J311" i="13"/>
  <c r="J416" i="13"/>
  <c r="J565" i="13"/>
  <c r="J187" i="13"/>
  <c r="J135" i="13"/>
  <c r="J498" i="13"/>
  <c r="J564" i="13"/>
  <c r="J645" i="13"/>
  <c r="J177" i="13"/>
  <c r="J81" i="13"/>
  <c r="J619" i="13"/>
  <c r="J571" i="13"/>
  <c r="J302" i="13"/>
  <c r="J695" i="13"/>
  <c r="J251" i="13"/>
  <c r="J282" i="13"/>
  <c r="J553" i="13"/>
  <c r="J222" i="13"/>
  <c r="J200" i="13"/>
  <c r="J554" i="13"/>
  <c r="J190" i="13"/>
  <c r="J178" i="13"/>
  <c r="J626" i="13"/>
  <c r="J237" i="13"/>
  <c r="J348" i="13"/>
  <c r="J547" i="13"/>
  <c r="J592" i="13"/>
  <c r="J482" i="13"/>
  <c r="J15" i="13"/>
  <c r="J573" i="13"/>
  <c r="J217" i="13"/>
  <c r="J417" i="13"/>
  <c r="J118" i="13"/>
  <c r="J418" i="13"/>
  <c r="J99" i="13"/>
  <c r="J44" i="13"/>
  <c r="J559" i="13"/>
  <c r="J102" i="13"/>
  <c r="J423" i="13"/>
  <c r="J213" i="13"/>
  <c r="J556" i="13"/>
  <c r="J621" i="13"/>
  <c r="J525" i="13"/>
  <c r="J342" i="13"/>
  <c r="J663" i="13"/>
  <c r="J358" i="13"/>
  <c r="J304" i="13"/>
  <c r="J652" i="13"/>
  <c r="J480" i="13"/>
  <c r="J339" i="13"/>
  <c r="J281" i="13"/>
  <c r="J383" i="13"/>
  <c r="J295" i="13"/>
  <c r="J230" i="13"/>
  <c r="J55" i="13"/>
  <c r="J365" i="13"/>
  <c r="J173" i="13"/>
  <c r="J98" i="13"/>
  <c r="J390" i="13"/>
  <c r="J211" i="13"/>
  <c r="J659" i="13"/>
  <c r="J194" i="13"/>
  <c r="J393" i="13"/>
  <c r="J672" i="13"/>
  <c r="J90" i="13"/>
  <c r="J243" i="13"/>
  <c r="J396" i="13"/>
  <c r="J33" i="13"/>
  <c r="J692" i="13"/>
  <c r="J658" i="13"/>
  <c r="J394" i="13"/>
  <c r="J153" i="13"/>
  <c r="J485" i="13"/>
  <c r="J398" i="13"/>
  <c r="J591" i="13"/>
  <c r="J530" i="13"/>
  <c r="J403" i="13"/>
  <c r="J280" i="13"/>
  <c r="J602" i="13"/>
  <c r="J527" i="13"/>
  <c r="J351" i="13"/>
  <c r="J127" i="13"/>
  <c r="J567" i="13"/>
  <c r="J644" i="13"/>
  <c r="J354" i="13"/>
  <c r="J684" i="13"/>
  <c r="J406" i="13"/>
  <c r="J660" i="13"/>
  <c r="J158" i="13"/>
  <c r="J40" i="13"/>
  <c r="J92" i="13"/>
  <c r="J275" i="13"/>
  <c r="J638" i="13"/>
  <c r="J568" i="13"/>
  <c r="J94" i="13"/>
  <c r="J258" i="13"/>
  <c r="J409" i="13"/>
  <c r="J91" i="13"/>
  <c r="J628" i="13"/>
  <c r="J247" i="13"/>
  <c r="J696" i="13"/>
  <c r="J13" i="13"/>
  <c r="J588" i="13"/>
  <c r="J134" i="13"/>
  <c r="J443" i="13"/>
  <c r="J531" i="13"/>
  <c r="J374" i="13"/>
  <c r="J171" i="13"/>
  <c r="J465" i="13"/>
  <c r="J329" i="13"/>
  <c r="J321" i="13"/>
  <c r="J649" i="13"/>
  <c r="J248" i="13"/>
  <c r="J550" i="13"/>
  <c r="J489" i="13"/>
  <c r="J278" i="13"/>
  <c r="J89" i="13"/>
  <c r="J668" i="13"/>
  <c r="J445" i="13"/>
  <c r="J419" i="13"/>
  <c r="J435" i="13"/>
  <c r="J388" i="13"/>
  <c r="J536" i="13"/>
  <c r="J690" i="13"/>
  <c r="J606" i="13"/>
  <c r="J376" i="13"/>
  <c r="J425" i="13"/>
  <c r="J377" i="13"/>
  <c r="J479" i="13"/>
  <c r="J322" i="13"/>
  <c r="J546" i="13"/>
  <c r="J93" i="13"/>
  <c r="J444" i="13"/>
  <c r="J699" i="13"/>
  <c r="J670" i="13"/>
  <c r="J579" i="13"/>
  <c r="J685" i="13"/>
  <c r="J439" i="13"/>
  <c r="J454" i="13"/>
  <c r="J461" i="13"/>
  <c r="J641" i="13"/>
  <c r="J590" i="13"/>
  <c r="J604" i="13"/>
  <c r="J700" i="13"/>
  <c r="J499" i="13"/>
  <c r="J572" i="13"/>
  <c r="J453" i="13"/>
  <c r="J401" i="13"/>
  <c r="J483" i="13"/>
  <c r="J360" i="13"/>
  <c r="J300" i="13"/>
  <c r="J106" i="13"/>
  <c r="J458" i="13"/>
  <c r="J59" i="13"/>
  <c r="J570" i="13"/>
  <c r="J674" i="13"/>
  <c r="J101" i="13"/>
  <c r="J642" i="13"/>
  <c r="J76" i="13"/>
  <c r="J702" i="13"/>
  <c r="J589" i="13"/>
  <c r="J283" i="13"/>
  <c r="J665" i="13"/>
  <c r="J242" i="13"/>
  <c r="J680" i="13"/>
  <c r="J87" i="13"/>
  <c r="J96" i="13"/>
  <c r="J447" i="13"/>
  <c r="J691" i="13"/>
  <c r="J14" i="13"/>
  <c r="J466" i="13"/>
  <c r="J677" i="13"/>
  <c r="J679" i="13"/>
  <c r="J310" i="13"/>
  <c r="J114" i="13"/>
  <c r="J582" i="13"/>
  <c r="J116" i="13"/>
  <c r="J510" i="13"/>
  <c r="J121" i="13"/>
  <c r="J511" i="13"/>
  <c r="J477" i="13"/>
  <c r="J411" i="13"/>
  <c r="J512" i="13"/>
  <c r="J122" i="13"/>
  <c r="J514" i="13"/>
  <c r="J123" i="13"/>
  <c r="J124" i="13"/>
  <c r="J125" i="13"/>
  <c r="J126" i="13"/>
  <c r="J128" i="13"/>
  <c r="J516" i="13"/>
  <c r="J129" i="13"/>
  <c r="J326" i="13"/>
  <c r="J330" i="13"/>
  <c r="J331" i="13"/>
  <c r="J130" i="13"/>
  <c r="J132" i="13"/>
  <c r="J133" i="13"/>
  <c r="J4" i="13"/>
  <c r="J336" i="13"/>
  <c r="J337" i="13"/>
  <c r="J136" i="13"/>
  <c r="J138" i="13"/>
  <c r="J140" i="13"/>
  <c r="J141" i="13"/>
  <c r="J142" i="13"/>
  <c r="J343" i="13"/>
  <c r="J344" i="13"/>
  <c r="J345" i="13"/>
  <c r="J151" i="13"/>
  <c r="J179" i="13"/>
  <c r="J317" i="13"/>
  <c r="J349" i="13"/>
  <c r="J350" i="13"/>
  <c r="J152" i="13"/>
  <c r="J353" i="13"/>
  <c r="J155" i="13"/>
  <c r="J157" i="13"/>
  <c r="J517" i="13"/>
  <c r="J356" i="13"/>
  <c r="J357" i="13"/>
  <c r="J478" i="13"/>
  <c r="J161" i="13"/>
  <c r="J162" i="13"/>
  <c r="J361" i="13"/>
  <c r="J386" i="13"/>
  <c r="J476" i="13"/>
  <c r="J163" i="13"/>
  <c r="J164" i="13"/>
  <c r="J165" i="13"/>
  <c r="J166" i="13"/>
  <c r="J185" i="13"/>
  <c r="J320" i="13"/>
  <c r="J437" i="13"/>
  <c r="J427" i="13"/>
  <c r="J372" i="13"/>
  <c r="J373" i="13"/>
  <c r="J522" i="13"/>
  <c r="J323" i="13"/>
  <c r="J192" i="13"/>
  <c r="J193" i="13"/>
  <c r="J378" i="13"/>
  <c r="J332" i="13"/>
  <c r="J380" i="13"/>
  <c r="J340" i="13"/>
  <c r="J201" i="13"/>
  <c r="J202" i="13"/>
  <c r="J384" i="13"/>
  <c r="J562" i="13"/>
  <c r="J209" i="13"/>
  <c r="J387" i="13"/>
  <c r="J212" i="13"/>
  <c r="J389" i="13"/>
  <c r="J428" i="13"/>
  <c r="J391" i="13"/>
  <c r="J341" i="13"/>
  <c r="J481" i="13"/>
  <c r="J215" i="13"/>
  <c r="J395" i="13"/>
  <c r="J666" i="13"/>
  <c r="J611" i="13"/>
  <c r="J703" i="13"/>
  <c r="J216" i="13"/>
  <c r="J399" i="13"/>
  <c r="J704" i="13"/>
  <c r="J459" i="13"/>
  <c r="J221" i="13"/>
  <c r="J224" i="13"/>
  <c r="J450" i="13"/>
  <c r="J405" i="13"/>
  <c r="J452" i="13"/>
  <c r="J407" i="13"/>
  <c r="J408" i="13"/>
  <c r="J359" i="13"/>
  <c r="J537" i="13"/>
  <c r="J229" i="13"/>
  <c r="J548" i="13"/>
  <c r="J231" i="13"/>
  <c r="J549" i="13"/>
  <c r="J415" i="13"/>
  <c r="J235" i="13"/>
  <c r="J451" i="13"/>
  <c r="J23" i="13"/>
  <c r="J429" i="13"/>
  <c r="J420" i="13"/>
  <c r="J421" i="13"/>
  <c r="J422" i="13"/>
  <c r="J456" i="13"/>
  <c r="J424" i="13"/>
  <c r="J241" i="13"/>
  <c r="J426" i="13"/>
  <c r="J552" i="13"/>
  <c r="J433" i="13"/>
  <c r="J25" i="13"/>
  <c r="J244" i="13"/>
  <c r="J686" i="13"/>
  <c r="J432" i="13"/>
  <c r="J557" i="13"/>
  <c r="J434" i="13"/>
  <c r="J245" i="13"/>
  <c r="J249" i="13"/>
  <c r="J609" i="13"/>
  <c r="J438" i="13"/>
  <c r="J253" i="13"/>
  <c r="J440" i="13"/>
  <c r="J441" i="13"/>
  <c r="J442" i="13"/>
  <c r="J256" i="13"/>
  <c r="J257" i="13"/>
  <c r="J259" i="13"/>
  <c r="J261" i="13"/>
  <c r="J263" i="13"/>
  <c r="J264" i="13"/>
  <c r="J265" i="13"/>
  <c r="J266" i="13"/>
  <c r="J596" i="13"/>
  <c r="J366" i="13"/>
  <c r="J575" i="13"/>
  <c r="J267" i="13"/>
  <c r="J369" i="13"/>
  <c r="J576" i="13"/>
  <c r="J268" i="13"/>
  <c r="J457" i="13"/>
  <c r="J270" i="13"/>
  <c r="J271" i="13"/>
  <c r="J379" i="13"/>
  <c r="J272" i="13"/>
  <c r="J462" i="13"/>
  <c r="J463" i="13"/>
  <c r="J464" i="13"/>
  <c r="J273" i="13"/>
  <c r="J381" i="13"/>
  <c r="J467" i="13"/>
  <c r="J468" i="13"/>
  <c r="J277" i="13"/>
  <c r="J470" i="13"/>
  <c r="J471" i="13"/>
  <c r="J279" i="13"/>
  <c r="J473" i="13"/>
  <c r="J286" i="13"/>
  <c r="J475" i="13"/>
  <c r="J287" i="13"/>
  <c r="J364" i="13"/>
  <c r="J484" i="13"/>
  <c r="J288" i="13"/>
  <c r="J487" i="13"/>
  <c r="J446" i="13"/>
  <c r="J697" i="13"/>
  <c r="J615" i="13"/>
  <c r="J676" i="13"/>
  <c r="J682" i="13"/>
  <c r="J654" i="13"/>
  <c r="J704" i="20"/>
  <c r="F704" i="20"/>
  <c r="B704" i="20"/>
  <c r="M364" i="13" l="1"/>
  <c r="N364" i="13"/>
  <c r="N273" i="13"/>
  <c r="M273" i="13"/>
  <c r="N267" i="13"/>
  <c r="M267" i="13"/>
  <c r="N442" i="13"/>
  <c r="M442" i="13"/>
  <c r="N244" i="13"/>
  <c r="M244" i="13"/>
  <c r="N549" i="13"/>
  <c r="M549" i="13"/>
  <c r="N221" i="13"/>
  <c r="M221" i="13"/>
  <c r="N391" i="13"/>
  <c r="M391" i="13"/>
  <c r="N332" i="13"/>
  <c r="M332" i="13"/>
  <c r="N166" i="13"/>
  <c r="M166" i="13"/>
  <c r="N517" i="13"/>
  <c r="M517" i="13"/>
  <c r="N138" i="13"/>
  <c r="M138" i="13"/>
  <c r="N516" i="13"/>
  <c r="M516" i="13"/>
  <c r="N121" i="13"/>
  <c r="M121" i="13"/>
  <c r="N466" i="13"/>
  <c r="M466" i="13"/>
  <c r="N76" i="13"/>
  <c r="M76" i="13"/>
  <c r="N453" i="13"/>
  <c r="M453" i="13"/>
  <c r="N670" i="13"/>
  <c r="M670" i="13"/>
  <c r="N536" i="13"/>
  <c r="M536" i="13"/>
  <c r="N588" i="13"/>
  <c r="M588" i="13"/>
  <c r="N94" i="13"/>
  <c r="M94" i="13"/>
  <c r="N406" i="13"/>
  <c r="M406" i="13"/>
  <c r="N602" i="13"/>
  <c r="M602" i="13"/>
  <c r="N396" i="13"/>
  <c r="M396" i="13"/>
  <c r="N281" i="13"/>
  <c r="M281" i="13"/>
  <c r="N99" i="13"/>
  <c r="M99" i="13"/>
  <c r="N251" i="13"/>
  <c r="M251" i="13"/>
  <c r="N565" i="13"/>
  <c r="M565" i="13"/>
  <c r="N150" i="13"/>
  <c r="M150" i="13"/>
  <c r="N577" i="13"/>
  <c r="M577" i="13"/>
  <c r="N494" i="13"/>
  <c r="M494" i="13"/>
  <c r="N308" i="13"/>
  <c r="M308" i="13"/>
  <c r="N315" i="13"/>
  <c r="M315" i="13"/>
  <c r="N137" i="13"/>
  <c r="M137" i="13"/>
  <c r="N255" i="13"/>
  <c r="M255" i="13"/>
  <c r="N335" i="13"/>
  <c r="M335" i="13"/>
  <c r="N260" i="13"/>
  <c r="M260" i="13"/>
  <c r="N84" i="13"/>
  <c r="M84" i="13"/>
  <c r="N472" i="13"/>
  <c r="M472" i="13"/>
  <c r="N254" i="13"/>
  <c r="M254" i="13"/>
  <c r="N661" i="13"/>
  <c r="M661" i="13"/>
  <c r="N651" i="13"/>
  <c r="M651" i="13"/>
  <c r="N17" i="13"/>
  <c r="M17" i="13"/>
  <c r="N274" i="13"/>
  <c r="M274" i="13"/>
  <c r="N104" i="13"/>
  <c r="M104" i="13"/>
  <c r="N65" i="13"/>
  <c r="M65" i="13"/>
  <c r="N60" i="13"/>
  <c r="M60" i="13"/>
  <c r="N598" i="13"/>
  <c r="M598" i="13"/>
  <c r="N198" i="13"/>
  <c r="M198" i="13"/>
  <c r="N605" i="13"/>
  <c r="M605" i="13"/>
  <c r="N108" i="13"/>
  <c r="M108" i="13"/>
  <c r="N39" i="13"/>
  <c r="M39" i="13"/>
  <c r="N88" i="13"/>
  <c r="M88" i="13"/>
  <c r="N195" i="13"/>
  <c r="M195" i="13"/>
  <c r="N671" i="13"/>
  <c r="M671" i="13"/>
  <c r="N509" i="13"/>
  <c r="M509" i="13"/>
  <c r="N583" i="13"/>
  <c r="M583" i="13"/>
  <c r="N32" i="13"/>
  <c r="M32" i="13"/>
  <c r="N287" i="13"/>
  <c r="M287" i="13"/>
  <c r="N464" i="13"/>
  <c r="M464" i="13"/>
  <c r="N379" i="13"/>
  <c r="M379" i="13"/>
  <c r="N268" i="13"/>
  <c r="M268" i="13"/>
  <c r="N575" i="13"/>
  <c r="M575" i="13"/>
  <c r="N265" i="13"/>
  <c r="M265" i="13"/>
  <c r="N259" i="13"/>
  <c r="M259" i="13"/>
  <c r="N441" i="13"/>
  <c r="M441" i="13"/>
  <c r="N609" i="13"/>
  <c r="M609" i="13"/>
  <c r="N557" i="13"/>
  <c r="M557" i="13"/>
  <c r="N25" i="13"/>
  <c r="M25" i="13"/>
  <c r="N241" i="13"/>
  <c r="M241" i="13"/>
  <c r="N421" i="13"/>
  <c r="M421" i="13"/>
  <c r="N451" i="13"/>
  <c r="M451" i="13"/>
  <c r="M231" i="13"/>
  <c r="N231" i="13"/>
  <c r="M359" i="13"/>
  <c r="N359" i="13"/>
  <c r="N405" i="13"/>
  <c r="M405" i="13"/>
  <c r="N459" i="13"/>
  <c r="M459" i="13"/>
  <c r="N703" i="13"/>
  <c r="M703" i="13"/>
  <c r="N215" i="13"/>
  <c r="M215" i="13"/>
  <c r="N428" i="13"/>
  <c r="M428" i="13"/>
  <c r="N209" i="13"/>
  <c r="M209" i="13"/>
  <c r="N201" i="13"/>
  <c r="M201" i="13"/>
  <c r="N378" i="13"/>
  <c r="M378" i="13"/>
  <c r="N522" i="13"/>
  <c r="M522" i="13"/>
  <c r="N437" i="13"/>
  <c r="M437" i="13"/>
  <c r="N165" i="13"/>
  <c r="M165" i="13"/>
  <c r="N386" i="13"/>
  <c r="M386" i="13"/>
  <c r="N478" i="13"/>
  <c r="M478" i="13"/>
  <c r="N157" i="13"/>
  <c r="M157" i="13"/>
  <c r="N350" i="13"/>
  <c r="M350" i="13"/>
  <c r="N151" i="13"/>
  <c r="M151" i="13"/>
  <c r="N142" i="13"/>
  <c r="M142" i="13"/>
  <c r="N136" i="13"/>
  <c r="M136" i="13"/>
  <c r="N133" i="13"/>
  <c r="M133" i="13"/>
  <c r="N330" i="13"/>
  <c r="M330" i="13"/>
  <c r="N128" i="13"/>
  <c r="M128" i="13"/>
  <c r="N123" i="13"/>
  <c r="M123" i="13"/>
  <c r="N411" i="13"/>
  <c r="M411" i="13"/>
  <c r="N510" i="13"/>
  <c r="M510" i="13"/>
  <c r="N310" i="13"/>
  <c r="M310" i="13"/>
  <c r="M14" i="13"/>
  <c r="N14" i="13"/>
  <c r="N87" i="13"/>
  <c r="M87" i="13"/>
  <c r="N283" i="13"/>
  <c r="M283" i="13"/>
  <c r="N642" i="13"/>
  <c r="M642" i="13"/>
  <c r="N59" i="13"/>
  <c r="M59" i="13"/>
  <c r="N360" i="13"/>
  <c r="M360" i="13"/>
  <c r="N572" i="13"/>
  <c r="M572" i="13"/>
  <c r="N590" i="13"/>
  <c r="M590" i="13"/>
  <c r="N439" i="13"/>
  <c r="M439" i="13"/>
  <c r="N699" i="13"/>
  <c r="M699" i="13"/>
  <c r="N322" i="13"/>
  <c r="M322" i="13"/>
  <c r="N376" i="13"/>
  <c r="M376" i="13"/>
  <c r="N388" i="13"/>
  <c r="M388" i="13"/>
  <c r="N668" i="13"/>
  <c r="M668" i="13"/>
  <c r="N550" i="13"/>
  <c r="M550" i="13"/>
  <c r="N329" i="13"/>
  <c r="M329" i="13"/>
  <c r="N531" i="13"/>
  <c r="M531" i="13"/>
  <c r="N13" i="13"/>
  <c r="M13" i="13"/>
  <c r="N91" i="13"/>
  <c r="M91" i="13"/>
  <c r="N568" i="13"/>
  <c r="M568" i="13"/>
  <c r="N40" i="13"/>
  <c r="M40" i="13"/>
  <c r="M684" i="13"/>
  <c r="N684" i="13"/>
  <c r="N127" i="13"/>
  <c r="M127" i="13"/>
  <c r="M280" i="13"/>
  <c r="N280" i="13"/>
  <c r="N398" i="13"/>
  <c r="M398" i="13"/>
  <c r="M658" i="13"/>
  <c r="N658" i="13"/>
  <c r="N243" i="13"/>
  <c r="M243" i="13"/>
  <c r="N194" i="13"/>
  <c r="M194" i="13"/>
  <c r="N98" i="13"/>
  <c r="M98" i="13"/>
  <c r="N230" i="13"/>
  <c r="M230" i="13"/>
  <c r="N339" i="13"/>
  <c r="M339" i="13"/>
  <c r="N358" i="13"/>
  <c r="M358" i="13"/>
  <c r="N621" i="13"/>
  <c r="M621" i="13"/>
  <c r="N102" i="13"/>
  <c r="M102" i="13"/>
  <c r="N418" i="13"/>
  <c r="M418" i="13"/>
  <c r="N573" i="13"/>
  <c r="M573" i="13"/>
  <c r="N547" i="13"/>
  <c r="M547" i="13"/>
  <c r="N178" i="13"/>
  <c r="M178" i="13"/>
  <c r="N222" i="13"/>
  <c r="M222" i="13"/>
  <c r="N695" i="13"/>
  <c r="M695" i="13"/>
  <c r="N81" i="13"/>
  <c r="M81" i="13"/>
  <c r="N498" i="13"/>
  <c r="M498" i="13"/>
  <c r="N416" i="13"/>
  <c r="M416" i="13"/>
  <c r="N30" i="13"/>
  <c r="M30" i="13"/>
  <c r="N551" i="13"/>
  <c r="M551" i="13"/>
  <c r="N648" i="13"/>
  <c r="M648" i="13"/>
  <c r="N219" i="13"/>
  <c r="M219" i="13"/>
  <c r="N109" i="13"/>
  <c r="M109" i="13"/>
  <c r="N6" i="13"/>
  <c r="M6" i="13"/>
  <c r="N148" i="13"/>
  <c r="M148" i="13"/>
  <c r="N8" i="13"/>
  <c r="M8" i="13"/>
  <c r="N495" i="13"/>
  <c r="M495" i="13"/>
  <c r="N635" i="13"/>
  <c r="M635" i="13"/>
  <c r="N3" i="13"/>
  <c r="M3" i="13"/>
  <c r="N558" i="13"/>
  <c r="M558" i="13"/>
  <c r="N490" i="13"/>
  <c r="M490" i="13"/>
  <c r="N501" i="13"/>
  <c r="M501" i="13"/>
  <c r="M669" i="13"/>
  <c r="N669" i="13"/>
  <c r="N181" i="13"/>
  <c r="M181" i="13"/>
  <c r="N375" i="13"/>
  <c r="M375" i="13"/>
  <c r="N21" i="13"/>
  <c r="M21" i="13"/>
  <c r="N632" i="13"/>
  <c r="M632" i="13"/>
  <c r="N26" i="13"/>
  <c r="M26" i="13"/>
  <c r="N529" i="13"/>
  <c r="M529" i="13"/>
  <c r="N110" i="13"/>
  <c r="M110" i="13"/>
  <c r="N48" i="13"/>
  <c r="M48" i="13"/>
  <c r="N227" i="13"/>
  <c r="M227" i="13"/>
  <c r="N631" i="13"/>
  <c r="M631" i="13"/>
  <c r="N639" i="13"/>
  <c r="M639" i="13"/>
  <c r="N20" i="13"/>
  <c r="M20" i="13"/>
  <c r="N167" i="13"/>
  <c r="M167" i="13"/>
  <c r="N119" i="13"/>
  <c r="M119" i="13"/>
  <c r="N687" i="13"/>
  <c r="M687" i="13"/>
  <c r="N16" i="13"/>
  <c r="M16" i="13"/>
  <c r="N587" i="13"/>
  <c r="M587" i="13"/>
  <c r="N507" i="13"/>
  <c r="M507" i="13"/>
  <c r="N655" i="13"/>
  <c r="M655" i="13"/>
  <c r="N515" i="13"/>
  <c r="M515" i="13"/>
  <c r="N324" i="13"/>
  <c r="M324" i="13"/>
  <c r="N460" i="13"/>
  <c r="M460" i="13"/>
  <c r="M69" i="13"/>
  <c r="N69" i="13"/>
  <c r="N77" i="13"/>
  <c r="M77" i="13"/>
  <c r="N183" i="13"/>
  <c r="M183" i="13"/>
  <c r="N392" i="13"/>
  <c r="M392" i="13"/>
  <c r="N196" i="13"/>
  <c r="M196" i="13"/>
  <c r="N78" i="13"/>
  <c r="M78" i="13"/>
  <c r="N218" i="13"/>
  <c r="M218" i="13"/>
  <c r="N182" i="13"/>
  <c r="M182" i="13"/>
  <c r="N5" i="13"/>
  <c r="M5" i="13"/>
  <c r="N172" i="13"/>
  <c r="M172" i="13"/>
  <c r="N19" i="13"/>
  <c r="M19" i="13"/>
  <c r="N297" i="13"/>
  <c r="M297" i="13"/>
  <c r="N71" i="13"/>
  <c r="M71" i="13"/>
  <c r="N585" i="13"/>
  <c r="M585" i="13"/>
  <c r="N204" i="13"/>
  <c r="M204" i="13"/>
  <c r="N63" i="13"/>
  <c r="M63" i="13"/>
  <c r="N62" i="13"/>
  <c r="M62" i="13"/>
  <c r="N673" i="13"/>
  <c r="M673" i="13"/>
  <c r="N58" i="13"/>
  <c r="M58" i="13"/>
  <c r="N292" i="13"/>
  <c r="M292" i="13"/>
  <c r="N616" i="13"/>
  <c r="M616" i="13"/>
  <c r="N667" i="13"/>
  <c r="M667" i="13"/>
  <c r="N175" i="13"/>
  <c r="M175" i="13"/>
  <c r="N189" i="13"/>
  <c r="M189" i="13"/>
  <c r="N643" i="13"/>
  <c r="M643" i="13"/>
  <c r="M240" i="13"/>
  <c r="N240" i="13"/>
  <c r="N225" i="13"/>
  <c r="M225" i="13"/>
  <c r="N298" i="13"/>
  <c r="M298" i="13"/>
  <c r="N205" i="13"/>
  <c r="M205" i="13"/>
  <c r="M620" i="13"/>
  <c r="N620" i="13"/>
  <c r="N46" i="13"/>
  <c r="M46" i="13"/>
  <c r="N31" i="13"/>
  <c r="M31" i="13"/>
  <c r="N36" i="13"/>
  <c r="M36" i="13"/>
  <c r="N637" i="13"/>
  <c r="M637" i="13"/>
  <c r="N312" i="13"/>
  <c r="M312" i="13"/>
  <c r="N228" i="13"/>
  <c r="M228" i="13"/>
  <c r="N524" i="13"/>
  <c r="M524" i="13"/>
  <c r="N232" i="13"/>
  <c r="M232" i="13"/>
  <c r="N199" i="13"/>
  <c r="M199" i="13"/>
  <c r="N675" i="13"/>
  <c r="M675" i="13"/>
  <c r="N400" i="13"/>
  <c r="M400" i="13"/>
  <c r="N10" i="13"/>
  <c r="M10" i="13"/>
  <c r="M656" i="13"/>
  <c r="N656" i="13"/>
  <c r="N41" i="13"/>
  <c r="M41" i="13"/>
  <c r="N599" i="13"/>
  <c r="M599" i="13"/>
  <c r="N276" i="13"/>
  <c r="M276" i="13"/>
  <c r="N214" i="13"/>
  <c r="M214" i="13"/>
  <c r="N100" i="13"/>
  <c r="M100" i="13"/>
  <c r="N397" i="13"/>
  <c r="M397" i="13"/>
  <c r="N18" i="13"/>
  <c r="M18" i="13"/>
  <c r="N446" i="13"/>
  <c r="M446" i="13"/>
  <c r="N277" i="13"/>
  <c r="M277" i="13"/>
  <c r="N457" i="13"/>
  <c r="M457" i="13"/>
  <c r="N261" i="13"/>
  <c r="M261" i="13"/>
  <c r="N434" i="13"/>
  <c r="M434" i="13"/>
  <c r="N422" i="13"/>
  <c r="M422" i="13"/>
  <c r="N537" i="13"/>
  <c r="M537" i="13"/>
  <c r="N216" i="13"/>
  <c r="M216" i="13"/>
  <c r="N387" i="13"/>
  <c r="M387" i="13"/>
  <c r="N323" i="13"/>
  <c r="M323" i="13"/>
  <c r="N476" i="13"/>
  <c r="M476" i="13"/>
  <c r="N152" i="13"/>
  <c r="M152" i="13"/>
  <c r="N343" i="13"/>
  <c r="M343" i="13"/>
  <c r="N331" i="13"/>
  <c r="M331" i="13"/>
  <c r="N512" i="13"/>
  <c r="M512" i="13"/>
  <c r="N96" i="13"/>
  <c r="M96" i="13"/>
  <c r="M300" i="13"/>
  <c r="N300" i="13"/>
  <c r="N604" i="13"/>
  <c r="M604" i="13"/>
  <c r="N454" i="13"/>
  <c r="M454" i="13"/>
  <c r="N445" i="13"/>
  <c r="M445" i="13"/>
  <c r="N489" i="13"/>
  <c r="M489" i="13"/>
  <c r="N628" i="13"/>
  <c r="M628" i="13"/>
  <c r="N92" i="13"/>
  <c r="M92" i="13"/>
  <c r="N591" i="13"/>
  <c r="M591" i="13"/>
  <c r="N393" i="13"/>
  <c r="M393" i="13"/>
  <c r="N55" i="13"/>
  <c r="M55" i="13"/>
  <c r="N423" i="13"/>
  <c r="M423" i="13"/>
  <c r="N592" i="13"/>
  <c r="M592" i="13"/>
  <c r="N564" i="13"/>
  <c r="M564" i="13"/>
  <c r="N662" i="13"/>
  <c r="M662" i="13"/>
  <c r="N578" i="13"/>
  <c r="M578" i="13"/>
  <c r="N698" i="13"/>
  <c r="M698" i="13"/>
  <c r="N523" i="13"/>
  <c r="M523" i="13"/>
  <c r="N146" i="13"/>
  <c r="M146" i="13"/>
  <c r="N504" i="13"/>
  <c r="M504" i="13"/>
  <c r="N362" i="13"/>
  <c r="M362" i="13"/>
  <c r="N402" i="13"/>
  <c r="M402" i="13"/>
  <c r="N210" i="13"/>
  <c r="M210" i="13"/>
  <c r="N301" i="13"/>
  <c r="M301" i="13"/>
  <c r="N325" i="13"/>
  <c r="M325" i="13"/>
  <c r="N28" i="13"/>
  <c r="M28" i="13"/>
  <c r="N168" i="13"/>
  <c r="M168" i="13"/>
  <c r="N24" i="13"/>
  <c r="M24" i="13"/>
  <c r="M309" i="13"/>
  <c r="N309" i="13"/>
  <c r="N503" i="13"/>
  <c r="M503" i="13"/>
  <c r="N74" i="13"/>
  <c r="M74" i="13"/>
  <c r="N70" i="13"/>
  <c r="M70" i="13"/>
  <c r="N560" i="13"/>
  <c r="M560" i="13"/>
  <c r="N610" i="13"/>
  <c r="M610" i="13"/>
  <c r="M614" i="13"/>
  <c r="N614" i="13"/>
  <c r="N176" i="13"/>
  <c r="M176" i="13"/>
  <c r="N220" i="13"/>
  <c r="M220" i="13"/>
  <c r="N431" i="13"/>
  <c r="M431" i="13"/>
  <c r="N285" i="13"/>
  <c r="M285" i="13"/>
  <c r="N191" i="13"/>
  <c r="M191" i="13"/>
  <c r="N646" i="13"/>
  <c r="M646" i="13"/>
  <c r="N676" i="13"/>
  <c r="M676" i="13"/>
  <c r="N279" i="13"/>
  <c r="M279" i="13"/>
  <c r="N288" i="13"/>
  <c r="M288" i="13"/>
  <c r="N475" i="13"/>
  <c r="M475" i="13"/>
  <c r="N471" i="13"/>
  <c r="M471" i="13"/>
  <c r="N467" i="13"/>
  <c r="M467" i="13"/>
  <c r="N463" i="13"/>
  <c r="M463" i="13"/>
  <c r="N271" i="13"/>
  <c r="M271" i="13"/>
  <c r="N576" i="13"/>
  <c r="M576" i="13"/>
  <c r="N366" i="13"/>
  <c r="M366" i="13"/>
  <c r="N264" i="13"/>
  <c r="M264" i="13"/>
  <c r="N257" i="13"/>
  <c r="M257" i="13"/>
  <c r="N440" i="13"/>
  <c r="M440" i="13"/>
  <c r="N249" i="13"/>
  <c r="M249" i="13"/>
  <c r="N432" i="13"/>
  <c r="M432" i="13"/>
  <c r="N433" i="13"/>
  <c r="M433" i="13"/>
  <c r="N424" i="13"/>
  <c r="M424" i="13"/>
  <c r="N420" i="13"/>
  <c r="M420" i="13"/>
  <c r="N235" i="13"/>
  <c r="M235" i="13"/>
  <c r="N548" i="13"/>
  <c r="M548" i="13"/>
  <c r="N408" i="13"/>
  <c r="M408" i="13"/>
  <c r="N450" i="13"/>
  <c r="M450" i="13"/>
  <c r="N704" i="13"/>
  <c r="M704" i="13"/>
  <c r="N611" i="13"/>
  <c r="M611" i="13"/>
  <c r="N481" i="13"/>
  <c r="M481" i="13"/>
  <c r="N389" i="13"/>
  <c r="M389" i="13"/>
  <c r="N562" i="13"/>
  <c r="M562" i="13"/>
  <c r="M340" i="13"/>
  <c r="N340" i="13"/>
  <c r="M193" i="13"/>
  <c r="N193" i="13"/>
  <c r="N373" i="13"/>
  <c r="M373" i="13"/>
  <c r="N320" i="13"/>
  <c r="M320" i="13"/>
  <c r="M164" i="13"/>
  <c r="N164" i="13"/>
  <c r="M361" i="13"/>
  <c r="N361" i="13"/>
  <c r="N357" i="13"/>
  <c r="M357" i="13"/>
  <c r="N155" i="13"/>
  <c r="M155" i="13"/>
  <c r="M349" i="13"/>
  <c r="N349" i="13"/>
  <c r="M345" i="13"/>
  <c r="N345" i="13"/>
  <c r="N141" i="13"/>
  <c r="M141" i="13"/>
  <c r="N337" i="13"/>
  <c r="M337" i="13"/>
  <c r="N132" i="13"/>
  <c r="M132" i="13"/>
  <c r="N326" i="13"/>
  <c r="M326" i="13"/>
  <c r="N126" i="13"/>
  <c r="M126" i="13"/>
  <c r="N514" i="13"/>
  <c r="M514" i="13"/>
  <c r="N477" i="13"/>
  <c r="M477" i="13"/>
  <c r="N116" i="13"/>
  <c r="M116" i="13"/>
  <c r="N679" i="13"/>
  <c r="M679" i="13"/>
  <c r="N691" i="13"/>
  <c r="M691" i="13"/>
  <c r="N680" i="13"/>
  <c r="M680" i="13"/>
  <c r="N589" i="13"/>
  <c r="M589" i="13"/>
  <c r="N101" i="13"/>
  <c r="M101" i="13"/>
  <c r="N458" i="13"/>
  <c r="M458" i="13"/>
  <c r="N483" i="13"/>
  <c r="M483" i="13"/>
  <c r="N499" i="13"/>
  <c r="M499" i="13"/>
  <c r="N641" i="13"/>
  <c r="M641" i="13"/>
  <c r="N685" i="13"/>
  <c r="M685" i="13"/>
  <c r="N444" i="13"/>
  <c r="M444" i="13"/>
  <c r="N479" i="13"/>
  <c r="M479" i="13"/>
  <c r="N606" i="13"/>
  <c r="M606" i="13"/>
  <c r="N435" i="13"/>
  <c r="M435" i="13"/>
  <c r="N89" i="13"/>
  <c r="M89" i="13"/>
  <c r="N248" i="13"/>
  <c r="M248" i="13"/>
  <c r="N465" i="13"/>
  <c r="M465" i="13"/>
  <c r="N443" i="13"/>
  <c r="M443" i="13"/>
  <c r="N696" i="13"/>
  <c r="M696" i="13"/>
  <c r="N409" i="13"/>
  <c r="M409" i="13"/>
  <c r="M638" i="13"/>
  <c r="N638" i="13"/>
  <c r="N158" i="13"/>
  <c r="M158" i="13"/>
  <c r="N354" i="13"/>
  <c r="M354" i="13"/>
  <c r="N351" i="13"/>
  <c r="M351" i="13"/>
  <c r="N403" i="13"/>
  <c r="M403" i="13"/>
  <c r="N485" i="13"/>
  <c r="M485" i="13"/>
  <c r="N692" i="13"/>
  <c r="M692" i="13"/>
  <c r="N90" i="13"/>
  <c r="M90" i="13"/>
  <c r="N659" i="13"/>
  <c r="M659" i="13"/>
  <c r="N173" i="13"/>
  <c r="M173" i="13"/>
  <c r="N295" i="13"/>
  <c r="M295" i="13"/>
  <c r="N480" i="13"/>
  <c r="M480" i="13"/>
  <c r="N663" i="13"/>
  <c r="M663" i="13"/>
  <c r="N556" i="13"/>
  <c r="M556" i="13"/>
  <c r="N559" i="13"/>
  <c r="M559" i="13"/>
  <c r="N118" i="13"/>
  <c r="M118" i="13"/>
  <c r="N15" i="13"/>
  <c r="M15" i="13"/>
  <c r="N348" i="13"/>
  <c r="M348" i="13"/>
  <c r="N190" i="13"/>
  <c r="M190" i="13"/>
  <c r="N553" i="13"/>
  <c r="M553" i="13"/>
  <c r="N302" i="13"/>
  <c r="M302" i="13"/>
  <c r="N177" i="13"/>
  <c r="M177" i="13"/>
  <c r="N135" i="13"/>
  <c r="M135" i="13"/>
  <c r="N311" i="13"/>
  <c r="M311" i="13"/>
  <c r="N544" i="13"/>
  <c r="M544" i="13"/>
  <c r="N174" i="13"/>
  <c r="M174" i="13"/>
  <c r="N474" i="13"/>
  <c r="M474" i="13"/>
  <c r="N518" i="13"/>
  <c r="M518" i="13"/>
  <c r="N497" i="13"/>
  <c r="M497" i="13"/>
  <c r="N496" i="13"/>
  <c r="M496" i="13"/>
  <c r="N520" i="13"/>
  <c r="M520" i="13"/>
  <c r="N513" i="13"/>
  <c r="M513" i="13"/>
  <c r="N502" i="13"/>
  <c r="M502" i="13"/>
  <c r="N436" i="13"/>
  <c r="M436" i="13"/>
  <c r="N144" i="13"/>
  <c r="M144" i="13"/>
  <c r="N491" i="13"/>
  <c r="M491" i="13"/>
  <c r="N145" i="13"/>
  <c r="M145" i="13"/>
  <c r="N506" i="13"/>
  <c r="M506" i="13"/>
  <c r="N540" i="13"/>
  <c r="M540" i="13"/>
  <c r="N208" i="13"/>
  <c r="M208" i="13"/>
  <c r="N371" i="13"/>
  <c r="M371" i="13"/>
  <c r="N111" i="13"/>
  <c r="M111" i="13"/>
  <c r="N622" i="13"/>
  <c r="M622" i="13"/>
  <c r="N86" i="13"/>
  <c r="M86" i="13"/>
  <c r="M290" i="13"/>
  <c r="N290" i="13"/>
  <c r="N105" i="13"/>
  <c r="M105" i="13"/>
  <c r="N689" i="13"/>
  <c r="M689" i="13"/>
  <c r="N313" i="13"/>
  <c r="M313" i="13"/>
  <c r="N319" i="13"/>
  <c r="M319" i="13"/>
  <c r="N334" i="13"/>
  <c r="M334" i="13"/>
  <c r="N569" i="13"/>
  <c r="M569" i="13"/>
  <c r="N85" i="13"/>
  <c r="M85" i="13"/>
  <c r="N250" i="13"/>
  <c r="M250" i="13"/>
  <c r="N284" i="13"/>
  <c r="M284" i="13"/>
  <c r="N367" i="13"/>
  <c r="M367" i="13"/>
  <c r="N586" i="13"/>
  <c r="M586" i="13"/>
  <c r="N597" i="13"/>
  <c r="M597" i="13"/>
  <c r="N234" i="13"/>
  <c r="M234" i="13"/>
  <c r="N414" i="13"/>
  <c r="M414" i="13"/>
  <c r="N693" i="13"/>
  <c r="M693" i="13"/>
  <c r="N612" i="13"/>
  <c r="M612" i="13"/>
  <c r="N566" i="13"/>
  <c r="M566" i="13"/>
  <c r="N252" i="13"/>
  <c r="M252" i="13"/>
  <c r="N103" i="13"/>
  <c r="M103" i="13"/>
  <c r="N629" i="13"/>
  <c r="M629" i="13"/>
  <c r="N412" i="13"/>
  <c r="M412" i="13"/>
  <c r="N539" i="13"/>
  <c r="M539" i="13"/>
  <c r="N613" i="13"/>
  <c r="M613" i="13"/>
  <c r="N83" i="13"/>
  <c r="M83" i="13"/>
  <c r="N455" i="13"/>
  <c r="M455" i="13"/>
  <c r="N291" i="13"/>
  <c r="M291" i="13"/>
  <c r="N289" i="13"/>
  <c r="M289" i="13"/>
  <c r="N72" i="13"/>
  <c r="M72" i="13"/>
  <c r="N269" i="13"/>
  <c r="M269" i="13"/>
  <c r="N68" i="13"/>
  <c r="M68" i="13"/>
  <c r="N67" i="13"/>
  <c r="M67" i="13"/>
  <c r="N448" i="13"/>
  <c r="M448" i="13"/>
  <c r="N347" i="13"/>
  <c r="M347" i="13"/>
  <c r="N543" i="13"/>
  <c r="M543" i="13"/>
  <c r="N207" i="13"/>
  <c r="M207" i="13"/>
  <c r="N538" i="13"/>
  <c r="M538" i="13"/>
  <c r="M107" i="13"/>
  <c r="N107" i="13"/>
  <c r="N54" i="13"/>
  <c r="M54" i="13"/>
  <c r="N53" i="13"/>
  <c r="M53" i="13"/>
  <c r="N52" i="13"/>
  <c r="M52" i="13"/>
  <c r="N112" i="13"/>
  <c r="M112" i="13"/>
  <c r="N355" i="13"/>
  <c r="M355" i="13"/>
  <c r="N593" i="13"/>
  <c r="M593" i="13"/>
  <c r="N581" i="13"/>
  <c r="M581" i="13"/>
  <c r="N169" i="13"/>
  <c r="M169" i="13"/>
  <c r="N545" i="13"/>
  <c r="M545" i="13"/>
  <c r="N45" i="13"/>
  <c r="M45" i="13"/>
  <c r="N38" i="13"/>
  <c r="M38" i="13"/>
  <c r="N469" i="13"/>
  <c r="M469" i="13"/>
  <c r="N535" i="13"/>
  <c r="M535" i="13"/>
  <c r="N328" i="13"/>
  <c r="M328" i="13"/>
  <c r="N688" i="13"/>
  <c r="M688" i="13"/>
  <c r="M246" i="13"/>
  <c r="N246" i="13"/>
  <c r="M307" i="13"/>
  <c r="N307" i="13"/>
  <c r="N624" i="13"/>
  <c r="M624" i="13"/>
  <c r="N555" i="13"/>
  <c r="M555" i="13"/>
  <c r="N12" i="13"/>
  <c r="M12" i="13"/>
  <c r="N80" i="13"/>
  <c r="M80" i="13"/>
  <c r="N368" i="13"/>
  <c r="M368" i="13"/>
  <c r="M617" i="13"/>
  <c r="N617" i="13"/>
  <c r="N385" i="13"/>
  <c r="M385" i="13"/>
  <c r="N664" i="13"/>
  <c r="M664" i="13"/>
  <c r="N11" i="13"/>
  <c r="M11" i="13"/>
  <c r="N561" i="13"/>
  <c r="M561" i="13"/>
  <c r="N382" i="13"/>
  <c r="M382" i="13"/>
  <c r="M413" i="13"/>
  <c r="N413" i="13"/>
  <c r="N682" i="13"/>
  <c r="M682" i="13"/>
  <c r="N473" i="13"/>
  <c r="M473" i="13"/>
  <c r="N272" i="13"/>
  <c r="M272" i="13"/>
  <c r="N266" i="13"/>
  <c r="M266" i="13"/>
  <c r="N438" i="13"/>
  <c r="M438" i="13"/>
  <c r="N426" i="13"/>
  <c r="M426" i="13"/>
  <c r="N23" i="13"/>
  <c r="M23" i="13"/>
  <c r="N452" i="13"/>
  <c r="M452" i="13"/>
  <c r="N395" i="13"/>
  <c r="M395" i="13"/>
  <c r="N202" i="13"/>
  <c r="M202" i="13"/>
  <c r="N427" i="13"/>
  <c r="M427" i="13"/>
  <c r="N161" i="13"/>
  <c r="M161" i="13"/>
  <c r="N179" i="13"/>
  <c r="M179" i="13"/>
  <c r="N4" i="13"/>
  <c r="M4" i="13"/>
  <c r="N124" i="13"/>
  <c r="M124" i="13"/>
  <c r="N114" i="13"/>
  <c r="M114" i="13"/>
  <c r="N665" i="13"/>
  <c r="M665" i="13"/>
  <c r="N570" i="13"/>
  <c r="M570" i="13"/>
  <c r="N546" i="13"/>
  <c r="M546" i="13"/>
  <c r="N425" i="13"/>
  <c r="M425" i="13"/>
  <c r="N321" i="13"/>
  <c r="M321" i="13"/>
  <c r="N374" i="13"/>
  <c r="M374" i="13"/>
  <c r="N567" i="13"/>
  <c r="M567" i="13"/>
  <c r="N394" i="13"/>
  <c r="M394" i="13"/>
  <c r="N390" i="13"/>
  <c r="M390" i="13"/>
  <c r="N304" i="13"/>
  <c r="M304" i="13"/>
  <c r="N525" i="13"/>
  <c r="M525" i="13"/>
  <c r="N217" i="13"/>
  <c r="M217" i="13"/>
  <c r="N626" i="13"/>
  <c r="M626" i="13"/>
  <c r="N200" i="13"/>
  <c r="M200" i="13"/>
  <c r="N619" i="13"/>
  <c r="M619" i="13"/>
  <c r="N64" i="13"/>
  <c r="M64" i="13"/>
  <c r="N156" i="13"/>
  <c r="M156" i="13"/>
  <c r="N683" i="13"/>
  <c r="M683" i="13"/>
  <c r="N493" i="13"/>
  <c r="M493" i="13"/>
  <c r="N653" i="13"/>
  <c r="M653" i="13"/>
  <c r="N226" i="13"/>
  <c r="M226" i="13"/>
  <c r="N120" i="13"/>
  <c r="M120" i="13"/>
  <c r="N346" i="13"/>
  <c r="M346" i="13"/>
  <c r="N541" i="13"/>
  <c r="M541" i="13"/>
  <c r="N694" i="13"/>
  <c r="M694" i="13"/>
  <c r="N370" i="13"/>
  <c r="M370" i="13"/>
  <c r="N618" i="13"/>
  <c r="M618" i="13"/>
  <c r="N627" i="13"/>
  <c r="M627" i="13"/>
  <c r="M526" i="13"/>
  <c r="N526" i="13"/>
  <c r="N82" i="13"/>
  <c r="M82" i="13"/>
  <c r="N97" i="13"/>
  <c r="M97" i="13"/>
  <c r="N519" i="13"/>
  <c r="M519" i="13"/>
  <c r="N57" i="13"/>
  <c r="M57" i="13"/>
  <c r="N505" i="13"/>
  <c r="M505" i="13"/>
  <c r="N27" i="13"/>
  <c r="M27" i="13"/>
  <c r="N49" i="13"/>
  <c r="M49" i="13"/>
  <c r="N239" i="13"/>
  <c r="M239" i="13"/>
  <c r="N37" i="13"/>
  <c r="M37" i="13"/>
  <c r="N188" i="13"/>
  <c r="M188" i="13"/>
  <c r="N34" i="13"/>
  <c r="M34" i="13"/>
  <c r="N223" i="13"/>
  <c r="M223" i="13"/>
  <c r="N186" i="13"/>
  <c r="M186" i="13"/>
  <c r="N410" i="13"/>
  <c r="M410" i="13"/>
  <c r="N449" i="13"/>
  <c r="M449" i="13"/>
  <c r="N9" i="13"/>
  <c r="M9" i="13"/>
  <c r="N487" i="13"/>
  <c r="M487" i="13"/>
  <c r="N468" i="13"/>
  <c r="M468" i="13"/>
  <c r="N615" i="13"/>
  <c r="M615" i="13"/>
  <c r="N654" i="13"/>
  <c r="M654" i="13"/>
  <c r="N697" i="13"/>
  <c r="M697" i="13"/>
  <c r="N484" i="13"/>
  <c r="M484" i="13"/>
  <c r="N286" i="13"/>
  <c r="M286" i="13"/>
  <c r="N470" i="13"/>
  <c r="M470" i="13"/>
  <c r="N381" i="13"/>
  <c r="M381" i="13"/>
  <c r="N462" i="13"/>
  <c r="M462" i="13"/>
  <c r="N270" i="13"/>
  <c r="M270" i="13"/>
  <c r="N369" i="13"/>
  <c r="M369" i="13"/>
  <c r="N596" i="13"/>
  <c r="M596" i="13"/>
  <c r="N263" i="13"/>
  <c r="M263" i="13"/>
  <c r="N256" i="13"/>
  <c r="M256" i="13"/>
  <c r="N253" i="13"/>
  <c r="M253" i="13"/>
  <c r="N245" i="13"/>
  <c r="M245" i="13"/>
  <c r="N686" i="13"/>
  <c r="M686" i="13"/>
  <c r="N552" i="13"/>
  <c r="M552" i="13"/>
  <c r="M456" i="13"/>
  <c r="N456" i="13"/>
  <c r="N429" i="13"/>
  <c r="M429" i="13"/>
  <c r="N415" i="13"/>
  <c r="M415" i="13"/>
  <c r="N229" i="13"/>
  <c r="M229" i="13"/>
  <c r="N407" i="13"/>
  <c r="M407" i="13"/>
  <c r="N224" i="13"/>
  <c r="M224" i="13"/>
  <c r="N399" i="13"/>
  <c r="M399" i="13"/>
  <c r="N666" i="13"/>
  <c r="M666" i="13"/>
  <c r="N341" i="13"/>
  <c r="M341" i="13"/>
  <c r="N212" i="13"/>
  <c r="M212" i="13"/>
  <c r="N384" i="13"/>
  <c r="M384" i="13"/>
  <c r="N380" i="13"/>
  <c r="M380" i="13"/>
  <c r="N192" i="13"/>
  <c r="M192" i="13"/>
  <c r="N372" i="13"/>
  <c r="M372" i="13"/>
  <c r="N185" i="13"/>
  <c r="M185" i="13"/>
  <c r="N163" i="13"/>
  <c r="M163" i="13"/>
  <c r="N162" i="13"/>
  <c r="M162" i="13"/>
  <c r="N356" i="13"/>
  <c r="M356" i="13"/>
  <c r="N353" i="13"/>
  <c r="M353" i="13"/>
  <c r="N317" i="13"/>
  <c r="M317" i="13"/>
  <c r="N344" i="13"/>
  <c r="M344" i="13"/>
  <c r="N140" i="13"/>
  <c r="M140" i="13"/>
  <c r="N336" i="13"/>
  <c r="M336" i="13"/>
  <c r="N130" i="13"/>
  <c r="M130" i="13"/>
  <c r="N129" i="13"/>
  <c r="M129" i="13"/>
  <c r="N125" i="13"/>
  <c r="M125" i="13"/>
  <c r="N122" i="13"/>
  <c r="M122" i="13"/>
  <c r="N511" i="13"/>
  <c r="M511" i="13"/>
  <c r="N582" i="13"/>
  <c r="M582" i="13"/>
  <c r="M677" i="13"/>
  <c r="N677" i="13"/>
  <c r="N447" i="13"/>
  <c r="M447" i="13"/>
  <c r="N242" i="13"/>
  <c r="M242" i="13"/>
  <c r="N702" i="13"/>
  <c r="M702" i="13"/>
  <c r="N674" i="13"/>
  <c r="M674" i="13"/>
  <c r="N106" i="13"/>
  <c r="M106" i="13"/>
  <c r="N401" i="13"/>
  <c r="M401" i="13"/>
  <c r="N700" i="13"/>
  <c r="M700" i="13"/>
  <c r="N461" i="13"/>
  <c r="M461" i="13"/>
  <c r="N579" i="13"/>
  <c r="M579" i="13"/>
  <c r="N93" i="13"/>
  <c r="M93" i="13"/>
  <c r="N377" i="13"/>
  <c r="M377" i="13"/>
  <c r="N690" i="13"/>
  <c r="M690" i="13"/>
  <c r="N419" i="13"/>
  <c r="M419" i="13"/>
  <c r="N278" i="13"/>
  <c r="M278" i="13"/>
  <c r="M649" i="13"/>
  <c r="N649" i="13"/>
  <c r="N171" i="13"/>
  <c r="M171" i="13"/>
  <c r="N134" i="13"/>
  <c r="M134" i="13"/>
  <c r="N247" i="13"/>
  <c r="M247" i="13"/>
  <c r="N258" i="13"/>
  <c r="M258" i="13"/>
  <c r="N275" i="13"/>
  <c r="M275" i="13"/>
  <c r="N660" i="13"/>
  <c r="M660" i="13"/>
  <c r="N644" i="13"/>
  <c r="M644" i="13"/>
  <c r="N527" i="13"/>
  <c r="M527" i="13"/>
  <c r="N530" i="13"/>
  <c r="M530" i="13"/>
  <c r="N153" i="13"/>
  <c r="M153" i="13"/>
  <c r="N33" i="13"/>
  <c r="M33" i="13"/>
  <c r="N672" i="13"/>
  <c r="M672" i="13"/>
  <c r="N211" i="13"/>
  <c r="M211" i="13"/>
  <c r="N365" i="13"/>
  <c r="M365" i="13"/>
  <c r="N383" i="13"/>
  <c r="M383" i="13"/>
  <c r="N652" i="13"/>
  <c r="M652" i="13"/>
  <c r="N342" i="13"/>
  <c r="M342" i="13"/>
  <c r="N213" i="13"/>
  <c r="M213" i="13"/>
  <c r="N44" i="13"/>
  <c r="M44" i="13"/>
  <c r="N417" i="13"/>
  <c r="M417" i="13"/>
  <c r="N482" i="13"/>
  <c r="M482" i="13"/>
  <c r="N237" i="13"/>
  <c r="M237" i="13"/>
  <c r="N554" i="13"/>
  <c r="M554" i="13"/>
  <c r="N282" i="13"/>
  <c r="M282" i="13"/>
  <c r="N571" i="13"/>
  <c r="M571" i="13"/>
  <c r="N645" i="13"/>
  <c r="M645" i="13"/>
  <c r="N187" i="13"/>
  <c r="M187" i="13"/>
  <c r="N352" i="13"/>
  <c r="M352" i="13"/>
  <c r="M634" i="13"/>
  <c r="N634" i="13"/>
  <c r="N180" i="13"/>
  <c r="M180" i="13"/>
  <c r="N154" i="13"/>
  <c r="M154" i="13"/>
  <c r="N521" i="13"/>
  <c r="M521" i="13"/>
  <c r="N488" i="13"/>
  <c r="M488" i="13"/>
  <c r="N404" i="13"/>
  <c r="M404" i="13"/>
  <c r="N149" i="13"/>
  <c r="M149" i="13"/>
  <c r="N657" i="13"/>
  <c r="M657" i="13"/>
  <c r="N647" i="13"/>
  <c r="M647" i="13"/>
  <c r="M147" i="13"/>
  <c r="N147" i="13"/>
  <c r="N636" i="13"/>
  <c r="M636" i="13"/>
  <c r="N7" i="13"/>
  <c r="M7" i="13"/>
  <c r="M574" i="13"/>
  <c r="N574" i="13"/>
  <c r="N486" i="13"/>
  <c r="M486" i="13"/>
  <c r="N143" i="13"/>
  <c r="M143" i="13"/>
  <c r="N262" i="13"/>
  <c r="M262" i="13"/>
  <c r="N338" i="13"/>
  <c r="M338" i="13"/>
  <c r="N42" i="13"/>
  <c r="M42" i="13"/>
  <c r="N303" i="13"/>
  <c r="M303" i="13"/>
  <c r="N29" i="13"/>
  <c r="M29" i="13"/>
  <c r="N316" i="13"/>
  <c r="M316" i="13"/>
  <c r="N131" i="13"/>
  <c r="M131" i="13"/>
  <c r="N603" i="13"/>
  <c r="M603" i="13"/>
  <c r="N333" i="13"/>
  <c r="M333" i="13"/>
  <c r="N294" i="13"/>
  <c r="M294" i="13"/>
  <c r="N79" i="13"/>
  <c r="M79" i="13"/>
  <c r="N492" i="13"/>
  <c r="M492" i="13"/>
  <c r="N532" i="13"/>
  <c r="M532" i="13"/>
  <c r="N327" i="13"/>
  <c r="M327" i="13"/>
  <c r="N115" i="13"/>
  <c r="M115" i="13"/>
  <c r="N430" i="13"/>
  <c r="M430" i="13"/>
  <c r="N595" i="13"/>
  <c r="M595" i="13"/>
  <c r="N542" i="13"/>
  <c r="M542" i="13"/>
  <c r="N203" i="13"/>
  <c r="M203" i="13"/>
  <c r="N601" i="13"/>
  <c r="M601" i="13"/>
  <c r="N305" i="13"/>
  <c r="M305" i="13"/>
  <c r="N600" i="13"/>
  <c r="M600" i="13"/>
  <c r="N314" i="13"/>
  <c r="M314" i="13"/>
  <c r="N623" i="13"/>
  <c r="M623" i="13"/>
  <c r="N197" i="13"/>
  <c r="M197" i="13"/>
  <c r="M238" i="13"/>
  <c r="N238" i="13"/>
  <c r="N508" i="13"/>
  <c r="M508" i="13"/>
  <c r="N113" i="13"/>
  <c r="M113" i="13"/>
  <c r="N500" i="13"/>
  <c r="M500" i="13"/>
  <c r="N170" i="13"/>
  <c r="M170" i="13"/>
  <c r="N306" i="13"/>
  <c r="M306" i="13"/>
  <c r="N75" i="13"/>
  <c r="M75" i="13"/>
  <c r="N584" i="13"/>
  <c r="M584" i="13"/>
  <c r="N95" i="13"/>
  <c r="M95" i="13"/>
  <c r="N233" i="13"/>
  <c r="M233" i="13"/>
  <c r="N160" i="13"/>
  <c r="M160" i="13"/>
  <c r="N66" i="13"/>
  <c r="M66" i="13"/>
  <c r="N184" i="13"/>
  <c r="M184" i="13"/>
  <c r="N139" i="13"/>
  <c r="M139" i="13"/>
  <c r="N61" i="13"/>
  <c r="M61" i="13"/>
  <c r="N563" i="13"/>
  <c r="M563" i="13"/>
  <c r="N56" i="13"/>
  <c r="M56" i="13"/>
  <c r="N363" i="13"/>
  <c r="M363" i="13"/>
  <c r="N293" i="13"/>
  <c r="M293" i="13"/>
  <c r="N299" i="13"/>
  <c r="M299" i="13"/>
  <c r="N51" i="13"/>
  <c r="M51" i="13"/>
  <c r="N640" i="13"/>
  <c r="M640" i="13"/>
  <c r="N580" i="13"/>
  <c r="M580" i="13"/>
  <c r="N50" i="13"/>
  <c r="M50" i="13"/>
  <c r="N630" i="13"/>
  <c r="M630" i="13"/>
  <c r="M678" i="13"/>
  <c r="N678" i="13"/>
  <c r="N47" i="13"/>
  <c r="M47" i="13"/>
  <c r="N43" i="13"/>
  <c r="M43" i="13"/>
  <c r="N607" i="13"/>
  <c r="M607" i="13"/>
  <c r="N594" i="13"/>
  <c r="M594" i="13"/>
  <c r="N35" i="13"/>
  <c r="M35" i="13"/>
  <c r="N650" i="13"/>
  <c r="M650" i="13"/>
  <c r="N159" i="13"/>
  <c r="M159" i="13"/>
  <c r="N318" i="13"/>
  <c r="M318" i="13"/>
  <c r="N534" i="13"/>
  <c r="M534" i="13"/>
  <c r="N681" i="13"/>
  <c r="M681" i="13"/>
  <c r="N533" i="13"/>
  <c r="M533" i="13"/>
  <c r="N296" i="13"/>
  <c r="M296" i="13"/>
  <c r="N73" i="13"/>
  <c r="M73" i="13"/>
  <c r="N633" i="13"/>
  <c r="M633" i="13"/>
  <c r="N22" i="13"/>
  <c r="M22" i="13"/>
  <c r="N236" i="13"/>
  <c r="M236" i="13"/>
  <c r="N206" i="13"/>
  <c r="M206" i="13"/>
  <c r="N608" i="13"/>
  <c r="M608" i="13"/>
  <c r="N117" i="13"/>
  <c r="M117" i="13"/>
  <c r="N528" i="13"/>
  <c r="M528" i="13"/>
  <c r="N625" i="13"/>
  <c r="M625" i="13"/>
  <c r="J1" i="13"/>
  <c r="E264" i="13" l="1"/>
  <c r="E263" i="13"/>
  <c r="E261" i="13"/>
  <c r="E259" i="13"/>
  <c r="E257" i="13"/>
  <c r="E256" i="13"/>
  <c r="E441" i="13"/>
  <c r="E249" i="13"/>
  <c r="E245" i="13"/>
  <c r="E244" i="13"/>
  <c r="E25" i="13"/>
  <c r="E433" i="13"/>
  <c r="E552" i="13"/>
  <c r="E241" i="13"/>
  <c r="E420" i="13"/>
  <c r="E429" i="13"/>
  <c r="E23" i="13"/>
  <c r="E451" i="13"/>
  <c r="E235" i="13"/>
  <c r="E549" i="13"/>
  <c r="E231" i="13"/>
  <c r="E548" i="13"/>
  <c r="E229" i="13"/>
  <c r="E537" i="13"/>
  <c r="E407" i="13"/>
  <c r="E452" i="13"/>
  <c r="E224" i="13"/>
  <c r="E221" i="13"/>
  <c r="E216" i="13"/>
  <c r="E395" i="13"/>
  <c r="E215" i="13"/>
  <c r="E341" i="13"/>
  <c r="E389" i="13"/>
  <c r="E202" i="13"/>
  <c r="E340" i="13"/>
  <c r="E380" i="13"/>
  <c r="E522" i="13"/>
  <c r="E427" i="13"/>
  <c r="E185" i="13"/>
  <c r="E165" i="13"/>
  <c r="E164" i="13"/>
  <c r="E163" i="13"/>
  <c r="E476" i="13"/>
  <c r="E386" i="13"/>
  <c r="E162" i="13"/>
  <c r="E517" i="13"/>
  <c r="E155" i="13"/>
  <c r="E350" i="13"/>
  <c r="E151" i="13"/>
  <c r="E345" i="13"/>
  <c r="E344" i="13"/>
  <c r="E343" i="13"/>
  <c r="E142" i="13"/>
  <c r="E141" i="13"/>
  <c r="E140" i="13"/>
  <c r="E138" i="13"/>
  <c r="E136" i="13"/>
  <c r="E337" i="13"/>
  <c r="E336" i="13"/>
  <c r="E4" i="13"/>
  <c r="E133" i="13"/>
  <c r="E132" i="13"/>
  <c r="E130" i="13"/>
  <c r="E326" i="13"/>
  <c r="E129" i="13"/>
  <c r="E516" i="13"/>
  <c r="E128" i="13"/>
  <c r="E126" i="13"/>
  <c r="E123" i="13"/>
  <c r="E514" i="13"/>
  <c r="E122" i="13"/>
  <c r="E512" i="13"/>
  <c r="E510" i="13"/>
  <c r="E282" i="13"/>
  <c r="E328" i="13"/>
  <c r="E689" i="13"/>
  <c r="E418" i="13"/>
  <c r="E637" i="13"/>
  <c r="E29" i="13"/>
  <c r="E307" i="13"/>
  <c r="E200" i="13"/>
  <c r="E646" i="13"/>
  <c r="E102" i="13"/>
  <c r="E315" i="13"/>
  <c r="E335" i="13"/>
  <c r="E547" i="13"/>
  <c r="E374" i="13"/>
  <c r="E525" i="13"/>
  <c r="E223" i="13"/>
  <c r="E34" i="13"/>
  <c r="E160" i="13"/>
  <c r="E664" i="13"/>
  <c r="E535" i="13"/>
  <c r="E299" i="13"/>
  <c r="E504" i="13"/>
  <c r="E177" i="13"/>
  <c r="E570" i="13"/>
  <c r="E651" i="13"/>
  <c r="E222" i="13"/>
  <c r="E543" i="13"/>
  <c r="E92" i="13"/>
  <c r="E699" i="13"/>
  <c r="E21" i="13"/>
  <c r="E572" i="13"/>
  <c r="E645" i="13"/>
  <c r="E534" i="13"/>
  <c r="E35" i="13"/>
  <c r="E206" i="13"/>
  <c r="E254" i="13"/>
  <c r="E622" i="13"/>
  <c r="E677" i="13"/>
  <c r="E276" i="13"/>
  <c r="E15" i="13"/>
  <c r="E626" i="13"/>
  <c r="E12" i="13"/>
  <c r="E233" i="13"/>
  <c r="E139" i="13"/>
  <c r="E533" i="13"/>
  <c r="E207" i="13"/>
  <c r="E214" i="13"/>
  <c r="E316" i="13"/>
  <c r="E289" i="13"/>
  <c r="E583" i="13"/>
  <c r="E532" i="13"/>
  <c r="E507" i="13"/>
  <c r="E115" i="13"/>
  <c r="E295" i="13"/>
  <c r="E135" i="13"/>
  <c r="E529" i="13"/>
  <c r="E298" i="13"/>
  <c r="E688" i="13"/>
  <c r="E580" i="13"/>
  <c r="E653" i="13"/>
  <c r="E173" i="13"/>
  <c r="E406" i="13"/>
  <c r="E252" i="13"/>
  <c r="E199" i="13"/>
  <c r="E9" i="13"/>
  <c r="E630" i="13"/>
  <c r="E225" i="13"/>
  <c r="E612" i="13"/>
  <c r="E684" i="13"/>
  <c r="E469" i="13"/>
  <c r="E90" i="13"/>
  <c r="E339" i="13"/>
  <c r="E531" i="13"/>
  <c r="E86" i="13"/>
  <c r="E105" i="13"/>
  <c r="E93" i="13"/>
  <c r="E28" i="13"/>
  <c r="E36" i="13"/>
  <c r="E37" i="13"/>
  <c r="E606" i="13"/>
  <c r="E38" i="13"/>
  <c r="E641" i="13"/>
  <c r="E101" i="13"/>
  <c r="E515" i="13"/>
  <c r="E680" i="13"/>
  <c r="E104" i="13"/>
  <c r="E601" i="13"/>
  <c r="E342" i="13"/>
  <c r="E603" i="13"/>
  <c r="E538" i="13"/>
  <c r="E629" i="13"/>
  <c r="E402" i="13"/>
  <c r="E31" i="13"/>
  <c r="E297" i="13"/>
  <c r="E671" i="13"/>
  <c r="E285" i="13"/>
  <c r="E658" i="13"/>
  <c r="E560" i="13"/>
  <c r="E584" i="13"/>
  <c r="E600" i="13"/>
  <c r="E610" i="13"/>
  <c r="E660" i="13"/>
  <c r="E675" i="13"/>
  <c r="E170" i="13"/>
  <c r="E484" i="13"/>
  <c r="E39" i="13"/>
  <c r="E704" i="13"/>
  <c r="E697" i="13"/>
  <c r="E681" i="13"/>
  <c r="E544" i="13"/>
  <c r="E296" i="13"/>
  <c r="E237" i="13"/>
  <c r="E187" i="13"/>
  <c r="E40" i="13"/>
  <c r="E42" i="13"/>
  <c r="E43" i="13"/>
  <c r="E110" i="13"/>
  <c r="E480" i="13"/>
  <c r="E619" i="13"/>
  <c r="E652" i="13"/>
  <c r="E604" i="13"/>
  <c r="E505" i="13"/>
  <c r="E650" i="13"/>
  <c r="E388" i="13"/>
  <c r="E485" i="13"/>
  <c r="E526" i="13"/>
  <c r="E45" i="13"/>
  <c r="E354" i="13"/>
  <c r="E410" i="13"/>
  <c r="E661" i="13"/>
  <c r="E46" i="13"/>
  <c r="E618" i="13"/>
  <c r="E611" i="13"/>
  <c r="E686" i="13"/>
  <c r="E239" i="13"/>
  <c r="E246" i="13"/>
  <c r="E561" i="13"/>
  <c r="E460" i="13"/>
  <c r="E47" i="13"/>
  <c r="E108" i="13"/>
  <c r="E313" i="13"/>
  <c r="E542" i="13"/>
  <c r="E693" i="13"/>
  <c r="E400" i="13"/>
  <c r="E528" i="13"/>
  <c r="E49" i="13"/>
  <c r="E623" i="13"/>
  <c r="E50" i="13"/>
  <c r="E482" i="13"/>
  <c r="E605" i="13"/>
  <c r="E84" i="13"/>
  <c r="E51" i="13"/>
  <c r="E453" i="13"/>
  <c r="E52" i="13"/>
  <c r="E674" i="13"/>
  <c r="E692" i="13"/>
  <c r="E687" i="13"/>
  <c r="E679" i="13"/>
  <c r="E700" i="13"/>
  <c r="E465" i="13"/>
  <c r="E425" i="13"/>
  <c r="E654" i="13"/>
  <c r="E568" i="13"/>
  <c r="E198" i="13"/>
  <c r="E119" i="13"/>
  <c r="E111" i="13"/>
  <c r="E314" i="13"/>
  <c r="E615" i="13"/>
  <c r="E242" i="13"/>
  <c r="E631" i="13"/>
  <c r="E205" i="13"/>
  <c r="E539" i="13"/>
  <c r="E312" i="13"/>
  <c r="E666" i="13"/>
  <c r="E379" i="13"/>
  <c r="E275" i="13"/>
  <c r="E260" i="13"/>
  <c r="E555" i="13"/>
  <c r="E639" i="13"/>
  <c r="E355" i="13"/>
  <c r="E499" i="13"/>
  <c r="E479" i="13"/>
  <c r="E81" i="13"/>
  <c r="E14" i="13"/>
  <c r="E196" i="13"/>
  <c r="E250" i="13"/>
  <c r="E303" i="13"/>
  <c r="E204" i="13"/>
  <c r="E182" i="13"/>
  <c r="E238" i="13"/>
  <c r="E656" i="13"/>
  <c r="E638" i="13"/>
  <c r="E220" i="13"/>
  <c r="E597" i="13"/>
  <c r="E616" i="13"/>
  <c r="E613" i="13"/>
  <c r="E53" i="13"/>
  <c r="E634" i="13"/>
  <c r="E360" i="13"/>
  <c r="E309" i="13"/>
  <c r="E594" i="13"/>
  <c r="E640" i="13"/>
  <c r="E54" i="13"/>
  <c r="E589" i="13"/>
  <c r="E562" i="13"/>
  <c r="E167" i="13"/>
  <c r="E413" i="13"/>
  <c r="E621" i="13"/>
  <c r="E500" i="13"/>
  <c r="E667" i="13"/>
  <c r="E24" i="13"/>
  <c r="E375" i="13"/>
  <c r="E498" i="13"/>
  <c r="E362" i="13"/>
  <c r="E174" i="13"/>
  <c r="E633" i="13"/>
  <c r="E338" i="13"/>
  <c r="E659" i="13"/>
  <c r="E306" i="13"/>
  <c r="E409" i="13"/>
  <c r="E430" i="13"/>
  <c r="E91" i="13"/>
  <c r="E94" i="13"/>
  <c r="E489" i="13"/>
  <c r="E13" i="13"/>
  <c r="E18" i="13"/>
  <c r="E27" i="13"/>
  <c r="E598" i="13"/>
  <c r="E26" i="13"/>
  <c r="E644" i="13"/>
  <c r="E663" i="13"/>
  <c r="E32" i="13"/>
  <c r="E11" i="13"/>
  <c r="E22" i="13"/>
  <c r="E195" i="13"/>
  <c r="E55" i="13"/>
  <c r="E702" i="13"/>
  <c r="E213" i="13"/>
  <c r="E553" i="13"/>
  <c r="E569" i="13"/>
  <c r="E178" i="13"/>
  <c r="E134" i="13"/>
  <c r="E333" i="13"/>
  <c r="E509" i="13"/>
  <c r="E169" i="13"/>
  <c r="E466" i="13"/>
  <c r="E527" i="13"/>
  <c r="E579" i="13"/>
  <c r="E292" i="13"/>
  <c r="E691" i="13"/>
  <c r="E363" i="13"/>
  <c r="E352" i="13"/>
  <c r="E56" i="13"/>
  <c r="E325" i="13"/>
  <c r="E127" i="13"/>
  <c r="E573" i="13"/>
  <c r="E240" i="13"/>
  <c r="E530" i="13"/>
  <c r="E211" i="13"/>
  <c r="E358" i="13"/>
  <c r="E368" i="13"/>
  <c r="E318" i="13"/>
  <c r="E377" i="13"/>
  <c r="E483" i="13"/>
  <c r="E57" i="13"/>
  <c r="E556" i="13"/>
  <c r="E481" i="13"/>
  <c r="E58" i="13"/>
  <c r="E456" i="13"/>
  <c r="E454" i="13"/>
  <c r="E10" i="13"/>
  <c r="E120" i="13"/>
  <c r="E536" i="13"/>
  <c r="E602" i="13"/>
  <c r="E230" i="13"/>
  <c r="E137" i="13"/>
  <c r="E60" i="13"/>
  <c r="E478" i="13"/>
  <c r="E61" i="13"/>
  <c r="E673" i="13"/>
  <c r="E393" i="13"/>
  <c r="E370" i="13"/>
  <c r="E401" i="13"/>
  <c r="E69" i="13"/>
  <c r="E558" i="13"/>
  <c r="E540" i="13"/>
  <c r="E495" i="13"/>
  <c r="E506" i="13"/>
  <c r="E635" i="13"/>
  <c r="E574" i="13"/>
  <c r="E490" i="13"/>
  <c r="E669" i="13"/>
  <c r="E513" i="13"/>
  <c r="E502" i="13"/>
  <c r="E695" i="13"/>
  <c r="E501" i="13"/>
  <c r="E657" i="13"/>
  <c r="E494" i="13"/>
  <c r="E144" i="13"/>
  <c r="E683" i="13"/>
  <c r="E592" i="13"/>
  <c r="E147" i="13"/>
  <c r="E3" i="13"/>
  <c r="E143" i="13"/>
  <c r="E596" i="13"/>
  <c r="E436" i="13"/>
  <c r="E7" i="13"/>
  <c r="E291" i="13"/>
  <c r="E496" i="13"/>
  <c r="E520" i="13"/>
  <c r="E305" i="13"/>
  <c r="E519" i="13"/>
  <c r="E148" i="13"/>
  <c r="E404" i="13"/>
  <c r="E551" i="13"/>
  <c r="E145" i="13"/>
  <c r="E146" i="13"/>
  <c r="E636" i="13"/>
  <c r="E6" i="13"/>
  <c r="E149" i="13"/>
  <c r="E577" i="13"/>
  <c r="E647" i="13"/>
  <c r="E655" i="13"/>
  <c r="E486" i="13"/>
  <c r="E493" i="13"/>
  <c r="E523" i="13"/>
  <c r="E488" i="13"/>
  <c r="E8" i="13"/>
  <c r="E698" i="13"/>
  <c r="E150" i="13"/>
  <c r="E474" i="13"/>
  <c r="E521" i="13"/>
  <c r="E497" i="13"/>
  <c r="E153" i="13"/>
  <c r="E154" i="13"/>
  <c r="E518" i="13"/>
  <c r="E109" i="13"/>
  <c r="E648" i="13"/>
  <c r="E578" i="13"/>
  <c r="E156" i="13"/>
  <c r="E662" i="13"/>
  <c r="E226" i="13"/>
  <c r="E262" i="13"/>
  <c r="E492" i="13"/>
  <c r="E541" i="13"/>
  <c r="E62" i="13"/>
  <c r="E447" i="13"/>
  <c r="E448" i="13"/>
  <c r="E396" i="13"/>
  <c r="E63" i="13"/>
  <c r="E217" i="13"/>
  <c r="E397" i="13"/>
  <c r="E293" i="13"/>
  <c r="E203" i="13"/>
  <c r="E243" i="13"/>
  <c r="E19" i="13"/>
  <c r="E255" i="13"/>
  <c r="E566" i="13"/>
  <c r="E159" i="13"/>
  <c r="E565" i="13"/>
  <c r="E190" i="13"/>
  <c r="E179" i="13"/>
  <c r="E183" i="13"/>
  <c r="E117" i="13"/>
  <c r="E73" i="13"/>
  <c r="E236" i="13"/>
  <c r="E188" i="13"/>
  <c r="E228" i="13"/>
  <c r="E491" i="13"/>
  <c r="E181" i="13"/>
  <c r="E614" i="13"/>
  <c r="E617" i="13"/>
  <c r="E311" i="13"/>
  <c r="E180" i="13"/>
  <c r="E158" i="13"/>
  <c r="E184" i="13"/>
  <c r="E503" i="13"/>
  <c r="E559" i="13"/>
  <c r="E703" i="13"/>
  <c r="E394" i="13"/>
  <c r="E624" i="13"/>
  <c r="E403" i="13"/>
  <c r="E99" i="13"/>
  <c r="E232" i="13"/>
  <c r="E524" i="13"/>
  <c r="E643" i="13"/>
  <c r="E77" i="13"/>
  <c r="E304" i="13"/>
  <c r="E281" i="13"/>
  <c r="E103" i="13"/>
  <c r="E416" i="13"/>
  <c r="E64" i="13"/>
  <c r="E554" i="13"/>
  <c r="E348" i="13"/>
  <c r="E632" i="13"/>
  <c r="E571" i="13"/>
  <c r="E585" i="13"/>
  <c r="E210" i="13"/>
  <c r="E300" i="13"/>
  <c r="E65" i="13"/>
  <c r="E79" i="13"/>
  <c r="E319" i="13"/>
  <c r="E390" i="13"/>
  <c r="E351" i="13"/>
  <c r="E112" i="13"/>
  <c r="E367" i="13"/>
  <c r="E66" i="13"/>
  <c r="E67" i="13"/>
  <c r="E176" i="13"/>
  <c r="E278" i="13"/>
  <c r="E435" i="13"/>
  <c r="E219" i="13"/>
  <c r="E68" i="13"/>
  <c r="E290" i="13"/>
  <c r="E80" i="13"/>
  <c r="E186" i="13"/>
  <c r="E280" i="13"/>
  <c r="E100" i="13"/>
  <c r="E283" i="13"/>
  <c r="E107" i="13"/>
  <c r="E414" i="13"/>
  <c r="E191" i="13"/>
  <c r="E98" i="13"/>
  <c r="E70" i="13"/>
  <c r="E76" i="13"/>
  <c r="E508" i="13"/>
  <c r="E44" i="13"/>
  <c r="E269" i="13"/>
  <c r="E608" i="13"/>
  <c r="E627" i="13"/>
  <c r="E678" i="13"/>
  <c r="E582" i="13"/>
  <c r="E668" i="13"/>
  <c r="E487" i="13"/>
  <c r="E607" i="13"/>
  <c r="E302" i="13"/>
  <c r="E329" i="13"/>
  <c r="E443" i="13"/>
  <c r="E609" i="13"/>
  <c r="E194" i="13"/>
  <c r="E665" i="13"/>
  <c r="E247" i="13"/>
  <c r="E595" i="13"/>
  <c r="E587" i="13"/>
  <c r="E248" i="13"/>
  <c r="E628" i="13"/>
  <c r="E649" i="13"/>
  <c r="E694" i="13"/>
  <c r="E321" i="13"/>
  <c r="E672" i="13"/>
  <c r="E588" i="13"/>
  <c r="E461" i="13"/>
  <c r="E670" i="13"/>
  <c r="E449" i="13"/>
  <c r="E171" i="13"/>
  <c r="E458" i="13"/>
  <c r="E234" i="13"/>
  <c r="E586" i="13"/>
  <c r="E696" i="13"/>
  <c r="E472" i="13"/>
  <c r="E258" i="13"/>
  <c r="E550" i="13"/>
  <c r="E59" i="13"/>
  <c r="E411" i="13"/>
  <c r="E642" i="13"/>
  <c r="E20" i="13"/>
  <c r="E89" i="13"/>
  <c r="E71" i="13"/>
  <c r="E97" i="13"/>
  <c r="E346" i="13"/>
  <c r="E95" i="13"/>
  <c r="E72" i="13"/>
  <c r="E74" i="13"/>
  <c r="E676" i="13"/>
  <c r="E324" i="13"/>
  <c r="E75" i="13"/>
  <c r="E563" i="13"/>
  <c r="E96" i="13"/>
  <c r="E118" i="13"/>
  <c r="E334" i="13"/>
  <c r="E131" i="13"/>
  <c r="E274" i="13"/>
  <c r="E455" i="13"/>
  <c r="E412" i="13"/>
  <c r="E423" i="13"/>
  <c r="E564" i="13"/>
  <c r="E48" i="13"/>
  <c r="E590" i="13"/>
  <c r="E591" i="13"/>
  <c r="E251" i="13"/>
  <c r="E5" i="13"/>
  <c r="E445" i="13"/>
  <c r="E82" i="13"/>
  <c r="E417" i="13"/>
  <c r="E106" i="13"/>
  <c r="E567" i="13"/>
  <c r="E87" i="13"/>
  <c r="E620" i="13"/>
  <c r="E175" i="13"/>
  <c r="E581" i="13"/>
  <c r="E78" i="13"/>
  <c r="E625" i="13"/>
  <c r="E197" i="13"/>
  <c r="E294" i="13"/>
  <c r="E208" i="13"/>
  <c r="E301" i="13"/>
  <c r="E284" i="13"/>
  <c r="E172" i="13"/>
  <c r="E599" i="13"/>
  <c r="E383" i="13"/>
  <c r="E444" i="13"/>
  <c r="E365" i="13"/>
  <c r="E85" i="13"/>
  <c r="E189" i="13"/>
  <c r="E382" i="13"/>
  <c r="E545" i="13"/>
  <c r="E593" i="13"/>
  <c r="E114" i="13"/>
  <c r="E682" i="13"/>
  <c r="E116" i="13"/>
  <c r="E113" i="13"/>
  <c r="E327" i="13"/>
  <c r="E398" i="13"/>
  <c r="E16" i="13"/>
  <c r="E88" i="13"/>
  <c r="E41" i="13"/>
  <c r="E168" i="13"/>
  <c r="E83" i="13"/>
  <c r="E218" i="13"/>
  <c r="E227" i="13"/>
  <c r="C409" i="13"/>
  <c r="C430" i="13"/>
  <c r="C91" i="13"/>
  <c r="C94" i="13"/>
  <c r="C13" i="13"/>
  <c r="C558" i="13"/>
  <c r="C540" i="13"/>
  <c r="C495" i="13"/>
  <c r="C506" i="13"/>
  <c r="C635" i="13"/>
  <c r="C574" i="13"/>
  <c r="C490" i="13"/>
  <c r="C669" i="13"/>
  <c r="C513" i="13"/>
  <c r="C502" i="13"/>
  <c r="C695" i="13"/>
  <c r="C501" i="13"/>
  <c r="C657" i="13"/>
  <c r="C494" i="13"/>
  <c r="C144" i="13"/>
  <c r="C683" i="13"/>
  <c r="C592" i="13"/>
  <c r="C147" i="13"/>
  <c r="C3" i="13"/>
  <c r="C143" i="13"/>
  <c r="C596" i="13"/>
  <c r="C436" i="13"/>
  <c r="C7" i="13"/>
  <c r="C291" i="13"/>
  <c r="C496" i="13"/>
  <c r="C305" i="13"/>
  <c r="C148" i="13"/>
  <c r="C404" i="13"/>
  <c r="C551" i="13"/>
  <c r="C145" i="13"/>
  <c r="C146" i="13"/>
  <c r="C636" i="13"/>
  <c r="C149" i="13"/>
  <c r="C577" i="13"/>
  <c r="C647" i="13"/>
  <c r="C655" i="13"/>
  <c r="C486" i="13"/>
  <c r="C493" i="13"/>
  <c r="C523" i="13"/>
  <c r="C488" i="13"/>
  <c r="C150" i="13"/>
  <c r="C474" i="13"/>
  <c r="C521" i="13"/>
  <c r="C497" i="13"/>
  <c r="C153" i="13"/>
  <c r="C154" i="13"/>
  <c r="C518" i="13"/>
  <c r="C109" i="13"/>
  <c r="C648" i="13"/>
  <c r="C578" i="13"/>
  <c r="C156" i="13"/>
  <c r="C219" i="13"/>
  <c r="C247" i="13"/>
  <c r="C595" i="13"/>
  <c r="C587" i="13"/>
  <c r="C248" i="13"/>
  <c r="C628" i="13"/>
  <c r="C649" i="13"/>
  <c r="C694" i="13"/>
  <c r="C586" i="13"/>
  <c r="C696" i="13"/>
  <c r="C472" i="13"/>
  <c r="C258" i="13"/>
  <c r="C550" i="13"/>
  <c r="C392" i="13"/>
  <c r="C419" i="13"/>
  <c r="T196" i="13" l="1"/>
  <c r="AB196" i="13"/>
  <c r="AC196" i="13"/>
  <c r="I1" i="13" l="1"/>
  <c r="L1" i="13" l="1"/>
  <c r="Y196" i="13" l="1"/>
  <c r="O196" i="13"/>
  <c r="AX112" i="13"/>
  <c r="AX67" i="13"/>
  <c r="AX499" i="13"/>
  <c r="AX176" i="13"/>
  <c r="AX33" i="13"/>
  <c r="AX186" i="13"/>
  <c r="U196" i="13" l="1"/>
  <c r="V196" i="13"/>
  <c r="F1" i="13"/>
  <c r="M1" i="13" l="1"/>
  <c r="AB682" i="13" l="1"/>
  <c r="G1" i="13" l="1"/>
  <c r="AC81" i="13" l="1"/>
  <c r="AC89" i="13"/>
  <c r="AC544" i="13"/>
  <c r="AC581" i="13"/>
  <c r="AC139" i="13"/>
  <c r="AC572" i="13"/>
  <c r="AC225" i="13"/>
  <c r="AC469" i="13"/>
  <c r="AC422" i="13"/>
  <c r="AC630" i="13"/>
  <c r="AC563" i="13"/>
  <c r="AC623" i="13"/>
  <c r="AC332" i="13"/>
  <c r="AC36" i="13"/>
  <c r="AC637" i="13"/>
  <c r="AC37" i="13"/>
  <c r="AC606" i="13"/>
  <c r="AC252" i="13"/>
  <c r="AC104" i="13"/>
  <c r="AC641" i="13"/>
  <c r="AC515" i="13"/>
  <c r="AC650" i="13"/>
  <c r="AC342" i="13"/>
  <c r="AC603" i="13"/>
  <c r="AC538" i="13"/>
  <c r="AC402" i="13"/>
  <c r="AC539" i="13"/>
  <c r="AC31" i="13"/>
  <c r="AC671" i="13"/>
  <c r="AC285" i="13"/>
  <c r="AC600" i="13"/>
  <c r="AC610" i="13"/>
  <c r="AC675" i="13"/>
  <c r="AC681" i="13"/>
  <c r="AC437" i="13"/>
  <c r="AC42" i="13"/>
  <c r="AC480" i="13"/>
  <c r="AC652" i="13"/>
  <c r="AC29" i="13"/>
  <c r="AC505" i="13"/>
  <c r="AC129" i="13"/>
  <c r="AC526" i="13"/>
  <c r="AC39" i="13"/>
  <c r="AC354" i="13"/>
  <c r="AC410" i="13"/>
  <c r="AC661" i="13"/>
  <c r="AC618" i="13"/>
  <c r="AC219" i="13"/>
  <c r="AC406" i="13"/>
  <c r="AC239" i="13"/>
  <c r="AC387" i="13"/>
  <c r="AC611" i="13"/>
  <c r="AC108" i="13"/>
  <c r="AC136" i="13"/>
  <c r="AC542" i="13"/>
  <c r="AC693" i="13"/>
  <c r="AC95" i="13"/>
  <c r="AC115" i="13"/>
  <c r="AC61" i="13"/>
  <c r="AC428" i="13"/>
  <c r="AC400" i="13"/>
  <c r="AC528" i="13"/>
  <c r="AC264" i="13"/>
  <c r="AC84" i="13"/>
  <c r="AC453" i="13"/>
  <c r="AC459" i="13"/>
  <c r="AC166" i="13"/>
  <c r="AC674" i="13"/>
  <c r="AC692" i="13"/>
  <c r="AC679" i="13"/>
  <c r="AC339" i="13"/>
  <c r="AC301" i="13"/>
  <c r="AC266" i="13"/>
  <c r="AC465" i="13"/>
  <c r="AC171" i="13"/>
  <c r="AC688" i="13"/>
  <c r="AC46" i="13"/>
  <c r="AC111" i="13"/>
  <c r="AC242" i="13"/>
  <c r="AC631" i="13"/>
  <c r="AC337" i="13"/>
  <c r="AC379" i="13"/>
  <c r="AC355" i="13"/>
  <c r="AC479" i="13"/>
  <c r="AC682" i="13"/>
  <c r="AC303" i="13"/>
  <c r="AC204" i="13"/>
  <c r="AC656" i="13"/>
  <c r="AC220" i="13"/>
  <c r="AC336" i="13"/>
  <c r="AC634" i="13"/>
  <c r="AC229" i="13"/>
  <c r="AC121" i="13"/>
  <c r="AC54" i="13"/>
  <c r="AC591" i="13"/>
  <c r="AC590" i="13"/>
  <c r="AC212" i="13"/>
  <c r="AC589" i="13"/>
  <c r="AC167" i="13"/>
  <c r="AC667" i="13"/>
  <c r="AC174" i="13"/>
  <c r="AC534" i="13"/>
  <c r="AC153" i="13"/>
  <c r="AC319" i="13"/>
  <c r="AC390" i="13"/>
  <c r="AC98" i="13"/>
  <c r="AC208" i="13"/>
  <c r="AC206" i="13"/>
  <c r="AC113" i="13"/>
  <c r="AC270" i="13"/>
  <c r="AC677" i="13"/>
  <c r="AC668" i="13"/>
  <c r="AC302" i="13"/>
  <c r="AC665" i="13"/>
  <c r="AC247" i="13"/>
  <c r="AC628" i="13"/>
  <c r="AC649" i="13"/>
  <c r="AC588" i="13"/>
  <c r="AC449" i="13"/>
  <c r="AC696" i="13"/>
  <c r="AC258" i="13"/>
  <c r="AC550" i="13"/>
  <c r="AC59" i="13"/>
  <c r="AC411" i="13"/>
  <c r="AC642" i="13"/>
  <c r="AC511" i="13"/>
  <c r="AC97" i="13"/>
  <c r="AC346" i="13"/>
  <c r="AC116" i="13"/>
  <c r="AC128" i="13"/>
  <c r="AC586" i="13"/>
  <c r="AC516" i="13"/>
  <c r="AC74" i="13"/>
  <c r="AC295" i="13"/>
  <c r="AC209" i="13"/>
  <c r="AC427" i="13"/>
  <c r="AC16" i="13"/>
  <c r="AC510" i="13"/>
  <c r="AC102" i="13"/>
  <c r="AC82" i="13"/>
  <c r="AC347" i="13"/>
  <c r="AC484" i="13"/>
  <c r="AC199" i="13"/>
  <c r="AC4" i="13"/>
  <c r="AC654" i="13"/>
  <c r="AC87" i="13"/>
  <c r="AC697" i="13"/>
  <c r="AC514" i="13"/>
  <c r="AC684" i="13"/>
  <c r="AC593" i="13"/>
  <c r="AC260" i="13"/>
  <c r="AC224" i="13"/>
  <c r="AC386" i="13"/>
  <c r="AC344" i="13"/>
  <c r="AC51" i="13"/>
  <c r="AC248" i="13"/>
  <c r="AC560" i="13"/>
  <c r="AC356" i="13"/>
  <c r="AC612" i="13"/>
  <c r="AC152" i="13"/>
  <c r="AC639" i="13"/>
  <c r="AC237" i="13"/>
  <c r="AC482" i="13"/>
  <c r="AC690" i="13"/>
  <c r="AC233" i="13"/>
  <c r="AC45" i="13"/>
  <c r="AC327" i="13"/>
  <c r="AC353" i="13"/>
  <c r="AC522" i="13"/>
  <c r="AC653" i="13"/>
  <c r="AC126" i="13"/>
  <c r="AC202" i="13"/>
  <c r="AC298" i="13"/>
  <c r="AC28" i="13"/>
  <c r="AC280" i="13"/>
  <c r="AC315" i="13"/>
  <c r="AC164" i="13"/>
  <c r="AC567" i="13"/>
  <c r="AC14" i="13"/>
  <c r="AC138" i="13"/>
  <c r="AC133" i="13"/>
  <c r="AC130" i="13"/>
  <c r="AC317" i="13"/>
  <c r="AC165" i="13"/>
  <c r="AC343" i="13"/>
  <c r="AC378" i="13"/>
  <c r="AC517" i="13"/>
  <c r="AC93" i="13"/>
  <c r="AC241" i="13"/>
  <c r="AC608" i="13"/>
  <c r="AC43" i="13"/>
  <c r="AC182" i="13"/>
  <c r="AC537" i="13"/>
  <c r="AC605" i="13"/>
  <c r="AC460" i="13"/>
  <c r="AC246" i="13"/>
  <c r="AC405" i="13"/>
  <c r="AC512" i="13"/>
  <c r="AC384" i="13"/>
  <c r="AC52" i="13"/>
  <c r="AC198" i="13"/>
  <c r="AC308" i="13"/>
  <c r="AC385" i="13"/>
  <c r="AC175" i="13"/>
  <c r="AC187" i="13"/>
  <c r="AC561" i="13"/>
  <c r="AC330" i="13"/>
  <c r="AC413" i="13"/>
  <c r="AC595" i="13"/>
  <c r="AC313" i="13"/>
  <c r="AC660" i="13"/>
  <c r="AC71" i="13"/>
  <c r="AC124" i="13"/>
  <c r="AC575" i="13"/>
  <c r="AC254" i="13"/>
  <c r="AC366" i="13"/>
  <c r="AC155" i="13"/>
  <c r="AC425" i="13"/>
  <c r="AC5" i="13"/>
  <c r="AC672" i="13"/>
  <c r="AC234" i="13"/>
  <c r="AC607" i="13"/>
  <c r="AC50" i="13"/>
  <c r="AC185" i="13"/>
  <c r="AC309" i="13"/>
  <c r="AC622" i="13"/>
  <c r="AC445" i="13"/>
  <c r="AC132" i="13"/>
  <c r="AC192" i="13"/>
  <c r="AC365" i="13"/>
  <c r="AC508" i="13"/>
  <c r="AC123" i="13"/>
  <c r="AC47" i="13"/>
  <c r="AC604" i="13"/>
  <c r="AC21" i="13"/>
  <c r="AC75" i="13"/>
  <c r="AC349" i="13"/>
  <c r="AC157" i="13"/>
  <c r="AC357" i="13"/>
  <c r="AC398" i="13"/>
  <c r="AC76" i="13"/>
  <c r="AC391" i="13"/>
  <c r="AC251" i="13"/>
  <c r="AC294" i="13"/>
  <c r="AC135" i="13"/>
  <c r="AC90" i="13"/>
  <c r="AC163" i="13"/>
  <c r="AC619" i="13"/>
  <c r="AC687" i="13"/>
  <c r="AC429" i="13"/>
  <c r="AC476" i="13"/>
  <c r="AC580" i="13"/>
  <c r="AC389" i="13"/>
  <c r="AC296" i="13"/>
  <c r="AC645" i="13"/>
  <c r="AC326" i="13"/>
  <c r="AC485" i="13"/>
  <c r="AC35" i="13"/>
  <c r="AC477" i="13"/>
  <c r="AC20" i="13"/>
  <c r="AC173" i="13"/>
  <c r="AC376" i="13"/>
  <c r="AC201" i="13"/>
  <c r="AC101" i="13"/>
  <c r="AC380" i="13"/>
  <c r="AC334" i="13"/>
  <c r="AC263" i="13"/>
  <c r="AC312" i="13"/>
  <c r="AC345" i="13"/>
  <c r="AC15" i="13"/>
  <c r="AC34" i="13"/>
  <c r="AC583" i="13"/>
  <c r="AC160" i="13"/>
  <c r="AC678" i="13"/>
  <c r="AC533" i="13"/>
  <c r="AC207" i="13"/>
  <c r="AC418" i="13"/>
  <c r="AC328" i="13"/>
  <c r="AC689" i="13"/>
  <c r="AC170" i="13"/>
  <c r="AC49" i="13"/>
  <c r="AC250" i="13"/>
  <c r="AC282" i="13"/>
  <c r="AC161" i="13"/>
  <c r="AC361" i="13"/>
  <c r="AC372" i="13"/>
  <c r="AC277" i="13"/>
  <c r="AC417" i="13"/>
  <c r="AC106" i="13"/>
  <c r="AC680" i="13"/>
  <c r="AC388" i="13"/>
  <c r="AC568" i="13"/>
  <c r="AC531" i="13"/>
  <c r="AC86" i="13"/>
  <c r="AC105" i="13"/>
  <c r="AC38" i="13"/>
  <c r="AC373" i="13"/>
  <c r="AC629" i="13"/>
  <c r="AC699" i="13"/>
  <c r="AC297" i="13"/>
  <c r="AC658" i="13"/>
  <c r="AC584" i="13"/>
  <c r="AC625" i="13"/>
  <c r="AC221" i="13"/>
  <c r="AC382" i="13"/>
  <c r="AC176" i="13"/>
  <c r="AC275" i="13"/>
  <c r="AC613" i="13"/>
  <c r="AC67" i="13"/>
  <c r="AC499" i="13"/>
  <c r="AC33" i="13"/>
  <c r="AC186" i="13"/>
  <c r="AC666" i="13"/>
  <c r="AC597" i="13"/>
  <c r="AC169" i="13"/>
  <c r="AC284" i="13"/>
  <c r="AC321" i="13"/>
  <c r="AC172" i="13"/>
  <c r="AC110" i="13"/>
  <c r="AC9" i="13"/>
  <c r="AC638" i="13"/>
  <c r="AC686" i="13"/>
  <c r="AC310" i="13"/>
  <c r="AC53" i="13"/>
  <c r="AC467" i="13"/>
  <c r="AC114" i="13"/>
  <c r="AC458" i="13"/>
  <c r="AC314" i="13"/>
  <c r="AC218" i="13"/>
  <c r="AC85" i="13"/>
  <c r="AC434" i="13"/>
  <c r="AC189" i="13"/>
  <c r="AC626" i="13"/>
  <c r="AC162" i="13"/>
  <c r="AC640" i="13"/>
  <c r="AC395" i="13"/>
  <c r="AC444" i="13"/>
  <c r="AC96" i="13"/>
  <c r="AC151" i="13"/>
  <c r="AC529" i="13"/>
  <c r="AC40" i="13"/>
  <c r="AC274" i="13"/>
  <c r="AC594" i="13"/>
  <c r="AC545" i="13"/>
  <c r="AC215" i="13"/>
  <c r="AC131" i="13"/>
  <c r="AC119" i="13"/>
  <c r="AC620" i="13"/>
  <c r="AC227" i="13"/>
  <c r="AC507" i="13"/>
  <c r="AC362" i="13"/>
  <c r="AC214" i="13"/>
  <c r="AC676" i="13"/>
  <c r="AC350" i="13"/>
  <c r="AC125" i="13"/>
  <c r="AC320" i="13"/>
  <c r="AC316" i="13"/>
  <c r="AC383" i="13"/>
  <c r="AC289" i="13"/>
  <c r="AC599" i="13"/>
  <c r="AC532" i="13"/>
  <c r="AC423" i="13"/>
  <c r="AC140" i="13"/>
  <c r="AC141" i="13"/>
  <c r="AC562" i="13"/>
  <c r="AC521" i="13"/>
  <c r="AC564" i="13"/>
  <c r="AC351" i="13"/>
  <c r="AC68" i="13"/>
  <c r="AC100" i="13"/>
  <c r="AC700" i="13"/>
  <c r="AC197" i="13"/>
  <c r="AC44" i="13"/>
  <c r="AC48" i="13"/>
  <c r="AC587" i="13"/>
  <c r="AC265" i="13"/>
  <c r="AC122" i="13"/>
  <c r="AC341" i="13"/>
  <c r="AC694" i="13"/>
  <c r="AC142" i="13"/>
  <c r="AC576" i="13"/>
  <c r="AC415" i="13"/>
  <c r="AC704" i="13"/>
  <c r="AC12" i="13"/>
  <c r="AC323" i="13"/>
  <c r="AC615" i="13"/>
  <c r="AC340" i="13"/>
  <c r="AC331" i="13"/>
  <c r="AC238" i="13"/>
  <c r="AC601" i="13"/>
  <c r="AC193" i="13"/>
  <c r="AC276" i="13"/>
  <c r="AC360" i="13"/>
  <c r="AC367" i="13"/>
  <c r="AC112" i="13"/>
  <c r="AC278" i="13"/>
  <c r="AC88" i="13"/>
  <c r="AC41" i="13"/>
  <c r="AC216" i="13"/>
  <c r="AC399" i="13"/>
  <c r="AC168" i="13"/>
  <c r="AC450" i="13"/>
  <c r="AC553" i="13"/>
  <c r="AC466" i="13"/>
  <c r="AC452" i="13"/>
  <c r="AC213" i="13"/>
  <c r="AC407" i="13"/>
  <c r="AC408" i="13"/>
  <c r="AC359" i="13"/>
  <c r="AC527" i="13"/>
  <c r="AC548" i="13"/>
  <c r="AC231" i="13"/>
  <c r="AC549" i="13"/>
  <c r="AC579" i="13"/>
  <c r="AC235" i="13"/>
  <c r="AC451" i="13"/>
  <c r="AC23" i="13"/>
  <c r="AC420" i="13"/>
  <c r="AC292" i="13"/>
  <c r="AC421" i="13"/>
  <c r="AC83" i="13"/>
  <c r="AC424" i="13"/>
  <c r="AC426" i="13"/>
  <c r="AC571" i="13"/>
  <c r="AC13" i="13"/>
  <c r="AC552" i="13"/>
  <c r="AC433" i="13"/>
  <c r="AC691" i="13"/>
  <c r="AC25" i="13"/>
  <c r="AC621" i="13"/>
  <c r="AC500" i="13"/>
  <c r="AC363" i="13"/>
  <c r="AC244" i="13"/>
  <c r="AC431" i="13"/>
  <c r="AC432" i="13"/>
  <c r="AC557" i="13"/>
  <c r="AC245" i="13"/>
  <c r="AC249" i="13"/>
  <c r="AC438" i="13"/>
  <c r="AC253" i="13"/>
  <c r="AC440" i="13"/>
  <c r="AC441" i="13"/>
  <c r="AC442" i="13"/>
  <c r="AC256" i="13"/>
  <c r="AC352" i="13"/>
  <c r="AC257" i="13"/>
  <c r="AC259" i="13"/>
  <c r="AC261" i="13"/>
  <c r="AC56" i="13"/>
  <c r="AC18" i="13"/>
  <c r="AC325" i="13"/>
  <c r="AC644" i="13"/>
  <c r="AC127" i="13"/>
  <c r="AC178" i="13"/>
  <c r="AC573" i="13"/>
  <c r="AC240" i="13"/>
  <c r="AC530" i="13"/>
  <c r="AC211" i="13"/>
  <c r="AC358" i="13"/>
  <c r="AC368" i="13"/>
  <c r="AC318" i="13"/>
  <c r="AC267" i="13"/>
  <c r="AC369" i="13"/>
  <c r="AC377" i="13"/>
  <c r="AC483" i="13"/>
  <c r="AC57" i="13"/>
  <c r="AC663" i="13"/>
  <c r="AC598" i="13"/>
  <c r="AC268" i="13"/>
  <c r="AC283" i="13"/>
  <c r="AC457" i="13"/>
  <c r="AC271" i="13"/>
  <c r="AC546" i="13"/>
  <c r="AC272" i="13"/>
  <c r="AC462" i="13"/>
  <c r="AC463" i="13"/>
  <c r="AC464" i="13"/>
  <c r="AC273" i="13"/>
  <c r="AC381" i="13"/>
  <c r="AC468" i="13"/>
  <c r="AC470" i="13"/>
  <c r="AC471" i="13"/>
  <c r="AC279" i="13"/>
  <c r="AC461" i="13"/>
  <c r="AC27" i="13"/>
  <c r="AC473" i="13"/>
  <c r="AC556" i="13"/>
  <c r="AC481" i="13"/>
  <c r="AC286" i="13"/>
  <c r="AC475" i="13"/>
  <c r="AC287" i="13"/>
  <c r="AC58" i="13"/>
  <c r="AC24" i="13"/>
  <c r="AC364" i="13"/>
  <c r="AC17" i="13"/>
  <c r="AC288" i="13"/>
  <c r="AC456" i="13"/>
  <c r="AC454" i="13"/>
  <c r="AC685" i="13"/>
  <c r="AC10" i="13"/>
  <c r="AC632" i="13"/>
  <c r="AC120" i="13"/>
  <c r="AC536" i="13"/>
  <c r="AC602" i="13"/>
  <c r="AC230" i="13"/>
  <c r="AC137" i="13"/>
  <c r="AC60" i="13"/>
  <c r="AC478" i="13"/>
  <c r="AC673" i="13"/>
  <c r="AC393" i="13"/>
  <c r="AC370" i="13"/>
  <c r="AC69" i="13"/>
  <c r="AC558" i="13"/>
  <c r="AC446" i="13"/>
  <c r="AC540" i="13"/>
  <c r="AC495" i="13"/>
  <c r="AC506" i="13"/>
  <c r="AC635" i="13"/>
  <c r="AC574" i="13"/>
  <c r="AC490" i="13"/>
  <c r="AC669" i="13"/>
  <c r="AC513" i="13"/>
  <c r="AC502" i="13"/>
  <c r="AC695" i="13"/>
  <c r="AC501" i="13"/>
  <c r="AC657" i="13"/>
  <c r="AC494" i="13"/>
  <c r="AC392" i="13"/>
  <c r="AC144" i="13"/>
  <c r="AC683" i="13"/>
  <c r="AC419" i="13"/>
  <c r="AC592" i="13"/>
  <c r="AC147" i="13"/>
  <c r="AC3" i="13"/>
  <c r="AC143" i="13"/>
  <c r="AC596" i="13"/>
  <c r="AC439" i="13"/>
  <c r="AC436" i="13"/>
  <c r="AC7" i="13"/>
  <c r="AC375" i="13"/>
  <c r="AC291" i="13"/>
  <c r="AC496" i="13"/>
  <c r="AC520" i="13"/>
  <c r="AC305" i="13"/>
  <c r="AC519" i="13"/>
  <c r="AC148" i="13"/>
  <c r="AC371" i="13"/>
  <c r="AC177" i="13"/>
  <c r="AC570" i="13"/>
  <c r="AC498" i="13"/>
  <c r="AC404" i="13"/>
  <c r="AC551" i="13"/>
  <c r="AC195" i="13"/>
  <c r="AC145" i="13"/>
  <c r="AC401" i="13"/>
  <c r="AC146" i="13"/>
  <c r="AC11" i="13"/>
  <c r="AC210" i="13"/>
  <c r="AC636" i="13"/>
  <c r="AC609" i="13"/>
  <c r="AC6" i="13"/>
  <c r="AC149" i="13"/>
  <c r="AC633" i="13"/>
  <c r="AC338" i="13"/>
  <c r="AC577" i="13"/>
  <c r="AC22" i="13"/>
  <c r="AC70" i="13"/>
  <c r="AC300" i="13"/>
  <c r="AC194" i="13"/>
  <c r="AC547" i="13"/>
  <c r="AC647" i="13"/>
  <c r="AC655" i="13"/>
  <c r="AC486" i="13"/>
  <c r="AC493" i="13"/>
  <c r="AC223" i="13"/>
  <c r="AC523" i="13"/>
  <c r="AC488" i="13"/>
  <c r="AC8" i="13"/>
  <c r="AC65" i="13"/>
  <c r="AC134" i="13"/>
  <c r="AC698" i="13"/>
  <c r="AC150" i="13"/>
  <c r="AC329" i="13"/>
  <c r="AC474" i="13"/>
  <c r="AC659" i="13"/>
  <c r="AC535" i="13"/>
  <c r="AC414" i="13"/>
  <c r="AC497" i="13"/>
  <c r="AC55" i="13"/>
  <c r="AC79" i="13"/>
  <c r="AC107" i="13"/>
  <c r="AC154" i="13"/>
  <c r="AC335" i="13"/>
  <c r="AC306" i="13"/>
  <c r="AC269" i="13"/>
  <c r="AC348" i="13"/>
  <c r="AC205" i="13"/>
  <c r="AC322" i="13"/>
  <c r="AC518" i="13"/>
  <c r="AC109" i="13"/>
  <c r="AC648" i="13"/>
  <c r="AC543" i="13"/>
  <c r="AC487" i="13"/>
  <c r="AC435" i="13"/>
  <c r="AC504" i="13"/>
  <c r="AC578" i="13"/>
  <c r="AC156" i="13"/>
  <c r="AC662" i="13"/>
  <c r="AC32" i="13"/>
  <c r="AC541" i="13"/>
  <c r="AC62" i="13"/>
  <c r="AC30" i="13"/>
  <c r="AC409" i="13"/>
  <c r="AC80" i="13"/>
  <c r="AC430" i="13"/>
  <c r="AC670" i="13"/>
  <c r="AC72" i="13"/>
  <c r="AC447" i="13"/>
  <c r="AC299" i="13"/>
  <c r="AC91" i="13"/>
  <c r="AC448" i="13"/>
  <c r="AC396" i="13"/>
  <c r="AC569" i="13"/>
  <c r="AC63" i="13"/>
  <c r="AC217" i="13"/>
  <c r="AC397" i="13"/>
  <c r="AC651" i="13"/>
  <c r="AC200" i="13"/>
  <c r="AC94" i="13"/>
  <c r="AC293" i="13"/>
  <c r="AC489" i="13"/>
  <c r="AC203" i="13"/>
  <c r="AC243" i="13"/>
  <c r="AC19" i="13"/>
  <c r="AC255" i="13"/>
  <c r="AC222" i="13"/>
  <c r="AC374" i="13"/>
  <c r="AC566" i="13"/>
  <c r="AC585" i="13"/>
  <c r="AC159" i="13"/>
  <c r="AC333" i="13"/>
  <c r="AC565" i="13"/>
  <c r="AC26" i="13"/>
  <c r="AC190" i="13"/>
  <c r="AC290" i="13"/>
  <c r="AC179" i="13"/>
  <c r="AC183" i="13"/>
  <c r="AC616" i="13"/>
  <c r="AC117" i="13"/>
  <c r="AC73" i="13"/>
  <c r="AC236" i="13"/>
  <c r="AC188" i="13"/>
  <c r="AC664" i="13"/>
  <c r="AC228" i="13"/>
  <c r="AC78" i="13"/>
  <c r="AC491" i="13"/>
  <c r="AC181" i="13"/>
  <c r="AC614" i="13"/>
  <c r="AC617" i="13"/>
  <c r="AC443" i="13"/>
  <c r="AC311" i="13"/>
  <c r="AC180" i="13"/>
  <c r="AC158" i="13"/>
  <c r="AC184" i="13"/>
  <c r="AC509" i="13"/>
  <c r="AC191" i="13"/>
  <c r="AC627" i="13"/>
  <c r="AC503" i="13"/>
  <c r="AC559" i="13"/>
  <c r="AC703" i="13"/>
  <c r="AC394" i="13"/>
  <c r="AC624" i="13"/>
  <c r="AC403" i="13"/>
  <c r="AC702" i="13"/>
  <c r="AC66" i="13"/>
  <c r="AC99" i="13"/>
  <c r="AC232" i="13"/>
  <c r="AC524" i="13"/>
  <c r="AC643" i="13"/>
  <c r="AC582" i="13"/>
  <c r="AC525" i="13"/>
  <c r="AC77" i="13"/>
  <c r="AC304" i="13"/>
  <c r="AC281" i="13"/>
  <c r="AC472" i="13"/>
  <c r="AC646" i="13"/>
  <c r="AC103" i="13"/>
  <c r="AC307" i="13"/>
  <c r="AC92" i="13"/>
  <c r="AC416" i="13"/>
  <c r="AC455" i="13"/>
  <c r="AC64" i="13"/>
  <c r="AC118" i="13"/>
  <c r="AC554" i="13"/>
  <c r="AC412" i="13"/>
  <c r="AC324" i="13"/>
  <c r="AB81" i="13"/>
  <c r="AB89" i="13"/>
  <c r="AB544" i="13"/>
  <c r="AB581" i="13"/>
  <c r="AB139" i="13"/>
  <c r="AB572" i="13"/>
  <c r="AB225" i="13"/>
  <c r="AB469" i="13"/>
  <c r="AB422" i="13"/>
  <c r="AB630" i="13"/>
  <c r="AX630" i="13" s="1"/>
  <c r="AB563" i="13"/>
  <c r="AX563" i="13" s="1"/>
  <c r="AB623" i="13"/>
  <c r="AX623" i="13" s="1"/>
  <c r="AB332" i="13"/>
  <c r="AB36" i="13"/>
  <c r="AB637" i="13"/>
  <c r="AB37" i="13"/>
  <c r="AB606" i="13"/>
  <c r="AB252" i="13"/>
  <c r="AB104" i="13"/>
  <c r="AB641" i="13"/>
  <c r="AX641" i="13" s="1"/>
  <c r="AB515" i="13"/>
  <c r="AB650" i="13"/>
  <c r="AB342" i="13"/>
  <c r="AB603" i="13"/>
  <c r="AB538" i="13"/>
  <c r="AB402" i="13"/>
  <c r="AB539" i="13"/>
  <c r="AX539" i="13" s="1"/>
  <c r="AX196" i="13"/>
  <c r="AB31" i="13"/>
  <c r="AB671" i="13"/>
  <c r="AB285" i="13"/>
  <c r="AB600" i="13"/>
  <c r="AB610" i="13"/>
  <c r="AB675" i="13"/>
  <c r="AB681" i="13"/>
  <c r="AB437" i="13"/>
  <c r="AX437" i="13" s="1"/>
  <c r="AB42" i="13"/>
  <c r="AB480" i="13"/>
  <c r="AB652" i="13"/>
  <c r="AB29" i="13"/>
  <c r="AX29" i="13" s="1"/>
  <c r="AB505" i="13"/>
  <c r="AB129" i="13"/>
  <c r="AB526" i="13"/>
  <c r="AB39" i="13"/>
  <c r="AB354" i="13"/>
  <c r="AB410" i="13"/>
  <c r="AB661" i="13"/>
  <c r="AB618" i="13"/>
  <c r="AB219" i="13"/>
  <c r="AX219" i="13" s="1"/>
  <c r="AB406" i="13"/>
  <c r="AB239" i="13"/>
  <c r="AB387" i="13"/>
  <c r="AB611" i="13"/>
  <c r="AB108" i="13"/>
  <c r="AB136" i="13"/>
  <c r="AB542" i="13"/>
  <c r="AB693" i="13"/>
  <c r="AB95" i="13"/>
  <c r="AB115" i="13"/>
  <c r="AB61" i="13"/>
  <c r="AB428" i="13"/>
  <c r="AX428" i="13" s="1"/>
  <c r="AB400" i="13"/>
  <c r="AB528" i="13"/>
  <c r="AB264" i="13"/>
  <c r="AB84" i="13"/>
  <c r="AB453" i="13"/>
  <c r="AB459" i="13"/>
  <c r="AX459" i="13" s="1"/>
  <c r="AB166" i="13"/>
  <c r="AB674" i="13"/>
  <c r="AB692" i="13"/>
  <c r="AB679" i="13"/>
  <c r="AB339" i="13"/>
  <c r="AX339" i="13" s="1"/>
  <c r="AB301" i="13"/>
  <c r="AB266" i="13"/>
  <c r="AX266" i="13" s="1"/>
  <c r="AB465" i="13"/>
  <c r="AB171" i="13"/>
  <c r="AX171" i="13" s="1"/>
  <c r="AB688" i="13"/>
  <c r="AB46" i="13"/>
  <c r="AX46" i="13" s="1"/>
  <c r="AB111" i="13"/>
  <c r="AB242" i="13"/>
  <c r="AB631" i="13"/>
  <c r="AB337" i="13"/>
  <c r="AX337" i="13" s="1"/>
  <c r="AB379" i="13"/>
  <c r="AB355" i="13"/>
  <c r="AB479" i="13"/>
  <c r="AB303" i="13"/>
  <c r="AB204" i="13"/>
  <c r="AB656" i="13"/>
  <c r="AB220" i="13"/>
  <c r="AB336" i="13"/>
  <c r="AX336" i="13" s="1"/>
  <c r="AB634" i="13"/>
  <c r="AB229" i="13"/>
  <c r="AB121" i="13"/>
  <c r="AX121" i="13" s="1"/>
  <c r="AB54" i="13"/>
  <c r="AB591" i="13"/>
  <c r="AB590" i="13"/>
  <c r="AB212" i="13"/>
  <c r="AB589" i="13"/>
  <c r="AB167" i="13"/>
  <c r="AB667" i="13"/>
  <c r="AB174" i="13"/>
  <c r="AB534" i="13"/>
  <c r="AB153" i="13"/>
  <c r="AB319" i="13"/>
  <c r="AB390" i="13"/>
  <c r="AB98" i="13"/>
  <c r="AB208" i="13"/>
  <c r="AB206" i="13"/>
  <c r="AB113" i="13"/>
  <c r="AB270" i="13"/>
  <c r="AB677" i="13"/>
  <c r="AB668" i="13"/>
  <c r="AB302" i="13"/>
  <c r="AB665" i="13"/>
  <c r="AB247" i="13"/>
  <c r="AB628" i="13"/>
  <c r="AB649" i="13"/>
  <c r="AB588" i="13"/>
  <c r="AB449" i="13"/>
  <c r="AB696" i="13"/>
  <c r="AB258" i="13"/>
  <c r="AB550" i="13"/>
  <c r="AB59" i="13"/>
  <c r="AB411" i="13"/>
  <c r="AB642" i="13"/>
  <c r="AB511" i="13"/>
  <c r="AX511" i="13" s="1"/>
  <c r="AB97" i="13"/>
  <c r="AB346" i="13"/>
  <c r="AB116" i="13"/>
  <c r="AB128" i="13"/>
  <c r="AX128" i="13" s="1"/>
  <c r="AB586" i="13"/>
  <c r="AX586" i="13" s="1"/>
  <c r="AB516" i="13"/>
  <c r="AX516" i="13" s="1"/>
  <c r="AB74" i="13"/>
  <c r="AB295" i="13"/>
  <c r="AB209" i="13"/>
  <c r="AX209" i="13" s="1"/>
  <c r="AB427" i="13"/>
  <c r="AB16" i="13"/>
  <c r="AB510" i="13"/>
  <c r="AX510" i="13" s="1"/>
  <c r="AB102" i="13"/>
  <c r="AX102" i="13" s="1"/>
  <c r="AB82" i="13"/>
  <c r="AX82" i="13" s="1"/>
  <c r="AB347" i="13"/>
  <c r="AB484" i="13"/>
  <c r="AX484" i="13" s="1"/>
  <c r="AB199" i="13"/>
  <c r="AX199" i="13" s="1"/>
  <c r="AB4" i="13"/>
  <c r="AB654" i="13"/>
  <c r="AX654" i="13" s="1"/>
  <c r="AB87" i="13"/>
  <c r="AB697" i="13"/>
  <c r="AX697" i="13" s="1"/>
  <c r="AB514" i="13"/>
  <c r="AB684" i="13"/>
  <c r="AB593" i="13"/>
  <c r="AB260" i="13"/>
  <c r="AB224" i="13"/>
  <c r="AX224" i="13" s="1"/>
  <c r="AB386" i="13"/>
  <c r="AX386" i="13" s="1"/>
  <c r="AB344" i="13"/>
  <c r="AB51" i="13"/>
  <c r="AB248" i="13"/>
  <c r="AB560" i="13"/>
  <c r="AB356" i="13"/>
  <c r="AB612" i="13"/>
  <c r="AB152" i="13"/>
  <c r="AX152" i="13" s="1"/>
  <c r="AB639" i="13"/>
  <c r="AB237" i="13"/>
  <c r="AB482" i="13"/>
  <c r="AB690" i="13"/>
  <c r="AB233" i="13"/>
  <c r="AB45" i="13"/>
  <c r="AB327" i="13"/>
  <c r="AX327" i="13" s="1"/>
  <c r="AB353" i="13"/>
  <c r="AB522" i="13"/>
  <c r="AB653" i="13"/>
  <c r="AB126" i="13"/>
  <c r="AB202" i="13"/>
  <c r="AB298" i="13"/>
  <c r="AX298" i="13" s="1"/>
  <c r="AB28" i="13"/>
  <c r="AB280" i="13"/>
  <c r="AX280" i="13" s="1"/>
  <c r="AB315" i="13"/>
  <c r="AX315" i="13" s="1"/>
  <c r="AB164" i="13"/>
  <c r="AB567" i="13"/>
  <c r="AB14" i="13"/>
  <c r="AB138" i="13"/>
  <c r="AB133" i="13"/>
  <c r="AX133" i="13" s="1"/>
  <c r="AB130" i="13"/>
  <c r="AB317" i="13"/>
  <c r="AB165" i="13"/>
  <c r="AB343" i="13"/>
  <c r="AB378" i="13"/>
  <c r="AB517" i="13"/>
  <c r="AB93" i="13"/>
  <c r="AB241" i="13"/>
  <c r="AB608" i="13"/>
  <c r="AB43" i="13"/>
  <c r="AB182" i="13"/>
  <c r="AB537" i="13"/>
  <c r="AB605" i="13"/>
  <c r="AB460" i="13"/>
  <c r="AX460" i="13" s="1"/>
  <c r="AB246" i="13"/>
  <c r="AB405" i="13"/>
  <c r="AB512" i="13"/>
  <c r="AB384" i="13"/>
  <c r="AB52" i="13"/>
  <c r="AB198" i="13"/>
  <c r="AB308" i="13"/>
  <c r="AB385" i="13"/>
  <c r="AB175" i="13"/>
  <c r="AB187" i="13"/>
  <c r="AB561" i="13"/>
  <c r="AB330" i="13"/>
  <c r="AX330" i="13" s="1"/>
  <c r="AB413" i="13"/>
  <c r="AX413" i="13" s="1"/>
  <c r="AB595" i="13"/>
  <c r="AX595" i="13" s="1"/>
  <c r="AB313" i="13"/>
  <c r="AB660" i="13"/>
  <c r="AX660" i="13" s="1"/>
  <c r="AB71" i="13"/>
  <c r="AB124" i="13"/>
  <c r="AB575" i="13"/>
  <c r="AB254" i="13"/>
  <c r="AB366" i="13"/>
  <c r="AB155" i="13"/>
  <c r="AB425" i="13"/>
  <c r="AX425" i="13" s="1"/>
  <c r="AB5" i="13"/>
  <c r="AX5" i="13" s="1"/>
  <c r="AB672" i="13"/>
  <c r="AB234" i="13"/>
  <c r="AB607" i="13"/>
  <c r="AB50" i="13"/>
  <c r="AB185" i="13"/>
  <c r="AB309" i="13"/>
  <c r="AX309" i="13" s="1"/>
  <c r="AB622" i="13"/>
  <c r="AB445" i="13"/>
  <c r="AB132" i="13"/>
  <c r="AX132" i="13" s="1"/>
  <c r="AB192" i="13"/>
  <c r="AX192" i="13" s="1"/>
  <c r="AB365" i="13"/>
  <c r="AX365" i="13" s="1"/>
  <c r="AB508" i="13"/>
  <c r="AB123" i="13"/>
  <c r="AX123" i="13" s="1"/>
  <c r="AB47" i="13"/>
  <c r="AB604" i="13"/>
  <c r="AB21" i="13"/>
  <c r="AB75" i="13"/>
  <c r="AB349" i="13"/>
  <c r="AB157" i="13"/>
  <c r="AB357" i="13"/>
  <c r="AX357" i="13" s="1"/>
  <c r="AB398" i="13"/>
  <c r="AB76" i="13"/>
  <c r="AB391" i="13"/>
  <c r="AX391" i="13" s="1"/>
  <c r="AB251" i="13"/>
  <c r="AX251" i="13" s="1"/>
  <c r="AB294" i="13"/>
  <c r="AB135" i="13"/>
  <c r="AX135" i="13" s="1"/>
  <c r="AB90" i="13"/>
  <c r="AB163" i="13"/>
  <c r="AB619" i="13"/>
  <c r="AB687" i="13"/>
  <c r="AB429" i="13"/>
  <c r="AX429" i="13" s="1"/>
  <c r="AB476" i="13"/>
  <c r="AX476" i="13" s="1"/>
  <c r="AB580" i="13"/>
  <c r="AB389" i="13"/>
  <c r="AB296" i="13"/>
  <c r="AB645" i="13"/>
  <c r="AB326" i="13"/>
  <c r="AX326" i="13" s="1"/>
  <c r="AB485" i="13"/>
  <c r="AB35" i="13"/>
  <c r="AB477" i="13"/>
  <c r="AB20" i="13"/>
  <c r="AB173" i="13"/>
  <c r="AX173" i="13" s="1"/>
  <c r="AB376" i="13"/>
  <c r="AB201" i="13"/>
  <c r="AB101" i="13"/>
  <c r="AX101" i="13" s="1"/>
  <c r="AB380" i="13"/>
  <c r="AB334" i="13"/>
  <c r="AB263" i="13"/>
  <c r="AB555" i="13"/>
  <c r="AB312" i="13"/>
  <c r="AB345" i="13"/>
  <c r="AB15" i="13"/>
  <c r="AB34" i="13"/>
  <c r="AB583" i="13"/>
  <c r="AB160" i="13"/>
  <c r="AB678" i="13"/>
  <c r="AX678" i="13" s="1"/>
  <c r="AB533" i="13"/>
  <c r="AB207" i="13"/>
  <c r="AB418" i="13"/>
  <c r="AB328" i="13"/>
  <c r="AB689" i="13"/>
  <c r="AX689" i="13" s="1"/>
  <c r="AB170" i="13"/>
  <c r="AX170" i="13" s="1"/>
  <c r="AB49" i="13"/>
  <c r="AX49" i="13" s="1"/>
  <c r="AB250" i="13"/>
  <c r="AB282" i="13"/>
  <c r="AX282" i="13" s="1"/>
  <c r="AB161" i="13"/>
  <c r="AX161" i="13" s="1"/>
  <c r="AB361" i="13"/>
  <c r="AX361" i="13" s="1"/>
  <c r="AB372" i="13"/>
  <c r="AX372" i="13" s="1"/>
  <c r="AB277" i="13"/>
  <c r="AX277" i="13" s="1"/>
  <c r="AB417" i="13"/>
  <c r="AB106" i="13"/>
  <c r="AB680" i="13"/>
  <c r="AX680" i="13" s="1"/>
  <c r="AB388" i="13"/>
  <c r="AB568" i="13"/>
  <c r="AX568" i="13" s="1"/>
  <c r="AB531" i="13"/>
  <c r="AB86" i="13"/>
  <c r="AB105" i="13"/>
  <c r="AB38" i="13"/>
  <c r="AX38" i="13" s="1"/>
  <c r="AB373" i="13"/>
  <c r="AX373" i="13" s="1"/>
  <c r="AB629" i="13"/>
  <c r="AX629" i="13" s="1"/>
  <c r="AB699" i="13"/>
  <c r="AX699" i="13" s="1"/>
  <c r="AB297" i="13"/>
  <c r="AB658" i="13"/>
  <c r="AB584" i="13"/>
  <c r="AB625" i="13"/>
  <c r="AX625" i="13" s="1"/>
  <c r="AB221" i="13"/>
  <c r="AB382" i="13"/>
  <c r="AB176" i="13"/>
  <c r="AB275" i="13"/>
  <c r="AB613" i="13"/>
  <c r="AB67" i="13"/>
  <c r="AB499" i="13"/>
  <c r="AB33" i="13"/>
  <c r="AB186" i="13"/>
  <c r="AB666" i="13"/>
  <c r="AB597" i="13"/>
  <c r="AB169" i="13"/>
  <c r="AB284" i="13"/>
  <c r="AB321" i="13"/>
  <c r="AB172" i="13"/>
  <c r="AB110" i="13"/>
  <c r="AB9" i="13"/>
  <c r="AB638" i="13"/>
  <c r="AX638" i="13" s="1"/>
  <c r="AB686" i="13"/>
  <c r="AX686" i="13" s="1"/>
  <c r="AB310" i="13"/>
  <c r="AB53" i="13"/>
  <c r="AB467" i="13"/>
  <c r="AB114" i="13"/>
  <c r="AX114" i="13" s="1"/>
  <c r="AB458" i="13"/>
  <c r="AX458" i="13" s="1"/>
  <c r="AB314" i="13"/>
  <c r="AX314" i="13" s="1"/>
  <c r="AB218" i="13"/>
  <c r="AX218" i="13" s="1"/>
  <c r="AB85" i="13"/>
  <c r="AX85" i="13" s="1"/>
  <c r="AB434" i="13"/>
  <c r="AB189" i="13"/>
  <c r="AX189" i="13" s="1"/>
  <c r="AB626" i="13"/>
  <c r="AX626" i="13" s="1"/>
  <c r="AB162" i="13"/>
  <c r="AB640" i="13"/>
  <c r="AX640" i="13" s="1"/>
  <c r="AB395" i="13"/>
  <c r="AB444" i="13"/>
  <c r="AB96" i="13"/>
  <c r="AB151" i="13"/>
  <c r="AB529" i="13"/>
  <c r="AB40" i="13"/>
  <c r="AX40" i="13" s="1"/>
  <c r="AB274" i="13"/>
  <c r="AX274" i="13" s="1"/>
  <c r="AB594" i="13"/>
  <c r="AB545" i="13"/>
  <c r="AB215" i="13"/>
  <c r="AB131" i="13"/>
  <c r="AB119" i="13"/>
  <c r="AB620" i="13"/>
  <c r="AB227" i="13"/>
  <c r="AB507" i="13"/>
  <c r="AX507" i="13" s="1"/>
  <c r="AB362" i="13"/>
  <c r="AX362" i="13" s="1"/>
  <c r="AB214" i="13"/>
  <c r="AB676" i="13"/>
  <c r="AB350" i="13"/>
  <c r="AX350" i="13" s="1"/>
  <c r="AB125" i="13"/>
  <c r="AB320" i="13"/>
  <c r="AX320" i="13" s="1"/>
  <c r="AB316" i="13"/>
  <c r="AB383" i="13"/>
  <c r="AB289" i="13"/>
  <c r="AB599" i="13"/>
  <c r="AB532" i="13"/>
  <c r="AB423" i="13"/>
  <c r="AB140" i="13"/>
  <c r="AB141" i="13"/>
  <c r="AB562" i="13"/>
  <c r="AX562" i="13" s="1"/>
  <c r="AB521" i="13"/>
  <c r="AB564" i="13"/>
  <c r="AB351" i="13"/>
  <c r="AB68" i="13"/>
  <c r="AB100" i="13"/>
  <c r="AB700" i="13"/>
  <c r="AX700" i="13" s="1"/>
  <c r="AB197" i="13"/>
  <c r="AB44" i="13"/>
  <c r="AB48" i="13"/>
  <c r="AB587" i="13"/>
  <c r="AB265" i="13"/>
  <c r="AB122" i="13"/>
  <c r="AB341" i="13"/>
  <c r="AB694" i="13"/>
  <c r="AB142" i="13"/>
  <c r="AB576" i="13"/>
  <c r="AX576" i="13" s="1"/>
  <c r="AB415" i="13"/>
  <c r="AB704" i="13"/>
  <c r="AB12" i="13"/>
  <c r="AB323" i="13"/>
  <c r="AB615" i="13"/>
  <c r="AX615" i="13" s="1"/>
  <c r="AB340" i="13"/>
  <c r="AB331" i="13"/>
  <c r="AX331" i="13" s="1"/>
  <c r="AB238" i="13"/>
  <c r="AB601" i="13"/>
  <c r="AB193" i="13"/>
  <c r="AB276" i="13"/>
  <c r="AB360" i="13"/>
  <c r="AX360" i="13" s="1"/>
  <c r="AB367" i="13"/>
  <c r="AB112" i="13"/>
  <c r="AB278" i="13"/>
  <c r="AB88" i="13"/>
  <c r="AB41" i="13"/>
  <c r="AB216" i="13"/>
  <c r="AB399" i="13"/>
  <c r="AB168" i="13"/>
  <c r="AB450" i="13"/>
  <c r="AB553" i="13"/>
  <c r="AB466" i="13"/>
  <c r="AB452" i="13"/>
  <c r="AB213" i="13"/>
  <c r="AB407" i="13"/>
  <c r="AB408" i="13"/>
  <c r="AB359" i="13"/>
  <c r="AB527" i="13"/>
  <c r="AB548" i="13"/>
  <c r="AB231" i="13"/>
  <c r="AB549" i="13"/>
  <c r="AB579" i="13"/>
  <c r="AB235" i="13"/>
  <c r="AB451" i="13"/>
  <c r="AB23" i="13"/>
  <c r="AB420" i="13"/>
  <c r="AB292" i="13"/>
  <c r="AB421" i="13"/>
  <c r="AB83" i="13"/>
  <c r="AB424" i="13"/>
  <c r="AB426" i="13"/>
  <c r="AB571" i="13"/>
  <c r="AB13" i="13"/>
  <c r="AB552" i="13"/>
  <c r="AB433" i="13"/>
  <c r="AB691" i="13"/>
  <c r="AB25" i="13"/>
  <c r="AB621" i="13"/>
  <c r="AB500" i="13"/>
  <c r="AB363" i="13"/>
  <c r="AB244" i="13"/>
  <c r="AB431" i="13"/>
  <c r="AB432" i="13"/>
  <c r="AB557" i="13"/>
  <c r="AB245" i="13"/>
  <c r="AB249" i="13"/>
  <c r="AB438" i="13"/>
  <c r="AB253" i="13"/>
  <c r="AB440" i="13"/>
  <c r="AB441" i="13"/>
  <c r="AB442" i="13"/>
  <c r="AB256" i="13"/>
  <c r="AB352" i="13"/>
  <c r="AB257" i="13"/>
  <c r="AB259" i="13"/>
  <c r="AB261" i="13"/>
  <c r="AB56" i="13"/>
  <c r="AB18" i="13"/>
  <c r="AB325" i="13"/>
  <c r="AB644" i="13"/>
  <c r="AB127" i="13"/>
  <c r="AB178" i="13"/>
  <c r="AB573" i="13"/>
  <c r="AB240" i="13"/>
  <c r="AB530" i="13"/>
  <c r="AB211" i="13"/>
  <c r="AB358" i="13"/>
  <c r="AB368" i="13"/>
  <c r="AB318" i="13"/>
  <c r="AB267" i="13"/>
  <c r="AB369" i="13"/>
  <c r="AB377" i="13"/>
  <c r="AB483" i="13"/>
  <c r="AB57" i="13"/>
  <c r="AB663" i="13"/>
  <c r="AB598" i="13"/>
  <c r="AB268" i="13"/>
  <c r="AB283" i="13"/>
  <c r="AB457" i="13"/>
  <c r="AB271" i="13"/>
  <c r="AB546" i="13"/>
  <c r="AB272" i="13"/>
  <c r="AB462" i="13"/>
  <c r="AB463" i="13"/>
  <c r="AB464" i="13"/>
  <c r="AB273" i="13"/>
  <c r="AB381" i="13"/>
  <c r="AB468" i="13"/>
  <c r="AB470" i="13"/>
  <c r="AB471" i="13"/>
  <c r="AB279" i="13"/>
  <c r="AB461" i="13"/>
  <c r="AB27" i="13"/>
  <c r="AB473" i="13"/>
  <c r="AB556" i="13"/>
  <c r="AB481" i="13"/>
  <c r="AB286" i="13"/>
  <c r="AB475" i="13"/>
  <c r="AB287" i="13"/>
  <c r="AB58" i="13"/>
  <c r="AB24" i="13"/>
  <c r="AB364" i="13"/>
  <c r="AB17" i="13"/>
  <c r="AB288" i="13"/>
  <c r="AB456" i="13"/>
  <c r="AB454" i="13"/>
  <c r="AB685" i="13"/>
  <c r="AB10" i="13"/>
  <c r="AB632" i="13"/>
  <c r="AB120" i="13"/>
  <c r="AB536" i="13"/>
  <c r="AB602" i="13"/>
  <c r="AB230" i="13"/>
  <c r="AB137" i="13"/>
  <c r="AB60" i="13"/>
  <c r="AB478" i="13"/>
  <c r="AB673" i="13"/>
  <c r="AB393" i="13"/>
  <c r="AB370" i="13"/>
  <c r="AB69" i="13"/>
  <c r="AB558" i="13"/>
  <c r="AB446" i="13"/>
  <c r="AB540" i="13"/>
  <c r="AB495" i="13"/>
  <c r="AB506" i="13"/>
  <c r="AB635" i="13"/>
  <c r="AB574" i="13"/>
  <c r="AB490" i="13"/>
  <c r="AB669" i="13"/>
  <c r="AB513" i="13"/>
  <c r="AB502" i="13"/>
  <c r="AB695" i="13"/>
  <c r="AB501" i="13"/>
  <c r="AB657" i="13"/>
  <c r="AB494" i="13"/>
  <c r="AB392" i="13"/>
  <c r="AB144" i="13"/>
  <c r="AB683" i="13"/>
  <c r="AB419" i="13"/>
  <c r="AB592" i="13"/>
  <c r="AB147" i="13"/>
  <c r="AB3" i="13"/>
  <c r="AB143" i="13"/>
  <c r="AB596" i="13"/>
  <c r="AB439" i="13"/>
  <c r="AB436" i="13"/>
  <c r="AB7" i="13"/>
  <c r="AB375" i="13"/>
  <c r="AB291" i="13"/>
  <c r="AB496" i="13"/>
  <c r="AB520" i="13"/>
  <c r="AB305" i="13"/>
  <c r="AB519" i="13"/>
  <c r="AB148" i="13"/>
  <c r="AB371" i="13"/>
  <c r="AB177" i="13"/>
  <c r="AB570" i="13"/>
  <c r="AB498" i="13"/>
  <c r="AB404" i="13"/>
  <c r="AB551" i="13"/>
  <c r="AB195" i="13"/>
  <c r="AB145" i="13"/>
  <c r="AB401" i="13"/>
  <c r="AB146" i="13"/>
  <c r="AB11" i="13"/>
  <c r="AB210" i="13"/>
  <c r="AB636" i="13"/>
  <c r="AB609" i="13"/>
  <c r="AB6" i="13"/>
  <c r="AB149" i="13"/>
  <c r="AB633" i="13"/>
  <c r="AB338" i="13"/>
  <c r="AB577" i="13"/>
  <c r="AB22" i="13"/>
  <c r="AB70" i="13"/>
  <c r="AB300" i="13"/>
  <c r="AB194" i="13"/>
  <c r="AB547" i="13"/>
  <c r="AB647" i="13"/>
  <c r="AB655" i="13"/>
  <c r="AB486" i="13"/>
  <c r="AB493" i="13"/>
  <c r="AB223" i="13"/>
  <c r="AB523" i="13"/>
  <c r="AB488" i="13"/>
  <c r="AB8" i="13"/>
  <c r="AB65" i="13"/>
  <c r="AB134" i="13"/>
  <c r="AB698" i="13"/>
  <c r="AB150" i="13"/>
  <c r="AB329" i="13"/>
  <c r="AB474" i="13"/>
  <c r="AB659" i="13"/>
  <c r="AB535" i="13"/>
  <c r="AB414" i="13"/>
  <c r="AB497" i="13"/>
  <c r="AB55" i="13"/>
  <c r="AB79" i="13"/>
  <c r="AB107" i="13"/>
  <c r="AB154" i="13"/>
  <c r="AB335" i="13"/>
  <c r="AB306" i="13"/>
  <c r="AB269" i="13"/>
  <c r="AB348" i="13"/>
  <c r="AB205" i="13"/>
  <c r="AB322" i="13"/>
  <c r="AB518" i="13"/>
  <c r="AB109" i="13"/>
  <c r="AB648" i="13"/>
  <c r="AB543" i="13"/>
  <c r="AB487" i="13"/>
  <c r="AB435" i="13"/>
  <c r="AB504" i="13"/>
  <c r="AB578" i="13"/>
  <c r="AB156" i="13"/>
  <c r="AB662" i="13"/>
  <c r="AB226" i="13"/>
  <c r="AB262" i="13"/>
  <c r="AB32" i="13"/>
  <c r="AB492" i="13"/>
  <c r="AB541" i="13"/>
  <c r="AB62" i="13"/>
  <c r="AB30" i="13"/>
  <c r="AB409" i="13"/>
  <c r="AB80" i="13"/>
  <c r="AB430" i="13"/>
  <c r="AB670" i="13"/>
  <c r="AB72" i="13"/>
  <c r="AB447" i="13"/>
  <c r="AB299" i="13"/>
  <c r="AB91" i="13"/>
  <c r="AB448" i="13"/>
  <c r="AB396" i="13"/>
  <c r="AB569" i="13"/>
  <c r="AB63" i="13"/>
  <c r="AB217" i="13"/>
  <c r="AB397" i="13"/>
  <c r="AB651" i="13"/>
  <c r="AB200" i="13"/>
  <c r="AB94" i="13"/>
  <c r="AB293" i="13"/>
  <c r="AB489" i="13"/>
  <c r="AB203" i="13"/>
  <c r="AB243" i="13"/>
  <c r="AB19" i="13"/>
  <c r="AB255" i="13"/>
  <c r="AB222" i="13"/>
  <c r="AB374" i="13"/>
  <c r="AB566" i="13"/>
  <c r="AB585" i="13"/>
  <c r="AB159" i="13"/>
  <c r="AB333" i="13"/>
  <c r="AB565" i="13"/>
  <c r="AB26" i="13"/>
  <c r="AB190" i="13"/>
  <c r="AB290" i="13"/>
  <c r="AB179" i="13"/>
  <c r="AB183" i="13"/>
  <c r="AB616" i="13"/>
  <c r="AB117" i="13"/>
  <c r="AB73" i="13"/>
  <c r="AB236" i="13"/>
  <c r="AB188" i="13"/>
  <c r="AB664" i="13"/>
  <c r="AB228" i="13"/>
  <c r="AB78" i="13"/>
  <c r="AB491" i="13"/>
  <c r="AB181" i="13"/>
  <c r="AB614" i="13"/>
  <c r="AB617" i="13"/>
  <c r="AB443" i="13"/>
  <c r="AB311" i="13"/>
  <c r="AB180" i="13"/>
  <c r="AB158" i="13"/>
  <c r="AB184" i="13"/>
  <c r="AB509" i="13"/>
  <c r="AB191" i="13"/>
  <c r="AB627" i="13"/>
  <c r="AB503" i="13"/>
  <c r="AB559" i="13"/>
  <c r="AB703" i="13"/>
  <c r="AB394" i="13"/>
  <c r="AB624" i="13"/>
  <c r="AB403" i="13"/>
  <c r="AB702" i="13"/>
  <c r="AB66" i="13"/>
  <c r="AB99" i="13"/>
  <c r="AB232" i="13"/>
  <c r="AB524" i="13"/>
  <c r="AB643" i="13"/>
  <c r="AB582" i="13"/>
  <c r="AB525" i="13"/>
  <c r="AB77" i="13"/>
  <c r="AB304" i="13"/>
  <c r="AB281" i="13"/>
  <c r="AB472" i="13"/>
  <c r="AB646" i="13"/>
  <c r="AB103" i="13"/>
  <c r="AB307" i="13"/>
  <c r="AB92" i="13"/>
  <c r="AB416" i="13"/>
  <c r="AB455" i="13"/>
  <c r="AB64" i="13"/>
  <c r="AB118" i="13"/>
  <c r="AB554" i="13"/>
  <c r="AB412" i="13"/>
  <c r="AB324" i="13"/>
  <c r="T226" i="13" l="1"/>
  <c r="Y226" i="13" s="1"/>
  <c r="H1" i="13"/>
  <c r="X1" i="13"/>
  <c r="S1" i="13"/>
  <c r="P1" i="13"/>
  <c r="AH633" i="13"/>
  <c r="T633" i="13"/>
  <c r="Y633" i="13" s="1"/>
  <c r="O633" i="13"/>
  <c r="AS633" i="13"/>
  <c r="AH577" i="13"/>
  <c r="AH166" i="13"/>
  <c r="AT1" i="13"/>
  <c r="AH226" i="13"/>
  <c r="O226" i="13"/>
  <c r="T154" i="13"/>
  <c r="O154" i="13"/>
  <c r="AI154" i="13"/>
  <c r="T577" i="13"/>
  <c r="Y577" i="13" s="1"/>
  <c r="O577" i="13"/>
  <c r="AS577" i="13"/>
  <c r="T166" i="13"/>
  <c r="O166" i="13"/>
  <c r="AS166" i="13"/>
  <c r="AH681" i="13"/>
  <c r="T681" i="13"/>
  <c r="O681" i="13"/>
  <c r="AI681" i="13"/>
  <c r="AW681" i="13" l="1"/>
  <c r="Y681" i="13"/>
  <c r="AW166" i="13"/>
  <c r="Y166" i="13"/>
  <c r="AW154" i="13"/>
  <c r="Y154" i="13"/>
  <c r="AQ226" i="13"/>
  <c r="AR226" i="13" s="1"/>
  <c r="U633" i="13"/>
  <c r="AM633" i="13"/>
  <c r="AN633" i="13" s="1"/>
  <c r="AQ166" i="13"/>
  <c r="AR166" i="13" s="1"/>
  <c r="AQ577" i="13"/>
  <c r="AR577" i="13" s="1"/>
  <c r="AW633" i="13"/>
  <c r="U226" i="13"/>
  <c r="W1" i="13"/>
  <c r="R1" i="13"/>
  <c r="Q1" i="13"/>
  <c r="AO633" i="13"/>
  <c r="AP633" i="13" s="1"/>
  <c r="AQ633" i="13"/>
  <c r="AR633" i="13" s="1"/>
  <c r="AI633" i="13"/>
  <c r="V633" i="13"/>
  <c r="AK633" i="13"/>
  <c r="AL633" i="13" s="1"/>
  <c r="U166" i="13"/>
  <c r="V226" i="13"/>
  <c r="AW226" i="13"/>
  <c r="AW577" i="13"/>
  <c r="AH154" i="13"/>
  <c r="AI577" i="13"/>
  <c r="U681" i="13"/>
  <c r="AI166" i="13"/>
  <c r="U577" i="13"/>
  <c r="U154" i="13"/>
  <c r="AI226" i="13"/>
  <c r="AS226" i="13"/>
  <c r="AO681" i="13"/>
  <c r="AP681" i="13" s="1"/>
  <c r="AK681" i="13"/>
  <c r="AL681" i="13" s="1"/>
  <c r="AQ681" i="13"/>
  <c r="AR681" i="13" s="1"/>
  <c r="AM681" i="13"/>
  <c r="AN681" i="13" s="1"/>
  <c r="AO154" i="13"/>
  <c r="AP154" i="13" s="1"/>
  <c r="AK154" i="13"/>
  <c r="AL154" i="13" s="1"/>
  <c r="AQ154" i="13"/>
  <c r="AR154" i="13" s="1"/>
  <c r="AM154" i="13"/>
  <c r="AN154" i="13" s="1"/>
  <c r="V166" i="13"/>
  <c r="AK166" i="13"/>
  <c r="AL166" i="13" s="1"/>
  <c r="AO166" i="13"/>
  <c r="AP166" i="13" s="1"/>
  <c r="V577" i="13"/>
  <c r="AK577" i="13"/>
  <c r="AL577" i="13" s="1"/>
  <c r="AO577" i="13"/>
  <c r="AP577" i="13" s="1"/>
  <c r="AK226" i="13"/>
  <c r="AL226" i="13" s="1"/>
  <c r="AO226" i="13"/>
  <c r="AP226" i="13" s="1"/>
  <c r="V681" i="13"/>
  <c r="AS681" i="13"/>
  <c r="AM166" i="13"/>
  <c r="AN166" i="13" s="1"/>
  <c r="AM577" i="13"/>
  <c r="AN577" i="13" s="1"/>
  <c r="V154" i="13"/>
  <c r="AS154" i="13"/>
  <c r="AM226" i="13"/>
  <c r="AN226" i="13" s="1"/>
  <c r="AH324" i="13"/>
  <c r="AH416" i="13"/>
  <c r="AH103" i="13"/>
  <c r="AH304" i="13"/>
  <c r="AH582" i="13"/>
  <c r="AH232" i="13"/>
  <c r="AH702" i="13"/>
  <c r="AH403" i="13"/>
  <c r="AH624" i="13"/>
  <c r="AH394" i="13"/>
  <c r="AH503" i="13"/>
  <c r="AH191" i="13"/>
  <c r="AH509" i="13"/>
  <c r="AH311" i="13"/>
  <c r="AH443" i="13"/>
  <c r="AH617" i="13"/>
  <c r="AH491" i="13"/>
  <c r="AH228" i="13"/>
  <c r="AH236" i="13"/>
  <c r="AH73" i="13"/>
  <c r="AH616" i="13"/>
  <c r="AH290" i="13"/>
  <c r="AH26" i="13"/>
  <c r="AH565" i="13"/>
  <c r="AH159" i="13"/>
  <c r="AH585" i="13"/>
  <c r="AH566" i="13"/>
  <c r="AH374" i="13"/>
  <c r="AH255" i="13"/>
  <c r="AH489" i="13"/>
  <c r="AH94" i="13"/>
  <c r="AH651" i="13"/>
  <c r="AH397" i="13"/>
  <c r="AH63" i="13"/>
  <c r="AH448" i="13"/>
  <c r="AH447" i="13"/>
  <c r="AH430" i="13"/>
  <c r="AH80" i="13"/>
  <c r="AH409" i="13"/>
  <c r="AH62" i="13"/>
  <c r="AH662" i="13"/>
  <c r="AH578" i="13"/>
  <c r="AH435" i="13"/>
  <c r="AH648" i="13"/>
  <c r="AH322" i="13"/>
  <c r="AH348" i="13"/>
  <c r="AH572" i="13"/>
  <c r="AH252" i="13"/>
  <c r="AH107" i="13"/>
  <c r="AH55" i="13"/>
  <c r="AH497" i="13"/>
  <c r="AH414" i="13"/>
  <c r="AH659" i="13"/>
  <c r="AH329" i="13"/>
  <c r="AH698" i="13"/>
  <c r="AH65" i="13"/>
  <c r="AH8" i="13"/>
  <c r="AH488" i="13"/>
  <c r="AH486" i="13"/>
  <c r="AH655" i="13"/>
  <c r="AH647" i="13"/>
  <c r="AH194" i="13"/>
  <c r="AH70" i="13"/>
  <c r="AH22" i="13"/>
  <c r="AH338" i="13"/>
  <c r="AH6" i="13"/>
  <c r="AH210" i="13"/>
  <c r="AH145" i="13"/>
  <c r="AH551" i="13"/>
  <c r="AH498" i="13"/>
  <c r="AH371" i="13"/>
  <c r="AH519" i="13"/>
  <c r="AH520" i="13"/>
  <c r="AH291" i="13"/>
  <c r="AH439" i="13"/>
  <c r="AH143" i="13"/>
  <c r="AH147" i="13"/>
  <c r="AH419" i="13"/>
  <c r="AH144" i="13"/>
  <c r="AH494" i="13"/>
  <c r="AH501" i="13"/>
  <c r="AH502" i="13"/>
  <c r="AH669" i="13"/>
  <c r="AH495" i="13"/>
  <c r="AH446" i="13"/>
  <c r="AH370" i="13"/>
  <c r="AH673" i="13"/>
  <c r="AH60" i="13"/>
  <c r="AH230" i="13"/>
  <c r="AH536" i="13"/>
  <c r="AH10" i="13"/>
  <c r="AH454" i="13"/>
  <c r="AH288" i="13"/>
  <c r="AH24" i="13"/>
  <c r="AH287" i="13"/>
  <c r="AH286" i="13"/>
  <c r="AH27" i="13"/>
  <c r="AH279" i="13"/>
  <c r="AH381" i="13"/>
  <c r="AH464" i="13"/>
  <c r="AH462" i="13"/>
  <c r="AH546" i="13"/>
  <c r="AH268" i="13"/>
  <c r="AH663" i="13"/>
  <c r="AH377" i="13"/>
  <c r="AH267" i="13"/>
  <c r="AH368" i="13"/>
  <c r="AH211" i="13"/>
  <c r="AH240" i="13"/>
  <c r="AH74" i="13"/>
  <c r="AH178" i="13"/>
  <c r="AH644" i="13"/>
  <c r="AH261" i="13"/>
  <c r="AH257" i="13"/>
  <c r="AH256" i="13"/>
  <c r="AH442" i="13"/>
  <c r="AH438" i="13"/>
  <c r="AH249" i="13"/>
  <c r="AH432" i="13"/>
  <c r="AH244" i="13"/>
  <c r="AH621" i="13"/>
  <c r="AH552" i="13"/>
  <c r="AH571" i="13"/>
  <c r="AH424" i="13"/>
  <c r="AH451" i="13"/>
  <c r="AH579" i="13"/>
  <c r="AH231" i="13"/>
  <c r="AH408" i="13"/>
  <c r="AH213" i="13"/>
  <c r="AH452" i="13"/>
  <c r="AH553" i="13"/>
  <c r="AH168" i="13"/>
  <c r="AH216" i="13"/>
  <c r="AH88" i="13"/>
  <c r="AH112" i="13"/>
  <c r="AH95" i="13"/>
  <c r="AH690" i="13"/>
  <c r="AH440" i="13"/>
  <c r="AH202" i="13"/>
  <c r="AH189" i="13"/>
  <c r="AH353" i="13"/>
  <c r="AH615" i="13"/>
  <c r="AH280" i="13"/>
  <c r="AH89" i="13"/>
  <c r="AH251" i="13"/>
  <c r="AH625" i="13"/>
  <c r="AH550" i="13"/>
  <c r="AH449" i="13"/>
  <c r="AH588" i="13"/>
  <c r="AH694" i="13"/>
  <c r="AH649" i="13"/>
  <c r="AH628" i="13"/>
  <c r="AH48" i="13"/>
  <c r="AH349" i="13"/>
  <c r="AH607" i="13"/>
  <c r="AH677" i="13"/>
  <c r="AH155" i="13"/>
  <c r="AH532" i="13"/>
  <c r="AH599" i="13"/>
  <c r="AH383" i="13"/>
  <c r="AH206" i="13"/>
  <c r="AH676" i="13"/>
  <c r="AH362" i="13"/>
  <c r="AH630" i="13"/>
  <c r="AH460" i="13"/>
  <c r="AH560" i="13"/>
  <c r="AH330" i="13"/>
  <c r="AH215" i="13"/>
  <c r="AH508" i="13"/>
  <c r="AH405" i="13"/>
  <c r="AH61" i="13"/>
  <c r="AH98" i="13"/>
  <c r="AH276" i="13"/>
  <c r="AH626" i="13"/>
  <c r="AH68" i="13"/>
  <c r="AH319" i="13"/>
  <c r="AH161" i="13"/>
  <c r="AH87" i="13"/>
  <c r="AH521" i="13"/>
  <c r="AH209" i="13"/>
  <c r="AH594" i="13"/>
  <c r="AH568" i="13"/>
  <c r="AH365" i="13"/>
  <c r="AH372" i="13"/>
  <c r="AH591" i="13"/>
  <c r="AH229" i="13"/>
  <c r="AH378" i="13"/>
  <c r="AH445" i="13"/>
  <c r="AH284" i="13"/>
  <c r="AH227" i="13"/>
  <c r="AH165" i="13"/>
  <c r="AH303" i="13"/>
  <c r="AH479" i="13"/>
  <c r="AH555" i="13"/>
  <c r="AH379" i="13"/>
  <c r="AH545" i="13"/>
  <c r="AH246" i="13"/>
  <c r="AH631" i="13"/>
  <c r="AH242" i="13"/>
  <c r="AH119" i="13"/>
  <c r="AH688" i="13"/>
  <c r="AH131" i="13"/>
  <c r="AH347" i="13"/>
  <c r="AH692" i="13"/>
  <c r="AH52" i="13"/>
  <c r="AH115" i="13"/>
  <c r="AH46" i="13"/>
  <c r="AH522" i="13"/>
  <c r="AH482" i="13"/>
  <c r="AH170" i="13"/>
  <c r="AH282" i="13"/>
  <c r="AH264" i="13"/>
  <c r="AH484" i="13"/>
  <c r="AH583" i="13"/>
  <c r="AH672" i="13"/>
  <c r="AH400" i="13"/>
  <c r="AH693" i="13"/>
  <c r="AH542" i="13"/>
  <c r="AH125" i="13"/>
  <c r="AH248" i="13"/>
  <c r="AH313" i="13"/>
  <c r="AH47" i="13"/>
  <c r="AH75" i="13"/>
  <c r="AH151" i="13"/>
  <c r="AH586" i="13"/>
  <c r="AH406" i="13"/>
  <c r="AH192" i="13"/>
  <c r="AH660" i="13"/>
  <c r="AH618" i="13"/>
  <c r="AH298" i="13"/>
  <c r="AH38" i="13"/>
  <c r="AH680" i="13"/>
  <c r="AH661" i="13"/>
  <c r="AH171" i="13"/>
  <c r="AH123" i="13"/>
  <c r="AH5" i="13"/>
  <c r="AH354" i="13"/>
  <c r="AH344" i="13"/>
  <c r="AH391" i="13"/>
  <c r="AH129" i="13"/>
  <c r="AH652" i="13"/>
  <c r="AH327" i="13"/>
  <c r="AH380" i="13"/>
  <c r="AH42" i="13"/>
  <c r="AH187" i="13"/>
  <c r="AH686" i="13"/>
  <c r="AH331" i="13"/>
  <c r="AH296" i="13"/>
  <c r="AH458" i="13"/>
  <c r="AH250" i="13"/>
  <c r="AH700" i="13"/>
  <c r="AH12" i="13"/>
  <c r="AH85" i="13"/>
  <c r="AH128" i="13"/>
  <c r="AH138" i="13"/>
  <c r="AH584" i="13"/>
  <c r="AH285" i="13"/>
  <c r="AH297" i="13"/>
  <c r="AH603" i="13"/>
  <c r="AH515" i="13"/>
  <c r="AH601" i="13"/>
  <c r="AH82" i="13"/>
  <c r="AH36" i="13"/>
  <c r="AH682" i="13"/>
  <c r="AH219" i="13"/>
  <c r="AH266" i="13"/>
  <c r="AH93" i="13"/>
  <c r="AH595" i="13"/>
  <c r="AH563" i="13"/>
  <c r="AH301" i="13"/>
  <c r="AH537" i="13"/>
  <c r="AH140" i="13"/>
  <c r="AH86" i="13"/>
  <c r="AH422" i="13"/>
  <c r="AH90" i="13"/>
  <c r="AH469" i="13"/>
  <c r="AH337" i="13"/>
  <c r="AH684" i="13"/>
  <c r="AH413" i="13"/>
  <c r="AH612" i="13"/>
  <c r="AH175" i="13"/>
  <c r="AH637" i="13"/>
  <c r="AH689" i="13"/>
  <c r="AH581" i="13"/>
  <c r="AH64" i="13"/>
  <c r="AH472" i="13"/>
  <c r="AH525" i="13"/>
  <c r="AH614" i="13"/>
  <c r="AH635" i="13"/>
  <c r="AH17" i="13"/>
  <c r="AH457" i="13"/>
  <c r="AH691" i="13"/>
  <c r="AH116" i="13"/>
  <c r="AH81" i="13"/>
  <c r="AH604" i="13"/>
  <c r="AH193" i="13"/>
  <c r="AH402" i="13"/>
  <c r="AH164" i="13"/>
  <c r="AH201" i="13"/>
  <c r="AH531" i="13"/>
  <c r="AH434" i="13"/>
  <c r="AH334" i="13"/>
  <c r="AH225" i="13"/>
  <c r="AH345" i="13"/>
  <c r="AH386" i="13"/>
  <c r="AH114" i="13"/>
  <c r="AH21" i="13"/>
  <c r="AH470" i="13"/>
  <c r="AH71" i="13"/>
  <c r="AH385" i="13"/>
  <c r="AH477" i="13"/>
  <c r="AH412" i="13"/>
  <c r="AH554" i="13"/>
  <c r="AH270" i="13"/>
  <c r="AH455" i="13"/>
  <c r="AH92" i="13"/>
  <c r="AH307" i="13"/>
  <c r="AH646" i="13"/>
  <c r="AH281" i="13"/>
  <c r="AH77" i="13"/>
  <c r="AH643" i="13"/>
  <c r="AH524" i="13"/>
  <c r="AH99" i="13"/>
  <c r="AH66" i="13"/>
  <c r="AH703" i="13"/>
  <c r="AH559" i="13"/>
  <c r="AH627" i="13"/>
  <c r="AH184" i="13"/>
  <c r="AH158" i="13"/>
  <c r="AH180" i="13"/>
  <c r="AH181" i="13"/>
  <c r="AH78" i="13"/>
  <c r="AH664" i="13"/>
  <c r="AH188" i="13"/>
  <c r="AH117" i="13"/>
  <c r="AH183" i="13"/>
  <c r="AH179" i="13"/>
  <c r="AH190" i="13"/>
  <c r="AH333" i="13"/>
  <c r="AH222" i="13"/>
  <c r="AH19" i="13"/>
  <c r="AH243" i="13"/>
  <c r="AH203" i="13"/>
  <c r="AH293" i="13"/>
  <c r="AH200" i="13"/>
  <c r="AH217" i="13"/>
  <c r="AH569" i="13"/>
  <c r="AH396" i="13"/>
  <c r="AH91" i="13"/>
  <c r="AH299" i="13"/>
  <c r="AH104" i="13"/>
  <c r="AH670" i="13"/>
  <c r="AH30" i="13"/>
  <c r="AH541" i="13"/>
  <c r="AH492" i="13"/>
  <c r="AH32" i="13"/>
  <c r="AH262" i="13"/>
  <c r="AH156" i="13"/>
  <c r="AH504" i="13"/>
  <c r="AH487" i="13"/>
  <c r="AH543" i="13"/>
  <c r="AH109" i="13"/>
  <c r="AH518" i="13"/>
  <c r="AH529" i="13"/>
  <c r="AH544" i="13"/>
  <c r="AH135" i="13"/>
  <c r="AH306" i="13"/>
  <c r="AH335" i="13"/>
  <c r="AH79" i="13"/>
  <c r="AH535" i="13"/>
  <c r="AH474" i="13"/>
  <c r="AH150" i="13"/>
  <c r="AH134" i="13"/>
  <c r="AH523" i="13"/>
  <c r="AH223" i="13"/>
  <c r="AH493" i="13"/>
  <c r="AH547" i="13"/>
  <c r="AH300" i="13"/>
  <c r="AH149" i="13"/>
  <c r="AH609" i="13"/>
  <c r="AH636" i="13"/>
  <c r="AH11" i="13"/>
  <c r="AH146" i="13"/>
  <c r="AH401" i="13"/>
  <c r="AH195" i="13"/>
  <c r="AH404" i="13"/>
  <c r="AH570" i="13"/>
  <c r="AH177" i="13"/>
  <c r="AH148" i="13"/>
  <c r="AH305" i="13"/>
  <c r="AH496" i="13"/>
  <c r="AH375" i="13"/>
  <c r="AH7" i="13"/>
  <c r="AH436" i="13"/>
  <c r="AH596" i="13"/>
  <c r="AH3" i="13"/>
  <c r="AH592" i="13"/>
  <c r="AH683" i="13"/>
  <c r="AH392" i="13"/>
  <c r="AH657" i="13"/>
  <c r="AH695" i="13"/>
  <c r="AH513" i="13"/>
  <c r="AH490" i="13"/>
  <c r="AH574" i="13"/>
  <c r="AH506" i="13"/>
  <c r="AH540" i="13"/>
  <c r="AH558" i="13"/>
  <c r="AH69" i="13"/>
  <c r="AH393" i="13"/>
  <c r="AH478" i="13"/>
  <c r="AH137" i="13"/>
  <c r="AH602" i="13"/>
  <c r="AH120" i="13"/>
  <c r="AH632" i="13"/>
  <c r="AH685" i="13"/>
  <c r="AH456" i="13"/>
  <c r="AH364" i="13"/>
  <c r="AH58" i="13"/>
  <c r="AH475" i="13"/>
  <c r="AH481" i="13"/>
  <c r="AH556" i="13"/>
  <c r="AH473" i="13"/>
  <c r="AH461" i="13"/>
  <c r="AH471" i="13"/>
  <c r="AH468" i="13"/>
  <c r="AH273" i="13"/>
  <c r="AH463" i="13"/>
  <c r="AH272" i="13"/>
  <c r="AH271" i="13"/>
  <c r="AH283" i="13"/>
  <c r="AH598" i="13"/>
  <c r="AH57" i="13"/>
  <c r="AH483" i="13"/>
  <c r="AH369" i="13"/>
  <c r="AH318" i="13"/>
  <c r="AH358" i="13"/>
  <c r="AH530" i="13"/>
  <c r="AH573" i="13"/>
  <c r="AH127" i="13"/>
  <c r="AH325" i="13"/>
  <c r="AH18" i="13"/>
  <c r="AH56" i="13"/>
  <c r="AH259" i="13"/>
  <c r="AH352" i="13"/>
  <c r="AH441" i="13"/>
  <c r="AH253" i="13"/>
  <c r="AH118" i="13"/>
  <c r="AH245" i="13"/>
  <c r="AH557" i="13"/>
  <c r="AH431" i="13"/>
  <c r="AH363" i="13"/>
  <c r="AH500" i="13"/>
  <c r="AH25" i="13"/>
  <c r="AH433" i="13"/>
  <c r="AH13" i="13"/>
  <c r="AH426" i="13"/>
  <c r="AH83" i="13"/>
  <c r="AH421" i="13"/>
  <c r="AH292" i="13"/>
  <c r="AH420" i="13"/>
  <c r="AH23" i="13"/>
  <c r="AH235" i="13"/>
  <c r="AH549" i="13"/>
  <c r="AH548" i="13"/>
  <c r="AH527" i="13"/>
  <c r="AH359" i="13"/>
  <c r="AH407" i="13"/>
  <c r="AH466" i="13"/>
  <c r="AH450" i="13"/>
  <c r="AH399" i="13"/>
  <c r="AH41" i="13"/>
  <c r="AH278" i="13"/>
  <c r="AH367" i="13"/>
  <c r="AH72" i="13"/>
  <c r="AH376" i="13"/>
  <c r="AH510" i="13"/>
  <c r="AH141" i="13"/>
  <c r="AH346" i="13"/>
  <c r="AH97" i="13"/>
  <c r="AH163" i="13"/>
  <c r="AH197" i="13"/>
  <c r="AH511" i="13"/>
  <c r="AH467" i="13"/>
  <c r="AH20" i="13"/>
  <c r="AH428" i="13"/>
  <c r="AH642" i="13"/>
  <c r="AH294" i="13"/>
  <c r="AH512" i="13"/>
  <c r="AH411" i="13"/>
  <c r="AH317" i="13"/>
  <c r="AH59" i="13"/>
  <c r="AH640" i="13"/>
  <c r="AH258" i="13"/>
  <c r="AH696" i="13"/>
  <c r="AH142" i="13"/>
  <c r="AH234" i="13"/>
  <c r="AH263" i="13"/>
  <c r="AH587" i="13"/>
  <c r="AH247" i="13"/>
  <c r="AH665" i="13"/>
  <c r="AH302" i="13"/>
  <c r="AH668" i="13"/>
  <c r="AH608" i="13"/>
  <c r="AH44" i="13"/>
  <c r="AH289" i="13"/>
  <c r="AH316" i="13"/>
  <c r="AH214" i="13"/>
  <c r="AH507" i="13"/>
  <c r="AH9" i="13"/>
  <c r="AH623" i="13"/>
  <c r="AH697" i="13"/>
  <c r="AH650" i="13"/>
  <c r="AH425" i="13"/>
  <c r="AH136" i="13"/>
  <c r="AH51" i="13"/>
  <c r="AH100" i="13"/>
  <c r="AH351" i="13"/>
  <c r="AH390" i="13"/>
  <c r="AH514" i="13"/>
  <c r="AH153" i="13"/>
  <c r="AH564" i="13"/>
  <c r="AH534" i="13"/>
  <c r="AH429" i="13"/>
  <c r="AH218" i="13"/>
  <c r="AH174" i="13"/>
  <c r="AH620" i="13"/>
  <c r="AH667" i="13"/>
  <c r="AH167" i="13"/>
  <c r="AH356" i="13"/>
  <c r="AH384" i="13"/>
  <c r="AH589" i="13"/>
  <c r="AH314" i="13"/>
  <c r="AH366" i="13"/>
  <c r="AH645" i="13"/>
  <c r="AH476" i="13"/>
  <c r="AH212" i="13"/>
  <c r="AH133" i="13"/>
  <c r="AH423" i="13"/>
  <c r="AH152" i="13"/>
  <c r="AH590" i="13"/>
  <c r="AH357" i="13"/>
  <c r="AH132" i="13"/>
  <c r="AH459" i="13"/>
  <c r="AH360" i="13"/>
  <c r="AH54" i="13"/>
  <c r="AH634" i="13"/>
  <c r="AH185" i="13"/>
  <c r="AH220" i="13"/>
  <c r="AH169" i="13"/>
  <c r="AH172" i="13"/>
  <c r="AH321" i="13"/>
  <c r="AH444" i="13"/>
  <c r="AH597" i="13"/>
  <c r="AH666" i="13"/>
  <c r="AH186" i="13"/>
  <c r="AH33" i="13"/>
  <c r="AH499" i="13"/>
  <c r="AH67" i="13"/>
  <c r="AH613" i="13"/>
  <c r="AH275" i="13"/>
  <c r="AH176" i="13"/>
  <c r="AH113" i="13"/>
  <c r="AH656" i="13"/>
  <c r="AH204" i="13"/>
  <c r="AH265" i="13"/>
  <c r="AH14" i="13"/>
  <c r="AH355" i="13"/>
  <c r="AH639" i="13"/>
  <c r="AH580" i="13"/>
  <c r="AH312" i="13"/>
  <c r="AH517" i="13"/>
  <c r="AH111" i="13"/>
  <c r="AH157" i="13"/>
  <c r="AH15" i="13"/>
  <c r="AH198" i="13"/>
  <c r="AH205" i="13"/>
  <c r="AH622" i="13"/>
  <c r="AH465" i="13"/>
  <c r="AH328" i="13"/>
  <c r="AH679" i="13"/>
  <c r="AH687" i="13"/>
  <c r="AH674" i="13"/>
  <c r="AH361" i="13"/>
  <c r="AH308" i="13"/>
  <c r="AH96" i="13"/>
  <c r="AH453" i="13"/>
  <c r="AH388" i="13"/>
  <c r="AH295" i="13"/>
  <c r="AH699" i="13"/>
  <c r="AH84" i="13"/>
  <c r="AH233" i="13"/>
  <c r="AH29" i="13"/>
  <c r="AH50" i="13"/>
  <c r="AH173" i="13"/>
  <c r="AH274" i="13"/>
  <c r="AH528" i="13"/>
  <c r="AH28" i="13"/>
  <c r="AH418" i="13"/>
  <c r="AH207" i="13"/>
  <c r="AH533" i="13"/>
  <c r="AH678" i="13"/>
  <c r="AH160" i="13"/>
  <c r="AH34" i="13"/>
  <c r="AH269" i="13"/>
  <c r="AH340" i="13"/>
  <c r="AH208" i="13"/>
  <c r="AH102" i="13"/>
  <c r="AH309" i="13"/>
  <c r="AH126" i="13"/>
  <c r="AH108" i="13"/>
  <c r="AH387" i="13"/>
  <c r="AH539" i="13"/>
  <c r="AH561" i="13"/>
  <c r="AH239" i="13"/>
  <c r="AH277" i="13"/>
  <c r="AH611" i="13"/>
  <c r="AH336" i="13"/>
  <c r="AH654" i="13"/>
  <c r="AH76" i="13"/>
  <c r="AH260" i="13"/>
  <c r="AH339" i="13"/>
  <c r="AH629" i="13"/>
  <c r="AH199" i="13"/>
  <c r="AH101" i="13"/>
  <c r="AH410" i="13"/>
  <c r="AH122" i="13"/>
  <c r="AH310" i="13"/>
  <c r="AH106" i="13"/>
  <c r="AH45" i="13"/>
  <c r="AH526" i="13"/>
  <c r="AH485" i="13"/>
  <c r="AH505" i="13"/>
  <c r="AH398" i="13"/>
  <c r="AH341" i="13"/>
  <c r="AH619" i="13"/>
  <c r="AH480" i="13"/>
  <c r="AH182" i="13"/>
  <c r="AH389" i="13"/>
  <c r="AH241" i="13"/>
  <c r="AH110" i="13"/>
  <c r="AH576" i="13"/>
  <c r="AH43" i="13"/>
  <c r="AH638" i="13"/>
  <c r="AH427" i="13"/>
  <c r="AH395" i="13"/>
  <c r="AH237" i="13"/>
  <c r="AH16" i="13"/>
  <c r="AH593" i="13"/>
  <c r="AH121" i="13"/>
  <c r="AH437" i="13"/>
  <c r="AH382" i="13"/>
  <c r="AH221" i="13"/>
  <c r="AH124" i="13"/>
  <c r="AH196" i="13"/>
  <c r="AH350" i="13"/>
  <c r="AH254" i="13"/>
  <c r="AH39" i="13"/>
  <c r="AH323" i="13"/>
  <c r="AH675" i="13"/>
  <c r="AH373" i="13"/>
  <c r="AH320" i="13"/>
  <c r="AH704" i="13"/>
  <c r="AH610" i="13"/>
  <c r="AH600" i="13"/>
  <c r="AH658" i="13"/>
  <c r="AH671" i="13"/>
  <c r="AH31" i="13"/>
  <c r="AH53" i="13"/>
  <c r="AH575" i="13"/>
  <c r="AH538" i="13"/>
  <c r="AH342" i="13"/>
  <c r="AH641" i="13"/>
  <c r="AH130" i="13"/>
  <c r="AH606" i="13"/>
  <c r="AH37" i="13"/>
  <c r="AH605" i="13"/>
  <c r="AH224" i="13"/>
  <c r="AH332" i="13"/>
  <c r="AH562" i="13"/>
  <c r="AH4" i="13"/>
  <c r="AH415" i="13"/>
  <c r="AH343" i="13"/>
  <c r="AH35" i="13"/>
  <c r="AH238" i="13"/>
  <c r="AH105" i="13"/>
  <c r="AH49" i="13"/>
  <c r="AH315" i="13"/>
  <c r="AH162" i="13"/>
  <c r="AH40" i="13"/>
  <c r="AH516" i="13"/>
  <c r="AH417" i="13"/>
  <c r="AH139" i="13"/>
  <c r="AH567" i="13"/>
  <c r="AH326" i="13"/>
  <c r="AH653" i="13"/>
  <c r="T375" i="13" l="1"/>
  <c r="O375" i="13"/>
  <c r="T72" i="13"/>
  <c r="Y72" i="13" s="1"/>
  <c r="O72" i="13"/>
  <c r="T596" i="13"/>
  <c r="T3" i="13"/>
  <c r="T644" i="13"/>
  <c r="T338" i="13"/>
  <c r="O338" i="13"/>
  <c r="T11" i="13"/>
  <c r="O11" i="13"/>
  <c r="T490" i="13"/>
  <c r="O490" i="13"/>
  <c r="T292" i="13"/>
  <c r="O292" i="13"/>
  <c r="T149" i="13"/>
  <c r="O149" i="13"/>
  <c r="O596" i="13"/>
  <c r="T143" i="13"/>
  <c r="Y143" i="13" s="1"/>
  <c r="O143" i="13"/>
  <c r="O3" i="13"/>
  <c r="T147" i="13"/>
  <c r="O147" i="13"/>
  <c r="O644" i="13"/>
  <c r="T54" i="13"/>
  <c r="O54" i="13"/>
  <c r="AW490" i="13" l="1"/>
  <c r="Y490" i="13"/>
  <c r="AW644" i="13"/>
  <c r="Y644" i="13"/>
  <c r="AW149" i="13"/>
  <c r="Y149" i="13"/>
  <c r="AW338" i="13"/>
  <c r="Y338" i="13"/>
  <c r="AW147" i="13"/>
  <c r="Y147" i="13"/>
  <c r="AW292" i="13"/>
  <c r="Y292" i="13"/>
  <c r="AW11" i="13"/>
  <c r="Y11" i="13"/>
  <c r="AW3" i="13"/>
  <c r="Y3" i="13"/>
  <c r="AW54" i="13"/>
  <c r="Y54" i="13"/>
  <c r="AW596" i="13"/>
  <c r="Y596" i="13"/>
  <c r="AW375" i="13"/>
  <c r="Y375" i="13"/>
  <c r="AS644" i="13"/>
  <c r="AI644" i="13"/>
  <c r="AS147" i="13"/>
  <c r="AI147" i="13"/>
  <c r="AS490" i="13"/>
  <c r="AI490" i="13"/>
  <c r="AS72" i="13"/>
  <c r="AI72" i="13"/>
  <c r="AS3" i="13"/>
  <c r="AI3" i="13"/>
  <c r="AS143" i="13"/>
  <c r="AI143" i="13"/>
  <c r="AS11" i="13"/>
  <c r="AI11" i="13"/>
  <c r="AS375" i="13"/>
  <c r="AI375" i="13"/>
  <c r="AS596" i="13"/>
  <c r="AI596" i="13"/>
  <c r="AS149" i="13"/>
  <c r="AI149" i="13"/>
  <c r="AS338" i="13"/>
  <c r="AI338" i="13"/>
  <c r="AS54" i="13"/>
  <c r="AI54" i="13"/>
  <c r="AS292" i="13"/>
  <c r="AI292" i="13"/>
  <c r="AK596" i="13"/>
  <c r="AL596" i="13" s="1"/>
  <c r="AO596" i="13"/>
  <c r="AP596" i="13" s="1"/>
  <c r="AQ596" i="13"/>
  <c r="AR596" i="13" s="1"/>
  <c r="AM596" i="13"/>
  <c r="AN596" i="13" s="1"/>
  <c r="AQ54" i="13"/>
  <c r="AR54" i="13" s="1"/>
  <c r="AM54" i="13"/>
  <c r="AN54" i="13" s="1"/>
  <c r="AO54" i="13"/>
  <c r="AP54" i="13" s="1"/>
  <c r="AK54" i="13"/>
  <c r="AL54" i="13" s="1"/>
  <c r="AQ292" i="13"/>
  <c r="AR292" i="13" s="1"/>
  <c r="AK292" i="13"/>
  <c r="AL292" i="13" s="1"/>
  <c r="AO292" i="13"/>
  <c r="AP292" i="13" s="1"/>
  <c r="AM292" i="13"/>
  <c r="AN292" i="13" s="1"/>
  <c r="AM149" i="13"/>
  <c r="AN149" i="13" s="1"/>
  <c r="AQ149" i="13"/>
  <c r="AR149" i="13" s="1"/>
  <c r="AO149" i="13"/>
  <c r="AP149" i="13" s="1"/>
  <c r="AK149" i="13"/>
  <c r="AL149" i="13" s="1"/>
  <c r="AQ338" i="13"/>
  <c r="AR338" i="13" s="1"/>
  <c r="AK338" i="13"/>
  <c r="AL338" i="13" s="1"/>
  <c r="AO338" i="13"/>
  <c r="AP338" i="13" s="1"/>
  <c r="AM338" i="13"/>
  <c r="AN338" i="13" s="1"/>
  <c r="AQ644" i="13"/>
  <c r="AR644" i="13" s="1"/>
  <c r="AK644" i="13"/>
  <c r="AL644" i="13" s="1"/>
  <c r="AO644" i="13"/>
  <c r="AP644" i="13" s="1"/>
  <c r="AM644" i="13"/>
  <c r="AN644" i="13" s="1"/>
  <c r="AQ147" i="13"/>
  <c r="AR147" i="13" s="1"/>
  <c r="AK147" i="13"/>
  <c r="AL147" i="13" s="1"/>
  <c r="AO147" i="13"/>
  <c r="AP147" i="13" s="1"/>
  <c r="AM147" i="13"/>
  <c r="AN147" i="13" s="1"/>
  <c r="AK490" i="13"/>
  <c r="AL490" i="13" s="1"/>
  <c r="AO490" i="13"/>
  <c r="AP490" i="13" s="1"/>
  <c r="AQ490" i="13"/>
  <c r="AR490" i="13" s="1"/>
  <c r="AM490" i="13"/>
  <c r="AN490" i="13" s="1"/>
  <c r="AK72" i="13"/>
  <c r="AL72" i="13" s="1"/>
  <c r="AO72" i="13"/>
  <c r="AP72" i="13" s="1"/>
  <c r="AQ72" i="13"/>
  <c r="AR72" i="13" s="1"/>
  <c r="AM72" i="13"/>
  <c r="AN72" i="13" s="1"/>
  <c r="AK3" i="13"/>
  <c r="AL3" i="13" s="1"/>
  <c r="AO3" i="13"/>
  <c r="AP3" i="13" s="1"/>
  <c r="AQ3" i="13"/>
  <c r="AR3" i="13" s="1"/>
  <c r="AM3" i="13"/>
  <c r="AN3" i="13" s="1"/>
  <c r="AQ143" i="13"/>
  <c r="AR143" i="13" s="1"/>
  <c r="AK143" i="13"/>
  <c r="AL143" i="13" s="1"/>
  <c r="AO143" i="13"/>
  <c r="AP143" i="13" s="1"/>
  <c r="AM143" i="13"/>
  <c r="AN143" i="13" s="1"/>
  <c r="AO11" i="13"/>
  <c r="AP11" i="13" s="1"/>
  <c r="AQ11" i="13"/>
  <c r="AR11" i="13" s="1"/>
  <c r="AM11" i="13"/>
  <c r="AN11" i="13" s="1"/>
  <c r="AK11" i="13"/>
  <c r="AL11" i="13" s="1"/>
  <c r="AK375" i="13"/>
  <c r="AL375" i="13" s="1"/>
  <c r="AO375" i="13"/>
  <c r="AP375" i="13" s="1"/>
  <c r="AQ375" i="13"/>
  <c r="AR375" i="13" s="1"/>
  <c r="AM375" i="13"/>
  <c r="AN375" i="13" s="1"/>
  <c r="U72" i="13"/>
  <c r="AW72" i="13"/>
  <c r="U375" i="13"/>
  <c r="V375" i="13"/>
  <c r="V72" i="13"/>
  <c r="U490" i="13"/>
  <c r="V490" i="13"/>
  <c r="U292" i="13"/>
  <c r="U11" i="13"/>
  <c r="U338" i="13"/>
  <c r="V292" i="13"/>
  <c r="V11" i="13"/>
  <c r="V338" i="13"/>
  <c r="AW143" i="13"/>
  <c r="U596" i="13"/>
  <c r="U644" i="13"/>
  <c r="U3" i="13"/>
  <c r="V644" i="13"/>
  <c r="V3" i="13"/>
  <c r="U147" i="13"/>
  <c r="U143" i="13"/>
  <c r="U149" i="13"/>
  <c r="V147" i="13"/>
  <c r="V143" i="13"/>
  <c r="V149" i="13"/>
  <c r="V596" i="13"/>
  <c r="U54" i="13"/>
  <c r="V54" i="13"/>
  <c r="AS343" i="13" l="1"/>
  <c r="AI343" i="13"/>
  <c r="AS525" i="13"/>
  <c r="AI525" i="13"/>
  <c r="AS703" i="13"/>
  <c r="AI703" i="13"/>
  <c r="AS443" i="13"/>
  <c r="AI443" i="13"/>
  <c r="AS565" i="13"/>
  <c r="AI565" i="13"/>
  <c r="AS566" i="13"/>
  <c r="AI566" i="13"/>
  <c r="AS252" i="13"/>
  <c r="AI252" i="13"/>
  <c r="AS447" i="13"/>
  <c r="AI447" i="13"/>
  <c r="AS62" i="13"/>
  <c r="AI62" i="13"/>
  <c r="AS662" i="13"/>
  <c r="AI662" i="13"/>
  <c r="AS623" i="13"/>
  <c r="AI623" i="13"/>
  <c r="AS79" i="13"/>
  <c r="AI79" i="13"/>
  <c r="AS657" i="13"/>
  <c r="AI657" i="13"/>
  <c r="AS556" i="13"/>
  <c r="AI556" i="13"/>
  <c r="AS553" i="13"/>
  <c r="AI553" i="13"/>
  <c r="AS20" i="13"/>
  <c r="AI20" i="13"/>
  <c r="AS600" i="13"/>
  <c r="AI600" i="13"/>
  <c r="AS434" i="13"/>
  <c r="AI434" i="13"/>
  <c r="AS270" i="13"/>
  <c r="AI270" i="13"/>
  <c r="AS304" i="13"/>
  <c r="AI304" i="13"/>
  <c r="AS255" i="13"/>
  <c r="AI255" i="13"/>
  <c r="AS541" i="13"/>
  <c r="AI541" i="13"/>
  <c r="AS578" i="13"/>
  <c r="AI578" i="13"/>
  <c r="AS487" i="13"/>
  <c r="AI487" i="13"/>
  <c r="AS635" i="13"/>
  <c r="AI635" i="13"/>
  <c r="AS189" i="13"/>
  <c r="AI189" i="13"/>
  <c r="AS613" i="13"/>
  <c r="AI613" i="13"/>
  <c r="AS561" i="13"/>
  <c r="AI561" i="13"/>
  <c r="AS516" i="13"/>
  <c r="AI516" i="13"/>
  <c r="AS311" i="13"/>
  <c r="AI311" i="13"/>
  <c r="AS315" i="13"/>
  <c r="AI315" i="13"/>
  <c r="AS307" i="13"/>
  <c r="AI307" i="13"/>
  <c r="AS281" i="13"/>
  <c r="AI281" i="13"/>
  <c r="AS77" i="13"/>
  <c r="AI77" i="13"/>
  <c r="AS232" i="13"/>
  <c r="AI232" i="13"/>
  <c r="AS559" i="13"/>
  <c r="AI559" i="13"/>
  <c r="AS503" i="13"/>
  <c r="AI503" i="13"/>
  <c r="AS159" i="13"/>
  <c r="AI159" i="13"/>
  <c r="AS572" i="13"/>
  <c r="AI572" i="13"/>
  <c r="AS497" i="13"/>
  <c r="AI497" i="13"/>
  <c r="AS436" i="13"/>
  <c r="AI436" i="13"/>
  <c r="AS24" i="13"/>
  <c r="AI24" i="13"/>
  <c r="AS421" i="13"/>
  <c r="AI421" i="13"/>
  <c r="AS408" i="13"/>
  <c r="AI408" i="13"/>
  <c r="AS445" i="13"/>
  <c r="AI445" i="13"/>
  <c r="AS176" i="13"/>
  <c r="AI176" i="13"/>
  <c r="AS160" i="13"/>
  <c r="AI160" i="13"/>
  <c r="AS417" i="13"/>
  <c r="AI417" i="13"/>
  <c r="AS455" i="13"/>
  <c r="AI455" i="13"/>
  <c r="AS491" i="13"/>
  <c r="AI491" i="13"/>
  <c r="AS222" i="13"/>
  <c r="AI222" i="13"/>
  <c r="AS94" i="13"/>
  <c r="AI94" i="13"/>
  <c r="AS291" i="13"/>
  <c r="AI291" i="13"/>
  <c r="AS280" i="13"/>
  <c r="AI280" i="13"/>
  <c r="AS320" i="13"/>
  <c r="AI320" i="13"/>
  <c r="AS415" i="13"/>
  <c r="AI415" i="13"/>
  <c r="AS21" i="13"/>
  <c r="AI21" i="13"/>
  <c r="AS398" i="13"/>
  <c r="AI398" i="13"/>
  <c r="AS188" i="13"/>
  <c r="AI188" i="13"/>
  <c r="AS616" i="13"/>
  <c r="AI616" i="13"/>
  <c r="AS489" i="13"/>
  <c r="AI489" i="13"/>
  <c r="AS695" i="13"/>
  <c r="AI695" i="13"/>
  <c r="AS370" i="13"/>
  <c r="AI370" i="13"/>
  <c r="AS268" i="13"/>
  <c r="AI268" i="13"/>
  <c r="AS259" i="13"/>
  <c r="AI259" i="13"/>
  <c r="AS534" i="13"/>
  <c r="AI534" i="13"/>
  <c r="AS575" i="13"/>
  <c r="AI575" i="13"/>
  <c r="AS334" i="13"/>
  <c r="AI334" i="13"/>
  <c r="AS346" i="13"/>
  <c r="AI346" i="13"/>
  <c r="AS164" i="13"/>
  <c r="AI164" i="13"/>
  <c r="AS345" i="13"/>
  <c r="AI345" i="13"/>
  <c r="AS585" i="13"/>
  <c r="AI585" i="13"/>
  <c r="AS80" i="13"/>
  <c r="AI80" i="13"/>
  <c r="AS32" i="13"/>
  <c r="AI32" i="13"/>
  <c r="AS648" i="13"/>
  <c r="AI648" i="13"/>
  <c r="AS529" i="13"/>
  <c r="AI529" i="13"/>
  <c r="AS55" i="13"/>
  <c r="AI55" i="13"/>
  <c r="AS286" i="13"/>
  <c r="AI286" i="13"/>
  <c r="AS546" i="13"/>
  <c r="AI546" i="13"/>
  <c r="AS267" i="13"/>
  <c r="AI267" i="13"/>
  <c r="AS74" i="13"/>
  <c r="AI74" i="13"/>
  <c r="AS500" i="13"/>
  <c r="AI500" i="13"/>
  <c r="AS452" i="13"/>
  <c r="AI452" i="13"/>
  <c r="AS112" i="13"/>
  <c r="AI112" i="13"/>
  <c r="AS510" i="13"/>
  <c r="AI510" i="13"/>
  <c r="AS625" i="13"/>
  <c r="AI625" i="13"/>
  <c r="AS196" i="13"/>
  <c r="AI196" i="13"/>
  <c r="AS610" i="13"/>
  <c r="AI610" i="13"/>
  <c r="AS671" i="13"/>
  <c r="AI671" i="13"/>
  <c r="AS105" i="13"/>
  <c r="AI105" i="13"/>
  <c r="AS290" i="13" l="1"/>
  <c r="AI290" i="13"/>
  <c r="AS512" i="13"/>
  <c r="AI512" i="13"/>
  <c r="AS670" i="13"/>
  <c r="AI670" i="13"/>
  <c r="AS295" i="13"/>
  <c r="AI295" i="13"/>
  <c r="AS396" i="13"/>
  <c r="AI396" i="13"/>
  <c r="AS293" i="13"/>
  <c r="AI293" i="13"/>
  <c r="AS184" i="13"/>
  <c r="AI184" i="13"/>
  <c r="AS101" i="13"/>
  <c r="AI101" i="13"/>
  <c r="AS277" i="13"/>
  <c r="AI277" i="13"/>
  <c r="AS28" i="13"/>
  <c r="AI28" i="13"/>
  <c r="AS15" i="13"/>
  <c r="AI15" i="13"/>
  <c r="AS564" i="13"/>
  <c r="AI564" i="13"/>
  <c r="AS100" i="13"/>
  <c r="AI100" i="13"/>
  <c r="AS155" i="13"/>
  <c r="AI155" i="13"/>
  <c r="AS349" i="13"/>
  <c r="AI349" i="13"/>
  <c r="AS649" i="13"/>
  <c r="AI649" i="13"/>
  <c r="AS317" i="13"/>
  <c r="AI317" i="13"/>
  <c r="AS615" i="13"/>
  <c r="AI615" i="13"/>
  <c r="AS486" i="13"/>
  <c r="AI486" i="13"/>
  <c r="AS414" i="13"/>
  <c r="AI414" i="13"/>
  <c r="AS63" i="13"/>
  <c r="AI63" i="13"/>
  <c r="AS179" i="13"/>
  <c r="AI179" i="13"/>
  <c r="AS579" i="13"/>
  <c r="AI579" i="13"/>
  <c r="AS457" i="13"/>
  <c r="AI457" i="13"/>
  <c r="AS462" i="13"/>
  <c r="AI462" i="13"/>
  <c r="AS27" i="13"/>
  <c r="AI27" i="13"/>
  <c r="AS287" i="13"/>
  <c r="AI287" i="13"/>
  <c r="AS230" i="13"/>
  <c r="AI230" i="13"/>
  <c r="AS216" i="13"/>
  <c r="AI216" i="13"/>
  <c r="AS464" i="13"/>
  <c r="AI464" i="13"/>
  <c r="AS513" i="13"/>
  <c r="AI513" i="13"/>
  <c r="AS324" i="13"/>
  <c r="AI324" i="13"/>
  <c r="AS103" i="13"/>
  <c r="AI103" i="13"/>
  <c r="AS73" i="13"/>
  <c r="AI73" i="13"/>
  <c r="AS9" i="13"/>
  <c r="AI9" i="13"/>
  <c r="AS451" i="13"/>
  <c r="AI451" i="13"/>
  <c r="AS519" i="13"/>
  <c r="AI519" i="13"/>
  <c r="AS107" i="13"/>
  <c r="AI107" i="13"/>
  <c r="AS470" i="13"/>
  <c r="AI470" i="13"/>
  <c r="AS377" i="13"/>
  <c r="AI377" i="13"/>
  <c r="AS60" i="13"/>
  <c r="AI60" i="13"/>
  <c r="AS409" i="13"/>
  <c r="AI409" i="13"/>
  <c r="AS653" i="13"/>
  <c r="AI653" i="13"/>
  <c r="AS162" i="13"/>
  <c r="AI162" i="13"/>
  <c r="AS606" i="13"/>
  <c r="AI606" i="13"/>
  <c r="AS526" i="13"/>
  <c r="AI526" i="13"/>
  <c r="AS373" i="13"/>
  <c r="AI373" i="13"/>
  <c r="AS29" i="13"/>
  <c r="AI29" i="13"/>
  <c r="AS441" i="13"/>
  <c r="AI441" i="13"/>
  <c r="AS594" i="13"/>
  <c r="AI594" i="13"/>
  <c r="AS174" i="13"/>
  <c r="AI174" i="13"/>
  <c r="AS71" i="13"/>
  <c r="AI71" i="13"/>
  <c r="AS53" i="13"/>
  <c r="AI53" i="13"/>
  <c r="AS480" i="13"/>
  <c r="AI480" i="13"/>
  <c r="AS199" i="13"/>
  <c r="AI199" i="13"/>
  <c r="AS113" i="13"/>
  <c r="AI113" i="13"/>
  <c r="AS372" i="13"/>
  <c r="AI372" i="13"/>
  <c r="AS65" i="13"/>
  <c r="AI65" i="13"/>
  <c r="AS562" i="13"/>
  <c r="AI562" i="13"/>
  <c r="AS224" i="13"/>
  <c r="AI224" i="13"/>
  <c r="AS593" i="13"/>
  <c r="AI593" i="13"/>
  <c r="AS341" i="13"/>
  <c r="AI341" i="13"/>
  <c r="AS485" i="13"/>
  <c r="AI485" i="13"/>
  <c r="AS539" i="13"/>
  <c r="AI539" i="13"/>
  <c r="AS465" i="13"/>
  <c r="AI465" i="13"/>
  <c r="AS355" i="13"/>
  <c r="AI355" i="13"/>
  <c r="AS499" i="13"/>
  <c r="AI499" i="13"/>
  <c r="AS628" i="13"/>
  <c r="AI628" i="13"/>
  <c r="AS588" i="13"/>
  <c r="AI588" i="13"/>
  <c r="AS386" i="13"/>
  <c r="AI386" i="13"/>
  <c r="AS225" i="13"/>
  <c r="AI225" i="13"/>
  <c r="AS121" i="13"/>
  <c r="AI121" i="13"/>
  <c r="AS361" i="13"/>
  <c r="AI361" i="13"/>
  <c r="AS611" i="13"/>
  <c r="AI611" i="13"/>
  <c r="AS624" i="13"/>
  <c r="AI624" i="13"/>
  <c r="AS413" i="13"/>
  <c r="AI413" i="13"/>
  <c r="AS337" i="13"/>
  <c r="AI337" i="13"/>
  <c r="AS515" i="13"/>
  <c r="AI515" i="13"/>
  <c r="AS85" i="13"/>
  <c r="AI85" i="13"/>
  <c r="AS652" i="13"/>
  <c r="AI652" i="13"/>
  <c r="AS264" i="13"/>
  <c r="AI264" i="13"/>
  <c r="AS379" i="13"/>
  <c r="AI379" i="13"/>
  <c r="AS366" i="13"/>
  <c r="AI366" i="13"/>
  <c r="AS202" i="13"/>
  <c r="AI202" i="13"/>
  <c r="AS407" i="13"/>
  <c r="AI407" i="13"/>
  <c r="AS257" i="13"/>
  <c r="AI257" i="13"/>
  <c r="AS540" i="13"/>
  <c r="AI540" i="13"/>
  <c r="AS144" i="13"/>
  <c r="AI144" i="13"/>
  <c r="AS630" i="13"/>
  <c r="AI630" i="13"/>
  <c r="AS150" i="13"/>
  <c r="AI150" i="13"/>
  <c r="AS544" i="13"/>
  <c r="AI544" i="13"/>
  <c r="AS543" i="13"/>
  <c r="AI543" i="13"/>
  <c r="AS299" i="13"/>
  <c r="AI299" i="13"/>
  <c r="AS412" i="13"/>
  <c r="AI412" i="13"/>
  <c r="AS700" i="13"/>
  <c r="AI700" i="13"/>
  <c r="AS38" i="13"/>
  <c r="AI38" i="13"/>
  <c r="AS654" i="13"/>
  <c r="AI654" i="13"/>
  <c r="AS618" i="13"/>
  <c r="AI618" i="13"/>
  <c r="AS173" i="13"/>
  <c r="AI173" i="13"/>
  <c r="AS282" i="13"/>
  <c r="AI282" i="13"/>
  <c r="AS429" i="13"/>
  <c r="AI429" i="13"/>
  <c r="AS411" i="13"/>
  <c r="AI411" i="13"/>
  <c r="AS271" i="13"/>
  <c r="AI271" i="13"/>
  <c r="AS481" i="13"/>
  <c r="AI481" i="13"/>
  <c r="AS364" i="13"/>
  <c r="AI364" i="13"/>
  <c r="AS494" i="13"/>
  <c r="AI494" i="13"/>
  <c r="AS181" i="13"/>
  <c r="AI181" i="13"/>
  <c r="AS601" i="13"/>
  <c r="AI601" i="13"/>
  <c r="AS603" i="13"/>
  <c r="AI603" i="13"/>
  <c r="AS297" i="13"/>
  <c r="AI297" i="13"/>
  <c r="AS170" i="13"/>
  <c r="AI170" i="13"/>
  <c r="AS692" i="13"/>
  <c r="AI692" i="13"/>
  <c r="AS161" i="13"/>
  <c r="AI161" i="13"/>
  <c r="AS367" i="13"/>
  <c r="AI367" i="13"/>
  <c r="AS552" i="13"/>
  <c r="AI552" i="13"/>
  <c r="AS358" i="13"/>
  <c r="AI358" i="13"/>
  <c r="AS76" i="13"/>
  <c r="AI76" i="13"/>
  <c r="AS102" i="13"/>
  <c r="AI102" i="13"/>
  <c r="AS678" i="13"/>
  <c r="AI678" i="13"/>
  <c r="AS702" i="13"/>
  <c r="AI702" i="13"/>
  <c r="AS431" i="13"/>
  <c r="AI431" i="13"/>
  <c r="AS536" i="13"/>
  <c r="AI536" i="13"/>
  <c r="AS322" i="13"/>
  <c r="AI322" i="13"/>
  <c r="AS514" i="13"/>
  <c r="AI514" i="13"/>
  <c r="AS116" i="13"/>
  <c r="AI116" i="13"/>
  <c r="AS353" i="13"/>
  <c r="AI353" i="13"/>
  <c r="AS582" i="13"/>
  <c r="AI582" i="13"/>
  <c r="AS567" i="13"/>
  <c r="AI567" i="13"/>
  <c r="AS13" i="13"/>
  <c r="AI13" i="13"/>
  <c r="AS279" i="13"/>
  <c r="AI279" i="13"/>
  <c r="AS214" i="13"/>
  <c r="AI214" i="13"/>
  <c r="AS557" i="13"/>
  <c r="AI557" i="13"/>
  <c r="AS636" i="13"/>
  <c r="AI636" i="13"/>
  <c r="AS211" i="13"/>
  <c r="AI211" i="13"/>
  <c r="AS241" i="13"/>
  <c r="AI241" i="13"/>
  <c r="AS198" i="13"/>
  <c r="AI198" i="13"/>
  <c r="AS275" i="13"/>
  <c r="AI275" i="13"/>
  <c r="AS172" i="13"/>
  <c r="AI172" i="13"/>
  <c r="AS581" i="13"/>
  <c r="AI581" i="13"/>
  <c r="AS250" i="13"/>
  <c r="AI250" i="13"/>
  <c r="AS123" i="13"/>
  <c r="AI123" i="13"/>
  <c r="AS171" i="13"/>
  <c r="AI171" i="13"/>
  <c r="AS119" i="13"/>
  <c r="AI119" i="13"/>
  <c r="AS631" i="13"/>
  <c r="AI631" i="13"/>
  <c r="AS33" i="13"/>
  <c r="AI33" i="13"/>
  <c r="AS132" i="13"/>
  <c r="AI132" i="13"/>
  <c r="AS590" i="13"/>
  <c r="AI590" i="13"/>
  <c r="AS87" i="13"/>
  <c r="AI87" i="13"/>
  <c r="AS362" i="13"/>
  <c r="AI362" i="13"/>
  <c r="AS676" i="13"/>
  <c r="AI676" i="13"/>
  <c r="AS206" i="13"/>
  <c r="AI206" i="13"/>
  <c r="AS428" i="13"/>
  <c r="AI428" i="13"/>
  <c r="AS399" i="13"/>
  <c r="AI399" i="13"/>
  <c r="AS249" i="13"/>
  <c r="AI249" i="13"/>
  <c r="AS58" i="13"/>
  <c r="AI58" i="13"/>
  <c r="AS69" i="13"/>
  <c r="AI69" i="13"/>
  <c r="AS148" i="13"/>
  <c r="AI148" i="13"/>
  <c r="AS6" i="13"/>
  <c r="AI6" i="13"/>
  <c r="AS117" i="13"/>
  <c r="AI117" i="13"/>
  <c r="AS537" i="13"/>
  <c r="AI537" i="13"/>
  <c r="AS219" i="13"/>
  <c r="AI219" i="13"/>
  <c r="AS285" i="13"/>
  <c r="AI285" i="13"/>
  <c r="AS5" i="13"/>
  <c r="AI5" i="13"/>
  <c r="AS309" i="13"/>
  <c r="AI309" i="13"/>
  <c r="AS165" i="13"/>
  <c r="AI165" i="13"/>
  <c r="AS656" i="13"/>
  <c r="AI656" i="13"/>
  <c r="AS321" i="13"/>
  <c r="AI321" i="13"/>
  <c r="AS185" i="13"/>
  <c r="AI185" i="13"/>
  <c r="AS668" i="13"/>
  <c r="AI668" i="13"/>
  <c r="AS665" i="13"/>
  <c r="AI665" i="13"/>
  <c r="AS97" i="13"/>
  <c r="AI97" i="13"/>
  <c r="AS669" i="13"/>
  <c r="AI669" i="13"/>
  <c r="AS335" i="13"/>
  <c r="AI335" i="13"/>
  <c r="AS203" i="13"/>
  <c r="AI203" i="13"/>
  <c r="AS646" i="13"/>
  <c r="AI646" i="13"/>
  <c r="AS266" i="13"/>
  <c r="AI266" i="13"/>
  <c r="AS682" i="13"/>
  <c r="AI682" i="13"/>
  <c r="AS583" i="13"/>
  <c r="AI583" i="13"/>
  <c r="AS453" i="13"/>
  <c r="AI453" i="13"/>
  <c r="AS560" i="13"/>
  <c r="AI560" i="13"/>
  <c r="AS302" i="13"/>
  <c r="AI302" i="13"/>
  <c r="AS467" i="13"/>
  <c r="AI467" i="13"/>
  <c r="AS511" i="13"/>
  <c r="AI511" i="13"/>
  <c r="AS466" i="13"/>
  <c r="AI466" i="13"/>
  <c r="AS359" i="13"/>
  <c r="AI359" i="13"/>
  <c r="AS501" i="13"/>
  <c r="AI501" i="13"/>
  <c r="AS223" i="13"/>
  <c r="AI223" i="13"/>
  <c r="AS45" i="13"/>
  <c r="AI45" i="13"/>
  <c r="AS354" i="13"/>
  <c r="AI354" i="13"/>
  <c r="AS192" i="13"/>
  <c r="AI192" i="13"/>
  <c r="AS248" i="13"/>
  <c r="AI248" i="13"/>
  <c r="AS347" i="13"/>
  <c r="AI347" i="13"/>
  <c r="AS688" i="13"/>
  <c r="AI688" i="13"/>
  <c r="AS67" i="13"/>
  <c r="AI67" i="13"/>
  <c r="AS276" i="13"/>
  <c r="AI276" i="13"/>
  <c r="AS405" i="13"/>
  <c r="AI405" i="13"/>
  <c r="AS640" i="13"/>
  <c r="AI640" i="13"/>
  <c r="AS278" i="13"/>
  <c r="AI278" i="13"/>
  <c r="AS530" i="13"/>
  <c r="AI530" i="13"/>
  <c r="AS369" i="13"/>
  <c r="AI369" i="13"/>
  <c r="AS57" i="13"/>
  <c r="AI57" i="13"/>
  <c r="AS272" i="13"/>
  <c r="AI272" i="13"/>
  <c r="AS685" i="13"/>
  <c r="AI685" i="13"/>
  <c r="AS120" i="13"/>
  <c r="AI120" i="13"/>
  <c r="AS502" i="13"/>
  <c r="AI502" i="13"/>
  <c r="AS496" i="13"/>
  <c r="AI496" i="13"/>
  <c r="AS195" i="13"/>
  <c r="AI195" i="13"/>
  <c r="AS401" i="13"/>
  <c r="AI401" i="13"/>
  <c r="AS523" i="13"/>
  <c r="AI523" i="13"/>
  <c r="AS306" i="13"/>
  <c r="AI306" i="13"/>
  <c r="AS262" i="13"/>
  <c r="AI262" i="13"/>
  <c r="AS19" i="13"/>
  <c r="AI19" i="13"/>
  <c r="AS333" i="13"/>
  <c r="AI333" i="13"/>
  <c r="AS110" i="13"/>
  <c r="AI110" i="13"/>
  <c r="AS604" i="13"/>
  <c r="AI604" i="13"/>
  <c r="AS391" i="13"/>
  <c r="AI391" i="13"/>
  <c r="AS545" i="13"/>
  <c r="AI545" i="13"/>
  <c r="AS169" i="13"/>
  <c r="AI169" i="13"/>
  <c r="AS314" i="13"/>
  <c r="AI314" i="13"/>
  <c r="AS330" i="13"/>
  <c r="AI330" i="13"/>
  <c r="AS44" i="13"/>
  <c r="AI44" i="13"/>
  <c r="AS587" i="13"/>
  <c r="AI587" i="13"/>
  <c r="AS424" i="13"/>
  <c r="AI424" i="13"/>
  <c r="AS632" i="13"/>
  <c r="AI632" i="13"/>
  <c r="AS137" i="13"/>
  <c r="AI137" i="13"/>
  <c r="AS558" i="13"/>
  <c r="AI558" i="13"/>
  <c r="AS524" i="13"/>
  <c r="AI524" i="13"/>
  <c r="AS477" i="13"/>
  <c r="AI477" i="13"/>
  <c r="AS612" i="13"/>
  <c r="AI612" i="13"/>
  <c r="AS684" i="13"/>
  <c r="AI684" i="13"/>
  <c r="AS422" i="13"/>
  <c r="AI422" i="13"/>
  <c r="AS595" i="13"/>
  <c r="AI595" i="13"/>
  <c r="AS331" i="13"/>
  <c r="AI331" i="13"/>
  <c r="AS686" i="13"/>
  <c r="AI686" i="13"/>
  <c r="AS187" i="13"/>
  <c r="AI187" i="13"/>
  <c r="AS395" i="13"/>
  <c r="AI395" i="13"/>
  <c r="AS693" i="13"/>
  <c r="AI693" i="13"/>
  <c r="AS672" i="13"/>
  <c r="AI672" i="13"/>
  <c r="AS227" i="13"/>
  <c r="AI227" i="13"/>
  <c r="AS357" i="13"/>
  <c r="AI357" i="13"/>
  <c r="AS133" i="13"/>
  <c r="AI133" i="13"/>
  <c r="AS167" i="13"/>
  <c r="AI167" i="13"/>
  <c r="AS68" i="13"/>
  <c r="AI68" i="13"/>
  <c r="AS608" i="13"/>
  <c r="AI608" i="13"/>
  <c r="AS247" i="13"/>
  <c r="AI247" i="13"/>
  <c r="AS142" i="13"/>
  <c r="AI142" i="13"/>
  <c r="AS475" i="13"/>
  <c r="AI475" i="13"/>
  <c r="AS456" i="13"/>
  <c r="AI456" i="13"/>
  <c r="AS506" i="13"/>
  <c r="AI506" i="13"/>
  <c r="AS146" i="13"/>
  <c r="AI146" i="13"/>
  <c r="AS474" i="13"/>
  <c r="AI474" i="13"/>
  <c r="AS492" i="13"/>
  <c r="AI492" i="13"/>
  <c r="AS183" i="13"/>
  <c r="AI183" i="13"/>
  <c r="AS569" i="13"/>
  <c r="AI569" i="13"/>
  <c r="AS518" i="13"/>
  <c r="AI518" i="13"/>
  <c r="AS629" i="13"/>
  <c r="AI629" i="13"/>
  <c r="AS239" i="13"/>
  <c r="AI239" i="13"/>
  <c r="AS340" i="13"/>
  <c r="AI340" i="13"/>
  <c r="AS528" i="13"/>
  <c r="AI528" i="13"/>
  <c r="AS308" i="13"/>
  <c r="AI308" i="13"/>
  <c r="AS328" i="13"/>
  <c r="AI328" i="13"/>
  <c r="AS111" i="13"/>
  <c r="AI111" i="13"/>
  <c r="AS580" i="13"/>
  <c r="AI580" i="13"/>
  <c r="AS153" i="13"/>
  <c r="AI153" i="13"/>
  <c r="AS425" i="13"/>
  <c r="AI425" i="13"/>
  <c r="AS599" i="13"/>
  <c r="AI599" i="13"/>
  <c r="AS550" i="13"/>
  <c r="AI550" i="13"/>
  <c r="AS371" i="13"/>
  <c r="AI371" i="13"/>
  <c r="AS70" i="13"/>
  <c r="AI70" i="13"/>
  <c r="AS329" i="13"/>
  <c r="AI329" i="13"/>
  <c r="AS430" i="13"/>
  <c r="AI430" i="13"/>
  <c r="AS397" i="13"/>
  <c r="AI397" i="13"/>
  <c r="AS374" i="13"/>
  <c r="AI374" i="13"/>
  <c r="AS617" i="13"/>
  <c r="AI617" i="13"/>
  <c r="AS449" i="13"/>
  <c r="AI449" i="13"/>
  <c r="AS168" i="13"/>
  <c r="AI168" i="13"/>
  <c r="AS433" i="13"/>
  <c r="AI433" i="13"/>
  <c r="AS363" i="13"/>
  <c r="AI363" i="13"/>
  <c r="AS253" i="13"/>
  <c r="AI253" i="13"/>
  <c r="AS352" i="13"/>
  <c r="AI352" i="13"/>
  <c r="AS178" i="13"/>
  <c r="AI178" i="13"/>
  <c r="AS240" i="13"/>
  <c r="AI240" i="13"/>
  <c r="AS446" i="13"/>
  <c r="AI446" i="13"/>
  <c r="AS694" i="13"/>
  <c r="AI694" i="13"/>
  <c r="AS392" i="13"/>
  <c r="AI392" i="13"/>
  <c r="AS26" i="13"/>
  <c r="AI26" i="13"/>
  <c r="AS136" i="13"/>
  <c r="AI136" i="13"/>
  <c r="AS89" i="13"/>
  <c r="AI89" i="13"/>
  <c r="AS118" i="13"/>
  <c r="AI118" i="13"/>
  <c r="AS426" i="13"/>
  <c r="AI426" i="13"/>
  <c r="AS288" i="13"/>
  <c r="AI288" i="13"/>
  <c r="AS498" i="13"/>
  <c r="AI498" i="13"/>
  <c r="AS194" i="13"/>
  <c r="AI194" i="13"/>
  <c r="AS158" i="13"/>
  <c r="AI158" i="13"/>
  <c r="AS64" i="13"/>
  <c r="AI64" i="13"/>
  <c r="AS551" i="13"/>
  <c r="AI551" i="13"/>
  <c r="AS488" i="13"/>
  <c r="AI488" i="13"/>
  <c r="AS40" i="13"/>
  <c r="AI40" i="13"/>
  <c r="AS49" i="13"/>
  <c r="AI49" i="13"/>
  <c r="AS342" i="13"/>
  <c r="AI342" i="13"/>
  <c r="AS576" i="13"/>
  <c r="AI576" i="13"/>
  <c r="AS410" i="13"/>
  <c r="AI410" i="13"/>
  <c r="AS390" i="13"/>
  <c r="AI390" i="13"/>
  <c r="AS641" i="13"/>
  <c r="AI641" i="13"/>
  <c r="AS568" i="13"/>
  <c r="AI568" i="13"/>
  <c r="AS88" i="13"/>
  <c r="AI88" i="13"/>
  <c r="AS663" i="13"/>
  <c r="AI663" i="13"/>
  <c r="AS14" i="13"/>
  <c r="AI14" i="13"/>
  <c r="AS316" i="13"/>
  <c r="AI316" i="13"/>
  <c r="AS675" i="13"/>
  <c r="AI675" i="13"/>
  <c r="AS39" i="13"/>
  <c r="AI39" i="13"/>
  <c r="AS505" i="13"/>
  <c r="AI505" i="13"/>
  <c r="AS387" i="13"/>
  <c r="AI387" i="13"/>
  <c r="AS533" i="13"/>
  <c r="AI533" i="13"/>
  <c r="AS699" i="13"/>
  <c r="AI699" i="13"/>
  <c r="AS639" i="13"/>
  <c r="AI639" i="13"/>
  <c r="AS204" i="13"/>
  <c r="AI204" i="13"/>
  <c r="AS220" i="13"/>
  <c r="AI220" i="13"/>
  <c r="AS378" i="13"/>
  <c r="AI378" i="13"/>
  <c r="AS81" i="13"/>
  <c r="AI81" i="13"/>
  <c r="AS326" i="13"/>
  <c r="AI326" i="13"/>
  <c r="AS175" i="13"/>
  <c r="AI175" i="13"/>
  <c r="AS400" i="13"/>
  <c r="AI400" i="13"/>
  <c r="AS484" i="13"/>
  <c r="AI484" i="13"/>
  <c r="AS46" i="13"/>
  <c r="AI46" i="13"/>
  <c r="AS242" i="13"/>
  <c r="AI242" i="13"/>
  <c r="AS517" i="13"/>
  <c r="AI517" i="13"/>
  <c r="AS597" i="13"/>
  <c r="AI597" i="13"/>
  <c r="AS284" i="13"/>
  <c r="AI284" i="13"/>
  <c r="AS152" i="13"/>
  <c r="AI152" i="13"/>
  <c r="AS383" i="13"/>
  <c r="AI383" i="13"/>
  <c r="AS294" i="13"/>
  <c r="AI294" i="13"/>
  <c r="AS450" i="13"/>
  <c r="AI450" i="13"/>
  <c r="AS527" i="13"/>
  <c r="AI527" i="13"/>
  <c r="AS23" i="13"/>
  <c r="AI23" i="13"/>
  <c r="AS442" i="13"/>
  <c r="AI442" i="13"/>
  <c r="AS570" i="13"/>
  <c r="AI570" i="13"/>
  <c r="AS156" i="13"/>
  <c r="AI156" i="13"/>
  <c r="AS627" i="13"/>
  <c r="AI627" i="13"/>
  <c r="AS90" i="13"/>
  <c r="AI90" i="13"/>
  <c r="AS680" i="13"/>
  <c r="AI680" i="13"/>
  <c r="AS298" i="13"/>
  <c r="AI298" i="13"/>
  <c r="AS542" i="13"/>
  <c r="AI542" i="13"/>
  <c r="AS555" i="13"/>
  <c r="AI555" i="13"/>
  <c r="AS626" i="13"/>
  <c r="AI626" i="13"/>
  <c r="AS696" i="13"/>
  <c r="AI696" i="13"/>
  <c r="AS690" i="13"/>
  <c r="AI690" i="13"/>
  <c r="AS7" i="13"/>
  <c r="AI7" i="13"/>
  <c r="AS210" i="13"/>
  <c r="AI210" i="13"/>
  <c r="AS535" i="13"/>
  <c r="AI535" i="13"/>
  <c r="AS217" i="13"/>
  <c r="AI217" i="13"/>
  <c r="AS661" i="13"/>
  <c r="AI661" i="13"/>
  <c r="AS660" i="13"/>
  <c r="AI660" i="13"/>
  <c r="AS586" i="13"/>
  <c r="AI586" i="13"/>
  <c r="AS215" i="13"/>
  <c r="AI215" i="13"/>
  <c r="AS420" i="13"/>
  <c r="AI420" i="13"/>
  <c r="AS483" i="13"/>
  <c r="AI483" i="13"/>
  <c r="AS419" i="13"/>
  <c r="AI419" i="13"/>
  <c r="AS643" i="13"/>
  <c r="AI643" i="13"/>
  <c r="AS92" i="13"/>
  <c r="AI92" i="13"/>
  <c r="AS385" i="13"/>
  <c r="AI385" i="13"/>
  <c r="AS679" i="13"/>
  <c r="AI679" i="13"/>
  <c r="AS312" i="13"/>
  <c r="AI312" i="13"/>
  <c r="AS650" i="13"/>
  <c r="AI650" i="13"/>
  <c r="AS607" i="13"/>
  <c r="AI607" i="13"/>
  <c r="AS655" i="13"/>
  <c r="AI655" i="13"/>
  <c r="AS659" i="13"/>
  <c r="AI659" i="13"/>
  <c r="AS191" i="13"/>
  <c r="AI191" i="13"/>
  <c r="AS416" i="13"/>
  <c r="AI416" i="13"/>
  <c r="AS509" i="13"/>
  <c r="AI509" i="13"/>
  <c r="AS104" i="13"/>
  <c r="AI104" i="13"/>
  <c r="AS448" i="13"/>
  <c r="AI448" i="13"/>
  <c r="AS592" i="13"/>
  <c r="AI592" i="13"/>
  <c r="AS139" i="13"/>
  <c r="AI139" i="13"/>
  <c r="AS238" i="13"/>
  <c r="AI238" i="13"/>
  <c r="AS37" i="13"/>
  <c r="AI37" i="13"/>
  <c r="AS389" i="13"/>
  <c r="AI389" i="13"/>
  <c r="AS108" i="13"/>
  <c r="AI108" i="13"/>
  <c r="AS231" i="13"/>
  <c r="AI231" i="13"/>
  <c r="AS368" i="13"/>
  <c r="AI368" i="13"/>
  <c r="AS647" i="13"/>
  <c r="AI647" i="13"/>
  <c r="AS532" i="13"/>
  <c r="AI532" i="13"/>
  <c r="AS229" i="13"/>
  <c r="AI229" i="13"/>
  <c r="AS332" i="13"/>
  <c r="AI332" i="13"/>
  <c r="AS605" i="13"/>
  <c r="AI605" i="13"/>
  <c r="AS350" i="13"/>
  <c r="AI350" i="13"/>
  <c r="AS124" i="13"/>
  <c r="AI124" i="13"/>
  <c r="AS437" i="13"/>
  <c r="AI437" i="13"/>
  <c r="AS182" i="13"/>
  <c r="AI182" i="13"/>
  <c r="AS336" i="13"/>
  <c r="AI336" i="13"/>
  <c r="AS274" i="13"/>
  <c r="AI274" i="13"/>
  <c r="AS666" i="13"/>
  <c r="AI666" i="13"/>
  <c r="AS521" i="13"/>
  <c r="AI521" i="13"/>
  <c r="AS122" i="13"/>
  <c r="AI122" i="13"/>
  <c r="AS435" i="13"/>
  <c r="AI435" i="13"/>
  <c r="AS157" i="13"/>
  <c r="AI157" i="13"/>
  <c r="AS459" i="13"/>
  <c r="AI459" i="13"/>
  <c r="AS254" i="13"/>
  <c r="AI254" i="13"/>
  <c r="AS554" i="13"/>
  <c r="AI554" i="13"/>
  <c r="AS689" i="13"/>
  <c r="AI689" i="13"/>
  <c r="AS637" i="13"/>
  <c r="AI637" i="13"/>
  <c r="AS135" i="13"/>
  <c r="AI135" i="13"/>
  <c r="AS380" i="13"/>
  <c r="AI380" i="13"/>
  <c r="AS313" i="13"/>
  <c r="AI313" i="13"/>
  <c r="AS205" i="13"/>
  <c r="AI205" i="13"/>
  <c r="AS476" i="13"/>
  <c r="AI476" i="13"/>
  <c r="AS620" i="13"/>
  <c r="AI620" i="13"/>
  <c r="AS549" i="13"/>
  <c r="AI549" i="13"/>
  <c r="AS473" i="13"/>
  <c r="AI473" i="13"/>
  <c r="AS200" i="13"/>
  <c r="AI200" i="13"/>
  <c r="AS180" i="13"/>
  <c r="AI180" i="13"/>
  <c r="AS310" i="13"/>
  <c r="AI310" i="13"/>
  <c r="AS47" i="13"/>
  <c r="AI47" i="13"/>
  <c r="AS125" i="13"/>
  <c r="AI125" i="13"/>
  <c r="AS131" i="13"/>
  <c r="AI131" i="13"/>
  <c r="AS246" i="13"/>
  <c r="AI246" i="13"/>
  <c r="AS384" i="13"/>
  <c r="AI384" i="13"/>
  <c r="AS667" i="13"/>
  <c r="AI667" i="13"/>
  <c r="AS61" i="13"/>
  <c r="AI61" i="13"/>
  <c r="AS261" i="13"/>
  <c r="AI261" i="13"/>
  <c r="AS404" i="13"/>
  <c r="AI404" i="13"/>
  <c r="AS547" i="13"/>
  <c r="AI547" i="13"/>
  <c r="AS134" i="13"/>
  <c r="AI134" i="13"/>
  <c r="AS91" i="13"/>
  <c r="AI91" i="13"/>
  <c r="AS243" i="13"/>
  <c r="AI243" i="13"/>
  <c r="AS93" i="13"/>
  <c r="AI93" i="13"/>
  <c r="AS36" i="13"/>
  <c r="AI36" i="13"/>
  <c r="AS402" i="13"/>
  <c r="AI402" i="13"/>
  <c r="AS319" i="13"/>
  <c r="AI319" i="13"/>
  <c r="AS66" i="13"/>
  <c r="AI66" i="13"/>
  <c r="AS301" i="13"/>
  <c r="AI301" i="13"/>
  <c r="AS82" i="13"/>
  <c r="AI82" i="13"/>
  <c r="AS12" i="13"/>
  <c r="AI12" i="13"/>
  <c r="AS344" i="13"/>
  <c r="AI344" i="13"/>
  <c r="AS687" i="13"/>
  <c r="AI687" i="13"/>
  <c r="AS645" i="13"/>
  <c r="AI645" i="13"/>
  <c r="AS98" i="13"/>
  <c r="AI98" i="13"/>
  <c r="AS478" i="13"/>
  <c r="AI478" i="13"/>
  <c r="AS86" i="13"/>
  <c r="AI86" i="13"/>
  <c r="AS31" i="13"/>
  <c r="AI31" i="13"/>
  <c r="AS138" i="13"/>
  <c r="AI138" i="13"/>
  <c r="AS704" i="13"/>
  <c r="AI704" i="13"/>
  <c r="AS128" i="13"/>
  <c r="AI128" i="13"/>
  <c r="AS296" i="13"/>
  <c r="AI296" i="13"/>
  <c r="AS221" i="13"/>
  <c r="AI221" i="13"/>
  <c r="AS42" i="13"/>
  <c r="AI42" i="13"/>
  <c r="AS327" i="13"/>
  <c r="AI327" i="13"/>
  <c r="AS129" i="13"/>
  <c r="AI129" i="13"/>
  <c r="AS339" i="13"/>
  <c r="AI339" i="13"/>
  <c r="AS406" i="13"/>
  <c r="AI406" i="13"/>
  <c r="AS75" i="13"/>
  <c r="AI75" i="13"/>
  <c r="AS418" i="13"/>
  <c r="AI418" i="13"/>
  <c r="AS233" i="13"/>
  <c r="AI233" i="13"/>
  <c r="AS522" i="13"/>
  <c r="AI522" i="13"/>
  <c r="AS388" i="13"/>
  <c r="AI388" i="13"/>
  <c r="AS634" i="13"/>
  <c r="AI634" i="13"/>
  <c r="AS360" i="13"/>
  <c r="AI360" i="13"/>
  <c r="AS356" i="13"/>
  <c r="AI356" i="13"/>
  <c r="AS263" i="13"/>
  <c r="AI263" i="13"/>
  <c r="AS234" i="13"/>
  <c r="AI234" i="13"/>
  <c r="AS258" i="13"/>
  <c r="AI258" i="13"/>
  <c r="AS163" i="13"/>
  <c r="AI163" i="13"/>
  <c r="AS440" i="13"/>
  <c r="AI440" i="13"/>
  <c r="AS571" i="13"/>
  <c r="AI571" i="13"/>
  <c r="AS691" i="13"/>
  <c r="AI691" i="13"/>
  <c r="AS573" i="13"/>
  <c r="AI573" i="13"/>
  <c r="AS283" i="13"/>
  <c r="AI283" i="13"/>
  <c r="AS273" i="13"/>
  <c r="AI273" i="13"/>
  <c r="AS471" i="13"/>
  <c r="AI471" i="13"/>
  <c r="AS439" i="13"/>
  <c r="AI439" i="13"/>
  <c r="AS300" i="13"/>
  <c r="AI300" i="13"/>
  <c r="AS493" i="13"/>
  <c r="AI493" i="13"/>
  <c r="AS115" i="13"/>
  <c r="AI115" i="13"/>
  <c r="AS504" i="13"/>
  <c r="AI504" i="13"/>
  <c r="AS190" i="13"/>
  <c r="AI190" i="13"/>
  <c r="AS664" i="13"/>
  <c r="AI664" i="13"/>
  <c r="AS140" i="13"/>
  <c r="AI140" i="13"/>
  <c r="AS584" i="13"/>
  <c r="AI584" i="13"/>
  <c r="AS458" i="13"/>
  <c r="AI458" i="13"/>
  <c r="AS43" i="13"/>
  <c r="AI43" i="13"/>
  <c r="AS151" i="13"/>
  <c r="AI151" i="13"/>
  <c r="AS96" i="13"/>
  <c r="AI96" i="13"/>
  <c r="AS212" i="13"/>
  <c r="AI212" i="13"/>
  <c r="AS508" i="13"/>
  <c r="AI508" i="13"/>
  <c r="AS642" i="13"/>
  <c r="AI642" i="13"/>
  <c r="AS95" i="13"/>
  <c r="AI95" i="13"/>
  <c r="AS376" i="13"/>
  <c r="AI376" i="13"/>
  <c r="AS41" i="13"/>
  <c r="AI41" i="13"/>
  <c r="AS548" i="13"/>
  <c r="AI548" i="13"/>
  <c r="AS621" i="13"/>
  <c r="AI621" i="13"/>
  <c r="AS432" i="13"/>
  <c r="AI432" i="13"/>
  <c r="AS318" i="13"/>
  <c r="AI318" i="13"/>
  <c r="AS598" i="13"/>
  <c r="AI598" i="13"/>
  <c r="AS468" i="13"/>
  <c r="AI468" i="13"/>
  <c r="AS177" i="13"/>
  <c r="AI177" i="13"/>
  <c r="AS109" i="13"/>
  <c r="AI109" i="13"/>
  <c r="AS30" i="13"/>
  <c r="AI30" i="13"/>
  <c r="AS99" i="13"/>
  <c r="AI99" i="13"/>
  <c r="AS469" i="13"/>
  <c r="AI469" i="13"/>
  <c r="AS563" i="13"/>
  <c r="AI563" i="13"/>
  <c r="AS193" i="13"/>
  <c r="AI193" i="13"/>
  <c r="AS482" i="13"/>
  <c r="AI482" i="13"/>
  <c r="AS52" i="13"/>
  <c r="AI52" i="13"/>
  <c r="AS479" i="13"/>
  <c r="AI479" i="13"/>
  <c r="AS303" i="13"/>
  <c r="AI303" i="13"/>
  <c r="AS265" i="13"/>
  <c r="AI265" i="13"/>
  <c r="AS589" i="13"/>
  <c r="AI589" i="13"/>
  <c r="AS218" i="13"/>
  <c r="AI218" i="13"/>
  <c r="AS460" i="13"/>
  <c r="AI460" i="13"/>
  <c r="AS59" i="13"/>
  <c r="AI59" i="13"/>
  <c r="AS235" i="13"/>
  <c r="AI235" i="13"/>
  <c r="AS244" i="13"/>
  <c r="AI244" i="13"/>
  <c r="AS438" i="13"/>
  <c r="AI438" i="13"/>
  <c r="AS256" i="13"/>
  <c r="AI256" i="13"/>
  <c r="AS127" i="13"/>
  <c r="AI127" i="13"/>
  <c r="AS463" i="13"/>
  <c r="AI463" i="13"/>
  <c r="AS461" i="13"/>
  <c r="AI461" i="13"/>
  <c r="AS602" i="13"/>
  <c r="AI602" i="13"/>
  <c r="AS393" i="13"/>
  <c r="AI393" i="13"/>
  <c r="AS305" i="13"/>
  <c r="AI305" i="13"/>
  <c r="AS78" i="13"/>
  <c r="AI78" i="13"/>
  <c r="AS34" i="13"/>
  <c r="AI34" i="13"/>
  <c r="AS84" i="13"/>
  <c r="AI84" i="13"/>
  <c r="AS622" i="13"/>
  <c r="AI622" i="13"/>
  <c r="AS444" i="13"/>
  <c r="AI444" i="13"/>
  <c r="AS507" i="13"/>
  <c r="AI507" i="13"/>
  <c r="AS251" i="13"/>
  <c r="AI251" i="13"/>
  <c r="AS197" i="13"/>
  <c r="AI197" i="13"/>
  <c r="AS145" i="13"/>
  <c r="AI145" i="13"/>
  <c r="AS609" i="13"/>
  <c r="AI609" i="13"/>
  <c r="AS8" i="13"/>
  <c r="AI8" i="13"/>
  <c r="AS348" i="13"/>
  <c r="AI348" i="13"/>
  <c r="AS403" i="13"/>
  <c r="AI403" i="13"/>
  <c r="AS472" i="13"/>
  <c r="AI472" i="13"/>
  <c r="AS141" i="13"/>
  <c r="AI141" i="13"/>
  <c r="AS213" i="13"/>
  <c r="AI213" i="13"/>
  <c r="AS18" i="13"/>
  <c r="AI18" i="13"/>
  <c r="AS10" i="13"/>
  <c r="AI10" i="13"/>
  <c r="AS83" i="13"/>
  <c r="AI83" i="13"/>
  <c r="AS325" i="13"/>
  <c r="AI325" i="13"/>
  <c r="AS454" i="13"/>
  <c r="AI454" i="13"/>
  <c r="AS520" i="13"/>
  <c r="AI520" i="13"/>
  <c r="AS22" i="13"/>
  <c r="AI22" i="13"/>
  <c r="AS698" i="13"/>
  <c r="AI698" i="13"/>
  <c r="AS651" i="13"/>
  <c r="AI651" i="13"/>
  <c r="AS394" i="13"/>
  <c r="AI394" i="13"/>
  <c r="AS614" i="13"/>
  <c r="AI614" i="13"/>
  <c r="AS591" i="13"/>
  <c r="AI591" i="13"/>
  <c r="AS209" i="13"/>
  <c r="AI209" i="13"/>
  <c r="AS697" i="13"/>
  <c r="AI697" i="13"/>
  <c r="AS673" i="13"/>
  <c r="AI673" i="13"/>
  <c r="AS495" i="13"/>
  <c r="AI495" i="13"/>
  <c r="AS228" i="13"/>
  <c r="AI228" i="13"/>
  <c r="AS56" i="13"/>
  <c r="AI56" i="13"/>
  <c r="AS683" i="13"/>
  <c r="AI683" i="13"/>
  <c r="AS236" i="13"/>
  <c r="AI236" i="13"/>
  <c r="AS114" i="13"/>
  <c r="AI114" i="13"/>
  <c r="AS35" i="13"/>
  <c r="AI35" i="13"/>
  <c r="AS201" i="13"/>
  <c r="AI201" i="13"/>
  <c r="AS382" i="13"/>
  <c r="AI382" i="13"/>
  <c r="AS50" i="13"/>
  <c r="AI50" i="13"/>
  <c r="AS245" i="13"/>
  <c r="AI245" i="13"/>
  <c r="AS130" i="13"/>
  <c r="AI130" i="13"/>
  <c r="AS237" i="13"/>
  <c r="AI237" i="13"/>
  <c r="AS619" i="13"/>
  <c r="AI619" i="13"/>
  <c r="AS106" i="13"/>
  <c r="AI106" i="13"/>
  <c r="AS126" i="13"/>
  <c r="AI126" i="13"/>
  <c r="AS269" i="13"/>
  <c r="AI269" i="13"/>
  <c r="AS207" i="13"/>
  <c r="AI207" i="13"/>
  <c r="AS25" i="13"/>
  <c r="AI25" i="13"/>
  <c r="AS17" i="13"/>
  <c r="AI17" i="13"/>
  <c r="AS51" i="13"/>
  <c r="AI51" i="13"/>
  <c r="AS289" i="13"/>
  <c r="AI289" i="13"/>
  <c r="AS574" i="13"/>
  <c r="AI574" i="13"/>
  <c r="AS323" i="13"/>
  <c r="AI323" i="13"/>
  <c r="AS16" i="13"/>
  <c r="AI16" i="13"/>
  <c r="AS4" i="13"/>
  <c r="AI4" i="13"/>
  <c r="AS538" i="13"/>
  <c r="AI538" i="13"/>
  <c r="AS658" i="13"/>
  <c r="AI658" i="13"/>
  <c r="AS427" i="13"/>
  <c r="AI427" i="13"/>
  <c r="AS638" i="13"/>
  <c r="AI638" i="13"/>
  <c r="AS260" i="13"/>
  <c r="AI260" i="13"/>
  <c r="AS674" i="13"/>
  <c r="AI674" i="13"/>
  <c r="AS186" i="13"/>
  <c r="AI186" i="13"/>
  <c r="AS365" i="13"/>
  <c r="AI365" i="13"/>
  <c r="AS423" i="13"/>
  <c r="AI423" i="13"/>
  <c r="AS351" i="13"/>
  <c r="AI351" i="13"/>
  <c r="AS677" i="13"/>
  <c r="AI677" i="13"/>
  <c r="AS48" i="13"/>
  <c r="AI48" i="13"/>
  <c r="AS381" i="13"/>
  <c r="AI381" i="13"/>
  <c r="AS208" i="13"/>
  <c r="AI208" i="13"/>
  <c r="AS531" i="13"/>
  <c r="AI531" i="13"/>
  <c r="T439" i="13"/>
  <c r="Y439" i="13" s="1"/>
  <c r="O439" i="13"/>
  <c r="T419" i="13"/>
  <c r="Y419" i="13" s="1"/>
  <c r="O419" i="13"/>
  <c r="T392" i="13"/>
  <c r="Y392" i="13" s="1"/>
  <c r="O392" i="13"/>
  <c r="T446" i="13"/>
  <c r="Y446" i="13" s="1"/>
  <c r="O446" i="13"/>
  <c r="T694" i="13"/>
  <c r="Y694" i="13" s="1"/>
  <c r="O694" i="13"/>
  <c r="T84" i="13"/>
  <c r="Y84" i="13" s="1"/>
  <c r="O84" i="13"/>
  <c r="T427" i="13"/>
  <c r="Y427" i="13" s="1"/>
  <c r="O427" i="13"/>
  <c r="T36" i="13"/>
  <c r="Y36" i="13" s="1"/>
  <c r="T239" i="13"/>
  <c r="Y239" i="13" s="1"/>
  <c r="T555" i="13"/>
  <c r="Y555" i="13" s="1"/>
  <c r="T634" i="13"/>
  <c r="Y634" i="13" s="1"/>
  <c r="T367" i="13"/>
  <c r="Y367" i="13" s="1"/>
  <c r="T483" i="13"/>
  <c r="Y483" i="13" s="1"/>
  <c r="T120" i="13"/>
  <c r="Y120" i="13" s="1"/>
  <c r="T602" i="13"/>
  <c r="Y602" i="13" s="1"/>
  <c r="T478" i="13"/>
  <c r="Y478" i="13" s="1"/>
  <c r="T69" i="13"/>
  <c r="T495" i="13"/>
  <c r="T635" i="13"/>
  <c r="T574" i="13"/>
  <c r="T412" i="13"/>
  <c r="T406" i="13"/>
  <c r="Y406" i="13" s="1"/>
  <c r="T172" i="13"/>
  <c r="Y172" i="13" s="1"/>
  <c r="T174" i="13"/>
  <c r="Y174" i="13" s="1"/>
  <c r="T669" i="13"/>
  <c r="Y669" i="13" s="1"/>
  <c r="T683" i="13"/>
  <c r="Y683" i="13" s="1"/>
  <c r="T291" i="13"/>
  <c r="T519" i="13"/>
  <c r="T400" i="13"/>
  <c r="Y400" i="13" s="1"/>
  <c r="T418" i="13"/>
  <c r="Y418" i="13" s="1"/>
  <c r="T679" i="13"/>
  <c r="Y679" i="13" s="1"/>
  <c r="T534" i="13"/>
  <c r="Y534" i="13" s="1"/>
  <c r="T657" i="13"/>
  <c r="Y657" i="13" s="1"/>
  <c r="T592" i="13"/>
  <c r="Y592" i="13" s="1"/>
  <c r="T496" i="13"/>
  <c r="Y496" i="13" s="1"/>
  <c r="T148" i="13"/>
  <c r="T379" i="13"/>
  <c r="Y379" i="13" s="1"/>
  <c r="T642" i="13"/>
  <c r="Y642" i="13" s="1"/>
  <c r="T393" i="13"/>
  <c r="T558" i="13"/>
  <c r="T604" i="13"/>
  <c r="Y604" i="13" s="1"/>
  <c r="T649" i="13"/>
  <c r="Y649" i="13" s="1"/>
  <c r="T278" i="13"/>
  <c r="Y278" i="13" s="1"/>
  <c r="T137" i="13"/>
  <c r="Y137" i="13" s="1"/>
  <c r="T402" i="13"/>
  <c r="Y402" i="13" s="1"/>
  <c r="T528" i="13"/>
  <c r="T234" i="13"/>
  <c r="Y234" i="13" s="1"/>
  <c r="T494" i="13"/>
  <c r="Y494" i="13" s="1"/>
  <c r="T436" i="13"/>
  <c r="T520" i="13"/>
  <c r="T556" i="13"/>
  <c r="Y556" i="13" s="1"/>
  <c r="T230" i="13"/>
  <c r="Y230" i="13" s="1"/>
  <c r="T673" i="13"/>
  <c r="Y673" i="13" s="1"/>
  <c r="T540" i="13"/>
  <c r="Y540" i="13" s="1"/>
  <c r="T63" i="13"/>
  <c r="T42" i="13"/>
  <c r="Y42" i="13" s="1"/>
  <c r="T445" i="13"/>
  <c r="Y445" i="13" s="1"/>
  <c r="T513" i="13"/>
  <c r="Y513" i="13" s="1"/>
  <c r="T144" i="13"/>
  <c r="Y144" i="13" s="1"/>
  <c r="T541" i="13"/>
  <c r="T229" i="13"/>
  <c r="Y229" i="13" s="1"/>
  <c r="T536" i="13"/>
  <c r="Y536" i="13" s="1"/>
  <c r="T370" i="13"/>
  <c r="T506" i="13"/>
  <c r="Y506" i="13" s="1"/>
  <c r="T695" i="13"/>
  <c r="Y695" i="13" s="1"/>
  <c r="T32" i="13"/>
  <c r="Y32" i="13" s="1"/>
  <c r="T377" i="13"/>
  <c r="Y377" i="13" s="1"/>
  <c r="T60" i="13"/>
  <c r="Y60" i="13" s="1"/>
  <c r="T305" i="13"/>
  <c r="Y305" i="13" s="1"/>
  <c r="T512" i="13"/>
  <c r="Y512" i="13" s="1"/>
  <c r="T7" i="13"/>
  <c r="Y7" i="13" s="1"/>
  <c r="T236" i="13"/>
  <c r="O236" i="13"/>
  <c r="O541" i="13"/>
  <c r="T492" i="13"/>
  <c r="O492" i="13"/>
  <c r="O32" i="13"/>
  <c r="T698" i="13"/>
  <c r="O698" i="13"/>
  <c r="O148" i="13"/>
  <c r="O519" i="13"/>
  <c r="O305" i="13"/>
  <c r="O520" i="13"/>
  <c r="O496" i="13"/>
  <c r="O291" i="13"/>
  <c r="O7" i="13"/>
  <c r="O436" i="13"/>
  <c r="O592" i="13"/>
  <c r="O683" i="13"/>
  <c r="O144" i="13"/>
  <c r="O494" i="13"/>
  <c r="O657" i="13"/>
  <c r="T501" i="13"/>
  <c r="Y501" i="13" s="1"/>
  <c r="O501" i="13"/>
  <c r="O695" i="13"/>
  <c r="T502" i="13"/>
  <c r="Y502" i="13" s="1"/>
  <c r="O502" i="13"/>
  <c r="O513" i="13"/>
  <c r="O669" i="13"/>
  <c r="O234" i="13"/>
  <c r="O534" i="13"/>
  <c r="O174" i="13"/>
  <c r="O445" i="13"/>
  <c r="O172" i="13"/>
  <c r="O679" i="13"/>
  <c r="O528" i="13"/>
  <c r="O418" i="13"/>
  <c r="T207" i="13"/>
  <c r="Y207" i="13" s="1"/>
  <c r="O207" i="13"/>
  <c r="O400" i="13"/>
  <c r="O406" i="13"/>
  <c r="O604" i="13"/>
  <c r="O42" i="13"/>
  <c r="O402" i="13"/>
  <c r="O112" i="13"/>
  <c r="O377" i="13"/>
  <c r="O556" i="13"/>
  <c r="O536" i="13"/>
  <c r="O230" i="13"/>
  <c r="O506" i="13"/>
  <c r="O69" i="13"/>
  <c r="O558" i="13"/>
  <c r="O574" i="13"/>
  <c r="O412" i="13"/>
  <c r="O63" i="13"/>
  <c r="O635" i="13"/>
  <c r="O495" i="13"/>
  <c r="O540" i="13"/>
  <c r="O370" i="13"/>
  <c r="O393" i="13"/>
  <c r="O673" i="13"/>
  <c r="O478" i="13"/>
  <c r="O60" i="13"/>
  <c r="O137" i="13"/>
  <c r="O602" i="13"/>
  <c r="O120" i="13"/>
  <c r="O483" i="13"/>
  <c r="O278" i="13"/>
  <c r="T112" i="13"/>
  <c r="Y112" i="13" s="1"/>
  <c r="O367" i="13"/>
  <c r="O642" i="13"/>
  <c r="O512" i="13"/>
  <c r="O649" i="13"/>
  <c r="T589" i="13"/>
  <c r="O589" i="13"/>
  <c r="O229" i="13"/>
  <c r="O634" i="13"/>
  <c r="O555" i="13"/>
  <c r="O379" i="13"/>
  <c r="O239" i="13"/>
  <c r="T31" i="13"/>
  <c r="Y31" i="13" s="1"/>
  <c r="O31" i="13"/>
  <c r="T606" i="13"/>
  <c r="Y606" i="13" s="1"/>
  <c r="O606" i="13"/>
  <c r="O36" i="13"/>
  <c r="T90" i="13"/>
  <c r="Y90" i="13" s="1"/>
  <c r="O90" i="13"/>
  <c r="AW436" i="13" l="1"/>
  <c r="Y436" i="13"/>
  <c r="AW412" i="13"/>
  <c r="Y412" i="13"/>
  <c r="AW69" i="13"/>
  <c r="Y69" i="13"/>
  <c r="AW589" i="13"/>
  <c r="Y589" i="13"/>
  <c r="AW236" i="13"/>
  <c r="Y236" i="13"/>
  <c r="AW541" i="13"/>
  <c r="Y541" i="13"/>
  <c r="AW558" i="13"/>
  <c r="Y558" i="13"/>
  <c r="AW148" i="13"/>
  <c r="Y148" i="13"/>
  <c r="AW519" i="13"/>
  <c r="Y519" i="13"/>
  <c r="AW574" i="13"/>
  <c r="Y574" i="13"/>
  <c r="AW492" i="13"/>
  <c r="Y492" i="13"/>
  <c r="AW370" i="13"/>
  <c r="Y370" i="13"/>
  <c r="AW63" i="13"/>
  <c r="Y63" i="13"/>
  <c r="AW393" i="13"/>
  <c r="Y393" i="13"/>
  <c r="AW291" i="13"/>
  <c r="Y291" i="13"/>
  <c r="AW635" i="13"/>
  <c r="Y635" i="13"/>
  <c r="AW698" i="13"/>
  <c r="Y698" i="13"/>
  <c r="AW520" i="13"/>
  <c r="Y520" i="13"/>
  <c r="AW528" i="13"/>
  <c r="Y528" i="13"/>
  <c r="AW495" i="13"/>
  <c r="Y495" i="13"/>
  <c r="AQ606" i="13"/>
  <c r="AR606" i="13" s="1"/>
  <c r="AM606" i="13"/>
  <c r="AN606" i="13" s="1"/>
  <c r="AK606" i="13"/>
  <c r="AL606" i="13" s="1"/>
  <c r="AO606" i="13"/>
  <c r="AP606" i="13" s="1"/>
  <c r="AO239" i="13"/>
  <c r="AP239" i="13" s="1"/>
  <c r="AK239" i="13"/>
  <c r="AL239" i="13" s="1"/>
  <c r="AQ239" i="13"/>
  <c r="AR239" i="13" s="1"/>
  <c r="AM239" i="13"/>
  <c r="AN239" i="13" s="1"/>
  <c r="AQ589" i="13"/>
  <c r="AR589" i="13" s="1"/>
  <c r="AM589" i="13"/>
  <c r="AN589" i="13" s="1"/>
  <c r="AO589" i="13"/>
  <c r="AP589" i="13" s="1"/>
  <c r="AK589" i="13"/>
  <c r="AL589" i="13" s="1"/>
  <c r="AQ501" i="13"/>
  <c r="AR501" i="13" s="1"/>
  <c r="AK501" i="13"/>
  <c r="AL501" i="13" s="1"/>
  <c r="AO501" i="13"/>
  <c r="AP501" i="13" s="1"/>
  <c r="AM501" i="13"/>
  <c r="AN501" i="13" s="1"/>
  <c r="AO32" i="13"/>
  <c r="AP32" i="13" s="1"/>
  <c r="AQ32" i="13"/>
  <c r="AR32" i="13" s="1"/>
  <c r="AK32" i="13"/>
  <c r="AL32" i="13" s="1"/>
  <c r="AM32" i="13"/>
  <c r="AN32" i="13" s="1"/>
  <c r="AO427" i="13"/>
  <c r="AP427" i="13" s="1"/>
  <c r="AK427" i="13"/>
  <c r="AL427" i="13" s="1"/>
  <c r="AQ427" i="13"/>
  <c r="AR427" i="13" s="1"/>
  <c r="AM427" i="13"/>
  <c r="AN427" i="13" s="1"/>
  <c r="AQ31" i="13"/>
  <c r="AR31" i="13" s="1"/>
  <c r="AM31" i="13"/>
  <c r="AN31" i="13" s="1"/>
  <c r="AO31" i="13"/>
  <c r="AP31" i="13" s="1"/>
  <c r="AK31" i="13"/>
  <c r="AL31" i="13" s="1"/>
  <c r="AO379" i="13"/>
  <c r="AP379" i="13" s="1"/>
  <c r="AK379" i="13"/>
  <c r="AL379" i="13" s="1"/>
  <c r="AQ379" i="13"/>
  <c r="AR379" i="13" s="1"/>
  <c r="AM379" i="13"/>
  <c r="AN379" i="13" s="1"/>
  <c r="AQ634" i="13"/>
  <c r="AR634" i="13" s="1"/>
  <c r="AM634" i="13"/>
  <c r="AN634" i="13" s="1"/>
  <c r="AO634" i="13"/>
  <c r="AP634" i="13" s="1"/>
  <c r="AK634" i="13"/>
  <c r="AL634" i="13" s="1"/>
  <c r="AQ112" i="13"/>
  <c r="AR112" i="13" s="1"/>
  <c r="AK112" i="13"/>
  <c r="AL112" i="13" s="1"/>
  <c r="AO112" i="13"/>
  <c r="AP112" i="13" s="1"/>
  <c r="AM112" i="13"/>
  <c r="AN112" i="13" s="1"/>
  <c r="AK120" i="13"/>
  <c r="AL120" i="13" s="1"/>
  <c r="AO120" i="13"/>
  <c r="AP120" i="13" s="1"/>
  <c r="AQ120" i="13"/>
  <c r="AR120" i="13" s="1"/>
  <c r="AM120" i="13"/>
  <c r="AN120" i="13" s="1"/>
  <c r="AK602" i="13"/>
  <c r="AL602" i="13" s="1"/>
  <c r="AO602" i="13"/>
  <c r="AP602" i="13" s="1"/>
  <c r="AQ602" i="13"/>
  <c r="AR602" i="13" s="1"/>
  <c r="AM602" i="13"/>
  <c r="AN602" i="13" s="1"/>
  <c r="AO36" i="13"/>
  <c r="AP36" i="13" s="1"/>
  <c r="AK36" i="13"/>
  <c r="AL36" i="13" s="1"/>
  <c r="AQ36" i="13"/>
  <c r="AR36" i="13" s="1"/>
  <c r="AM36" i="13"/>
  <c r="AN36" i="13" s="1"/>
  <c r="AO555" i="13"/>
  <c r="AP555" i="13" s="1"/>
  <c r="AK555" i="13"/>
  <c r="AL555" i="13" s="1"/>
  <c r="AQ555" i="13"/>
  <c r="AR555" i="13" s="1"/>
  <c r="AM555" i="13"/>
  <c r="AN555" i="13" s="1"/>
  <c r="AK483" i="13"/>
  <c r="AL483" i="13" s="1"/>
  <c r="AO483" i="13"/>
  <c r="AP483" i="13" s="1"/>
  <c r="AM483" i="13"/>
  <c r="AN483" i="13" s="1"/>
  <c r="AQ483" i="13"/>
  <c r="AR483" i="13" s="1"/>
  <c r="AK558" i="13"/>
  <c r="AL558" i="13" s="1"/>
  <c r="AO558" i="13"/>
  <c r="AP558" i="13" s="1"/>
  <c r="AQ558" i="13"/>
  <c r="AR558" i="13" s="1"/>
  <c r="AM558" i="13"/>
  <c r="AN558" i="13" s="1"/>
  <c r="AO412" i="13"/>
  <c r="AP412" i="13" s="1"/>
  <c r="AK412" i="13"/>
  <c r="AL412" i="13" s="1"/>
  <c r="AM412" i="13"/>
  <c r="AN412" i="13" s="1"/>
  <c r="AQ412" i="13"/>
  <c r="AR412" i="13" s="1"/>
  <c r="AQ635" i="13"/>
  <c r="AR635" i="13" s="1"/>
  <c r="AK635" i="13"/>
  <c r="AL635" i="13" s="1"/>
  <c r="AO635" i="13"/>
  <c r="AP635" i="13" s="1"/>
  <c r="AM635" i="13"/>
  <c r="AN635" i="13" s="1"/>
  <c r="AK393" i="13"/>
  <c r="AL393" i="13" s="1"/>
  <c r="AO393" i="13"/>
  <c r="AP393" i="13" s="1"/>
  <c r="AQ393" i="13"/>
  <c r="AR393" i="13" s="1"/>
  <c r="AM393" i="13"/>
  <c r="AN393" i="13" s="1"/>
  <c r="AM63" i="13"/>
  <c r="AN63" i="13" s="1"/>
  <c r="AQ63" i="13"/>
  <c r="AR63" i="13" s="1"/>
  <c r="AK63" i="13"/>
  <c r="AL63" i="13" s="1"/>
  <c r="AO63" i="13"/>
  <c r="AP63" i="13" s="1"/>
  <c r="AQ402" i="13"/>
  <c r="AR402" i="13" s="1"/>
  <c r="AM402" i="13"/>
  <c r="AN402" i="13" s="1"/>
  <c r="AO402" i="13"/>
  <c r="AP402" i="13" s="1"/>
  <c r="AK402" i="13"/>
  <c r="AL402" i="13" s="1"/>
  <c r="AQ604" i="13"/>
  <c r="AR604" i="13" s="1"/>
  <c r="AM604" i="13"/>
  <c r="AN604" i="13" s="1"/>
  <c r="AO604" i="13"/>
  <c r="AP604" i="13" s="1"/>
  <c r="AK604" i="13"/>
  <c r="AL604" i="13" s="1"/>
  <c r="AQ406" i="13"/>
  <c r="AR406" i="13" s="1"/>
  <c r="AM406" i="13"/>
  <c r="AN406" i="13" s="1"/>
  <c r="AO406" i="13"/>
  <c r="AP406" i="13" s="1"/>
  <c r="AK406" i="13"/>
  <c r="AL406" i="13" s="1"/>
  <c r="AQ207" i="13"/>
  <c r="AR207" i="13" s="1"/>
  <c r="AM207" i="13"/>
  <c r="AN207" i="13" s="1"/>
  <c r="AO207" i="13"/>
  <c r="AP207" i="13" s="1"/>
  <c r="AK207" i="13"/>
  <c r="AL207" i="13" s="1"/>
  <c r="AK695" i="13"/>
  <c r="AL695" i="13" s="1"/>
  <c r="AO695" i="13"/>
  <c r="AP695" i="13" s="1"/>
  <c r="AQ695" i="13"/>
  <c r="AR695" i="13" s="1"/>
  <c r="AM695" i="13"/>
  <c r="AN695" i="13" s="1"/>
  <c r="AQ492" i="13"/>
  <c r="AR492" i="13" s="1"/>
  <c r="AK492" i="13"/>
  <c r="AL492" i="13" s="1"/>
  <c r="AO492" i="13"/>
  <c r="AP492" i="13" s="1"/>
  <c r="AM492" i="13"/>
  <c r="AN492" i="13" s="1"/>
  <c r="AQ439" i="13"/>
  <c r="AR439" i="13" s="1"/>
  <c r="AK439" i="13"/>
  <c r="AL439" i="13" s="1"/>
  <c r="AO439" i="13"/>
  <c r="AP439" i="13" s="1"/>
  <c r="AM439" i="13"/>
  <c r="AN439" i="13" s="1"/>
  <c r="AO90" i="13"/>
  <c r="AP90" i="13" s="1"/>
  <c r="AK90" i="13"/>
  <c r="AL90" i="13" s="1"/>
  <c r="AQ90" i="13"/>
  <c r="AR90" i="13" s="1"/>
  <c r="AM90" i="13"/>
  <c r="AN90" i="13" s="1"/>
  <c r="AQ642" i="13"/>
  <c r="AR642" i="13" s="1"/>
  <c r="AM642" i="13"/>
  <c r="AN642" i="13" s="1"/>
  <c r="AO642" i="13"/>
  <c r="AP642" i="13" s="1"/>
  <c r="AK642" i="13"/>
  <c r="AL642" i="13" s="1"/>
  <c r="AK367" i="13"/>
  <c r="AL367" i="13" s="1"/>
  <c r="AO367" i="13"/>
  <c r="AP367" i="13" s="1"/>
  <c r="AM367" i="13"/>
  <c r="AN367" i="13" s="1"/>
  <c r="AQ367" i="13"/>
  <c r="AR367" i="13" s="1"/>
  <c r="AK278" i="13"/>
  <c r="AL278" i="13" s="1"/>
  <c r="AO278" i="13"/>
  <c r="AP278" i="13" s="1"/>
  <c r="AQ278" i="13"/>
  <c r="AR278" i="13" s="1"/>
  <c r="AM278" i="13"/>
  <c r="AN278" i="13" s="1"/>
  <c r="AQ536" i="13"/>
  <c r="AR536" i="13" s="1"/>
  <c r="AK536" i="13"/>
  <c r="AL536" i="13" s="1"/>
  <c r="AO536" i="13"/>
  <c r="AP536" i="13" s="1"/>
  <c r="AM536" i="13"/>
  <c r="AN536" i="13" s="1"/>
  <c r="AQ60" i="13"/>
  <c r="AR60" i="13" s="1"/>
  <c r="AK60" i="13"/>
  <c r="AL60" i="13" s="1"/>
  <c r="AO60" i="13"/>
  <c r="AP60" i="13" s="1"/>
  <c r="AM60" i="13"/>
  <c r="AN60" i="13" s="1"/>
  <c r="AQ495" i="13"/>
  <c r="AR495" i="13" s="1"/>
  <c r="AK495" i="13"/>
  <c r="AL495" i="13" s="1"/>
  <c r="AO495" i="13"/>
  <c r="AP495" i="13" s="1"/>
  <c r="AM495" i="13"/>
  <c r="AN495" i="13" s="1"/>
  <c r="AK478" i="13"/>
  <c r="AL478" i="13" s="1"/>
  <c r="AO478" i="13"/>
  <c r="AP478" i="13" s="1"/>
  <c r="AQ478" i="13"/>
  <c r="AR478" i="13" s="1"/>
  <c r="AM478" i="13"/>
  <c r="AN478" i="13" s="1"/>
  <c r="AQ370" i="13"/>
  <c r="AR370" i="13" s="1"/>
  <c r="AK370" i="13"/>
  <c r="AL370" i="13" s="1"/>
  <c r="AO370" i="13"/>
  <c r="AP370" i="13" s="1"/>
  <c r="AM370" i="13"/>
  <c r="AN370" i="13" s="1"/>
  <c r="AQ512" i="13"/>
  <c r="AR512" i="13" s="1"/>
  <c r="AM512" i="13"/>
  <c r="AN512" i="13" s="1"/>
  <c r="AK512" i="13"/>
  <c r="AL512" i="13" s="1"/>
  <c r="AO512" i="13"/>
  <c r="AP512" i="13" s="1"/>
  <c r="AQ528" i="13"/>
  <c r="AR528" i="13" s="1"/>
  <c r="AM528" i="13"/>
  <c r="AN528" i="13" s="1"/>
  <c r="AO528" i="13"/>
  <c r="AP528" i="13" s="1"/>
  <c r="AK528" i="13"/>
  <c r="AL528" i="13" s="1"/>
  <c r="AO172" i="13"/>
  <c r="AP172" i="13" s="1"/>
  <c r="AK172" i="13"/>
  <c r="AL172" i="13" s="1"/>
  <c r="AQ172" i="13"/>
  <c r="AR172" i="13" s="1"/>
  <c r="AM172" i="13"/>
  <c r="AN172" i="13" s="1"/>
  <c r="AO174" i="13"/>
  <c r="AP174" i="13" s="1"/>
  <c r="AK174" i="13"/>
  <c r="AL174" i="13" s="1"/>
  <c r="AQ174" i="13"/>
  <c r="AR174" i="13" s="1"/>
  <c r="AM174" i="13"/>
  <c r="AN174" i="13" s="1"/>
  <c r="AQ234" i="13"/>
  <c r="AR234" i="13" s="1"/>
  <c r="AM234" i="13"/>
  <c r="AN234" i="13" s="1"/>
  <c r="AO234" i="13"/>
  <c r="AP234" i="13" s="1"/>
  <c r="AK234" i="13"/>
  <c r="AL234" i="13" s="1"/>
  <c r="AQ669" i="13"/>
  <c r="AR669" i="13" s="1"/>
  <c r="AK669" i="13"/>
  <c r="AL669" i="13" s="1"/>
  <c r="AO669" i="13"/>
  <c r="AP669" i="13" s="1"/>
  <c r="AM669" i="13"/>
  <c r="AN669" i="13" s="1"/>
  <c r="AQ502" i="13"/>
  <c r="AR502" i="13" s="1"/>
  <c r="AK502" i="13"/>
  <c r="AL502" i="13" s="1"/>
  <c r="AO502" i="13"/>
  <c r="AP502" i="13" s="1"/>
  <c r="AM502" i="13"/>
  <c r="AN502" i="13" s="1"/>
  <c r="AK657" i="13"/>
  <c r="AL657" i="13" s="1"/>
  <c r="AO657" i="13"/>
  <c r="AP657" i="13" s="1"/>
  <c r="AQ657" i="13"/>
  <c r="AR657" i="13" s="1"/>
  <c r="AM657" i="13"/>
  <c r="AN657" i="13" s="1"/>
  <c r="AQ144" i="13"/>
  <c r="AR144" i="13" s="1"/>
  <c r="AK144" i="13"/>
  <c r="AL144" i="13" s="1"/>
  <c r="AO144" i="13"/>
  <c r="AP144" i="13" s="1"/>
  <c r="AM144" i="13"/>
  <c r="AN144" i="13" s="1"/>
  <c r="AK592" i="13"/>
  <c r="AL592" i="13" s="1"/>
  <c r="AO592" i="13"/>
  <c r="AP592" i="13" s="1"/>
  <c r="AQ592" i="13"/>
  <c r="AR592" i="13" s="1"/>
  <c r="AM592" i="13"/>
  <c r="AN592" i="13" s="1"/>
  <c r="AQ7" i="13"/>
  <c r="AR7" i="13" s="1"/>
  <c r="AK7" i="13"/>
  <c r="AL7" i="13" s="1"/>
  <c r="AO7" i="13"/>
  <c r="AP7" i="13" s="1"/>
  <c r="AM7" i="13"/>
  <c r="AN7" i="13" s="1"/>
  <c r="AO496" i="13"/>
  <c r="AP496" i="13" s="1"/>
  <c r="AQ496" i="13"/>
  <c r="AR496" i="13" s="1"/>
  <c r="AK496" i="13"/>
  <c r="AL496" i="13" s="1"/>
  <c r="AM496" i="13"/>
  <c r="AN496" i="13" s="1"/>
  <c r="AO305" i="13"/>
  <c r="AP305" i="13" s="1"/>
  <c r="AQ305" i="13"/>
  <c r="AR305" i="13" s="1"/>
  <c r="AM305" i="13"/>
  <c r="AN305" i="13" s="1"/>
  <c r="AK305" i="13"/>
  <c r="AL305" i="13" s="1"/>
  <c r="AO148" i="13"/>
  <c r="AP148" i="13" s="1"/>
  <c r="AQ148" i="13"/>
  <c r="AR148" i="13" s="1"/>
  <c r="AK148" i="13"/>
  <c r="AL148" i="13" s="1"/>
  <c r="AM148" i="13"/>
  <c r="AN148" i="13" s="1"/>
  <c r="AO236" i="13"/>
  <c r="AP236" i="13" s="1"/>
  <c r="AM236" i="13"/>
  <c r="AN236" i="13" s="1"/>
  <c r="AQ236" i="13"/>
  <c r="AR236" i="13" s="1"/>
  <c r="AK236" i="13"/>
  <c r="AL236" i="13" s="1"/>
  <c r="AQ419" i="13"/>
  <c r="AR419" i="13" s="1"/>
  <c r="AK419" i="13"/>
  <c r="AL419" i="13" s="1"/>
  <c r="AO419" i="13"/>
  <c r="AP419" i="13" s="1"/>
  <c r="AM419" i="13"/>
  <c r="AN419" i="13" s="1"/>
  <c r="AO649" i="13"/>
  <c r="AP649" i="13" s="1"/>
  <c r="AK649" i="13"/>
  <c r="AL649" i="13" s="1"/>
  <c r="AM649" i="13"/>
  <c r="AN649" i="13" s="1"/>
  <c r="AQ649" i="13"/>
  <c r="AR649" i="13" s="1"/>
  <c r="AQ556" i="13"/>
  <c r="AR556" i="13" s="1"/>
  <c r="AK556" i="13"/>
  <c r="AL556" i="13" s="1"/>
  <c r="AO556" i="13"/>
  <c r="AP556" i="13" s="1"/>
  <c r="AM556" i="13"/>
  <c r="AN556" i="13" s="1"/>
  <c r="AK69" i="13"/>
  <c r="AL69" i="13" s="1"/>
  <c r="AO69" i="13"/>
  <c r="AP69" i="13" s="1"/>
  <c r="AQ69" i="13"/>
  <c r="AR69" i="13" s="1"/>
  <c r="AM69" i="13"/>
  <c r="AN69" i="13" s="1"/>
  <c r="AQ574" i="13"/>
  <c r="AR574" i="13" s="1"/>
  <c r="AK574" i="13"/>
  <c r="AL574" i="13" s="1"/>
  <c r="AO574" i="13"/>
  <c r="AP574" i="13" s="1"/>
  <c r="AM574" i="13"/>
  <c r="AN574" i="13" s="1"/>
  <c r="AK137" i="13"/>
  <c r="AL137" i="13" s="1"/>
  <c r="AO137" i="13"/>
  <c r="AP137" i="13" s="1"/>
  <c r="AQ137" i="13"/>
  <c r="AR137" i="13" s="1"/>
  <c r="AM137" i="13"/>
  <c r="AN137" i="13" s="1"/>
  <c r="AQ673" i="13"/>
  <c r="AR673" i="13" s="1"/>
  <c r="AK673" i="13"/>
  <c r="AL673" i="13" s="1"/>
  <c r="AO673" i="13"/>
  <c r="AP673" i="13" s="1"/>
  <c r="AM673" i="13"/>
  <c r="AN673" i="13" s="1"/>
  <c r="AQ42" i="13"/>
  <c r="AR42" i="13" s="1"/>
  <c r="AM42" i="13"/>
  <c r="AN42" i="13" s="1"/>
  <c r="AO42" i="13"/>
  <c r="AP42" i="13" s="1"/>
  <c r="AK42" i="13"/>
  <c r="AL42" i="13" s="1"/>
  <c r="AQ400" i="13"/>
  <c r="AR400" i="13" s="1"/>
  <c r="AM400" i="13"/>
  <c r="AN400" i="13" s="1"/>
  <c r="AO400" i="13"/>
  <c r="AP400" i="13" s="1"/>
  <c r="AK400" i="13"/>
  <c r="AL400" i="13" s="1"/>
  <c r="AQ84" i="13"/>
  <c r="AR84" i="13" s="1"/>
  <c r="AM84" i="13"/>
  <c r="AN84" i="13" s="1"/>
  <c r="AO84" i="13"/>
  <c r="AP84" i="13" s="1"/>
  <c r="AK84" i="13"/>
  <c r="AL84" i="13" s="1"/>
  <c r="AK392" i="13"/>
  <c r="AL392" i="13" s="1"/>
  <c r="AO392" i="13"/>
  <c r="AP392" i="13" s="1"/>
  <c r="AQ392" i="13"/>
  <c r="AR392" i="13" s="1"/>
  <c r="AM392" i="13"/>
  <c r="AN392" i="13" s="1"/>
  <c r="AQ377" i="13"/>
  <c r="AR377" i="13" s="1"/>
  <c r="AK377" i="13"/>
  <c r="AL377" i="13" s="1"/>
  <c r="AO377" i="13"/>
  <c r="AP377" i="13" s="1"/>
  <c r="AM377" i="13"/>
  <c r="AN377" i="13" s="1"/>
  <c r="AQ230" i="13"/>
  <c r="AR230" i="13" s="1"/>
  <c r="AK230" i="13"/>
  <c r="AL230" i="13" s="1"/>
  <c r="AO230" i="13"/>
  <c r="AP230" i="13" s="1"/>
  <c r="AM230" i="13"/>
  <c r="AN230" i="13" s="1"/>
  <c r="AK506" i="13"/>
  <c r="AL506" i="13" s="1"/>
  <c r="AO506" i="13"/>
  <c r="AP506" i="13" s="1"/>
  <c r="AQ506" i="13"/>
  <c r="AR506" i="13" s="1"/>
  <c r="AM506" i="13"/>
  <c r="AN506" i="13" s="1"/>
  <c r="AK540" i="13"/>
  <c r="AL540" i="13" s="1"/>
  <c r="AO540" i="13"/>
  <c r="AP540" i="13" s="1"/>
  <c r="AQ540" i="13"/>
  <c r="AR540" i="13" s="1"/>
  <c r="AM540" i="13"/>
  <c r="AN540" i="13" s="1"/>
  <c r="AO229" i="13"/>
  <c r="AP229" i="13" s="1"/>
  <c r="AK229" i="13"/>
  <c r="AL229" i="13" s="1"/>
  <c r="AQ229" i="13"/>
  <c r="AR229" i="13" s="1"/>
  <c r="AM229" i="13"/>
  <c r="AN229" i="13" s="1"/>
  <c r="AO418" i="13"/>
  <c r="AP418" i="13" s="1"/>
  <c r="AK418" i="13"/>
  <c r="AL418" i="13" s="1"/>
  <c r="AQ418" i="13"/>
  <c r="AR418" i="13" s="1"/>
  <c r="AM418" i="13"/>
  <c r="AN418" i="13" s="1"/>
  <c r="AQ679" i="13"/>
  <c r="AR679" i="13" s="1"/>
  <c r="AM679" i="13"/>
  <c r="AN679" i="13" s="1"/>
  <c r="AO679" i="13"/>
  <c r="AP679" i="13" s="1"/>
  <c r="AK679" i="13"/>
  <c r="AL679" i="13" s="1"/>
  <c r="AO445" i="13"/>
  <c r="AP445" i="13" s="1"/>
  <c r="AK445" i="13"/>
  <c r="AL445" i="13" s="1"/>
  <c r="AQ445" i="13"/>
  <c r="AR445" i="13" s="1"/>
  <c r="AM445" i="13"/>
  <c r="AN445" i="13" s="1"/>
  <c r="AQ534" i="13"/>
  <c r="AR534" i="13" s="1"/>
  <c r="AM534" i="13"/>
  <c r="AN534" i="13" s="1"/>
  <c r="AO534" i="13"/>
  <c r="AP534" i="13" s="1"/>
  <c r="AK534" i="13"/>
  <c r="AL534" i="13" s="1"/>
  <c r="AK513" i="13"/>
  <c r="AL513" i="13" s="1"/>
  <c r="AO513" i="13"/>
  <c r="AP513" i="13" s="1"/>
  <c r="AQ513" i="13"/>
  <c r="AR513" i="13" s="1"/>
  <c r="AM513" i="13"/>
  <c r="AN513" i="13" s="1"/>
  <c r="AQ494" i="13"/>
  <c r="AR494" i="13" s="1"/>
  <c r="AK494" i="13"/>
  <c r="AL494" i="13" s="1"/>
  <c r="AO494" i="13"/>
  <c r="AP494" i="13" s="1"/>
  <c r="AM494" i="13"/>
  <c r="AN494" i="13" s="1"/>
  <c r="AK683" i="13"/>
  <c r="AL683" i="13" s="1"/>
  <c r="AO683" i="13"/>
  <c r="AP683" i="13" s="1"/>
  <c r="AQ683" i="13"/>
  <c r="AR683" i="13" s="1"/>
  <c r="AM683" i="13"/>
  <c r="AN683" i="13" s="1"/>
  <c r="AK436" i="13"/>
  <c r="AL436" i="13" s="1"/>
  <c r="AO436" i="13"/>
  <c r="AP436" i="13" s="1"/>
  <c r="AQ436" i="13"/>
  <c r="AR436" i="13" s="1"/>
  <c r="AM436" i="13"/>
  <c r="AN436" i="13" s="1"/>
  <c r="AQ291" i="13"/>
  <c r="AR291" i="13" s="1"/>
  <c r="AK291" i="13"/>
  <c r="AL291" i="13" s="1"/>
  <c r="AO291" i="13"/>
  <c r="AP291" i="13" s="1"/>
  <c r="AM291" i="13"/>
  <c r="AN291" i="13" s="1"/>
  <c r="AO520" i="13"/>
  <c r="AP520" i="13" s="1"/>
  <c r="AM520" i="13"/>
  <c r="AN520" i="13" s="1"/>
  <c r="AQ520" i="13"/>
  <c r="AR520" i="13" s="1"/>
  <c r="AK520" i="13"/>
  <c r="AL520" i="13" s="1"/>
  <c r="AO519" i="13"/>
  <c r="AP519" i="13" s="1"/>
  <c r="AM519" i="13"/>
  <c r="AN519" i="13" s="1"/>
  <c r="AK519" i="13"/>
  <c r="AL519" i="13" s="1"/>
  <c r="AQ519" i="13"/>
  <c r="AR519" i="13" s="1"/>
  <c r="AO698" i="13"/>
  <c r="AP698" i="13" s="1"/>
  <c r="AM698" i="13"/>
  <c r="AN698" i="13" s="1"/>
  <c r="AQ698" i="13"/>
  <c r="AR698" i="13" s="1"/>
  <c r="AK698" i="13"/>
  <c r="AL698" i="13" s="1"/>
  <c r="AO541" i="13"/>
  <c r="AP541" i="13" s="1"/>
  <c r="AM541" i="13"/>
  <c r="AN541" i="13" s="1"/>
  <c r="AQ541" i="13"/>
  <c r="AR541" i="13" s="1"/>
  <c r="AK541" i="13"/>
  <c r="AL541" i="13" s="1"/>
  <c r="AO694" i="13"/>
  <c r="AP694" i="13" s="1"/>
  <c r="AK694" i="13"/>
  <c r="AL694" i="13" s="1"/>
  <c r="AQ694" i="13"/>
  <c r="AR694" i="13" s="1"/>
  <c r="AM694" i="13"/>
  <c r="AN694" i="13" s="1"/>
  <c r="AQ446" i="13"/>
  <c r="AR446" i="13" s="1"/>
  <c r="AK446" i="13"/>
  <c r="AL446" i="13" s="1"/>
  <c r="AO446" i="13"/>
  <c r="AP446" i="13" s="1"/>
  <c r="AM446" i="13"/>
  <c r="AN446" i="13" s="1"/>
  <c r="U694" i="13"/>
  <c r="U446" i="13"/>
  <c r="U419" i="13"/>
  <c r="U439" i="13"/>
  <c r="U392" i="13"/>
  <c r="V694" i="13"/>
  <c r="V446" i="13"/>
  <c r="V419" i="13"/>
  <c r="V392" i="13"/>
  <c r="V439" i="13"/>
  <c r="V84" i="13"/>
  <c r="U84" i="13"/>
  <c r="V427" i="13"/>
  <c r="U427" i="13"/>
  <c r="AW592" i="13"/>
  <c r="AW506" i="13"/>
  <c r="AW496" i="13"/>
  <c r="AW540" i="13"/>
  <c r="AW673" i="13"/>
  <c r="V402" i="13"/>
  <c r="U436" i="13"/>
  <c r="U698" i="13"/>
  <c r="V445" i="13"/>
  <c r="V513" i="13"/>
  <c r="V695" i="13"/>
  <c r="U520" i="13"/>
  <c r="V679" i="13"/>
  <c r="V534" i="13"/>
  <c r="V657" i="13"/>
  <c r="V144" i="13"/>
  <c r="V42" i="13"/>
  <c r="V604" i="13"/>
  <c r="V406" i="13"/>
  <c r="V207" i="13"/>
  <c r="V172" i="13"/>
  <c r="V174" i="13"/>
  <c r="V234" i="13"/>
  <c r="V669" i="13"/>
  <c r="V502" i="13"/>
  <c r="V501" i="13"/>
  <c r="V494" i="13"/>
  <c r="V683" i="13"/>
  <c r="V436" i="13"/>
  <c r="V7" i="13"/>
  <c r="U291" i="13"/>
  <c r="V520" i="13"/>
  <c r="V305" i="13"/>
  <c r="U519" i="13"/>
  <c r="V698" i="13"/>
  <c r="V32" i="13"/>
  <c r="U492" i="13"/>
  <c r="V236" i="13"/>
  <c r="V592" i="13"/>
  <c r="V291" i="13"/>
  <c r="V496" i="13"/>
  <c r="V519" i="13"/>
  <c r="V148" i="13"/>
  <c r="V492" i="13"/>
  <c r="V541" i="13"/>
  <c r="U236" i="13"/>
  <c r="AW32" i="13"/>
  <c r="AW305" i="13"/>
  <c r="AW7" i="13"/>
  <c r="V400" i="13"/>
  <c r="V418" i="13"/>
  <c r="U592" i="13"/>
  <c r="U7" i="13"/>
  <c r="U496" i="13"/>
  <c r="U305" i="13"/>
  <c r="U148" i="13"/>
  <c r="U32" i="13"/>
  <c r="U541" i="13"/>
  <c r="AW402" i="13"/>
  <c r="U402" i="13"/>
  <c r="AW604" i="13"/>
  <c r="U604" i="13"/>
  <c r="AW42" i="13"/>
  <c r="U42" i="13"/>
  <c r="U406" i="13"/>
  <c r="AW406" i="13"/>
  <c r="U400" i="13"/>
  <c r="AW400" i="13"/>
  <c r="U207" i="13"/>
  <c r="AW207" i="13"/>
  <c r="U418" i="13"/>
  <c r="AW418" i="13"/>
  <c r="U528" i="13"/>
  <c r="AW679" i="13"/>
  <c r="U679" i="13"/>
  <c r="AW445" i="13"/>
  <c r="U445" i="13"/>
  <c r="AW534" i="13"/>
  <c r="U534" i="13"/>
  <c r="AW513" i="13"/>
  <c r="U513" i="13"/>
  <c r="AW695" i="13"/>
  <c r="U695" i="13"/>
  <c r="AW657" i="13"/>
  <c r="U657" i="13"/>
  <c r="AW144" i="13"/>
  <c r="U144" i="13"/>
  <c r="V528" i="13"/>
  <c r="AW172" i="13"/>
  <c r="U172" i="13"/>
  <c r="AW174" i="13"/>
  <c r="U174" i="13"/>
  <c r="AW234" i="13"/>
  <c r="U234" i="13"/>
  <c r="AW669" i="13"/>
  <c r="U669" i="13"/>
  <c r="AW502" i="13"/>
  <c r="U502" i="13"/>
  <c r="AW501" i="13"/>
  <c r="U501" i="13"/>
  <c r="AW494" i="13"/>
  <c r="U494" i="13"/>
  <c r="U683" i="13"/>
  <c r="AW683" i="13"/>
  <c r="V379" i="13"/>
  <c r="V536" i="13"/>
  <c r="V370" i="13"/>
  <c r="U506" i="13"/>
  <c r="V377" i="13"/>
  <c r="V540" i="13"/>
  <c r="V90" i="13"/>
  <c r="V36" i="13"/>
  <c r="V31" i="13"/>
  <c r="V555" i="13"/>
  <c r="V642" i="13"/>
  <c r="V112" i="13"/>
  <c r="V120" i="13"/>
  <c r="V230" i="13"/>
  <c r="V673" i="13"/>
  <c r="U370" i="13"/>
  <c r="U69" i="13"/>
  <c r="V69" i="13"/>
  <c r="U540" i="13"/>
  <c r="V506" i="13"/>
  <c r="U574" i="13"/>
  <c r="V574" i="13"/>
  <c r="V63" i="13"/>
  <c r="V606" i="13"/>
  <c r="V239" i="13"/>
  <c r="V634" i="13"/>
  <c r="V278" i="13"/>
  <c r="V556" i="13"/>
  <c r="V137" i="13"/>
  <c r="U673" i="13"/>
  <c r="U393" i="13"/>
  <c r="V393" i="13"/>
  <c r="U558" i="13"/>
  <c r="V558" i="13"/>
  <c r="U635" i="13"/>
  <c r="V635" i="13"/>
  <c r="U63" i="13"/>
  <c r="U412" i="13"/>
  <c r="V649" i="13"/>
  <c r="V367" i="13"/>
  <c r="V483" i="13"/>
  <c r="V602" i="13"/>
  <c r="V478" i="13"/>
  <c r="V412" i="13"/>
  <c r="AW36" i="13"/>
  <c r="U36" i="13"/>
  <c r="AW239" i="13"/>
  <c r="U239" i="13"/>
  <c r="AW379" i="13"/>
  <c r="U379" i="13"/>
  <c r="AW555" i="13"/>
  <c r="U555" i="13"/>
  <c r="AW90" i="13"/>
  <c r="U90" i="13"/>
  <c r="AW606" i="13"/>
  <c r="U606" i="13"/>
  <c r="AW31" i="13"/>
  <c r="U31" i="13"/>
  <c r="U634" i="13"/>
  <c r="AW634" i="13"/>
  <c r="AW229" i="13"/>
  <c r="U589" i="13"/>
  <c r="AW512" i="13"/>
  <c r="U512" i="13"/>
  <c r="AW112" i="13"/>
  <c r="U112" i="13"/>
  <c r="AW377" i="13"/>
  <c r="U377" i="13"/>
  <c r="AW556" i="13"/>
  <c r="U556" i="13"/>
  <c r="AW536" i="13"/>
  <c r="U536" i="13"/>
  <c r="AW230" i="13"/>
  <c r="U230" i="13"/>
  <c r="AW60" i="13"/>
  <c r="U60" i="13"/>
  <c r="V589" i="13"/>
  <c r="AW649" i="13"/>
  <c r="U649" i="13"/>
  <c r="AW642" i="13"/>
  <c r="U642" i="13"/>
  <c r="AW367" i="13"/>
  <c r="U367" i="13"/>
  <c r="AW278" i="13"/>
  <c r="U278" i="13"/>
  <c r="AW483" i="13"/>
  <c r="U483" i="13"/>
  <c r="AW120" i="13"/>
  <c r="U120" i="13"/>
  <c r="AW602" i="13"/>
  <c r="U602" i="13"/>
  <c r="AW137" i="13"/>
  <c r="U137" i="13"/>
  <c r="U478" i="13"/>
  <c r="AW478" i="13"/>
  <c r="T385" i="13"/>
  <c r="Y385" i="13" s="1"/>
  <c r="T324" i="13"/>
  <c r="Y324" i="13" s="1"/>
  <c r="T477" i="13"/>
  <c r="Y477" i="13" s="1"/>
  <c r="T554" i="13"/>
  <c r="Y554" i="13" s="1"/>
  <c r="T270" i="13"/>
  <c r="Y270" i="13" s="1"/>
  <c r="T64" i="13"/>
  <c r="Y64" i="13" s="1"/>
  <c r="T455" i="13"/>
  <c r="Y455" i="13" s="1"/>
  <c r="T416" i="13"/>
  <c r="Y416" i="13" s="1"/>
  <c r="T92" i="13"/>
  <c r="Y92" i="13" s="1"/>
  <c r="T307" i="13"/>
  <c r="Y307" i="13" s="1"/>
  <c r="T103" i="13"/>
  <c r="Y103" i="13" s="1"/>
  <c r="T646" i="13"/>
  <c r="Y646" i="13" s="1"/>
  <c r="T472" i="13"/>
  <c r="Y472" i="13" s="1"/>
  <c r="T281" i="13"/>
  <c r="Y281" i="13" s="1"/>
  <c r="T304" i="13"/>
  <c r="Y304" i="13" s="1"/>
  <c r="T77" i="13"/>
  <c r="Y77" i="13" s="1"/>
  <c r="T525" i="13"/>
  <c r="Y525" i="13" s="1"/>
  <c r="T582" i="13"/>
  <c r="Y582" i="13" s="1"/>
  <c r="T643" i="13"/>
  <c r="Y643" i="13" s="1"/>
  <c r="T524" i="13"/>
  <c r="Y524" i="13" s="1"/>
  <c r="T232" i="13"/>
  <c r="Y232" i="13" s="1"/>
  <c r="T99" i="13"/>
  <c r="Y99" i="13" s="1"/>
  <c r="T66" i="13"/>
  <c r="Y66" i="13" s="1"/>
  <c r="T702" i="13"/>
  <c r="Y702" i="13" s="1"/>
  <c r="T403" i="13"/>
  <c r="Y403" i="13" s="1"/>
  <c r="T624" i="13"/>
  <c r="Y624" i="13" s="1"/>
  <c r="T394" i="13"/>
  <c r="Y394" i="13" s="1"/>
  <c r="T703" i="13"/>
  <c r="Y703" i="13" s="1"/>
  <c r="T559" i="13"/>
  <c r="Y559" i="13" s="1"/>
  <c r="T503" i="13"/>
  <c r="Y503" i="13" s="1"/>
  <c r="T627" i="13"/>
  <c r="Y627" i="13" s="1"/>
  <c r="T191" i="13"/>
  <c r="Y191" i="13" s="1"/>
  <c r="T509" i="13"/>
  <c r="Y509" i="13" s="1"/>
  <c r="T184" i="13"/>
  <c r="Y184" i="13" s="1"/>
  <c r="T158" i="13"/>
  <c r="Y158" i="13" s="1"/>
  <c r="T180" i="13"/>
  <c r="Y180" i="13" s="1"/>
  <c r="T311" i="13"/>
  <c r="Y311" i="13" s="1"/>
  <c r="T443" i="13"/>
  <c r="Y443" i="13" s="1"/>
  <c r="T617" i="13"/>
  <c r="Y617" i="13" s="1"/>
  <c r="T614" i="13"/>
  <c r="Y614" i="13" s="1"/>
  <c r="T181" i="13"/>
  <c r="Y181" i="13" s="1"/>
  <c r="T491" i="13"/>
  <c r="Y491" i="13" s="1"/>
  <c r="T78" i="13"/>
  <c r="Y78" i="13" s="1"/>
  <c r="T228" i="13"/>
  <c r="Y228" i="13" s="1"/>
  <c r="T664" i="13"/>
  <c r="Y664" i="13" s="1"/>
  <c r="T188" i="13"/>
  <c r="Y188" i="13" s="1"/>
  <c r="T73" i="13"/>
  <c r="Y73" i="13" s="1"/>
  <c r="T117" i="13"/>
  <c r="Y117" i="13" s="1"/>
  <c r="T616" i="13"/>
  <c r="Y616" i="13" s="1"/>
  <c r="T183" i="13"/>
  <c r="Y183" i="13" s="1"/>
  <c r="T179" i="13"/>
  <c r="Y179" i="13" s="1"/>
  <c r="T290" i="13"/>
  <c r="Y290" i="13" s="1"/>
  <c r="T190" i="13"/>
  <c r="Y190" i="13" s="1"/>
  <c r="T26" i="13"/>
  <c r="Y26" i="13" s="1"/>
  <c r="T565" i="13"/>
  <c r="Y565" i="13" s="1"/>
  <c r="T333" i="13"/>
  <c r="Y333" i="13" s="1"/>
  <c r="T159" i="13"/>
  <c r="Y159" i="13" s="1"/>
  <c r="T585" i="13"/>
  <c r="Y585" i="13" s="1"/>
  <c r="T566" i="13"/>
  <c r="Y566" i="13" s="1"/>
  <c r="T374" i="13"/>
  <c r="Y374" i="13" s="1"/>
  <c r="T222" i="13"/>
  <c r="Y222" i="13" s="1"/>
  <c r="T255" i="13"/>
  <c r="Y255" i="13" s="1"/>
  <c r="T252" i="13"/>
  <c r="Y252" i="13" s="1"/>
  <c r="T19" i="13"/>
  <c r="Y19" i="13" s="1"/>
  <c r="T243" i="13"/>
  <c r="Y243" i="13" s="1"/>
  <c r="T203" i="13"/>
  <c r="Y203" i="13" s="1"/>
  <c r="T489" i="13"/>
  <c r="Y489" i="13" s="1"/>
  <c r="T293" i="13"/>
  <c r="Y293" i="13" s="1"/>
  <c r="T94" i="13"/>
  <c r="Y94" i="13" s="1"/>
  <c r="T200" i="13"/>
  <c r="Y200" i="13" s="1"/>
  <c r="T651" i="13"/>
  <c r="Y651" i="13" s="1"/>
  <c r="T397" i="13"/>
  <c r="Y397" i="13" s="1"/>
  <c r="T217" i="13"/>
  <c r="Y217" i="13" s="1"/>
  <c r="T569" i="13"/>
  <c r="Y569" i="13" s="1"/>
  <c r="T396" i="13"/>
  <c r="Y396" i="13" s="1"/>
  <c r="T448" i="13"/>
  <c r="Y448" i="13" s="1"/>
  <c r="T91" i="13"/>
  <c r="Y91" i="13" s="1"/>
  <c r="T299" i="13"/>
  <c r="Y299" i="13" s="1"/>
  <c r="T447" i="13"/>
  <c r="Y447" i="13" s="1"/>
  <c r="T295" i="13"/>
  <c r="Y295" i="13" s="1"/>
  <c r="T670" i="13"/>
  <c r="Y670" i="13" s="1"/>
  <c r="T430" i="13"/>
  <c r="Y430" i="13" s="1"/>
  <c r="T80" i="13"/>
  <c r="Y80" i="13" s="1"/>
  <c r="T409" i="13"/>
  <c r="Y409" i="13" s="1"/>
  <c r="T30" i="13"/>
  <c r="Y30" i="13" s="1"/>
  <c r="T62" i="13"/>
  <c r="Y62" i="13" s="1"/>
  <c r="T262" i="13"/>
  <c r="Y262" i="13" s="1"/>
  <c r="T662" i="13"/>
  <c r="Y662" i="13" s="1"/>
  <c r="T156" i="13"/>
  <c r="Y156" i="13" s="1"/>
  <c r="T578" i="13"/>
  <c r="Y578" i="13" s="1"/>
  <c r="T504" i="13"/>
  <c r="Y504" i="13" s="1"/>
  <c r="T435" i="13"/>
  <c r="Y435" i="13" s="1"/>
  <c r="T487" i="13"/>
  <c r="Y487" i="13" s="1"/>
  <c r="T543" i="13"/>
  <c r="Y543" i="13" s="1"/>
  <c r="T648" i="13"/>
  <c r="Y648" i="13" s="1"/>
  <c r="T109" i="13"/>
  <c r="Y109" i="13" s="1"/>
  <c r="T518" i="13"/>
  <c r="Y518" i="13" s="1"/>
  <c r="T322" i="13"/>
  <c r="Y322" i="13" s="1"/>
  <c r="T115" i="13"/>
  <c r="Y115" i="13" s="1"/>
  <c r="T544" i="13"/>
  <c r="T348" i="13"/>
  <c r="Y348" i="13" s="1"/>
  <c r="T572" i="13"/>
  <c r="Y572" i="13" s="1"/>
  <c r="T529" i="13"/>
  <c r="Y529" i="13" s="1"/>
  <c r="T623" i="13"/>
  <c r="Y623" i="13" s="1"/>
  <c r="T306" i="13"/>
  <c r="Y306" i="13" s="1"/>
  <c r="T335" i="13"/>
  <c r="Y335" i="13" s="1"/>
  <c r="T104" i="13"/>
  <c r="Y104" i="13" s="1"/>
  <c r="T107" i="13"/>
  <c r="Y107" i="13" s="1"/>
  <c r="T79" i="13"/>
  <c r="Y79" i="13" s="1"/>
  <c r="T55" i="13"/>
  <c r="Y55" i="13" s="1"/>
  <c r="T497" i="13"/>
  <c r="Y497" i="13" s="1"/>
  <c r="T414" i="13"/>
  <c r="Y414" i="13" s="1"/>
  <c r="T535" i="13"/>
  <c r="Y535" i="13" s="1"/>
  <c r="T659" i="13"/>
  <c r="Y659" i="13" s="1"/>
  <c r="T474" i="13"/>
  <c r="Y474" i="13" s="1"/>
  <c r="T329" i="13"/>
  <c r="Y329" i="13" s="1"/>
  <c r="T150" i="13"/>
  <c r="Y150" i="13" s="1"/>
  <c r="T134" i="13"/>
  <c r="Y134" i="13" s="1"/>
  <c r="T65" i="13"/>
  <c r="Y65" i="13" s="1"/>
  <c r="T8" i="13"/>
  <c r="Y8" i="13" s="1"/>
  <c r="T488" i="13"/>
  <c r="Y488" i="13" s="1"/>
  <c r="T523" i="13"/>
  <c r="Y523" i="13" s="1"/>
  <c r="T223" i="13"/>
  <c r="Y223" i="13" s="1"/>
  <c r="T493" i="13"/>
  <c r="Y493" i="13" s="1"/>
  <c r="T486" i="13"/>
  <c r="Y486" i="13" s="1"/>
  <c r="T655" i="13"/>
  <c r="Y655" i="13" s="1"/>
  <c r="T647" i="13"/>
  <c r="Y647" i="13" s="1"/>
  <c r="T547" i="13"/>
  <c r="Y547" i="13" s="1"/>
  <c r="T194" i="13"/>
  <c r="Y194" i="13" s="1"/>
  <c r="T300" i="13"/>
  <c r="Y300" i="13" s="1"/>
  <c r="T70" i="13"/>
  <c r="Y70" i="13" s="1"/>
  <c r="T22" i="13"/>
  <c r="Y22" i="13" s="1"/>
  <c r="T6" i="13"/>
  <c r="Y6" i="13" s="1"/>
  <c r="T609" i="13"/>
  <c r="Y609" i="13" s="1"/>
  <c r="T636" i="13"/>
  <c r="Y636" i="13" s="1"/>
  <c r="T210" i="13"/>
  <c r="Y210" i="13" s="1"/>
  <c r="T630" i="13"/>
  <c r="Y630" i="13" s="1"/>
  <c r="T146" i="13"/>
  <c r="Y146" i="13" s="1"/>
  <c r="T401" i="13"/>
  <c r="Y401" i="13" s="1"/>
  <c r="T145" i="13"/>
  <c r="Y145" i="13" s="1"/>
  <c r="T195" i="13"/>
  <c r="Y195" i="13" s="1"/>
  <c r="T551" i="13"/>
  <c r="Y551" i="13" s="1"/>
  <c r="T404" i="13"/>
  <c r="Y404" i="13" s="1"/>
  <c r="T498" i="13"/>
  <c r="Y498" i="13" s="1"/>
  <c r="T570" i="13"/>
  <c r="Y570" i="13" s="1"/>
  <c r="T177" i="13"/>
  <c r="Y177" i="13" s="1"/>
  <c r="T371" i="13"/>
  <c r="Y371" i="13" s="1"/>
  <c r="T632" i="13"/>
  <c r="Y632" i="13" s="1"/>
  <c r="T10" i="13"/>
  <c r="Y10" i="13" s="1"/>
  <c r="T685" i="13"/>
  <c r="Y685" i="13" s="1"/>
  <c r="T454" i="13"/>
  <c r="Y454" i="13" s="1"/>
  <c r="T456" i="13"/>
  <c r="Y456" i="13" s="1"/>
  <c r="T288" i="13"/>
  <c r="Y288" i="13" s="1"/>
  <c r="T17" i="13"/>
  <c r="Y17" i="13" s="1"/>
  <c r="T364" i="13"/>
  <c r="Y364" i="13" s="1"/>
  <c r="T24" i="13"/>
  <c r="Y24" i="13" s="1"/>
  <c r="T58" i="13"/>
  <c r="Y58" i="13" s="1"/>
  <c r="T287" i="13"/>
  <c r="Y287" i="13" s="1"/>
  <c r="T475" i="13"/>
  <c r="Y475" i="13" s="1"/>
  <c r="T286" i="13"/>
  <c r="Y286" i="13" s="1"/>
  <c r="T481" i="13"/>
  <c r="Y481" i="13" s="1"/>
  <c r="T473" i="13"/>
  <c r="Y473" i="13" s="1"/>
  <c r="T27" i="13"/>
  <c r="Y27" i="13" s="1"/>
  <c r="T461" i="13"/>
  <c r="Y461" i="13" s="1"/>
  <c r="T279" i="13"/>
  <c r="Y279" i="13" s="1"/>
  <c r="T471" i="13"/>
  <c r="Y471" i="13" s="1"/>
  <c r="T470" i="13"/>
  <c r="Y470" i="13" s="1"/>
  <c r="T468" i="13"/>
  <c r="Y468" i="13" s="1"/>
  <c r="T381" i="13"/>
  <c r="Y381" i="13" s="1"/>
  <c r="T273" i="13"/>
  <c r="Y273" i="13" s="1"/>
  <c r="T464" i="13"/>
  <c r="Y464" i="13" s="1"/>
  <c r="T463" i="13"/>
  <c r="Y463" i="13" s="1"/>
  <c r="T462" i="13"/>
  <c r="Y462" i="13" s="1"/>
  <c r="T272" i="13"/>
  <c r="Y272" i="13" s="1"/>
  <c r="T546" i="13"/>
  <c r="Y546" i="13" s="1"/>
  <c r="T271" i="13"/>
  <c r="Y271" i="13" s="1"/>
  <c r="T457" i="13"/>
  <c r="Y457" i="13" s="1"/>
  <c r="T283" i="13"/>
  <c r="Y283" i="13" s="1"/>
  <c r="T268" i="13"/>
  <c r="Y268" i="13" s="1"/>
  <c r="T598" i="13"/>
  <c r="Y598" i="13" s="1"/>
  <c r="T663" i="13"/>
  <c r="Y663" i="13" s="1"/>
  <c r="T57" i="13"/>
  <c r="Y57" i="13" s="1"/>
  <c r="T369" i="13"/>
  <c r="Y369" i="13" s="1"/>
  <c r="T267" i="13"/>
  <c r="Y267" i="13" s="1"/>
  <c r="T318" i="13"/>
  <c r="Y318" i="13" s="1"/>
  <c r="T368" i="13"/>
  <c r="Y368" i="13" s="1"/>
  <c r="T358" i="13"/>
  <c r="Y358" i="13" s="1"/>
  <c r="T211" i="13"/>
  <c r="Y211" i="13" s="1"/>
  <c r="T530" i="13"/>
  <c r="Y530" i="13" s="1"/>
  <c r="T240" i="13"/>
  <c r="Y240" i="13" s="1"/>
  <c r="T573" i="13"/>
  <c r="Y573" i="13" s="1"/>
  <c r="T74" i="13"/>
  <c r="Y74" i="13" s="1"/>
  <c r="T178" i="13"/>
  <c r="Y178" i="13" s="1"/>
  <c r="T127" i="13"/>
  <c r="Y127" i="13" s="1"/>
  <c r="T325" i="13"/>
  <c r="Y325" i="13" s="1"/>
  <c r="T18" i="13"/>
  <c r="Y18" i="13" s="1"/>
  <c r="T56" i="13"/>
  <c r="Y56" i="13" s="1"/>
  <c r="T261" i="13"/>
  <c r="Y261" i="13" s="1"/>
  <c r="T259" i="13"/>
  <c r="Y259" i="13" s="1"/>
  <c r="T257" i="13"/>
  <c r="Y257" i="13" s="1"/>
  <c r="T352" i="13"/>
  <c r="Y352" i="13" s="1"/>
  <c r="T256" i="13"/>
  <c r="Y256" i="13" s="1"/>
  <c r="T442" i="13"/>
  <c r="Y442" i="13" s="1"/>
  <c r="T441" i="13"/>
  <c r="Y441" i="13" s="1"/>
  <c r="T253" i="13"/>
  <c r="Y253" i="13" s="1"/>
  <c r="T438" i="13"/>
  <c r="Y438" i="13" s="1"/>
  <c r="T118" i="13"/>
  <c r="Y118" i="13" s="1"/>
  <c r="T249" i="13"/>
  <c r="Y249" i="13" s="1"/>
  <c r="T245" i="13"/>
  <c r="Y245" i="13" s="1"/>
  <c r="T557" i="13"/>
  <c r="Y557" i="13" s="1"/>
  <c r="T432" i="13"/>
  <c r="Y432" i="13" s="1"/>
  <c r="T431" i="13"/>
  <c r="Y431" i="13" s="1"/>
  <c r="T244" i="13"/>
  <c r="Y244" i="13" s="1"/>
  <c r="T363" i="13"/>
  <c r="Y363" i="13" s="1"/>
  <c r="T500" i="13"/>
  <c r="Y500" i="13" s="1"/>
  <c r="T621" i="13"/>
  <c r="Y621" i="13" s="1"/>
  <c r="T25" i="13"/>
  <c r="Y25" i="13" s="1"/>
  <c r="T691" i="13"/>
  <c r="Y691" i="13" s="1"/>
  <c r="T433" i="13"/>
  <c r="Y433" i="13" s="1"/>
  <c r="T552" i="13"/>
  <c r="Y552" i="13" s="1"/>
  <c r="T13" i="13"/>
  <c r="Y13" i="13" s="1"/>
  <c r="T571" i="13"/>
  <c r="Y571" i="13" s="1"/>
  <c r="T426" i="13"/>
  <c r="Y426" i="13" s="1"/>
  <c r="T424" i="13"/>
  <c r="Y424" i="13" s="1"/>
  <c r="T83" i="13"/>
  <c r="Y83" i="13" s="1"/>
  <c r="T421" i="13"/>
  <c r="Y421" i="13" s="1"/>
  <c r="T420" i="13"/>
  <c r="Y420" i="13" s="1"/>
  <c r="T23" i="13"/>
  <c r="Y23" i="13" s="1"/>
  <c r="T451" i="13"/>
  <c r="Y451" i="13" s="1"/>
  <c r="T235" i="13"/>
  <c r="Y235" i="13" s="1"/>
  <c r="T579" i="13"/>
  <c r="Y579" i="13" s="1"/>
  <c r="T549" i="13"/>
  <c r="Y549" i="13" s="1"/>
  <c r="T231" i="13"/>
  <c r="Y231" i="13" s="1"/>
  <c r="T548" i="13"/>
  <c r="Y548" i="13" s="1"/>
  <c r="T527" i="13"/>
  <c r="Y527" i="13" s="1"/>
  <c r="T116" i="13"/>
  <c r="Y116" i="13" s="1"/>
  <c r="T359" i="13"/>
  <c r="Y359" i="13" s="1"/>
  <c r="T408" i="13"/>
  <c r="Y408" i="13" s="1"/>
  <c r="T407" i="13"/>
  <c r="Y407" i="13" s="1"/>
  <c r="T213" i="13"/>
  <c r="Y213" i="13" s="1"/>
  <c r="T452" i="13"/>
  <c r="Y452" i="13" s="1"/>
  <c r="T466" i="13"/>
  <c r="Y466" i="13" s="1"/>
  <c r="T553" i="13"/>
  <c r="Y553" i="13" s="1"/>
  <c r="T450" i="13"/>
  <c r="Y450" i="13" s="1"/>
  <c r="T168" i="13"/>
  <c r="Y168" i="13" s="1"/>
  <c r="T399" i="13"/>
  <c r="Y399" i="13" s="1"/>
  <c r="T216" i="13"/>
  <c r="Y216" i="13" s="1"/>
  <c r="T41" i="13"/>
  <c r="Y41" i="13" s="1"/>
  <c r="T88" i="13"/>
  <c r="Y88" i="13" s="1"/>
  <c r="T376" i="13"/>
  <c r="Y376" i="13" s="1"/>
  <c r="T95" i="13"/>
  <c r="Y95" i="13" s="1"/>
  <c r="T690" i="13"/>
  <c r="Y690" i="13" s="1"/>
  <c r="T510" i="13"/>
  <c r="Y510" i="13" s="1"/>
  <c r="T141" i="13"/>
  <c r="Y141" i="13" s="1"/>
  <c r="T440" i="13"/>
  <c r="Y440" i="13" s="1"/>
  <c r="T346" i="13"/>
  <c r="Y346" i="13" s="1"/>
  <c r="T202" i="13"/>
  <c r="Y202" i="13" s="1"/>
  <c r="T189" i="13"/>
  <c r="Y189" i="13" s="1"/>
  <c r="T353" i="13"/>
  <c r="Y353" i="13" s="1"/>
  <c r="T97" i="13"/>
  <c r="Y97" i="13" s="1"/>
  <c r="T71" i="13"/>
  <c r="Y71" i="13" s="1"/>
  <c r="T163" i="13"/>
  <c r="Y163" i="13" s="1"/>
  <c r="T197" i="13"/>
  <c r="Y197" i="13" s="1"/>
  <c r="T81" i="13"/>
  <c r="Y81" i="13" s="1"/>
  <c r="T615" i="13"/>
  <c r="Y615" i="13" s="1"/>
  <c r="T280" i="13"/>
  <c r="Y280" i="13" s="1"/>
  <c r="T511" i="13"/>
  <c r="Y511" i="13" s="1"/>
  <c r="T89" i="13"/>
  <c r="Y89" i="13" s="1"/>
  <c r="T251" i="13"/>
  <c r="Y251" i="13" s="1"/>
  <c r="T625" i="13"/>
  <c r="Y625" i="13" s="1"/>
  <c r="T467" i="13"/>
  <c r="Y467" i="13" s="1"/>
  <c r="T20" i="13"/>
  <c r="Y20" i="13" s="1"/>
  <c r="T428" i="13"/>
  <c r="Y428" i="13" s="1"/>
  <c r="T294" i="13"/>
  <c r="Y294" i="13" s="1"/>
  <c r="T411" i="13"/>
  <c r="Y411" i="13" s="1"/>
  <c r="T317" i="13"/>
  <c r="Y317" i="13" s="1"/>
  <c r="T59" i="13"/>
  <c r="Y59" i="13" s="1"/>
  <c r="T640" i="13"/>
  <c r="Y640" i="13" s="1"/>
  <c r="T550" i="13"/>
  <c r="Y550" i="13" s="1"/>
  <c r="T258" i="13"/>
  <c r="Y258" i="13" s="1"/>
  <c r="T696" i="13"/>
  <c r="Y696" i="13" s="1"/>
  <c r="T142" i="13"/>
  <c r="Y142" i="13" s="1"/>
  <c r="T449" i="13"/>
  <c r="Y449" i="13" s="1"/>
  <c r="T263" i="13"/>
  <c r="Y263" i="13" s="1"/>
  <c r="T588" i="13"/>
  <c r="Y588" i="13" s="1"/>
  <c r="T628" i="13"/>
  <c r="Y628" i="13" s="1"/>
  <c r="T587" i="13"/>
  <c r="Y587" i="13" s="1"/>
  <c r="T48" i="13"/>
  <c r="Y48" i="13" s="1"/>
  <c r="T247" i="13"/>
  <c r="Y247" i="13" s="1"/>
  <c r="T665" i="13"/>
  <c r="Y665" i="13" s="1"/>
  <c r="T349" i="13"/>
  <c r="Y349" i="13" s="1"/>
  <c r="T302" i="13"/>
  <c r="Y302" i="13" s="1"/>
  <c r="T607" i="13"/>
  <c r="Y607" i="13" s="1"/>
  <c r="T668" i="13"/>
  <c r="Y668" i="13" s="1"/>
  <c r="T608" i="13"/>
  <c r="Y608" i="13" s="1"/>
  <c r="T44" i="13"/>
  <c r="Y44" i="13" s="1"/>
  <c r="T677" i="13"/>
  <c r="Y677" i="13" s="1"/>
  <c r="T155" i="13"/>
  <c r="Y155" i="13" s="1"/>
  <c r="T532" i="13"/>
  <c r="Y532" i="13" s="1"/>
  <c r="T599" i="13"/>
  <c r="Y599" i="13" s="1"/>
  <c r="T289" i="13"/>
  <c r="Y289" i="13" s="1"/>
  <c r="T383" i="13"/>
  <c r="Y383" i="13" s="1"/>
  <c r="T316" i="13"/>
  <c r="Y316" i="13" s="1"/>
  <c r="T206" i="13"/>
  <c r="Y206" i="13" s="1"/>
  <c r="T676" i="13"/>
  <c r="Y676" i="13" s="1"/>
  <c r="T214" i="13"/>
  <c r="Y214" i="13" s="1"/>
  <c r="T362" i="13"/>
  <c r="Y362" i="13" s="1"/>
  <c r="T507" i="13"/>
  <c r="Y507" i="13" s="1"/>
  <c r="T9" i="13"/>
  <c r="Y9" i="13" s="1"/>
  <c r="T460" i="13"/>
  <c r="Y460" i="13" s="1"/>
  <c r="T697" i="13"/>
  <c r="Y697" i="13" s="1"/>
  <c r="T560" i="13"/>
  <c r="Y560" i="13" s="1"/>
  <c r="T330" i="13"/>
  <c r="Y330" i="13" s="1"/>
  <c r="T215" i="13"/>
  <c r="Y215" i="13" s="1"/>
  <c r="T508" i="13"/>
  <c r="Y508" i="13" s="1"/>
  <c r="T405" i="13"/>
  <c r="Y405" i="13" s="1"/>
  <c r="T61" i="13"/>
  <c r="Y61" i="13" s="1"/>
  <c r="T650" i="13"/>
  <c r="Y650" i="13" s="1"/>
  <c r="T98" i="13"/>
  <c r="Y98" i="13" s="1"/>
  <c r="T276" i="13"/>
  <c r="Y276" i="13" s="1"/>
  <c r="T425" i="13"/>
  <c r="Y425" i="13" s="1"/>
  <c r="T136" i="13"/>
  <c r="Y136" i="13" s="1"/>
  <c r="T51" i="13"/>
  <c r="Y51" i="13" s="1"/>
  <c r="T626" i="13"/>
  <c r="Y626" i="13" s="1"/>
  <c r="T100" i="13"/>
  <c r="Y100" i="13" s="1"/>
  <c r="T68" i="13"/>
  <c r="Y68" i="13" s="1"/>
  <c r="T351" i="13"/>
  <c r="Y351" i="13" s="1"/>
  <c r="T390" i="13"/>
  <c r="Y390" i="13" s="1"/>
  <c r="T444" i="13"/>
  <c r="Y444" i="13" s="1"/>
  <c r="T514" i="13"/>
  <c r="Y514" i="13" s="1"/>
  <c r="T319" i="13"/>
  <c r="Y319" i="13" s="1"/>
  <c r="T153" i="13"/>
  <c r="Y153" i="13" s="1"/>
  <c r="T564" i="13"/>
  <c r="Y564" i="13" s="1"/>
  <c r="T161" i="13"/>
  <c r="Y161" i="13" s="1"/>
  <c r="T87" i="13"/>
  <c r="Y87" i="13" s="1"/>
  <c r="T429" i="13"/>
  <c r="Y429" i="13" s="1"/>
  <c r="T521" i="13"/>
  <c r="Y521" i="13" s="1"/>
  <c r="T218" i="13"/>
  <c r="Y218" i="13" s="1"/>
  <c r="T620" i="13"/>
  <c r="Y620" i="13" s="1"/>
  <c r="T209" i="13"/>
  <c r="Y209" i="13" s="1"/>
  <c r="T667" i="13"/>
  <c r="Y667" i="13" s="1"/>
  <c r="T594" i="13"/>
  <c r="Y594" i="13" s="1"/>
  <c r="T167" i="13"/>
  <c r="Y167" i="13" s="1"/>
  <c r="T356" i="13"/>
  <c r="Y356" i="13" s="1"/>
  <c r="T384" i="13"/>
  <c r="Y384" i="13" s="1"/>
  <c r="T314" i="13"/>
  <c r="Y314" i="13" s="1"/>
  <c r="T366" i="13"/>
  <c r="Y366" i="13" s="1"/>
  <c r="T645" i="13"/>
  <c r="Y645" i="13" s="1"/>
  <c r="T476" i="13"/>
  <c r="Y476" i="13" s="1"/>
  <c r="T212" i="13"/>
  <c r="Y212" i="13" s="1"/>
  <c r="T568" i="13"/>
  <c r="Y568" i="13" s="1"/>
  <c r="T133" i="13"/>
  <c r="Y133" i="13" s="1"/>
  <c r="T423" i="13"/>
  <c r="Y423" i="13" s="1"/>
  <c r="T365" i="13"/>
  <c r="Y365" i="13" s="1"/>
  <c r="T152" i="13"/>
  <c r="Y152" i="13" s="1"/>
  <c r="T590" i="13"/>
  <c r="Y590" i="13" s="1"/>
  <c r="T357" i="13"/>
  <c r="Y357" i="13" s="1"/>
  <c r="T372" i="13"/>
  <c r="Y372" i="13" s="1"/>
  <c r="T132" i="13"/>
  <c r="Y132" i="13" s="1"/>
  <c r="T459" i="13"/>
  <c r="Y459" i="13" s="1"/>
  <c r="T591" i="13"/>
  <c r="Y591" i="13" s="1"/>
  <c r="T360" i="13"/>
  <c r="Y360" i="13" s="1"/>
  <c r="T378" i="13"/>
  <c r="Y378" i="13" s="1"/>
  <c r="T185" i="13"/>
  <c r="Y185" i="13" s="1"/>
  <c r="T220" i="13"/>
  <c r="Y220" i="13" s="1"/>
  <c r="T321" i="13"/>
  <c r="Y321" i="13" s="1"/>
  <c r="T284" i="13"/>
  <c r="Y284" i="13" s="1"/>
  <c r="T169" i="13"/>
  <c r="Y169" i="13" s="1"/>
  <c r="T597" i="13"/>
  <c r="Y597" i="13" s="1"/>
  <c r="T666" i="13"/>
  <c r="Y666" i="13" s="1"/>
  <c r="T186" i="13"/>
  <c r="Y186" i="13" s="1"/>
  <c r="T33" i="13"/>
  <c r="Y33" i="13" s="1"/>
  <c r="T499" i="13"/>
  <c r="Y499" i="13" s="1"/>
  <c r="T67" i="13"/>
  <c r="Y67" i="13" s="1"/>
  <c r="T613" i="13"/>
  <c r="Y613" i="13" s="1"/>
  <c r="T275" i="13"/>
  <c r="Y275" i="13" s="1"/>
  <c r="T176" i="13"/>
  <c r="Y176" i="13" s="1"/>
  <c r="T113" i="13"/>
  <c r="Y113" i="13" s="1"/>
  <c r="T227" i="13"/>
  <c r="Y227" i="13" s="1"/>
  <c r="T656" i="13"/>
  <c r="Y656" i="13" s="1"/>
  <c r="T165" i="13"/>
  <c r="Y165" i="13" s="1"/>
  <c r="T204" i="13"/>
  <c r="Y204" i="13" s="1"/>
  <c r="T265" i="13"/>
  <c r="Y265" i="13" s="1"/>
  <c r="T303" i="13"/>
  <c r="Y303" i="13" s="1"/>
  <c r="T14" i="13"/>
  <c r="Y14" i="13" s="1"/>
  <c r="T479" i="13"/>
  <c r="Y479" i="13" s="1"/>
  <c r="T355" i="13"/>
  <c r="Y355" i="13" s="1"/>
  <c r="T639" i="13"/>
  <c r="Y639" i="13" s="1"/>
  <c r="T580" i="13"/>
  <c r="Y580" i="13" s="1"/>
  <c r="T545" i="13"/>
  <c r="Y545" i="13" s="1"/>
  <c r="T312" i="13"/>
  <c r="Y312" i="13" s="1"/>
  <c r="T517" i="13"/>
  <c r="Y517" i="13" s="1"/>
  <c r="T246" i="13"/>
  <c r="Y246" i="13" s="1"/>
  <c r="T631" i="13"/>
  <c r="Y631" i="13" s="1"/>
  <c r="T242" i="13"/>
  <c r="Y242" i="13" s="1"/>
  <c r="T111" i="13"/>
  <c r="Y111" i="13" s="1"/>
  <c r="T157" i="13"/>
  <c r="Y157" i="13" s="1"/>
  <c r="T119" i="13"/>
  <c r="Y119" i="13" s="1"/>
  <c r="T15" i="13"/>
  <c r="Y15" i="13" s="1"/>
  <c r="T198" i="13"/>
  <c r="Y198" i="13" s="1"/>
  <c r="T205" i="13"/>
  <c r="Y205" i="13" s="1"/>
  <c r="T622" i="13"/>
  <c r="Y622" i="13" s="1"/>
  <c r="T688" i="13"/>
  <c r="Y688" i="13" s="1"/>
  <c r="T465" i="13"/>
  <c r="Y465" i="13" s="1"/>
  <c r="T131" i="13"/>
  <c r="Y131" i="13" s="1"/>
  <c r="T328" i="13"/>
  <c r="Y328" i="13" s="1"/>
  <c r="T347" i="13"/>
  <c r="Y347" i="13" s="1"/>
  <c r="T687" i="13"/>
  <c r="Y687" i="13" s="1"/>
  <c r="T692" i="13"/>
  <c r="Y692" i="13" s="1"/>
  <c r="T674" i="13"/>
  <c r="Y674" i="13" s="1"/>
  <c r="T361" i="13"/>
  <c r="Y361" i="13" s="1"/>
  <c r="T308" i="13"/>
  <c r="Y308" i="13" s="1"/>
  <c r="T52" i="13"/>
  <c r="Y52" i="13" s="1"/>
  <c r="T96" i="13"/>
  <c r="Y96" i="13" s="1"/>
  <c r="T453" i="13"/>
  <c r="Y453" i="13" s="1"/>
  <c r="T388" i="13"/>
  <c r="Y388" i="13" s="1"/>
  <c r="T46" i="13"/>
  <c r="Y46" i="13" s="1"/>
  <c r="T699" i="13"/>
  <c r="Y699" i="13" s="1"/>
  <c r="T522" i="13"/>
  <c r="Y522" i="13" s="1"/>
  <c r="T482" i="13"/>
  <c r="Y482" i="13" s="1"/>
  <c r="T233" i="13"/>
  <c r="Y233" i="13" s="1"/>
  <c r="T29" i="13"/>
  <c r="Y29" i="13" s="1"/>
  <c r="T170" i="13"/>
  <c r="Y170" i="13" s="1"/>
  <c r="T282" i="13"/>
  <c r="Y282" i="13" s="1"/>
  <c r="T50" i="13"/>
  <c r="Y50" i="13" s="1"/>
  <c r="T173" i="13"/>
  <c r="Y173" i="13" s="1"/>
  <c r="T274" i="13"/>
  <c r="Y274" i="13" s="1"/>
  <c r="T264" i="13"/>
  <c r="Y264" i="13" s="1"/>
  <c r="T484" i="13"/>
  <c r="Y484" i="13" s="1"/>
  <c r="T28" i="13"/>
  <c r="Y28" i="13" s="1"/>
  <c r="T533" i="13"/>
  <c r="Y533" i="13" s="1"/>
  <c r="T678" i="13"/>
  <c r="Y678" i="13" s="1"/>
  <c r="T160" i="13"/>
  <c r="Y160" i="13" s="1"/>
  <c r="T583" i="13"/>
  <c r="Y583" i="13" s="1"/>
  <c r="T34" i="13"/>
  <c r="Y34" i="13" s="1"/>
  <c r="T269" i="13"/>
  <c r="Y269" i="13" s="1"/>
  <c r="T340" i="13"/>
  <c r="Y340" i="13" s="1"/>
  <c r="T672" i="13"/>
  <c r="Y672" i="13" s="1"/>
  <c r="T693" i="13"/>
  <c r="Y693" i="13" s="1"/>
  <c r="T542" i="13"/>
  <c r="Y542" i="13" s="1"/>
  <c r="T125" i="13"/>
  <c r="Y125" i="13" s="1"/>
  <c r="T248" i="13"/>
  <c r="Y248" i="13" s="1"/>
  <c r="T208" i="13"/>
  <c r="Y208" i="13" s="1"/>
  <c r="T313" i="13"/>
  <c r="Y313" i="13" s="1"/>
  <c r="T102" i="13"/>
  <c r="Y102" i="13" s="1"/>
  <c r="T309" i="13"/>
  <c r="Y309" i="13" s="1"/>
  <c r="T126" i="13"/>
  <c r="Y126" i="13" s="1"/>
  <c r="T108" i="13"/>
  <c r="Y108" i="13" s="1"/>
  <c r="T47" i="13"/>
  <c r="Y47" i="13" s="1"/>
  <c r="T387" i="13"/>
  <c r="Y387" i="13" s="1"/>
  <c r="T539" i="13"/>
  <c r="Y539" i="13" s="1"/>
  <c r="T75" i="13"/>
  <c r="Y75" i="13" s="1"/>
  <c r="T561" i="13"/>
  <c r="Y561" i="13" s="1"/>
  <c r="T277" i="13"/>
  <c r="Y277" i="13" s="1"/>
  <c r="T151" i="13"/>
  <c r="Y151" i="13" s="1"/>
  <c r="T611" i="13"/>
  <c r="Y611" i="13" s="1"/>
  <c r="T586" i="13"/>
  <c r="Y586" i="13" s="1"/>
  <c r="T192" i="13"/>
  <c r="Y192" i="13" s="1"/>
  <c r="T660" i="13"/>
  <c r="Y660" i="13" s="1"/>
  <c r="T336" i="13"/>
  <c r="Y336" i="13" s="1"/>
  <c r="T618" i="13"/>
  <c r="Y618" i="13" s="1"/>
  <c r="T654" i="13"/>
  <c r="Y654" i="13" s="1"/>
  <c r="T76" i="13"/>
  <c r="Y76" i="13" s="1"/>
  <c r="T298" i="13"/>
  <c r="Y298" i="13" s="1"/>
  <c r="T260" i="13"/>
  <c r="Y260" i="13" s="1"/>
  <c r="T339" i="13"/>
  <c r="Y339" i="13" s="1"/>
  <c r="T629" i="13"/>
  <c r="Y629" i="13" s="1"/>
  <c r="T38" i="13"/>
  <c r="Y38" i="13" s="1"/>
  <c r="T199" i="13"/>
  <c r="Y199" i="13" s="1"/>
  <c r="T680" i="13"/>
  <c r="Y680" i="13" s="1"/>
  <c r="T101" i="13"/>
  <c r="Y101" i="13" s="1"/>
  <c r="T661" i="13"/>
  <c r="Y661" i="13" s="1"/>
  <c r="T171" i="13"/>
  <c r="Y171" i="13" s="1"/>
  <c r="T123" i="13"/>
  <c r="Y123" i="13" s="1"/>
  <c r="T410" i="13"/>
  <c r="Y410" i="13" s="1"/>
  <c r="T5" i="13"/>
  <c r="Y5" i="13" s="1"/>
  <c r="T122" i="13"/>
  <c r="Y122" i="13" s="1"/>
  <c r="T310" i="13"/>
  <c r="Y310" i="13" s="1"/>
  <c r="T106" i="13"/>
  <c r="Y106" i="13" s="1"/>
  <c r="T354" i="13"/>
  <c r="Y354" i="13" s="1"/>
  <c r="T344" i="13"/>
  <c r="Y344" i="13" s="1"/>
  <c r="T391" i="13"/>
  <c r="Y391" i="13" s="1"/>
  <c r="T45" i="13"/>
  <c r="Y45" i="13" s="1"/>
  <c r="T526" i="13"/>
  <c r="Y526" i="13" s="1"/>
  <c r="T485" i="13"/>
  <c r="Y485" i="13" s="1"/>
  <c r="T129" i="13"/>
  <c r="Y129" i="13" s="1"/>
  <c r="T505" i="13"/>
  <c r="Y505" i="13" s="1"/>
  <c r="T398" i="13"/>
  <c r="Y398" i="13" s="1"/>
  <c r="T341" i="13"/>
  <c r="Y341" i="13" s="1"/>
  <c r="T652" i="13"/>
  <c r="Y652" i="13" s="1"/>
  <c r="T619" i="13"/>
  <c r="Y619" i="13" s="1"/>
  <c r="T327" i="13"/>
  <c r="Y327" i="13" s="1"/>
  <c r="T480" i="13"/>
  <c r="Y480" i="13" s="1"/>
  <c r="T182" i="13"/>
  <c r="Y182" i="13" s="1"/>
  <c r="T389" i="13"/>
  <c r="Y389" i="13" s="1"/>
  <c r="T241" i="13"/>
  <c r="Y241" i="13" s="1"/>
  <c r="T380" i="13"/>
  <c r="Y380" i="13" s="1"/>
  <c r="T110" i="13"/>
  <c r="Y110" i="13" s="1"/>
  <c r="T135" i="13"/>
  <c r="Y135" i="13" s="1"/>
  <c r="T576" i="13"/>
  <c r="Y576" i="13" s="1"/>
  <c r="T43" i="13"/>
  <c r="Y43" i="13" s="1"/>
  <c r="T638" i="13"/>
  <c r="Y638" i="13" s="1"/>
  <c r="T193" i="13"/>
  <c r="Y193" i="13" s="1"/>
  <c r="T395" i="13"/>
  <c r="Y395" i="13" s="1"/>
  <c r="T187" i="13"/>
  <c r="Y187" i="13" s="1"/>
  <c r="T686" i="13"/>
  <c r="Y686" i="13" s="1"/>
  <c r="T237" i="13"/>
  <c r="Y237" i="13" s="1"/>
  <c r="T16" i="13"/>
  <c r="Y16" i="13" s="1"/>
  <c r="T593" i="13"/>
  <c r="Y593" i="13" s="1"/>
  <c r="T121" i="13"/>
  <c r="Y121" i="13" s="1"/>
  <c r="T437" i="13"/>
  <c r="Y437" i="13" s="1"/>
  <c r="T382" i="13"/>
  <c r="Y382" i="13" s="1"/>
  <c r="T221" i="13"/>
  <c r="Y221" i="13" s="1"/>
  <c r="T124" i="13"/>
  <c r="Y124" i="13" s="1"/>
  <c r="T331" i="13"/>
  <c r="Y331" i="13" s="1"/>
  <c r="T296" i="13"/>
  <c r="Y296" i="13" s="1"/>
  <c r="T458" i="13"/>
  <c r="Y458" i="13" s="1"/>
  <c r="T250" i="13"/>
  <c r="Y250" i="13" s="1"/>
  <c r="T700" i="13"/>
  <c r="Y700" i="13" s="1"/>
  <c r="T12" i="13"/>
  <c r="Y12" i="13" s="1"/>
  <c r="T350" i="13"/>
  <c r="Y350" i="13" s="1"/>
  <c r="T254" i="13"/>
  <c r="Y254" i="13" s="1"/>
  <c r="T39" i="13"/>
  <c r="Y39" i="13" s="1"/>
  <c r="T323" i="13"/>
  <c r="Y323" i="13" s="1"/>
  <c r="T675" i="13"/>
  <c r="Y675" i="13" s="1"/>
  <c r="T373" i="13"/>
  <c r="Y373" i="13" s="1"/>
  <c r="T85" i="13"/>
  <c r="Y85" i="13" s="1"/>
  <c r="T128" i="13"/>
  <c r="Y128" i="13" s="1"/>
  <c r="T320" i="13"/>
  <c r="Y320" i="13" s="1"/>
  <c r="T704" i="13"/>
  <c r="Y704" i="13" s="1"/>
  <c r="T610" i="13"/>
  <c r="Y610" i="13" s="1"/>
  <c r="T138" i="13"/>
  <c r="Y138" i="13" s="1"/>
  <c r="T600" i="13"/>
  <c r="Y600" i="13" s="1"/>
  <c r="T584" i="13"/>
  <c r="Y584" i="13" s="1"/>
  <c r="T658" i="13"/>
  <c r="Y658" i="13" s="1"/>
  <c r="T285" i="13"/>
  <c r="Y285" i="13" s="1"/>
  <c r="T671" i="13"/>
  <c r="Y671" i="13" s="1"/>
  <c r="T297" i="13"/>
  <c r="Y297" i="13" s="1"/>
  <c r="T53" i="13"/>
  <c r="Y53" i="13" s="1"/>
  <c r="T575" i="13"/>
  <c r="Y575" i="13" s="1"/>
  <c r="T538" i="13"/>
  <c r="Y538" i="13" s="1"/>
  <c r="T603" i="13"/>
  <c r="Y603" i="13" s="1"/>
  <c r="T342" i="13"/>
  <c r="Y342" i="13" s="1"/>
  <c r="T515" i="13"/>
  <c r="Y515" i="13" s="1"/>
  <c r="T641" i="13"/>
  <c r="Y641" i="13" s="1"/>
  <c r="T130" i="13"/>
  <c r="Y130" i="13" s="1"/>
  <c r="T601" i="13"/>
  <c r="Y601" i="13" s="1"/>
  <c r="T82" i="13"/>
  <c r="Y82" i="13" s="1"/>
  <c r="T37" i="13"/>
  <c r="Y37" i="13" s="1"/>
  <c r="T605" i="13"/>
  <c r="Y605" i="13" s="1"/>
  <c r="T224" i="13"/>
  <c r="Y224" i="13" s="1"/>
  <c r="T332" i="13"/>
  <c r="Y332" i="13" s="1"/>
  <c r="T682" i="13"/>
  <c r="Y682" i="13" s="1"/>
  <c r="T562" i="13"/>
  <c r="Y562" i="13" s="1"/>
  <c r="T4" i="13"/>
  <c r="Y4" i="13" s="1"/>
  <c r="T219" i="13"/>
  <c r="Y219" i="13" s="1"/>
  <c r="T415" i="13"/>
  <c r="Y415" i="13" s="1"/>
  <c r="T266" i="13"/>
  <c r="Y266" i="13" s="1"/>
  <c r="T93" i="13"/>
  <c r="Y93" i="13" s="1"/>
  <c r="T343" i="13"/>
  <c r="Y343" i="13" s="1"/>
  <c r="T595" i="13"/>
  <c r="Y595" i="13" s="1"/>
  <c r="T35" i="13"/>
  <c r="Y35" i="13" s="1"/>
  <c r="T563" i="13"/>
  <c r="Y563" i="13" s="1"/>
  <c r="T238" i="13"/>
  <c r="Y238" i="13" s="1"/>
  <c r="T105" i="13"/>
  <c r="Y105" i="13" s="1"/>
  <c r="T301" i="13"/>
  <c r="Y301" i="13" s="1"/>
  <c r="T49" i="13"/>
  <c r="Y49" i="13" s="1"/>
  <c r="T537" i="13"/>
  <c r="Y537" i="13" s="1"/>
  <c r="T315" i="13"/>
  <c r="Y315" i="13" s="1"/>
  <c r="T140" i="13"/>
  <c r="Y140" i="13" s="1"/>
  <c r="T164" i="13"/>
  <c r="Y164" i="13" s="1"/>
  <c r="T162" i="13"/>
  <c r="Y162" i="13" s="1"/>
  <c r="T201" i="13"/>
  <c r="Y201" i="13" s="1"/>
  <c r="T86" i="13"/>
  <c r="Y86" i="13" s="1"/>
  <c r="T531" i="13"/>
  <c r="Y531" i="13" s="1"/>
  <c r="T422" i="13"/>
  <c r="Y422" i="13" s="1"/>
  <c r="T434" i="13"/>
  <c r="Y434" i="13" s="1"/>
  <c r="T469" i="13"/>
  <c r="Y469" i="13" s="1"/>
  <c r="T337" i="13"/>
  <c r="Y337" i="13" s="1"/>
  <c r="T334" i="13"/>
  <c r="Y334" i="13" s="1"/>
  <c r="T684" i="13"/>
  <c r="Y684" i="13" s="1"/>
  <c r="T40" i="13"/>
  <c r="Y40" i="13" s="1"/>
  <c r="T413" i="13"/>
  <c r="Y413" i="13" s="1"/>
  <c r="T612" i="13"/>
  <c r="Y612" i="13" s="1"/>
  <c r="T175" i="13"/>
  <c r="Y175" i="13" s="1"/>
  <c r="T637" i="13"/>
  <c r="Y637" i="13" s="1"/>
  <c r="T225" i="13"/>
  <c r="Y225" i="13" s="1"/>
  <c r="T516" i="13"/>
  <c r="Y516" i="13" s="1"/>
  <c r="T417" i="13"/>
  <c r="Y417" i="13" s="1"/>
  <c r="T345" i="13"/>
  <c r="Y345" i="13" s="1"/>
  <c r="T139" i="13"/>
  <c r="Y139" i="13" s="1"/>
  <c r="T567" i="13"/>
  <c r="Y567" i="13" s="1"/>
  <c r="T386" i="13"/>
  <c r="Y386" i="13" s="1"/>
  <c r="T689" i="13"/>
  <c r="Y689" i="13" s="1"/>
  <c r="T114" i="13"/>
  <c r="Y114" i="13" s="1"/>
  <c r="T21" i="13"/>
  <c r="Y21" i="13" s="1"/>
  <c r="T581" i="13"/>
  <c r="Y581" i="13" s="1"/>
  <c r="T326" i="13"/>
  <c r="Y326" i="13" s="1"/>
  <c r="T653" i="13"/>
  <c r="Y653" i="13" s="1"/>
  <c r="V544" i="13" l="1"/>
  <c r="Y544" i="13"/>
  <c r="T1" i="13"/>
  <c r="U229" i="13"/>
  <c r="V512" i="13"/>
  <c r="V229" i="13"/>
  <c r="V495" i="13"/>
  <c r="U495" i="13"/>
  <c r="V60" i="13"/>
  <c r="O354" i="13" l="1"/>
  <c r="AQ354" i="13" l="1"/>
  <c r="AR354" i="13" s="1"/>
  <c r="AM354" i="13"/>
  <c r="AN354" i="13" s="1"/>
  <c r="AO354" i="13"/>
  <c r="AP354" i="13" s="1"/>
  <c r="AK354" i="13"/>
  <c r="AL354" i="13" s="1"/>
  <c r="V354" i="13"/>
  <c r="U354" i="13"/>
  <c r="O220" i="13"/>
  <c r="O185" i="13"/>
  <c r="O378" i="13"/>
  <c r="O294" i="13"/>
  <c r="O260" i="13"/>
  <c r="AV260" i="13"/>
  <c r="AW167" i="13"/>
  <c r="O167" i="13"/>
  <c r="AV167" i="13"/>
  <c r="AU167" i="13"/>
  <c r="AQ167" i="13" l="1"/>
  <c r="AR167" i="13" s="1"/>
  <c r="AM167" i="13"/>
  <c r="AN167" i="13" s="1"/>
  <c r="AO167" i="13"/>
  <c r="AP167" i="13" s="1"/>
  <c r="AK167" i="13"/>
  <c r="AL167" i="13" s="1"/>
  <c r="AO260" i="13"/>
  <c r="AP260" i="13" s="1"/>
  <c r="AK260" i="13"/>
  <c r="AL260" i="13" s="1"/>
  <c r="AQ260" i="13"/>
  <c r="AR260" i="13" s="1"/>
  <c r="AM260" i="13"/>
  <c r="AN260" i="13" s="1"/>
  <c r="AQ294" i="13"/>
  <c r="AR294" i="13" s="1"/>
  <c r="AM294" i="13"/>
  <c r="AN294" i="13" s="1"/>
  <c r="AK294" i="13"/>
  <c r="AL294" i="13" s="1"/>
  <c r="AO294" i="13"/>
  <c r="AP294" i="13" s="1"/>
  <c r="AO378" i="13"/>
  <c r="AP378" i="13" s="1"/>
  <c r="AK378" i="13"/>
  <c r="AL378" i="13" s="1"/>
  <c r="AQ378" i="13"/>
  <c r="AR378" i="13" s="1"/>
  <c r="AM378" i="13"/>
  <c r="AN378" i="13" s="1"/>
  <c r="AO220" i="13"/>
  <c r="AP220" i="13" s="1"/>
  <c r="AK220" i="13"/>
  <c r="AL220" i="13" s="1"/>
  <c r="AQ220" i="13"/>
  <c r="AR220" i="13" s="1"/>
  <c r="AM220" i="13"/>
  <c r="AN220" i="13" s="1"/>
  <c r="AQ185" i="13"/>
  <c r="AR185" i="13" s="1"/>
  <c r="AM185" i="13"/>
  <c r="AN185" i="13" s="1"/>
  <c r="AO185" i="13"/>
  <c r="AP185" i="13" s="1"/>
  <c r="AK185" i="13"/>
  <c r="AL185" i="13" s="1"/>
  <c r="U294" i="13"/>
  <c r="U220" i="13"/>
  <c r="V378" i="13"/>
  <c r="V294" i="13"/>
  <c r="U378" i="13"/>
  <c r="U185" i="13"/>
  <c r="V220" i="13"/>
  <c r="V185" i="13"/>
  <c r="V167" i="13"/>
  <c r="U260" i="13"/>
  <c r="U167" i="13"/>
  <c r="AU260" i="13"/>
  <c r="V260" i="13"/>
  <c r="AW260" i="13"/>
  <c r="V653" i="13" l="1"/>
  <c r="U653" i="13" l="1"/>
  <c r="O169" i="13"/>
  <c r="O690" i="13"/>
  <c r="AQ169" i="13" l="1"/>
  <c r="AR169" i="13" s="1"/>
  <c r="AM169" i="13"/>
  <c r="AN169" i="13" s="1"/>
  <c r="AO169" i="13"/>
  <c r="AP169" i="13" s="1"/>
  <c r="AK169" i="13"/>
  <c r="AL169" i="13" s="1"/>
  <c r="AQ690" i="13"/>
  <c r="AR690" i="13" s="1"/>
  <c r="AM690" i="13"/>
  <c r="AN690" i="13" s="1"/>
  <c r="AO690" i="13"/>
  <c r="AP690" i="13" s="1"/>
  <c r="AK690" i="13"/>
  <c r="AL690" i="13" s="1"/>
  <c r="U690" i="13"/>
  <c r="V169" i="13"/>
  <c r="V690" i="13"/>
  <c r="U169" i="13"/>
  <c r="O258" i="13"/>
  <c r="AQ258" i="13" l="1"/>
  <c r="AR258" i="13" s="1"/>
  <c r="AM258" i="13"/>
  <c r="AN258" i="13" s="1"/>
  <c r="AK258" i="13"/>
  <c r="AL258" i="13" s="1"/>
  <c r="AO258" i="13"/>
  <c r="AP258" i="13" s="1"/>
  <c r="V258" i="13"/>
  <c r="U258" i="13"/>
  <c r="O632" i="13" l="1"/>
  <c r="O369" i="13"/>
  <c r="O267" i="13"/>
  <c r="O449" i="13"/>
  <c r="O87" i="13"/>
  <c r="AO87" i="13" l="1"/>
  <c r="AP87" i="13" s="1"/>
  <c r="AK87" i="13"/>
  <c r="AL87" i="13" s="1"/>
  <c r="AQ87" i="13"/>
  <c r="AR87" i="13" s="1"/>
  <c r="AM87" i="13"/>
  <c r="AN87" i="13" s="1"/>
  <c r="AQ267" i="13"/>
  <c r="AR267" i="13" s="1"/>
  <c r="AK267" i="13"/>
  <c r="AL267" i="13" s="1"/>
  <c r="AO267" i="13"/>
  <c r="AP267" i="13" s="1"/>
  <c r="AM267" i="13"/>
  <c r="AN267" i="13" s="1"/>
  <c r="AK632" i="13"/>
  <c r="AL632" i="13" s="1"/>
  <c r="AO632" i="13"/>
  <c r="AP632" i="13" s="1"/>
  <c r="AQ632" i="13"/>
  <c r="AR632" i="13" s="1"/>
  <c r="AM632" i="13"/>
  <c r="AN632" i="13" s="1"/>
  <c r="AO449" i="13"/>
  <c r="AP449" i="13" s="1"/>
  <c r="AK449" i="13"/>
  <c r="AL449" i="13" s="1"/>
  <c r="AM449" i="13"/>
  <c r="AN449" i="13" s="1"/>
  <c r="AQ449" i="13"/>
  <c r="AR449" i="13" s="1"/>
  <c r="AK369" i="13"/>
  <c r="AL369" i="13" s="1"/>
  <c r="AO369" i="13"/>
  <c r="AP369" i="13" s="1"/>
  <c r="AQ369" i="13"/>
  <c r="AR369" i="13" s="1"/>
  <c r="AM369" i="13"/>
  <c r="AN369" i="13" s="1"/>
  <c r="V449" i="13"/>
  <c r="V369" i="13"/>
  <c r="U87" i="13"/>
  <c r="U267" i="13"/>
  <c r="V632" i="13"/>
  <c r="U449" i="13"/>
  <c r="U369" i="13"/>
  <c r="V87" i="13"/>
  <c r="V267" i="13"/>
  <c r="U632" i="13"/>
  <c r="O618" i="13"/>
  <c r="AQ618" i="13" l="1"/>
  <c r="AR618" i="13" s="1"/>
  <c r="AM618" i="13"/>
  <c r="AN618" i="13" s="1"/>
  <c r="AO618" i="13"/>
  <c r="AP618" i="13" s="1"/>
  <c r="AK618" i="13"/>
  <c r="AL618" i="13" s="1"/>
  <c r="U618" i="13"/>
  <c r="V618" i="13"/>
  <c r="O298" i="13"/>
  <c r="AQ298" i="13" l="1"/>
  <c r="AR298" i="13" s="1"/>
  <c r="AM298" i="13"/>
  <c r="AN298" i="13" s="1"/>
  <c r="AO298" i="13"/>
  <c r="AP298" i="13" s="1"/>
  <c r="AK298" i="13"/>
  <c r="AL298" i="13" s="1"/>
  <c r="V298" i="13"/>
  <c r="U298" i="13"/>
  <c r="O153" i="13"/>
  <c r="O319" i="13"/>
  <c r="O514" i="13"/>
  <c r="AQ514" i="13" l="1"/>
  <c r="AR514" i="13" s="1"/>
  <c r="AM514" i="13"/>
  <c r="AN514" i="13" s="1"/>
  <c r="AO514" i="13"/>
  <c r="AP514" i="13" s="1"/>
  <c r="AK514" i="13"/>
  <c r="AL514" i="13" s="1"/>
  <c r="AQ153" i="13"/>
  <c r="AR153" i="13" s="1"/>
  <c r="AM153" i="13"/>
  <c r="AN153" i="13" s="1"/>
  <c r="AO153" i="13"/>
  <c r="AP153" i="13" s="1"/>
  <c r="AK153" i="13"/>
  <c r="AL153" i="13" s="1"/>
  <c r="AO319" i="13"/>
  <c r="AP319" i="13" s="1"/>
  <c r="AK319" i="13"/>
  <c r="AL319" i="13" s="1"/>
  <c r="AQ319" i="13"/>
  <c r="AR319" i="13" s="1"/>
  <c r="AM319" i="13"/>
  <c r="AN319" i="13" s="1"/>
  <c r="U319" i="13"/>
  <c r="V514" i="13"/>
  <c r="U514" i="13"/>
  <c r="V319" i="13"/>
  <c r="V153" i="13"/>
  <c r="U153" i="13"/>
  <c r="O59" i="13" l="1"/>
  <c r="AQ59" i="13" l="1"/>
  <c r="AR59" i="13" s="1"/>
  <c r="AM59" i="13"/>
  <c r="AN59" i="13" s="1"/>
  <c r="AO59" i="13"/>
  <c r="AP59" i="13" s="1"/>
  <c r="AK59" i="13"/>
  <c r="AL59" i="13" s="1"/>
  <c r="U252" i="13"/>
  <c r="U59" i="13"/>
  <c r="V59" i="13"/>
  <c r="AW252" i="13"/>
  <c r="V252" i="13"/>
  <c r="O594" i="13"/>
  <c r="AO594" i="13" l="1"/>
  <c r="AP594" i="13" s="1"/>
  <c r="AK594" i="13"/>
  <c r="AL594" i="13" s="1"/>
  <c r="AQ594" i="13"/>
  <c r="AR594" i="13" s="1"/>
  <c r="AM594" i="13"/>
  <c r="AN594" i="13" s="1"/>
  <c r="U594" i="13"/>
  <c r="V594" i="13"/>
  <c r="O97" i="13" l="1"/>
  <c r="O559" i="13"/>
  <c r="O318" i="13"/>
  <c r="O368" i="13"/>
  <c r="O358" i="13"/>
  <c r="O211" i="13"/>
  <c r="O530" i="13"/>
  <c r="O240" i="13"/>
  <c r="O573" i="13"/>
  <c r="AQ211" i="13" l="1"/>
  <c r="AR211" i="13" s="1"/>
  <c r="AK211" i="13"/>
  <c r="AL211" i="13" s="1"/>
  <c r="AO211" i="13"/>
  <c r="AP211" i="13" s="1"/>
  <c r="AM211" i="13"/>
  <c r="AN211" i="13" s="1"/>
  <c r="AO559" i="13"/>
  <c r="AP559" i="13" s="1"/>
  <c r="AK559" i="13"/>
  <c r="AL559" i="13" s="1"/>
  <c r="AM559" i="13"/>
  <c r="AN559" i="13" s="1"/>
  <c r="AQ559" i="13"/>
  <c r="AR559" i="13" s="1"/>
  <c r="AK358" i="13"/>
  <c r="AL358" i="13" s="1"/>
  <c r="AO358" i="13"/>
  <c r="AP358" i="13" s="1"/>
  <c r="AQ358" i="13"/>
  <c r="AR358" i="13" s="1"/>
  <c r="AM358" i="13"/>
  <c r="AN358" i="13" s="1"/>
  <c r="AK573" i="13"/>
  <c r="AL573" i="13" s="1"/>
  <c r="AO573" i="13"/>
  <c r="AP573" i="13" s="1"/>
  <c r="AM573" i="13"/>
  <c r="AN573" i="13" s="1"/>
  <c r="AQ573" i="13"/>
  <c r="AR573" i="13" s="1"/>
  <c r="AK530" i="13"/>
  <c r="AL530" i="13" s="1"/>
  <c r="AO530" i="13"/>
  <c r="AP530" i="13" s="1"/>
  <c r="AM530" i="13"/>
  <c r="AN530" i="13" s="1"/>
  <c r="AQ530" i="13"/>
  <c r="AR530" i="13" s="1"/>
  <c r="AK318" i="13"/>
  <c r="AL318" i="13" s="1"/>
  <c r="AO318" i="13"/>
  <c r="AP318" i="13" s="1"/>
  <c r="AM318" i="13"/>
  <c r="AN318" i="13" s="1"/>
  <c r="AQ318" i="13"/>
  <c r="AR318" i="13" s="1"/>
  <c r="AQ240" i="13"/>
  <c r="AR240" i="13" s="1"/>
  <c r="AK240" i="13"/>
  <c r="AL240" i="13" s="1"/>
  <c r="AO240" i="13"/>
  <c r="AP240" i="13" s="1"/>
  <c r="AM240" i="13"/>
  <c r="AN240" i="13" s="1"/>
  <c r="AQ368" i="13"/>
  <c r="AR368" i="13" s="1"/>
  <c r="AK368" i="13"/>
  <c r="AL368" i="13" s="1"/>
  <c r="AO368" i="13"/>
  <c r="AP368" i="13" s="1"/>
  <c r="AM368" i="13"/>
  <c r="AN368" i="13" s="1"/>
  <c r="AO97" i="13"/>
  <c r="AP97" i="13" s="1"/>
  <c r="AK97" i="13"/>
  <c r="AL97" i="13" s="1"/>
  <c r="AM97" i="13"/>
  <c r="AN97" i="13" s="1"/>
  <c r="AQ97" i="13"/>
  <c r="AR97" i="13" s="1"/>
  <c r="V97" i="13"/>
  <c r="U97" i="13"/>
  <c r="V211" i="13"/>
  <c r="V368" i="13"/>
  <c r="V559" i="13"/>
  <c r="V573" i="13"/>
  <c r="V358" i="13"/>
  <c r="V318" i="13"/>
  <c r="V240" i="13"/>
  <c r="V530" i="13"/>
  <c r="U573" i="13"/>
  <c r="U240" i="13"/>
  <c r="U530" i="13"/>
  <c r="U211" i="13"/>
  <c r="U358" i="13"/>
  <c r="U368" i="13"/>
  <c r="U318" i="13"/>
  <c r="U559" i="13"/>
  <c r="O252" i="13" l="1"/>
  <c r="AW67" i="13" l="1"/>
  <c r="O67" i="13"/>
  <c r="AO67" i="13" l="1"/>
  <c r="AP67" i="13" s="1"/>
  <c r="AK67" i="13"/>
  <c r="AL67" i="13" s="1"/>
  <c r="AQ67" i="13"/>
  <c r="AR67" i="13" s="1"/>
  <c r="AM67" i="13"/>
  <c r="AN67" i="13" s="1"/>
  <c r="V67" i="13"/>
  <c r="U67" i="13"/>
  <c r="O74" i="13"/>
  <c r="AQ74" i="13" l="1"/>
  <c r="AR74" i="13" s="1"/>
  <c r="AK74" i="13"/>
  <c r="AL74" i="13" s="1"/>
  <c r="AO74" i="13"/>
  <c r="AP74" i="13" s="1"/>
  <c r="AM74" i="13"/>
  <c r="AN74" i="13" s="1"/>
  <c r="AW74" i="13"/>
  <c r="U74" i="13"/>
  <c r="V74" i="13"/>
  <c r="AM252" i="13" l="1"/>
  <c r="AN252" i="13" s="1"/>
  <c r="AO252" i="13"/>
  <c r="AP252" i="13" s="1"/>
  <c r="AQ252" i="13"/>
  <c r="AR252" i="13" s="1"/>
  <c r="AK252" i="13"/>
  <c r="AL252" i="13" s="1"/>
  <c r="AW597" i="13" l="1"/>
  <c r="O597" i="13"/>
  <c r="AO597" i="13" l="1"/>
  <c r="AP597" i="13" s="1"/>
  <c r="AK597" i="13"/>
  <c r="AL597" i="13" s="1"/>
  <c r="AQ597" i="13"/>
  <c r="AR597" i="13" s="1"/>
  <c r="AM597" i="13"/>
  <c r="AN597" i="13" s="1"/>
  <c r="U597" i="13"/>
  <c r="V597" i="13"/>
  <c r="O127" i="13" l="1"/>
  <c r="O56" i="13"/>
  <c r="AK56" i="13" l="1"/>
  <c r="AL56" i="13" s="1"/>
  <c r="AO56" i="13"/>
  <c r="AP56" i="13" s="1"/>
  <c r="AM56" i="13"/>
  <c r="AN56" i="13" s="1"/>
  <c r="AQ56" i="13"/>
  <c r="AR56" i="13" s="1"/>
  <c r="AK127" i="13"/>
  <c r="AL127" i="13" s="1"/>
  <c r="AO127" i="13"/>
  <c r="AP127" i="13" s="1"/>
  <c r="AM127" i="13"/>
  <c r="AN127" i="13" s="1"/>
  <c r="AQ127" i="13"/>
  <c r="AR127" i="13" s="1"/>
  <c r="AW127" i="13"/>
  <c r="AW56" i="13"/>
  <c r="U56" i="13"/>
  <c r="V56" i="13"/>
  <c r="U127" i="13"/>
  <c r="V127" i="13"/>
  <c r="AI1" i="13" l="1"/>
  <c r="AW680" i="13"/>
  <c r="AW339" i="13"/>
  <c r="AW199" i="13"/>
  <c r="AW413" i="13"/>
  <c r="O178" i="13" l="1"/>
  <c r="O325" i="13"/>
  <c r="O18" i="13"/>
  <c r="AK325" i="13" l="1"/>
  <c r="AL325" i="13" s="1"/>
  <c r="AO325" i="13"/>
  <c r="AP325" i="13" s="1"/>
  <c r="AQ325" i="13"/>
  <c r="AR325" i="13" s="1"/>
  <c r="AM325" i="13"/>
  <c r="AN325" i="13" s="1"/>
  <c r="AK18" i="13"/>
  <c r="AL18" i="13" s="1"/>
  <c r="AO18" i="13"/>
  <c r="AP18" i="13" s="1"/>
  <c r="AQ18" i="13"/>
  <c r="AR18" i="13" s="1"/>
  <c r="AM18" i="13"/>
  <c r="AN18" i="13" s="1"/>
  <c r="AQ178" i="13"/>
  <c r="AR178" i="13" s="1"/>
  <c r="AK178" i="13"/>
  <c r="AL178" i="13" s="1"/>
  <c r="AO178" i="13"/>
  <c r="AP178" i="13" s="1"/>
  <c r="AM178" i="13"/>
  <c r="AN178" i="13" s="1"/>
  <c r="AW18" i="13"/>
  <c r="AW178" i="13"/>
  <c r="AW325" i="13"/>
  <c r="U325" i="13"/>
  <c r="V18" i="13"/>
  <c r="V325" i="13"/>
  <c r="V178" i="13"/>
  <c r="U18" i="13"/>
  <c r="U178" i="13"/>
  <c r="AW111" i="13" l="1"/>
  <c r="O111" i="13"/>
  <c r="AQ111" i="13" l="1"/>
  <c r="AR111" i="13" s="1"/>
  <c r="AM111" i="13"/>
  <c r="AN111" i="13" s="1"/>
  <c r="AO111" i="13"/>
  <c r="AP111" i="13" s="1"/>
  <c r="AK111" i="13"/>
  <c r="AL111" i="13" s="1"/>
  <c r="V111" i="13"/>
  <c r="U111" i="13"/>
  <c r="AV345" i="13" l="1"/>
  <c r="AU345" i="13" l="1"/>
  <c r="AW345" i="13"/>
  <c r="O345" i="13"/>
  <c r="AW580" i="13"/>
  <c r="O261" i="13"/>
  <c r="O259" i="13"/>
  <c r="O257" i="13"/>
  <c r="O580" i="13"/>
  <c r="AQ580" i="13" l="1"/>
  <c r="AR580" i="13" s="1"/>
  <c r="AM580" i="13"/>
  <c r="AN580" i="13" s="1"/>
  <c r="AO580" i="13"/>
  <c r="AP580" i="13" s="1"/>
  <c r="AK580" i="13"/>
  <c r="AL580" i="13" s="1"/>
  <c r="AK259" i="13"/>
  <c r="AL259" i="13" s="1"/>
  <c r="AO259" i="13"/>
  <c r="AP259" i="13" s="1"/>
  <c r="AQ259" i="13"/>
  <c r="AR259" i="13" s="1"/>
  <c r="AM259" i="13"/>
  <c r="AN259" i="13" s="1"/>
  <c r="AQ257" i="13"/>
  <c r="AR257" i="13" s="1"/>
  <c r="AK257" i="13"/>
  <c r="AL257" i="13" s="1"/>
  <c r="AO257" i="13"/>
  <c r="AP257" i="13" s="1"/>
  <c r="AM257" i="13"/>
  <c r="AN257" i="13" s="1"/>
  <c r="AQ261" i="13"/>
  <c r="AR261" i="13" s="1"/>
  <c r="AK261" i="13"/>
  <c r="AL261" i="13" s="1"/>
  <c r="AO261" i="13"/>
  <c r="AP261" i="13" s="1"/>
  <c r="AM261" i="13"/>
  <c r="AN261" i="13" s="1"/>
  <c r="AQ345" i="13"/>
  <c r="AR345" i="13" s="1"/>
  <c r="AM345" i="13"/>
  <c r="AN345" i="13" s="1"/>
  <c r="AK345" i="13"/>
  <c r="AL345" i="13" s="1"/>
  <c r="AO345" i="13"/>
  <c r="AP345" i="13" s="1"/>
  <c r="AW259" i="13"/>
  <c r="AW257" i="13"/>
  <c r="AW261" i="13"/>
  <c r="V580" i="13"/>
  <c r="V259" i="13"/>
  <c r="V345" i="13"/>
  <c r="V257" i="13"/>
  <c r="V261" i="13"/>
  <c r="U261" i="13"/>
  <c r="U345" i="13"/>
  <c r="U257" i="13"/>
  <c r="U580" i="13"/>
  <c r="U259" i="13"/>
  <c r="AW9" i="13" l="1"/>
  <c r="AW697" i="13"/>
  <c r="AW560" i="13"/>
  <c r="AW330" i="13"/>
  <c r="AW650" i="13"/>
  <c r="AW98" i="13"/>
  <c r="AW276" i="13"/>
  <c r="AW626" i="13"/>
  <c r="AW68" i="13"/>
  <c r="AW161" i="13"/>
  <c r="AW429" i="13"/>
  <c r="AW218" i="13"/>
  <c r="AW209" i="13"/>
  <c r="AW314" i="13"/>
  <c r="AW366" i="13"/>
  <c r="AW645" i="13"/>
  <c r="AW476" i="13"/>
  <c r="AW212" i="13"/>
  <c r="AW133" i="13"/>
  <c r="AW152" i="13"/>
  <c r="AW590" i="13"/>
  <c r="AW357" i="13"/>
  <c r="AW132" i="13"/>
  <c r="AW360" i="13"/>
  <c r="AW263" i="13"/>
  <c r="AW588" i="13"/>
  <c r="AW628" i="13"/>
  <c r="AW587" i="13"/>
  <c r="AW48" i="13"/>
  <c r="AW247" i="13"/>
  <c r="AW665" i="13"/>
  <c r="AW349" i="13"/>
  <c r="AW302" i="13"/>
  <c r="AW607" i="13"/>
  <c r="AW668" i="13"/>
  <c r="AW608" i="13"/>
  <c r="AW44" i="13"/>
  <c r="AW677" i="13"/>
  <c r="AW155" i="13"/>
  <c r="AW289" i="13"/>
  <c r="AW383" i="13"/>
  <c r="AW316" i="13"/>
  <c r="AW206" i="13"/>
  <c r="AW676" i="13"/>
  <c r="AW214" i="13"/>
  <c r="AW362" i="13"/>
  <c r="AW507" i="13"/>
  <c r="AW460" i="13"/>
  <c r="AW215" i="13"/>
  <c r="AW508" i="13"/>
  <c r="AW405" i="13"/>
  <c r="AW61" i="13"/>
  <c r="AW425" i="13"/>
  <c r="AW136" i="13"/>
  <c r="AW51" i="13"/>
  <c r="AW100" i="13"/>
  <c r="AW351" i="13"/>
  <c r="AW390" i="13"/>
  <c r="AW444" i="13"/>
  <c r="AW564" i="13"/>
  <c r="AW521" i="13"/>
  <c r="AW620" i="13"/>
  <c r="AW667" i="13"/>
  <c r="AW356" i="13"/>
  <c r="AW384" i="13"/>
  <c r="AW568" i="13"/>
  <c r="AW423" i="13"/>
  <c r="AW365" i="13"/>
  <c r="AW372" i="13"/>
  <c r="AW459" i="13"/>
  <c r="AW591" i="13"/>
  <c r="AW321" i="13"/>
  <c r="AW284" i="13"/>
  <c r="AW666" i="13"/>
  <c r="AW186" i="13"/>
  <c r="AW33" i="13"/>
  <c r="AW499" i="13"/>
  <c r="AW613" i="13"/>
  <c r="AW275" i="13"/>
  <c r="AW176" i="13"/>
  <c r="AW113" i="13"/>
  <c r="AW227" i="13"/>
  <c r="AW656" i="13"/>
  <c r="AW165" i="13"/>
  <c r="AW204" i="13"/>
  <c r="AW265" i="13"/>
  <c r="AW303" i="13"/>
  <c r="AW14" i="13"/>
  <c r="AW479" i="13"/>
  <c r="AW355" i="13"/>
  <c r="AW639" i="13"/>
  <c r="AW545" i="13"/>
  <c r="AW312" i="13"/>
  <c r="AW517" i="13"/>
  <c r="AW246" i="13"/>
  <c r="AW631" i="13"/>
  <c r="AW242" i="13"/>
  <c r="AW157" i="13"/>
  <c r="AW119" i="13"/>
  <c r="AW15" i="13"/>
  <c r="AW198" i="13"/>
  <c r="AW205" i="13"/>
  <c r="AW622" i="13"/>
  <c r="AW688" i="13"/>
  <c r="AW465" i="13"/>
  <c r="AW131" i="13"/>
  <c r="AW328" i="13"/>
  <c r="AW347" i="13"/>
  <c r="AW687" i="13"/>
  <c r="AW692" i="13"/>
  <c r="AW674" i="13"/>
  <c r="AW361" i="13"/>
  <c r="AW308" i="13"/>
  <c r="AW52" i="13"/>
  <c r="AW96" i="13"/>
  <c r="AW453" i="13"/>
  <c r="AW388" i="13"/>
  <c r="AW46" i="13"/>
  <c r="AW699" i="13"/>
  <c r="AW522" i="13"/>
  <c r="AW482" i="13"/>
  <c r="AW233" i="13"/>
  <c r="AW29" i="13"/>
  <c r="AW170" i="13"/>
  <c r="AW282" i="13"/>
  <c r="AW50" i="13"/>
  <c r="AW173" i="13"/>
  <c r="AW274" i="13"/>
  <c r="AW264" i="13"/>
  <c r="AW484" i="13"/>
  <c r="AW28" i="13"/>
  <c r="AW599" i="13"/>
  <c r="AW532" i="13"/>
  <c r="AW533" i="13"/>
  <c r="AW678" i="13"/>
  <c r="AW160" i="13"/>
  <c r="AW583" i="13"/>
  <c r="AW34" i="13"/>
  <c r="AW269" i="13"/>
  <c r="AW340" i="13"/>
  <c r="AW672" i="13"/>
  <c r="AW693" i="13"/>
  <c r="AW542" i="13"/>
  <c r="AW125" i="13"/>
  <c r="AW248" i="13"/>
  <c r="AW208" i="13"/>
  <c r="AW313" i="13"/>
  <c r="AW102" i="13"/>
  <c r="AW309" i="13"/>
  <c r="AW126" i="13"/>
  <c r="AW108" i="13"/>
  <c r="AW47" i="13"/>
  <c r="AW387" i="13"/>
  <c r="AW539" i="13"/>
  <c r="AW75" i="13"/>
  <c r="AW561" i="13"/>
  <c r="AW277" i="13"/>
  <c r="AW151" i="13"/>
  <c r="AW611" i="13"/>
  <c r="AW586" i="13"/>
  <c r="AW192" i="13"/>
  <c r="AW660" i="13"/>
  <c r="AW336" i="13"/>
  <c r="AW654" i="13"/>
  <c r="AW76" i="13"/>
  <c r="AW629" i="13"/>
  <c r="AW38" i="13"/>
  <c r="AW101" i="13"/>
  <c r="AW661" i="13"/>
  <c r="AW171" i="13"/>
  <c r="AW123" i="13"/>
  <c r="AW410" i="13"/>
  <c r="AW5" i="13"/>
  <c r="AW122" i="13"/>
  <c r="AW310" i="13"/>
  <c r="AW106" i="13"/>
  <c r="AW344" i="13"/>
  <c r="AW391" i="13"/>
  <c r="AW45" i="13"/>
  <c r="AW526" i="13"/>
  <c r="AW485" i="13"/>
  <c r="AW129" i="13"/>
  <c r="AW505" i="13"/>
  <c r="AW398" i="13"/>
  <c r="AW341" i="13"/>
  <c r="AW652" i="13"/>
  <c r="AW619" i="13"/>
  <c r="AW327" i="13"/>
  <c r="AW480" i="13"/>
  <c r="AW182" i="13"/>
  <c r="AW389" i="13"/>
  <c r="AW241" i="13"/>
  <c r="AW380" i="13"/>
  <c r="AW110" i="13"/>
  <c r="AW135" i="13"/>
  <c r="AW576" i="13"/>
  <c r="AW43" i="13"/>
  <c r="AW638" i="13"/>
  <c r="AW193" i="13"/>
  <c r="AW395" i="13"/>
  <c r="AW187" i="13"/>
  <c r="AW686" i="13"/>
  <c r="AW237" i="13"/>
  <c r="AW16" i="13"/>
  <c r="AW593" i="13"/>
  <c r="AW121" i="13"/>
  <c r="AW437" i="13"/>
  <c r="AW382" i="13"/>
  <c r="AW221" i="13"/>
  <c r="AW124" i="13"/>
  <c r="AW331" i="13"/>
  <c r="AW296" i="13"/>
  <c r="AW196" i="13"/>
  <c r="AW458" i="13"/>
  <c r="AW250" i="13"/>
  <c r="AW700" i="13"/>
  <c r="AW12" i="13"/>
  <c r="AW350" i="13"/>
  <c r="AW254" i="13"/>
  <c r="AW39" i="13"/>
  <c r="AW323" i="13"/>
  <c r="AW675" i="13"/>
  <c r="AW373" i="13"/>
  <c r="AW85" i="13"/>
  <c r="AW128" i="13"/>
  <c r="AW320" i="13"/>
  <c r="AW704" i="13"/>
  <c r="AW610" i="13"/>
  <c r="AW138" i="13"/>
  <c r="AW600" i="13"/>
  <c r="AW584" i="13"/>
  <c r="AW658" i="13"/>
  <c r="AW285" i="13"/>
  <c r="AW671" i="13"/>
  <c r="AW297" i="13"/>
  <c r="AW53" i="13"/>
  <c r="AW575" i="13"/>
  <c r="AW538" i="13"/>
  <c r="AW603" i="13"/>
  <c r="AW342" i="13"/>
  <c r="AW515" i="13"/>
  <c r="AW641" i="13"/>
  <c r="AW130" i="13"/>
  <c r="AW601" i="13"/>
  <c r="AW82" i="13"/>
  <c r="AW37" i="13"/>
  <c r="AW605" i="13"/>
  <c r="AW224" i="13"/>
  <c r="AW332" i="13"/>
  <c r="AW682" i="13"/>
  <c r="AW562" i="13"/>
  <c r="AW4" i="13"/>
  <c r="AW219" i="13"/>
  <c r="AW415" i="13"/>
  <c r="AW266" i="13"/>
  <c r="AW93" i="13"/>
  <c r="AW343" i="13"/>
  <c r="AW595" i="13"/>
  <c r="AW35" i="13"/>
  <c r="AW563" i="13"/>
  <c r="AW238" i="13"/>
  <c r="AW105" i="13"/>
  <c r="AW301" i="13"/>
  <c r="AW49" i="13"/>
  <c r="AW537" i="13"/>
  <c r="AW315" i="13"/>
  <c r="AW140" i="13"/>
  <c r="AW164" i="13"/>
  <c r="AW162" i="13"/>
  <c r="AW201" i="13"/>
  <c r="AW86" i="13"/>
  <c r="AW531" i="13"/>
  <c r="AW422" i="13"/>
  <c r="AW434" i="13"/>
  <c r="AW469" i="13"/>
  <c r="AW337" i="13"/>
  <c r="AW334" i="13"/>
  <c r="AW684" i="13"/>
  <c r="AW40" i="13"/>
  <c r="AW612" i="13"/>
  <c r="AW175" i="13"/>
  <c r="AW637" i="13"/>
  <c r="AW225" i="13"/>
  <c r="AW516" i="13"/>
  <c r="AW417" i="13"/>
  <c r="AW139" i="13"/>
  <c r="AW567" i="13"/>
  <c r="AW386" i="13"/>
  <c r="AW689" i="13"/>
  <c r="AW114" i="13"/>
  <c r="AW21" i="13"/>
  <c r="AW581" i="13"/>
  <c r="AW326" i="13"/>
  <c r="AW653" i="13"/>
  <c r="AW142" i="13" l="1"/>
  <c r="AW696" i="13"/>
  <c r="AW550" i="13"/>
  <c r="AW411" i="13"/>
  <c r="AW428" i="13"/>
  <c r="AW467" i="13"/>
  <c r="AW251" i="13"/>
  <c r="AW89" i="13"/>
  <c r="AW511" i="13"/>
  <c r="AW163" i="13"/>
  <c r="AW353" i="13"/>
  <c r="AW189" i="13"/>
  <c r="AW202" i="13"/>
  <c r="AW440" i="13"/>
  <c r="AW376" i="13"/>
  <c r="AW41" i="13"/>
  <c r="AW399" i="13"/>
  <c r="AW450" i="13"/>
  <c r="AW466" i="13"/>
  <c r="AW407" i="13"/>
  <c r="AW359" i="13"/>
  <c r="AW527" i="13"/>
  <c r="AW548" i="13"/>
  <c r="AW549" i="13"/>
  <c r="AW235" i="13"/>
  <c r="AW23" i="13"/>
  <c r="AW420" i="13"/>
  <c r="AW424" i="13"/>
  <c r="AW571" i="13"/>
  <c r="AW552" i="13"/>
  <c r="AW691" i="13"/>
  <c r="AW621" i="13"/>
  <c r="AW244" i="13"/>
  <c r="AW432" i="13"/>
  <c r="AW249" i="13"/>
  <c r="AW438" i="13"/>
  <c r="AW442" i="13"/>
  <c r="AW256" i="13"/>
  <c r="AW57" i="13"/>
  <c r="AW598" i="13"/>
  <c r="AW283" i="13"/>
  <c r="AW271" i="13"/>
  <c r="AW272" i="13"/>
  <c r="AW463" i="13"/>
  <c r="AW273" i="13"/>
  <c r="AW468" i="13"/>
  <c r="AW471" i="13"/>
  <c r="AW461" i="13"/>
  <c r="AW473" i="13"/>
  <c r="AW286" i="13"/>
  <c r="AW287" i="13"/>
  <c r="AW24" i="13"/>
  <c r="AW17" i="13"/>
  <c r="AW288" i="13"/>
  <c r="AW454" i="13"/>
  <c r="AW10" i="13"/>
  <c r="AW177" i="13"/>
  <c r="AW570" i="13"/>
  <c r="AW404" i="13"/>
  <c r="AW551" i="13"/>
  <c r="AW145" i="13"/>
  <c r="AW630" i="13"/>
  <c r="AW636" i="13"/>
  <c r="AW609" i="13"/>
  <c r="AW22" i="13"/>
  <c r="AW70" i="13"/>
  <c r="AW194" i="13"/>
  <c r="AW647" i="13"/>
  <c r="AW655" i="13"/>
  <c r="AW486" i="13"/>
  <c r="AW488" i="13"/>
  <c r="AW8" i="13"/>
  <c r="AW65" i="13"/>
  <c r="AW150" i="13"/>
  <c r="AW474" i="13"/>
  <c r="AW535" i="13"/>
  <c r="AW79" i="13"/>
  <c r="AW335" i="13"/>
  <c r="AW306" i="13"/>
  <c r="AW529" i="13"/>
  <c r="AW544" i="13"/>
  <c r="AW115" i="13"/>
  <c r="AW518" i="13"/>
  <c r="AW109" i="13"/>
  <c r="AW543" i="13"/>
  <c r="AW487" i="13"/>
  <c r="AW504" i="13"/>
  <c r="AW156" i="13"/>
  <c r="AW262" i="13"/>
  <c r="AW62" i="13"/>
  <c r="AW409" i="13"/>
  <c r="AW80" i="13"/>
  <c r="AW430" i="13"/>
  <c r="AW295" i="13"/>
  <c r="AW299" i="13"/>
  <c r="AW91" i="13"/>
  <c r="AW396" i="13"/>
  <c r="AW569" i="13"/>
  <c r="AW397" i="13"/>
  <c r="AW200" i="13"/>
  <c r="AW293" i="13"/>
  <c r="AW203" i="13"/>
  <c r="AW243" i="13"/>
  <c r="AW19" i="13"/>
  <c r="AW255" i="13"/>
  <c r="AW374" i="13"/>
  <c r="AW566" i="13"/>
  <c r="AW585" i="13"/>
  <c r="AW159" i="13"/>
  <c r="AW565" i="13"/>
  <c r="AW26" i="13"/>
  <c r="AW290" i="13"/>
  <c r="AW616" i="13"/>
  <c r="AW73" i="13"/>
  <c r="AW188" i="13"/>
  <c r="AW664" i="13"/>
  <c r="AW78" i="13"/>
  <c r="AW181" i="13"/>
  <c r="AW180" i="13"/>
  <c r="AW184" i="13"/>
  <c r="AW627" i="13"/>
  <c r="AW703" i="13"/>
  <c r="AW66" i="13"/>
  <c r="AW99" i="13"/>
  <c r="AW524" i="13"/>
  <c r="AW643" i="13"/>
  <c r="AW77" i="13"/>
  <c r="AW281" i="13"/>
  <c r="AW646" i="13"/>
  <c r="AW307" i="13"/>
  <c r="AW92" i="13"/>
  <c r="AW455" i="13"/>
  <c r="AW554" i="13"/>
  <c r="AW477" i="13"/>
  <c r="AW324" i="13"/>
  <c r="AW385" i="13"/>
  <c r="AW640" i="13"/>
  <c r="AW317" i="13"/>
  <c r="AW20" i="13"/>
  <c r="AW625" i="13"/>
  <c r="AW280" i="13"/>
  <c r="AW615" i="13"/>
  <c r="AW81" i="13"/>
  <c r="AW197" i="13"/>
  <c r="AW71" i="13"/>
  <c r="AW346" i="13"/>
  <c r="AW141" i="13"/>
  <c r="AW510" i="13"/>
  <c r="AW95" i="13"/>
  <c r="AW88" i="13"/>
  <c r="AW216" i="13"/>
  <c r="AW168" i="13"/>
  <c r="AW553" i="13"/>
  <c r="AW452" i="13"/>
  <c r="AW213" i="13"/>
  <c r="AW408" i="13"/>
  <c r="AW116" i="13"/>
  <c r="AW231" i="13"/>
  <c r="AW579" i="13"/>
  <c r="AW451" i="13"/>
  <c r="AW421" i="13"/>
  <c r="AW83" i="13"/>
  <c r="AW426" i="13"/>
  <c r="AW13" i="13"/>
  <c r="AW433" i="13"/>
  <c r="AW25" i="13"/>
  <c r="AW500" i="13"/>
  <c r="AW363" i="13"/>
  <c r="AW431" i="13"/>
  <c r="AW557" i="13"/>
  <c r="AW245" i="13"/>
  <c r="AW118" i="13"/>
  <c r="AW253" i="13"/>
  <c r="AW441" i="13"/>
  <c r="AW352" i="13"/>
  <c r="AW663" i="13"/>
  <c r="AW268" i="13"/>
  <c r="AW457" i="13"/>
  <c r="AW546" i="13"/>
  <c r="AW462" i="13"/>
  <c r="AW464" i="13"/>
  <c r="AW381" i="13"/>
  <c r="AW470" i="13"/>
  <c r="AW279" i="13"/>
  <c r="AW27" i="13"/>
  <c r="AW481" i="13"/>
  <c r="AW475" i="13"/>
  <c r="AW58" i="13"/>
  <c r="AW364" i="13"/>
  <c r="AW456" i="13"/>
  <c r="AW685" i="13"/>
  <c r="AW371" i="13"/>
  <c r="AW498" i="13"/>
  <c r="AW195" i="13"/>
  <c r="AW401" i="13"/>
  <c r="AW146" i="13"/>
  <c r="AW210" i="13"/>
  <c r="AW6" i="13"/>
  <c r="AW300" i="13"/>
  <c r="AW547" i="13"/>
  <c r="AW493" i="13"/>
  <c r="AW223" i="13"/>
  <c r="AW523" i="13"/>
  <c r="AW134" i="13"/>
  <c r="AW329" i="13"/>
  <c r="AW659" i="13"/>
  <c r="AW414" i="13"/>
  <c r="AW497" i="13"/>
  <c r="AW55" i="13"/>
  <c r="AW107" i="13"/>
  <c r="AW104" i="13"/>
  <c r="AW623" i="13"/>
  <c r="AW572" i="13"/>
  <c r="AW348" i="13"/>
  <c r="AW322" i="13"/>
  <c r="AW648" i="13"/>
  <c r="AW435" i="13"/>
  <c r="AW578" i="13"/>
  <c r="AW662" i="13"/>
  <c r="AW30" i="13"/>
  <c r="AW670" i="13"/>
  <c r="AW447" i="13"/>
  <c r="AW448" i="13"/>
  <c r="AW217" i="13"/>
  <c r="AW651" i="13"/>
  <c r="AW94" i="13"/>
  <c r="AW489" i="13"/>
  <c r="AW222" i="13"/>
  <c r="AW333" i="13"/>
  <c r="AW190" i="13"/>
  <c r="AW179" i="13"/>
  <c r="AW183" i="13"/>
  <c r="AW117" i="13"/>
  <c r="AW228" i="13"/>
  <c r="AW491" i="13"/>
  <c r="AW614" i="13"/>
  <c r="AW617" i="13"/>
  <c r="AW443" i="13"/>
  <c r="AW311" i="13"/>
  <c r="AW158" i="13"/>
  <c r="AW509" i="13"/>
  <c r="AW191" i="13"/>
  <c r="AW503" i="13"/>
  <c r="AW394" i="13"/>
  <c r="AW624" i="13"/>
  <c r="AW403" i="13"/>
  <c r="AW702" i="13"/>
  <c r="AW232" i="13"/>
  <c r="AW582" i="13"/>
  <c r="AW525" i="13"/>
  <c r="AW304" i="13"/>
  <c r="AW472" i="13"/>
  <c r="AW103" i="13"/>
  <c r="AW416" i="13"/>
  <c r="AW64" i="13"/>
  <c r="AW270" i="13"/>
  <c r="O352" i="13" l="1"/>
  <c r="O98" i="13"/>
  <c r="O256" i="13"/>
  <c r="O442" i="13"/>
  <c r="O441" i="13"/>
  <c r="O253" i="13"/>
  <c r="O438" i="13"/>
  <c r="AK441" i="13" l="1"/>
  <c r="AL441" i="13" s="1"/>
  <c r="AO441" i="13"/>
  <c r="AP441" i="13" s="1"/>
  <c r="AM441" i="13"/>
  <c r="AN441" i="13" s="1"/>
  <c r="AQ441" i="13"/>
  <c r="AR441" i="13" s="1"/>
  <c r="AQ98" i="13"/>
  <c r="AR98" i="13" s="1"/>
  <c r="AM98" i="13"/>
  <c r="AN98" i="13" s="1"/>
  <c r="AO98" i="13"/>
  <c r="AP98" i="13" s="1"/>
  <c r="AK98" i="13"/>
  <c r="AL98" i="13" s="1"/>
  <c r="AK253" i="13"/>
  <c r="AL253" i="13" s="1"/>
  <c r="AO253" i="13"/>
  <c r="AP253" i="13" s="1"/>
  <c r="AQ253" i="13"/>
  <c r="AR253" i="13" s="1"/>
  <c r="AM253" i="13"/>
  <c r="AN253" i="13" s="1"/>
  <c r="AQ442" i="13"/>
  <c r="AR442" i="13" s="1"/>
  <c r="AK442" i="13"/>
  <c r="AL442" i="13" s="1"/>
  <c r="AO442" i="13"/>
  <c r="AP442" i="13" s="1"/>
  <c r="AM442" i="13"/>
  <c r="AN442" i="13" s="1"/>
  <c r="AK352" i="13"/>
  <c r="AL352" i="13" s="1"/>
  <c r="AO352" i="13"/>
  <c r="AP352" i="13" s="1"/>
  <c r="AM352" i="13"/>
  <c r="AN352" i="13" s="1"/>
  <c r="AQ352" i="13"/>
  <c r="AR352" i="13" s="1"/>
  <c r="AQ438" i="13"/>
  <c r="AR438" i="13" s="1"/>
  <c r="AK438" i="13"/>
  <c r="AL438" i="13" s="1"/>
  <c r="AO438" i="13"/>
  <c r="AP438" i="13" s="1"/>
  <c r="AM438" i="13"/>
  <c r="AN438" i="13" s="1"/>
  <c r="AQ256" i="13"/>
  <c r="AR256" i="13" s="1"/>
  <c r="AK256" i="13"/>
  <c r="AL256" i="13" s="1"/>
  <c r="AO256" i="13"/>
  <c r="AP256" i="13" s="1"/>
  <c r="AM256" i="13"/>
  <c r="AN256" i="13" s="1"/>
  <c r="U352" i="13"/>
  <c r="V253" i="13"/>
  <c r="V442" i="13"/>
  <c r="V98" i="13"/>
  <c r="V256" i="13"/>
  <c r="V438" i="13"/>
  <c r="V441" i="13"/>
  <c r="U442" i="13"/>
  <c r="V352" i="13"/>
  <c r="U98" i="13"/>
  <c r="U253" i="13"/>
  <c r="U438" i="13"/>
  <c r="U441" i="13"/>
  <c r="U256" i="13"/>
  <c r="O118" i="13" l="1"/>
  <c r="O249" i="13"/>
  <c r="O245" i="13"/>
  <c r="AK118" i="13" l="1"/>
  <c r="AL118" i="13" s="1"/>
  <c r="AO118" i="13"/>
  <c r="AP118" i="13" s="1"/>
  <c r="AM118" i="13"/>
  <c r="AN118" i="13" s="1"/>
  <c r="AQ118" i="13"/>
  <c r="AR118" i="13" s="1"/>
  <c r="AQ249" i="13"/>
  <c r="AR249" i="13" s="1"/>
  <c r="AK249" i="13"/>
  <c r="AL249" i="13" s="1"/>
  <c r="AO249" i="13"/>
  <c r="AP249" i="13" s="1"/>
  <c r="AM249" i="13"/>
  <c r="AN249" i="13" s="1"/>
  <c r="AK245" i="13"/>
  <c r="AL245" i="13" s="1"/>
  <c r="AO245" i="13"/>
  <c r="AP245" i="13" s="1"/>
  <c r="AQ245" i="13"/>
  <c r="AR245" i="13" s="1"/>
  <c r="AM245" i="13"/>
  <c r="AN245" i="13" s="1"/>
  <c r="U245" i="13"/>
  <c r="U118" i="13"/>
  <c r="V249" i="13"/>
  <c r="V245" i="13"/>
  <c r="U249" i="13"/>
  <c r="V118" i="13"/>
  <c r="O388" i="13" l="1"/>
  <c r="AQ388" i="13" l="1"/>
  <c r="AR388" i="13" s="1"/>
  <c r="AM388" i="13"/>
  <c r="AN388" i="13" s="1"/>
  <c r="AO388" i="13"/>
  <c r="AP388" i="13" s="1"/>
  <c r="AK388" i="13"/>
  <c r="AL388" i="13" s="1"/>
  <c r="V388" i="13"/>
  <c r="U388" i="13"/>
  <c r="O550" i="13" l="1"/>
  <c r="O411" i="13"/>
  <c r="O390" i="13"/>
  <c r="AQ411" i="13" l="1"/>
  <c r="AR411" i="13" s="1"/>
  <c r="AM411" i="13"/>
  <c r="AN411" i="13" s="1"/>
  <c r="AK411" i="13"/>
  <c r="AL411" i="13" s="1"/>
  <c r="AO411" i="13"/>
  <c r="AP411" i="13" s="1"/>
  <c r="AO550" i="13"/>
  <c r="AP550" i="13" s="1"/>
  <c r="AK550" i="13"/>
  <c r="AL550" i="13" s="1"/>
  <c r="AM550" i="13"/>
  <c r="AN550" i="13" s="1"/>
  <c r="AQ550" i="13"/>
  <c r="AR550" i="13" s="1"/>
  <c r="AQ390" i="13"/>
  <c r="AR390" i="13" s="1"/>
  <c r="AM390" i="13"/>
  <c r="AN390" i="13" s="1"/>
  <c r="AO390" i="13"/>
  <c r="AP390" i="13" s="1"/>
  <c r="AK390" i="13"/>
  <c r="AL390" i="13" s="1"/>
  <c r="V390" i="13"/>
  <c r="V411" i="13"/>
  <c r="V550" i="13"/>
  <c r="U411" i="13"/>
  <c r="U390" i="13"/>
  <c r="U550" i="13"/>
  <c r="O557" i="13" l="1"/>
  <c r="O244" i="13"/>
  <c r="O363" i="13"/>
  <c r="O432" i="13"/>
  <c r="O431" i="13"/>
  <c r="O376" i="13"/>
  <c r="AQ432" i="13" l="1"/>
  <c r="AR432" i="13" s="1"/>
  <c r="AK432" i="13"/>
  <c r="AL432" i="13" s="1"/>
  <c r="AO432" i="13"/>
  <c r="AP432" i="13" s="1"/>
  <c r="AM432" i="13"/>
  <c r="AN432" i="13" s="1"/>
  <c r="AK557" i="13"/>
  <c r="AL557" i="13" s="1"/>
  <c r="AO557" i="13"/>
  <c r="AP557" i="13" s="1"/>
  <c r="AM557" i="13"/>
  <c r="AN557" i="13" s="1"/>
  <c r="AQ557" i="13"/>
  <c r="AR557" i="13" s="1"/>
  <c r="AK431" i="13"/>
  <c r="AL431" i="13" s="1"/>
  <c r="AO431" i="13"/>
  <c r="AP431" i="13" s="1"/>
  <c r="AQ431" i="13"/>
  <c r="AR431" i="13" s="1"/>
  <c r="AM431" i="13"/>
  <c r="AN431" i="13" s="1"/>
  <c r="AQ244" i="13"/>
  <c r="AR244" i="13" s="1"/>
  <c r="AK244" i="13"/>
  <c r="AL244" i="13" s="1"/>
  <c r="AO244" i="13"/>
  <c r="AP244" i="13" s="1"/>
  <c r="AM244" i="13"/>
  <c r="AN244" i="13" s="1"/>
  <c r="AQ376" i="13"/>
  <c r="AR376" i="13" s="1"/>
  <c r="AK376" i="13"/>
  <c r="AL376" i="13" s="1"/>
  <c r="AO376" i="13"/>
  <c r="AP376" i="13" s="1"/>
  <c r="AM376" i="13"/>
  <c r="AN376" i="13" s="1"/>
  <c r="AK363" i="13"/>
  <c r="AL363" i="13" s="1"/>
  <c r="AO363" i="13"/>
  <c r="AP363" i="13" s="1"/>
  <c r="AM363" i="13"/>
  <c r="AN363" i="13" s="1"/>
  <c r="AQ363" i="13"/>
  <c r="AR363" i="13" s="1"/>
  <c r="U431" i="13"/>
  <c r="V376" i="13"/>
  <c r="V431" i="13"/>
  <c r="V244" i="13"/>
  <c r="V363" i="13"/>
  <c r="U244" i="13"/>
  <c r="V557" i="13"/>
  <c r="V432" i="13"/>
  <c r="U363" i="13"/>
  <c r="U557" i="13"/>
  <c r="U376" i="13"/>
  <c r="U432" i="13"/>
  <c r="O324" i="13" l="1"/>
  <c r="O500" i="13"/>
  <c r="O25" i="13"/>
  <c r="O440" i="13"/>
  <c r="O20" i="13"/>
  <c r="AQ440" i="13" l="1"/>
  <c r="AR440" i="13" s="1"/>
  <c r="AM440" i="13"/>
  <c r="AN440" i="13" s="1"/>
  <c r="AO440" i="13"/>
  <c r="AP440" i="13" s="1"/>
  <c r="AK440" i="13"/>
  <c r="AL440" i="13" s="1"/>
  <c r="AK500" i="13"/>
  <c r="AL500" i="13" s="1"/>
  <c r="AO500" i="13"/>
  <c r="AP500" i="13" s="1"/>
  <c r="AQ500" i="13"/>
  <c r="AR500" i="13" s="1"/>
  <c r="AM500" i="13"/>
  <c r="AN500" i="13" s="1"/>
  <c r="AK324" i="13"/>
  <c r="AL324" i="13" s="1"/>
  <c r="AO324" i="13"/>
  <c r="AP324" i="13" s="1"/>
  <c r="AQ324" i="13"/>
  <c r="AR324" i="13" s="1"/>
  <c r="AM324" i="13"/>
  <c r="AN324" i="13" s="1"/>
  <c r="AO20" i="13"/>
  <c r="AP20" i="13" s="1"/>
  <c r="AK20" i="13"/>
  <c r="AL20" i="13" s="1"/>
  <c r="AM20" i="13"/>
  <c r="AN20" i="13" s="1"/>
  <c r="AQ20" i="13"/>
  <c r="AR20" i="13" s="1"/>
  <c r="AK25" i="13"/>
  <c r="AL25" i="13" s="1"/>
  <c r="AO25" i="13"/>
  <c r="AP25" i="13" s="1"/>
  <c r="AM25" i="13"/>
  <c r="AN25" i="13" s="1"/>
  <c r="AQ25" i="13"/>
  <c r="AR25" i="13" s="1"/>
  <c r="V440" i="13"/>
  <c r="V500" i="13"/>
  <c r="V20" i="13"/>
  <c r="V25" i="13"/>
  <c r="V324" i="13"/>
  <c r="U20" i="13"/>
  <c r="U25" i="13"/>
  <c r="U440" i="13"/>
  <c r="U500" i="13"/>
  <c r="U324" i="13"/>
  <c r="O621" i="13"/>
  <c r="O383" i="13"/>
  <c r="AQ383" i="13" l="1"/>
  <c r="AR383" i="13" s="1"/>
  <c r="AM383" i="13"/>
  <c r="AN383" i="13" s="1"/>
  <c r="AO383" i="13"/>
  <c r="AP383" i="13" s="1"/>
  <c r="AK383" i="13"/>
  <c r="AL383" i="13" s="1"/>
  <c r="AQ621" i="13"/>
  <c r="AR621" i="13" s="1"/>
  <c r="AK621" i="13"/>
  <c r="AL621" i="13" s="1"/>
  <c r="AO621" i="13"/>
  <c r="AP621" i="13" s="1"/>
  <c r="AM621" i="13"/>
  <c r="AN621" i="13" s="1"/>
  <c r="V621" i="13"/>
  <c r="V383" i="13"/>
  <c r="U621" i="13"/>
  <c r="U383" i="13"/>
  <c r="O691" i="13" l="1"/>
  <c r="AQ691" i="13" l="1"/>
  <c r="AR691" i="13" s="1"/>
  <c r="AK691" i="13"/>
  <c r="AL691" i="13" s="1"/>
  <c r="AO691" i="13"/>
  <c r="AP691" i="13" s="1"/>
  <c r="AM691" i="13"/>
  <c r="AN691" i="13" s="1"/>
  <c r="V691" i="13"/>
  <c r="U691" i="13"/>
  <c r="O552" i="13" l="1"/>
  <c r="AQ552" i="13" l="1"/>
  <c r="AR552" i="13" s="1"/>
  <c r="AK552" i="13"/>
  <c r="AL552" i="13" s="1"/>
  <c r="AO552" i="13"/>
  <c r="AP552" i="13" s="1"/>
  <c r="AM552" i="13"/>
  <c r="AN552" i="13" s="1"/>
  <c r="V552" i="13"/>
  <c r="U552" i="13"/>
  <c r="O385" i="13" l="1"/>
  <c r="O433" i="13"/>
  <c r="O521" i="13"/>
  <c r="O687" i="13"/>
  <c r="O561" i="13"/>
  <c r="O13" i="13"/>
  <c r="O571" i="13"/>
  <c r="O426" i="13"/>
  <c r="O424" i="13"/>
  <c r="O83" i="13"/>
  <c r="O421" i="13"/>
  <c r="AK421" i="13" l="1"/>
  <c r="AL421" i="13" s="1"/>
  <c r="AO421" i="13"/>
  <c r="AP421" i="13" s="1"/>
  <c r="AQ421" i="13"/>
  <c r="AR421" i="13" s="1"/>
  <c r="AM421" i="13"/>
  <c r="AN421" i="13" s="1"/>
  <c r="AQ571" i="13"/>
  <c r="AR571" i="13" s="1"/>
  <c r="AK571" i="13"/>
  <c r="AL571" i="13" s="1"/>
  <c r="AO571" i="13"/>
  <c r="AP571" i="13" s="1"/>
  <c r="AM571" i="13"/>
  <c r="AN571" i="13" s="1"/>
  <c r="AO687" i="13"/>
  <c r="AP687" i="13" s="1"/>
  <c r="AK687" i="13"/>
  <c r="AL687" i="13" s="1"/>
  <c r="AQ687" i="13"/>
  <c r="AR687" i="13" s="1"/>
  <c r="AM687" i="13"/>
  <c r="AN687" i="13" s="1"/>
  <c r="AK433" i="13"/>
  <c r="AL433" i="13" s="1"/>
  <c r="AO433" i="13"/>
  <c r="AP433" i="13" s="1"/>
  <c r="AQ433" i="13"/>
  <c r="AR433" i="13" s="1"/>
  <c r="AM433" i="13"/>
  <c r="AN433" i="13" s="1"/>
  <c r="AK83" i="13"/>
  <c r="AL83" i="13" s="1"/>
  <c r="AO83" i="13"/>
  <c r="AP83" i="13" s="1"/>
  <c r="AM83" i="13"/>
  <c r="AN83" i="13" s="1"/>
  <c r="AQ83" i="13"/>
  <c r="AR83" i="13" s="1"/>
  <c r="AK426" i="13"/>
  <c r="AL426" i="13" s="1"/>
  <c r="AO426" i="13"/>
  <c r="AP426" i="13" s="1"/>
  <c r="AQ426" i="13"/>
  <c r="AR426" i="13" s="1"/>
  <c r="AM426" i="13"/>
  <c r="AN426" i="13" s="1"/>
  <c r="AK13" i="13"/>
  <c r="AL13" i="13" s="1"/>
  <c r="AO13" i="13"/>
  <c r="AP13" i="13" s="1"/>
  <c r="AM13" i="13"/>
  <c r="AN13" i="13" s="1"/>
  <c r="AQ13" i="13"/>
  <c r="AR13" i="13" s="1"/>
  <c r="AO561" i="13"/>
  <c r="AP561" i="13" s="1"/>
  <c r="AK561" i="13"/>
  <c r="AL561" i="13" s="1"/>
  <c r="AQ561" i="13"/>
  <c r="AR561" i="13" s="1"/>
  <c r="AM561" i="13"/>
  <c r="AN561" i="13" s="1"/>
  <c r="AQ424" i="13"/>
  <c r="AR424" i="13" s="1"/>
  <c r="AK424" i="13"/>
  <c r="AL424" i="13" s="1"/>
  <c r="AO424" i="13"/>
  <c r="AP424" i="13" s="1"/>
  <c r="AM424" i="13"/>
  <c r="AN424" i="13" s="1"/>
  <c r="AO521" i="13"/>
  <c r="AP521" i="13" s="1"/>
  <c r="AK521" i="13"/>
  <c r="AL521" i="13" s="1"/>
  <c r="AQ521" i="13"/>
  <c r="AR521" i="13" s="1"/>
  <c r="AM521" i="13"/>
  <c r="AN521" i="13" s="1"/>
  <c r="AO385" i="13"/>
  <c r="AP385" i="13" s="1"/>
  <c r="AK385" i="13"/>
  <c r="AL385" i="13" s="1"/>
  <c r="AM385" i="13"/>
  <c r="AN385" i="13" s="1"/>
  <c r="AQ385" i="13"/>
  <c r="AR385" i="13" s="1"/>
  <c r="V385" i="13"/>
  <c r="V561" i="13"/>
  <c r="U561" i="13"/>
  <c r="V687" i="13"/>
  <c r="V521" i="13"/>
  <c r="V433" i="13"/>
  <c r="U687" i="13"/>
  <c r="U521" i="13"/>
  <c r="U433" i="13"/>
  <c r="U385" i="13"/>
  <c r="V13" i="13"/>
  <c r="V421" i="13"/>
  <c r="V83" i="13"/>
  <c r="V424" i="13"/>
  <c r="V426" i="13"/>
  <c r="V571" i="13"/>
  <c r="U421" i="13"/>
  <c r="U83" i="13"/>
  <c r="U424" i="13"/>
  <c r="U426" i="13"/>
  <c r="U571" i="13"/>
  <c r="U13" i="13"/>
  <c r="O420" i="13" l="1"/>
  <c r="AK420" i="13" l="1"/>
  <c r="AL420" i="13" s="1"/>
  <c r="AO420" i="13"/>
  <c r="AP420" i="13" s="1"/>
  <c r="AM420" i="13"/>
  <c r="AN420" i="13" s="1"/>
  <c r="AQ420" i="13"/>
  <c r="AR420" i="13" s="1"/>
  <c r="V420" i="13"/>
  <c r="U420" i="13"/>
  <c r="O113" i="13"/>
  <c r="AQ113" i="13" l="1"/>
  <c r="AR113" i="13" s="1"/>
  <c r="AM113" i="13"/>
  <c r="AN113" i="13" s="1"/>
  <c r="AO113" i="13"/>
  <c r="AP113" i="13" s="1"/>
  <c r="AK113" i="13"/>
  <c r="AL113" i="13" s="1"/>
  <c r="V113" i="13"/>
  <c r="U113" i="13"/>
  <c r="O23" i="13" l="1"/>
  <c r="O93" i="13"/>
  <c r="AK23" i="13" l="1"/>
  <c r="AL23" i="13" s="1"/>
  <c r="AO23" i="13"/>
  <c r="AP23" i="13" s="1"/>
  <c r="AQ23" i="13"/>
  <c r="AR23" i="13" s="1"/>
  <c r="AM23" i="13"/>
  <c r="AN23" i="13" s="1"/>
  <c r="AO93" i="13"/>
  <c r="AP93" i="13" s="1"/>
  <c r="AK93" i="13"/>
  <c r="AL93" i="13" s="1"/>
  <c r="AM93" i="13"/>
  <c r="AN93" i="13" s="1"/>
  <c r="AQ93" i="13"/>
  <c r="AR93" i="13" s="1"/>
  <c r="V93" i="13"/>
  <c r="V23" i="13"/>
  <c r="U23" i="13"/>
  <c r="U93" i="13"/>
  <c r="O382" i="13" l="1"/>
  <c r="O451" i="13"/>
  <c r="O235" i="13"/>
  <c r="O579" i="13"/>
  <c r="O41" i="13"/>
  <c r="O165" i="13"/>
  <c r="AK41" i="13" l="1"/>
  <c r="AL41" i="13" s="1"/>
  <c r="AO41" i="13"/>
  <c r="AP41" i="13" s="1"/>
  <c r="AQ41" i="13"/>
  <c r="AR41" i="13" s="1"/>
  <c r="AM41" i="13"/>
  <c r="AN41" i="13" s="1"/>
  <c r="AK235" i="13"/>
  <c r="AL235" i="13" s="1"/>
  <c r="AO235" i="13"/>
  <c r="AP235" i="13" s="1"/>
  <c r="AQ235" i="13"/>
  <c r="AR235" i="13" s="1"/>
  <c r="AM235" i="13"/>
  <c r="AN235" i="13" s="1"/>
  <c r="AO382" i="13"/>
  <c r="AP382" i="13" s="1"/>
  <c r="AK382" i="13"/>
  <c r="AL382" i="13" s="1"/>
  <c r="AQ382" i="13"/>
  <c r="AR382" i="13" s="1"/>
  <c r="AM382" i="13"/>
  <c r="AN382" i="13" s="1"/>
  <c r="AO165" i="13"/>
  <c r="AP165" i="13" s="1"/>
  <c r="AK165" i="13"/>
  <c r="AL165" i="13" s="1"/>
  <c r="AQ165" i="13"/>
  <c r="AR165" i="13" s="1"/>
  <c r="AM165" i="13"/>
  <c r="AN165" i="13" s="1"/>
  <c r="AQ579" i="13"/>
  <c r="AR579" i="13" s="1"/>
  <c r="AK579" i="13"/>
  <c r="AL579" i="13" s="1"/>
  <c r="AO579" i="13"/>
  <c r="AP579" i="13" s="1"/>
  <c r="AM579" i="13"/>
  <c r="AN579" i="13" s="1"/>
  <c r="AQ451" i="13"/>
  <c r="AR451" i="13" s="1"/>
  <c r="AK451" i="13"/>
  <c r="AL451" i="13" s="1"/>
  <c r="AO451" i="13"/>
  <c r="AP451" i="13" s="1"/>
  <c r="AM451" i="13"/>
  <c r="AN451" i="13" s="1"/>
  <c r="U165" i="13"/>
  <c r="V41" i="13"/>
  <c r="V235" i="13"/>
  <c r="V579" i="13"/>
  <c r="V451" i="13"/>
  <c r="U451" i="13"/>
  <c r="U579" i="13"/>
  <c r="U41" i="13"/>
  <c r="U235" i="13"/>
  <c r="V382" i="13"/>
  <c r="U382" i="13"/>
  <c r="V165" i="13"/>
  <c r="O477" i="13"/>
  <c r="O549" i="13"/>
  <c r="O548" i="13"/>
  <c r="AK549" i="13" l="1"/>
  <c r="AL549" i="13" s="1"/>
  <c r="AO549" i="13"/>
  <c r="AP549" i="13" s="1"/>
  <c r="AM549" i="13"/>
  <c r="AN549" i="13" s="1"/>
  <c r="AQ549" i="13"/>
  <c r="AR549" i="13" s="1"/>
  <c r="AK548" i="13"/>
  <c r="AL548" i="13" s="1"/>
  <c r="AO548" i="13"/>
  <c r="AP548" i="13" s="1"/>
  <c r="AQ548" i="13"/>
  <c r="AR548" i="13" s="1"/>
  <c r="AM548" i="13"/>
  <c r="AN548" i="13" s="1"/>
  <c r="AO477" i="13"/>
  <c r="AP477" i="13" s="1"/>
  <c r="AK477" i="13"/>
  <c r="AL477" i="13" s="1"/>
  <c r="AM477" i="13"/>
  <c r="AN477" i="13" s="1"/>
  <c r="AQ477" i="13"/>
  <c r="AR477" i="13" s="1"/>
  <c r="V477" i="13"/>
  <c r="V548" i="13"/>
  <c r="U477" i="13"/>
  <c r="U548" i="13"/>
  <c r="U549" i="13"/>
  <c r="V549" i="13"/>
  <c r="O444" i="13" l="1"/>
  <c r="AQ444" i="13" l="1"/>
  <c r="AR444" i="13" s="1"/>
  <c r="AM444" i="13"/>
  <c r="AN444" i="13" s="1"/>
  <c r="AO444" i="13"/>
  <c r="AP444" i="13" s="1"/>
  <c r="AK444" i="13"/>
  <c r="AL444" i="13" s="1"/>
  <c r="U444" i="13"/>
  <c r="V444" i="13"/>
  <c r="O116" i="13"/>
  <c r="V116" i="13"/>
  <c r="O73" i="13"/>
  <c r="V73" i="13"/>
  <c r="O231" i="13"/>
  <c r="V231" i="13"/>
  <c r="O527" i="13"/>
  <c r="O359" i="13"/>
  <c r="V359" i="13"/>
  <c r="O408" i="13"/>
  <c r="O407" i="13"/>
  <c r="V407" i="13"/>
  <c r="O213" i="13"/>
  <c r="O452" i="13"/>
  <c r="V452" i="13"/>
  <c r="O466" i="13"/>
  <c r="O553" i="13"/>
  <c r="V553" i="13"/>
  <c r="O450" i="13"/>
  <c r="O168" i="13"/>
  <c r="V168" i="13"/>
  <c r="AQ553" i="13" l="1"/>
  <c r="AR553" i="13" s="1"/>
  <c r="AK553" i="13"/>
  <c r="AL553" i="13" s="1"/>
  <c r="AO553" i="13"/>
  <c r="AP553" i="13" s="1"/>
  <c r="AM553" i="13"/>
  <c r="AN553" i="13" s="1"/>
  <c r="AK466" i="13"/>
  <c r="AL466" i="13" s="1"/>
  <c r="AO466" i="13"/>
  <c r="AP466" i="13" s="1"/>
  <c r="AM466" i="13"/>
  <c r="AN466" i="13" s="1"/>
  <c r="AQ466" i="13"/>
  <c r="AR466" i="13" s="1"/>
  <c r="AK407" i="13"/>
  <c r="AL407" i="13" s="1"/>
  <c r="AO407" i="13"/>
  <c r="AP407" i="13" s="1"/>
  <c r="AM407" i="13"/>
  <c r="AN407" i="13" s="1"/>
  <c r="AQ407" i="13"/>
  <c r="AR407" i="13" s="1"/>
  <c r="AQ168" i="13"/>
  <c r="AR168" i="13" s="1"/>
  <c r="AK168" i="13"/>
  <c r="AL168" i="13" s="1"/>
  <c r="AO168" i="13"/>
  <c r="AP168" i="13" s="1"/>
  <c r="AM168" i="13"/>
  <c r="AN168" i="13" s="1"/>
  <c r="AQ213" i="13"/>
  <c r="AR213" i="13" s="1"/>
  <c r="AK213" i="13"/>
  <c r="AL213" i="13" s="1"/>
  <c r="AO213" i="13"/>
  <c r="AP213" i="13" s="1"/>
  <c r="AM213" i="13"/>
  <c r="AN213" i="13" s="1"/>
  <c r="AK359" i="13"/>
  <c r="AL359" i="13" s="1"/>
  <c r="AO359" i="13"/>
  <c r="AP359" i="13" s="1"/>
  <c r="AQ359" i="13"/>
  <c r="AR359" i="13" s="1"/>
  <c r="AM359" i="13"/>
  <c r="AN359" i="13" s="1"/>
  <c r="AQ116" i="13"/>
  <c r="AR116" i="13" s="1"/>
  <c r="AK116" i="13"/>
  <c r="AL116" i="13" s="1"/>
  <c r="AO116" i="13"/>
  <c r="AP116" i="13" s="1"/>
  <c r="AM116" i="13"/>
  <c r="AN116" i="13" s="1"/>
  <c r="AQ408" i="13"/>
  <c r="AR408" i="13" s="1"/>
  <c r="AK408" i="13"/>
  <c r="AL408" i="13" s="1"/>
  <c r="AO408" i="13"/>
  <c r="AP408" i="13" s="1"/>
  <c r="AM408" i="13"/>
  <c r="AN408" i="13" s="1"/>
  <c r="AQ231" i="13"/>
  <c r="AR231" i="13" s="1"/>
  <c r="AK231" i="13"/>
  <c r="AL231" i="13" s="1"/>
  <c r="AO231" i="13"/>
  <c r="AP231" i="13" s="1"/>
  <c r="AM231" i="13"/>
  <c r="AN231" i="13" s="1"/>
  <c r="AK450" i="13"/>
  <c r="AL450" i="13" s="1"/>
  <c r="AO450" i="13"/>
  <c r="AP450" i="13" s="1"/>
  <c r="AQ450" i="13"/>
  <c r="AR450" i="13" s="1"/>
  <c r="AM450" i="13"/>
  <c r="AN450" i="13" s="1"/>
  <c r="AQ452" i="13"/>
  <c r="AR452" i="13" s="1"/>
  <c r="AK452" i="13"/>
  <c r="AL452" i="13" s="1"/>
  <c r="AO452" i="13"/>
  <c r="AP452" i="13" s="1"/>
  <c r="AM452" i="13"/>
  <c r="AN452" i="13" s="1"/>
  <c r="AK527" i="13"/>
  <c r="AL527" i="13" s="1"/>
  <c r="AO527" i="13"/>
  <c r="AP527" i="13" s="1"/>
  <c r="AM527" i="13"/>
  <c r="AN527" i="13" s="1"/>
  <c r="AQ527" i="13"/>
  <c r="AR527" i="13" s="1"/>
  <c r="AQ73" i="13"/>
  <c r="AR73" i="13" s="1"/>
  <c r="AK73" i="13"/>
  <c r="AL73" i="13" s="1"/>
  <c r="AO73" i="13"/>
  <c r="AP73" i="13" s="1"/>
  <c r="AM73" i="13"/>
  <c r="AN73" i="13" s="1"/>
  <c r="U116" i="13"/>
  <c r="U168" i="13"/>
  <c r="V450" i="13"/>
  <c r="U553" i="13"/>
  <c r="V466" i="13"/>
  <c r="U452" i="13"/>
  <c r="V213" i="13"/>
  <c r="U407" i="13"/>
  <c r="V408" i="13"/>
  <c r="U359" i="13"/>
  <c r="V527" i="13"/>
  <c r="U231" i="13"/>
  <c r="U73" i="13"/>
  <c r="U450" i="13"/>
  <c r="U466" i="13"/>
  <c r="U213" i="13"/>
  <c r="U408" i="13"/>
  <c r="U527" i="13"/>
  <c r="O304" i="13" l="1"/>
  <c r="AO304" i="13" l="1"/>
  <c r="AP304" i="13" s="1"/>
  <c r="AK304" i="13"/>
  <c r="AL304" i="13" s="1"/>
  <c r="AQ304" i="13"/>
  <c r="AR304" i="13" s="1"/>
  <c r="AM304" i="13"/>
  <c r="AN304" i="13" s="1"/>
  <c r="V304" i="13"/>
  <c r="U304" i="13"/>
  <c r="AU653" i="13" l="1"/>
  <c r="AU326" i="13"/>
  <c r="AU581" i="13"/>
  <c r="AU21" i="13"/>
  <c r="AU114" i="13"/>
  <c r="AU689" i="13"/>
  <c r="AU386" i="13"/>
  <c r="AU567" i="13"/>
  <c r="AU139" i="13"/>
  <c r="AU417" i="13"/>
  <c r="AU516" i="13"/>
  <c r="AU225" i="13"/>
  <c r="AU637" i="13"/>
  <c r="AU175" i="13"/>
  <c r="AU612" i="13"/>
  <c r="AU413" i="13"/>
  <c r="AU40" i="13"/>
  <c r="AU684" i="13"/>
  <c r="AU334" i="13"/>
  <c r="AU337" i="13"/>
  <c r="AU469" i="13"/>
  <c r="AU434" i="13"/>
  <c r="AU422" i="13"/>
  <c r="AU531" i="13"/>
  <c r="AU86" i="13"/>
  <c r="AU201" i="13"/>
  <c r="AU162" i="13"/>
  <c r="AU164" i="13"/>
  <c r="AU140" i="13"/>
  <c r="AU315" i="13"/>
  <c r="AU537" i="13"/>
  <c r="AU49" i="13"/>
  <c r="AU301" i="13"/>
  <c r="AU105" i="13"/>
  <c r="AU238" i="13"/>
  <c r="AU563" i="13"/>
  <c r="AU35" i="13"/>
  <c r="AU595" i="13"/>
  <c r="AU343" i="13"/>
  <c r="AU266" i="13"/>
  <c r="AU415" i="13"/>
  <c r="AU219" i="13"/>
  <c r="AU4" i="13"/>
  <c r="AU562" i="13"/>
  <c r="AU682" i="13"/>
  <c r="AU332" i="13"/>
  <c r="AU224" i="13"/>
  <c r="AU605" i="13"/>
  <c r="AU37" i="13"/>
  <c r="AU82" i="13"/>
  <c r="AU601" i="13"/>
  <c r="AU130" i="13"/>
  <c r="AU641" i="13"/>
  <c r="AU515" i="13"/>
  <c r="AU342" i="13"/>
  <c r="AU603" i="13"/>
  <c r="AU538" i="13"/>
  <c r="AU575" i="13"/>
  <c r="AU53" i="13"/>
  <c r="AU297" i="13"/>
  <c r="AU671" i="13"/>
  <c r="AU285" i="13"/>
  <c r="AU658" i="13"/>
  <c r="AU584" i="13"/>
  <c r="AU600" i="13"/>
  <c r="AU138" i="13"/>
  <c r="AU610" i="13"/>
  <c r="AU704" i="13"/>
  <c r="AU320" i="13"/>
  <c r="AU128" i="13"/>
  <c r="AU85" i="13"/>
  <c r="AU373" i="13"/>
  <c r="AU675" i="13"/>
  <c r="AU323" i="13"/>
  <c r="AU39" i="13"/>
  <c r="AU254" i="13"/>
  <c r="AU350" i="13"/>
  <c r="AU12" i="13"/>
  <c r="AU700" i="13"/>
  <c r="AU250" i="13"/>
  <c r="AU458" i="13"/>
  <c r="AU196" i="13"/>
  <c r="AU296" i="13"/>
  <c r="AU331" i="13"/>
  <c r="AU124" i="13"/>
  <c r="AU221" i="13"/>
  <c r="AU437" i="13"/>
  <c r="AU121" i="13"/>
  <c r="AU593" i="13"/>
  <c r="AU16" i="13"/>
  <c r="AU237" i="13"/>
  <c r="AU686" i="13"/>
  <c r="AU187" i="13"/>
  <c r="AU395" i="13"/>
  <c r="AU193" i="13"/>
  <c r="AU638" i="13"/>
  <c r="AU43" i="13"/>
  <c r="AU576" i="13"/>
  <c r="AU135" i="13"/>
  <c r="AU110" i="13"/>
  <c r="AU380" i="13"/>
  <c r="AU241" i="13"/>
  <c r="AU389" i="13"/>
  <c r="AU182" i="13"/>
  <c r="AU480" i="13"/>
  <c r="AU327" i="13"/>
  <c r="AU619" i="13"/>
  <c r="AU652" i="13"/>
  <c r="AU341" i="13"/>
  <c r="AU398" i="13"/>
  <c r="AU505" i="13"/>
  <c r="AU129" i="13"/>
  <c r="AU485" i="13"/>
  <c r="AU526" i="13"/>
  <c r="AU45" i="13"/>
  <c r="AU391" i="13"/>
  <c r="AU344" i="13"/>
  <c r="AU106" i="13"/>
  <c r="AU310" i="13"/>
  <c r="AU122" i="13"/>
  <c r="AU5" i="13"/>
  <c r="AU410" i="13"/>
  <c r="AU123" i="13"/>
  <c r="AU171" i="13"/>
  <c r="AU661" i="13"/>
  <c r="AU101" i="13"/>
  <c r="AU680" i="13"/>
  <c r="AU199" i="13"/>
  <c r="AU38" i="13"/>
  <c r="AU629" i="13"/>
  <c r="AU339" i="13"/>
  <c r="AU76" i="13"/>
  <c r="AU654" i="13"/>
  <c r="AU336" i="13"/>
  <c r="AU660" i="13"/>
  <c r="AU192" i="13"/>
  <c r="AU586" i="13"/>
  <c r="AU611" i="13"/>
  <c r="AU151" i="13"/>
  <c r="AU277" i="13"/>
  <c r="AU75" i="13"/>
  <c r="AU539" i="13"/>
  <c r="AU387" i="13"/>
  <c r="AU47" i="13"/>
  <c r="AU108" i="13"/>
  <c r="AU126" i="13"/>
  <c r="AU309" i="13"/>
  <c r="AU102" i="13"/>
  <c r="AU313" i="13"/>
  <c r="AU208" i="13"/>
  <c r="AV208" i="13"/>
  <c r="AU248" i="13"/>
  <c r="AU125" i="13"/>
  <c r="AU542" i="13"/>
  <c r="AU693" i="13"/>
  <c r="AU672" i="13"/>
  <c r="AU340" i="13"/>
  <c r="AU269" i="13"/>
  <c r="AU34" i="13"/>
  <c r="AU583" i="13"/>
  <c r="AU160" i="13"/>
  <c r="AU678" i="13"/>
  <c r="AV678" i="13"/>
  <c r="AU533" i="13"/>
  <c r="AU532" i="13"/>
  <c r="AV532" i="13"/>
  <c r="AU599" i="13"/>
  <c r="AU28" i="13"/>
  <c r="AU484" i="13"/>
  <c r="AU264" i="13"/>
  <c r="AU274" i="13"/>
  <c r="AU173" i="13"/>
  <c r="AU50" i="13"/>
  <c r="AU282" i="13"/>
  <c r="AU170" i="13"/>
  <c r="AU29" i="13"/>
  <c r="AU233" i="13"/>
  <c r="AU482" i="13"/>
  <c r="AU522" i="13"/>
  <c r="AU699" i="13"/>
  <c r="AU46" i="13"/>
  <c r="AU453" i="13"/>
  <c r="AU96" i="13"/>
  <c r="AU52" i="13"/>
  <c r="AV52" i="13"/>
  <c r="AU308" i="13"/>
  <c r="AU361" i="13"/>
  <c r="AU674" i="13"/>
  <c r="AU692" i="13"/>
  <c r="AU347" i="13"/>
  <c r="AV347" i="13"/>
  <c r="AU328" i="13"/>
  <c r="AU131" i="13"/>
  <c r="AU465" i="13"/>
  <c r="AU688" i="13"/>
  <c r="AU622" i="13"/>
  <c r="AU205" i="13"/>
  <c r="AU198" i="13"/>
  <c r="AU15" i="13"/>
  <c r="AU119" i="13"/>
  <c r="AU157" i="13"/>
  <c r="AU242" i="13"/>
  <c r="AU631" i="13"/>
  <c r="AU246" i="13"/>
  <c r="AU517" i="13"/>
  <c r="AU312" i="13"/>
  <c r="AU545" i="13"/>
  <c r="AU639" i="13"/>
  <c r="AU355" i="13"/>
  <c r="AU479" i="13"/>
  <c r="AU14" i="13"/>
  <c r="AU303" i="13"/>
  <c r="AU265" i="13"/>
  <c r="AU204" i="13"/>
  <c r="AU656" i="13"/>
  <c r="AU227" i="13"/>
  <c r="AU176" i="13"/>
  <c r="AU275" i="13"/>
  <c r="AU613" i="13"/>
  <c r="AU499" i="13"/>
  <c r="AU33" i="13"/>
  <c r="AU186" i="13"/>
  <c r="AU666" i="13"/>
  <c r="AU284" i="13"/>
  <c r="AU321" i="13"/>
  <c r="AU360" i="13"/>
  <c r="AU591" i="13"/>
  <c r="AU459" i="13"/>
  <c r="AU132" i="13"/>
  <c r="AU372" i="13"/>
  <c r="AU357" i="13"/>
  <c r="AU590" i="13"/>
  <c r="AU152" i="13"/>
  <c r="AU365" i="13"/>
  <c r="AV365" i="13"/>
  <c r="AU423" i="13"/>
  <c r="AU133" i="13"/>
  <c r="AU568" i="13"/>
  <c r="AU212" i="13"/>
  <c r="AU476" i="13"/>
  <c r="AU645" i="13"/>
  <c r="AU366" i="13"/>
  <c r="AU314" i="13"/>
  <c r="AU384" i="13"/>
  <c r="AU356" i="13"/>
  <c r="AU667" i="13"/>
  <c r="AU209" i="13"/>
  <c r="AU620" i="13"/>
  <c r="AU218" i="13"/>
  <c r="AU429" i="13"/>
  <c r="AU161" i="13"/>
  <c r="AU564" i="13"/>
  <c r="AU351" i="13"/>
  <c r="AU68" i="13"/>
  <c r="AU100" i="13"/>
  <c r="AU626" i="13"/>
  <c r="AV626" i="13"/>
  <c r="AU51" i="13"/>
  <c r="AU136" i="13"/>
  <c r="AU425" i="13"/>
  <c r="AU276" i="13"/>
  <c r="AV276" i="13"/>
  <c r="AU650" i="13"/>
  <c r="AU61" i="13"/>
  <c r="AU405" i="13"/>
  <c r="AU508" i="13"/>
  <c r="AU215" i="13"/>
  <c r="AU330" i="13"/>
  <c r="AU560" i="13"/>
  <c r="AV560" i="13"/>
  <c r="AU697" i="13"/>
  <c r="AU460" i="13"/>
  <c r="AU9" i="13"/>
  <c r="AU507" i="13"/>
  <c r="AV34" i="13"/>
  <c r="AU362" i="13"/>
  <c r="AV533" i="13"/>
  <c r="AU214" i="13"/>
  <c r="AU676" i="13"/>
  <c r="AV214" i="13"/>
  <c r="AU206" i="13"/>
  <c r="AV206" i="13"/>
  <c r="AU316" i="13"/>
  <c r="AU289" i="13"/>
  <c r="AV289" i="13"/>
  <c r="AU155" i="13"/>
  <c r="AV155" i="13"/>
  <c r="AU677" i="13"/>
  <c r="AV677" i="13"/>
  <c r="AU44" i="13"/>
  <c r="AV44" i="13"/>
  <c r="AU608" i="13"/>
  <c r="AV608" i="13"/>
  <c r="AU668" i="13"/>
  <c r="AV668" i="13"/>
  <c r="AU607" i="13"/>
  <c r="AV607" i="13"/>
  <c r="AU302" i="13"/>
  <c r="AV302" i="13"/>
  <c r="AU349" i="13"/>
  <c r="AV349" i="13"/>
  <c r="AU665" i="13"/>
  <c r="AV665" i="13"/>
  <c r="AU247" i="13"/>
  <c r="AU48" i="13"/>
  <c r="AV48" i="13"/>
  <c r="AU587" i="13"/>
  <c r="AU628" i="13"/>
  <c r="AV628" i="13"/>
  <c r="AU588" i="13"/>
  <c r="AV588" i="13"/>
  <c r="AU263" i="13"/>
  <c r="AV263" i="13"/>
  <c r="AU142" i="13"/>
  <c r="AV142" i="13"/>
  <c r="AU696" i="13"/>
  <c r="AV696" i="13"/>
  <c r="AU640" i="13"/>
  <c r="AV640" i="13"/>
  <c r="AU317" i="13"/>
  <c r="AV317" i="13"/>
  <c r="AU428" i="13"/>
  <c r="AV428" i="13"/>
  <c r="AU467" i="13"/>
  <c r="AV467" i="13"/>
  <c r="AU625" i="13"/>
  <c r="AV625" i="13"/>
  <c r="AU251" i="13"/>
  <c r="AV251" i="13"/>
  <c r="AU89" i="13"/>
  <c r="AV89" i="13"/>
  <c r="AU511" i="13"/>
  <c r="AV511" i="13"/>
  <c r="AU280" i="13"/>
  <c r="AV280" i="13"/>
  <c r="AU615" i="13"/>
  <c r="AV615" i="13"/>
  <c r="AU81" i="13"/>
  <c r="AV81" i="13"/>
  <c r="AU197" i="13"/>
  <c r="AV197" i="13"/>
  <c r="AU163" i="13"/>
  <c r="AV163" i="13"/>
  <c r="AU71" i="13"/>
  <c r="AV71" i="13"/>
  <c r="AU353" i="13"/>
  <c r="AV353" i="13"/>
  <c r="AU189" i="13"/>
  <c r="AV189" i="13"/>
  <c r="AU202" i="13"/>
  <c r="AV202" i="13"/>
  <c r="AU346" i="13"/>
  <c r="AV346" i="13"/>
  <c r="AU141" i="13"/>
  <c r="AV141" i="13"/>
  <c r="AU510" i="13"/>
  <c r="AV510" i="13"/>
  <c r="AU95" i="13"/>
  <c r="AV95" i="13"/>
  <c r="AU88" i="13"/>
  <c r="AV88" i="13"/>
  <c r="AU216" i="13"/>
  <c r="AV216" i="13"/>
  <c r="AU399" i="13"/>
  <c r="AV399" i="13"/>
  <c r="AU57" i="13"/>
  <c r="AV57" i="13"/>
  <c r="AU663" i="13"/>
  <c r="AV663" i="13"/>
  <c r="AU598" i="13"/>
  <c r="AV598" i="13"/>
  <c r="AU268" i="13"/>
  <c r="AV268" i="13"/>
  <c r="AU283" i="13"/>
  <c r="AV283" i="13"/>
  <c r="AU457" i="13"/>
  <c r="AV457" i="13"/>
  <c r="AU271" i="13"/>
  <c r="AV271" i="13"/>
  <c r="AU546" i="13"/>
  <c r="AV546" i="13"/>
  <c r="AU272" i="13"/>
  <c r="AV272" i="13"/>
  <c r="AU462" i="13"/>
  <c r="AV462" i="13"/>
  <c r="AU463" i="13"/>
  <c r="AV463" i="13"/>
  <c r="AU464" i="13"/>
  <c r="AV464" i="13"/>
  <c r="AU273" i="13"/>
  <c r="AV273" i="13"/>
  <c r="AU381" i="13"/>
  <c r="AV381" i="13"/>
  <c r="AU468" i="13"/>
  <c r="AV468" i="13"/>
  <c r="AU470" i="13"/>
  <c r="AV470" i="13"/>
  <c r="AU471" i="13"/>
  <c r="AV471" i="13"/>
  <c r="AU279" i="13"/>
  <c r="AV279" i="13"/>
  <c r="AU461" i="13"/>
  <c r="AV461" i="13"/>
  <c r="AU27" i="13"/>
  <c r="AV27" i="13"/>
  <c r="AU473" i="13"/>
  <c r="AV473" i="13"/>
  <c r="AU481" i="13"/>
  <c r="AV481" i="13"/>
  <c r="AU286" i="13"/>
  <c r="AV286" i="13"/>
  <c r="AU475" i="13"/>
  <c r="AV475" i="13"/>
  <c r="AU287" i="13"/>
  <c r="AV287" i="13"/>
  <c r="AU58" i="13"/>
  <c r="AV58" i="13"/>
  <c r="AU24" i="13"/>
  <c r="AV24" i="13"/>
  <c r="AU364" i="13"/>
  <c r="AV364" i="13"/>
  <c r="AU17" i="13"/>
  <c r="AV17" i="13"/>
  <c r="AU288" i="13"/>
  <c r="AV288" i="13"/>
  <c r="AU456" i="13"/>
  <c r="AV456" i="13"/>
  <c r="AU454" i="13"/>
  <c r="AV454" i="13"/>
  <c r="AU685" i="13"/>
  <c r="AV685" i="13"/>
  <c r="AU10" i="13"/>
  <c r="AV10" i="13"/>
  <c r="AU371" i="13"/>
  <c r="AV371" i="13"/>
  <c r="AU177" i="13"/>
  <c r="AV177" i="13"/>
  <c r="AU570" i="13"/>
  <c r="AV570" i="13"/>
  <c r="AU498" i="13"/>
  <c r="AV498" i="13"/>
  <c r="AU404" i="13"/>
  <c r="AV404" i="13"/>
  <c r="AU551" i="13"/>
  <c r="AV551" i="13"/>
  <c r="AU195" i="13"/>
  <c r="AV195" i="13"/>
  <c r="AU145" i="13"/>
  <c r="AV145" i="13"/>
  <c r="AU401" i="13"/>
  <c r="AV401" i="13"/>
  <c r="AU146" i="13"/>
  <c r="AV146" i="13"/>
  <c r="AU630" i="13"/>
  <c r="AV630" i="13"/>
  <c r="AU210" i="13"/>
  <c r="AV210" i="13"/>
  <c r="AU636" i="13"/>
  <c r="AV636" i="13"/>
  <c r="AU609" i="13"/>
  <c r="AV609" i="13"/>
  <c r="AU6" i="13"/>
  <c r="AV6" i="13"/>
  <c r="AU22" i="13"/>
  <c r="AV22" i="13"/>
  <c r="AU70" i="13"/>
  <c r="AV70" i="13"/>
  <c r="AU300" i="13"/>
  <c r="AV300" i="13"/>
  <c r="AU194" i="13"/>
  <c r="AV194" i="13"/>
  <c r="AU547" i="13"/>
  <c r="AV547" i="13"/>
  <c r="AU647" i="13"/>
  <c r="AV647" i="13"/>
  <c r="AU655" i="13"/>
  <c r="AV655" i="13"/>
  <c r="AU486" i="13"/>
  <c r="AV486" i="13"/>
  <c r="AU493" i="13"/>
  <c r="AV493" i="13"/>
  <c r="AU223" i="13"/>
  <c r="AV223" i="13"/>
  <c r="AU523" i="13"/>
  <c r="AV523" i="13"/>
  <c r="AU488" i="13"/>
  <c r="AV488" i="13"/>
  <c r="AU8" i="13"/>
  <c r="AV8" i="13"/>
  <c r="AU65" i="13"/>
  <c r="AV65" i="13"/>
  <c r="AU134" i="13"/>
  <c r="AV134" i="13"/>
  <c r="AU150" i="13"/>
  <c r="AV150" i="13"/>
  <c r="AU329" i="13"/>
  <c r="AV329" i="13"/>
  <c r="AU474" i="13"/>
  <c r="AV474" i="13"/>
  <c r="AU659" i="13"/>
  <c r="AV659" i="13"/>
  <c r="AU535" i="13"/>
  <c r="AV535" i="13"/>
  <c r="AU414" i="13"/>
  <c r="AV414" i="13"/>
  <c r="AU497" i="13"/>
  <c r="AV497" i="13"/>
  <c r="AU55" i="13"/>
  <c r="AV55" i="13"/>
  <c r="AU79" i="13"/>
  <c r="AV79" i="13"/>
  <c r="AU107" i="13"/>
  <c r="AV107" i="13"/>
  <c r="AU104" i="13"/>
  <c r="AU335" i="13"/>
  <c r="AV335" i="13"/>
  <c r="AU306" i="13"/>
  <c r="AV306" i="13"/>
  <c r="AU623" i="13"/>
  <c r="AU529" i="13"/>
  <c r="AV529" i="13"/>
  <c r="AU572" i="13"/>
  <c r="AV572" i="13"/>
  <c r="AU348" i="13"/>
  <c r="AV348" i="13"/>
  <c r="AU544" i="13"/>
  <c r="AV544" i="13"/>
  <c r="AU115" i="13"/>
  <c r="AV115" i="13"/>
  <c r="AU322" i="13"/>
  <c r="AV322" i="13"/>
  <c r="AU518" i="13"/>
  <c r="AV518" i="13"/>
  <c r="AU109" i="13"/>
  <c r="AV109" i="13"/>
  <c r="AU648" i="13"/>
  <c r="AV648" i="13"/>
  <c r="AU543" i="13"/>
  <c r="AV543" i="13"/>
  <c r="AU487" i="13"/>
  <c r="AV487" i="13"/>
  <c r="AU435" i="13"/>
  <c r="AV435" i="13"/>
  <c r="AU504" i="13"/>
  <c r="AV504" i="13"/>
  <c r="AU578" i="13"/>
  <c r="AV578" i="13"/>
  <c r="AU156" i="13"/>
  <c r="AV156" i="13"/>
  <c r="AU662" i="13"/>
  <c r="AV662" i="13"/>
  <c r="AU262" i="13"/>
  <c r="AV262" i="13"/>
  <c r="AU62" i="13"/>
  <c r="AV62" i="13"/>
  <c r="AU30" i="13"/>
  <c r="AV30" i="13"/>
  <c r="AU409" i="13"/>
  <c r="AV409" i="13"/>
  <c r="AU80" i="13"/>
  <c r="AV80" i="13"/>
  <c r="AU430" i="13"/>
  <c r="AV430" i="13"/>
  <c r="AU670" i="13"/>
  <c r="AV670" i="13"/>
  <c r="AU295" i="13"/>
  <c r="AV295" i="13"/>
  <c r="AU447" i="13"/>
  <c r="AV447" i="13"/>
  <c r="AU299" i="13"/>
  <c r="AV299" i="13"/>
  <c r="AU91" i="13"/>
  <c r="AV91" i="13"/>
  <c r="AU448" i="13"/>
  <c r="AV448" i="13"/>
  <c r="AU396" i="13"/>
  <c r="AV396" i="13"/>
  <c r="AU569" i="13"/>
  <c r="AV569" i="13"/>
  <c r="AU217" i="13"/>
  <c r="AV217" i="13"/>
  <c r="AU397" i="13"/>
  <c r="AV397" i="13"/>
  <c r="AU651" i="13"/>
  <c r="AV651" i="13"/>
  <c r="AU200" i="13"/>
  <c r="AV200" i="13"/>
  <c r="AU94" i="13"/>
  <c r="AV94" i="13"/>
  <c r="AU293" i="13"/>
  <c r="AV293" i="13"/>
  <c r="AU489" i="13"/>
  <c r="AV489" i="13"/>
  <c r="AU203" i="13"/>
  <c r="AV203" i="13"/>
  <c r="AU243" i="13"/>
  <c r="AV243" i="13"/>
  <c r="AU19" i="13"/>
  <c r="AV19" i="13"/>
  <c r="AU252" i="13"/>
  <c r="AV252" i="13"/>
  <c r="AU255" i="13"/>
  <c r="AV255" i="13"/>
  <c r="AU222" i="13"/>
  <c r="AV222" i="13"/>
  <c r="AU374" i="13"/>
  <c r="AV374" i="13"/>
  <c r="AU566" i="13"/>
  <c r="AV566" i="13"/>
  <c r="AU585" i="13"/>
  <c r="AV585" i="13"/>
  <c r="AU159" i="13"/>
  <c r="AV159" i="13"/>
  <c r="AU333" i="13"/>
  <c r="AV333" i="13"/>
  <c r="AU565" i="13"/>
  <c r="AV565" i="13"/>
  <c r="AU26" i="13"/>
  <c r="AV26" i="13"/>
  <c r="AU190" i="13"/>
  <c r="AV190" i="13"/>
  <c r="AU290" i="13"/>
  <c r="AV290" i="13"/>
  <c r="AU179" i="13"/>
  <c r="AV179" i="13"/>
  <c r="AU183" i="13"/>
  <c r="AV183" i="13"/>
  <c r="AU616" i="13"/>
  <c r="AV616" i="13"/>
  <c r="AU117" i="13"/>
  <c r="AV117" i="13"/>
  <c r="AU188" i="13"/>
  <c r="AV188" i="13"/>
  <c r="AU664" i="13"/>
  <c r="AV664" i="13"/>
  <c r="AU228" i="13"/>
  <c r="AV228" i="13"/>
  <c r="AU78" i="13"/>
  <c r="AV78" i="13"/>
  <c r="AU491" i="13"/>
  <c r="AV491" i="13"/>
  <c r="AU181" i="13"/>
  <c r="AV181" i="13"/>
  <c r="AU614" i="13"/>
  <c r="AV614" i="13"/>
  <c r="AU617" i="13"/>
  <c r="AV617" i="13"/>
  <c r="AU443" i="13"/>
  <c r="AV443" i="13"/>
  <c r="AU311" i="13"/>
  <c r="AV311" i="13"/>
  <c r="AU180" i="13"/>
  <c r="AV180" i="13"/>
  <c r="AU158" i="13"/>
  <c r="AV158" i="13"/>
  <c r="AU184" i="13"/>
  <c r="AV184" i="13"/>
  <c r="AU509" i="13"/>
  <c r="AV509" i="13"/>
  <c r="AU191" i="13"/>
  <c r="AV191" i="13"/>
  <c r="AU627" i="13"/>
  <c r="AV627" i="13"/>
  <c r="AU503" i="13"/>
  <c r="AV503" i="13"/>
  <c r="AU703" i="13"/>
  <c r="AV703" i="13"/>
  <c r="AU394" i="13"/>
  <c r="AV394" i="13"/>
  <c r="AU624" i="13"/>
  <c r="AV624" i="13"/>
  <c r="AU403" i="13"/>
  <c r="AV403" i="13"/>
  <c r="AU702" i="13"/>
  <c r="AV702" i="13"/>
  <c r="AU66" i="13"/>
  <c r="AV66" i="13"/>
  <c r="AU99" i="13"/>
  <c r="AV99" i="13"/>
  <c r="AU232" i="13"/>
  <c r="AV232" i="13"/>
  <c r="AU524" i="13"/>
  <c r="AV524" i="13"/>
  <c r="AU643" i="13"/>
  <c r="AV643" i="13"/>
  <c r="AU582" i="13"/>
  <c r="AV582" i="13"/>
  <c r="AU525" i="13"/>
  <c r="AV525" i="13"/>
  <c r="AU77" i="13"/>
  <c r="AV77" i="13"/>
  <c r="AU281" i="13"/>
  <c r="AV281" i="13"/>
  <c r="AU472" i="13"/>
  <c r="AV472" i="13"/>
  <c r="AU646" i="13"/>
  <c r="AV646" i="13"/>
  <c r="AU103" i="13"/>
  <c r="AV103" i="13"/>
  <c r="AU307" i="13"/>
  <c r="AV307" i="13"/>
  <c r="AU92" i="13"/>
  <c r="AV92" i="13"/>
  <c r="AU416" i="13"/>
  <c r="AV416" i="13"/>
  <c r="AU455" i="13"/>
  <c r="AV455" i="13"/>
  <c r="AU64" i="13"/>
  <c r="AV64" i="13"/>
  <c r="AU270" i="13"/>
  <c r="AV270" i="13"/>
  <c r="AU554" i="13"/>
  <c r="AV554" i="13"/>
  <c r="O311" i="13"/>
  <c r="AM311" i="13" l="1"/>
  <c r="AN311" i="13" s="1"/>
  <c r="AQ311" i="13"/>
  <c r="AR311" i="13" s="1"/>
  <c r="AO311" i="13"/>
  <c r="AP311" i="13" s="1"/>
  <c r="AK311" i="13"/>
  <c r="AL311" i="13" s="1"/>
  <c r="AV587" i="13"/>
  <c r="AV247" i="13"/>
  <c r="AV51" i="13"/>
  <c r="AV429" i="13"/>
  <c r="AV29" i="13"/>
  <c r="AV269" i="13"/>
  <c r="AV47" i="13"/>
  <c r="AV316" i="13"/>
  <c r="AV676" i="13"/>
  <c r="AV507" i="13"/>
  <c r="AV362" i="13"/>
  <c r="AV160" i="13"/>
  <c r="AV583" i="13"/>
  <c r="AV460" i="13"/>
  <c r="AV330" i="13"/>
  <c r="AV425" i="13"/>
  <c r="AV564" i="13"/>
  <c r="AV476" i="13"/>
  <c r="AV568" i="13"/>
  <c r="AV656" i="13"/>
  <c r="AV15" i="13"/>
  <c r="AV308" i="13"/>
  <c r="AV599" i="13"/>
  <c r="AV499" i="13"/>
  <c r="AV697" i="13"/>
  <c r="AV161" i="13"/>
  <c r="AV215" i="13"/>
  <c r="AV218" i="13"/>
  <c r="AV590" i="13"/>
  <c r="AV387" i="13"/>
  <c r="AV539" i="13"/>
  <c r="AV76" i="13"/>
  <c r="AV212" i="13"/>
  <c r="AV423" i="13"/>
  <c r="AV14" i="13"/>
  <c r="AV242" i="13"/>
  <c r="AV465" i="13"/>
  <c r="AV151" i="13"/>
  <c r="AV508" i="13"/>
  <c r="AV405" i="13"/>
  <c r="AV68" i="13"/>
  <c r="AV591" i="13"/>
  <c r="AV227" i="13"/>
  <c r="AV246" i="13"/>
  <c r="AV119" i="13"/>
  <c r="AV198" i="13"/>
  <c r="AV622" i="13"/>
  <c r="AV131" i="13"/>
  <c r="AV233" i="13"/>
  <c r="AV484" i="13"/>
  <c r="AV693" i="13"/>
  <c r="AV75" i="13"/>
  <c r="AV277" i="13"/>
  <c r="AV410" i="13"/>
  <c r="AV106" i="13"/>
  <c r="AV526" i="13"/>
  <c r="AV485" i="13"/>
  <c r="AV652" i="13"/>
  <c r="AV620" i="13"/>
  <c r="AV314" i="13"/>
  <c r="AV645" i="13"/>
  <c r="AV357" i="13"/>
  <c r="AV372" i="13"/>
  <c r="AV360" i="13"/>
  <c r="AV303" i="13"/>
  <c r="AV312" i="13"/>
  <c r="AV517" i="13"/>
  <c r="AV205" i="13"/>
  <c r="AV692" i="13"/>
  <c r="AV96" i="13"/>
  <c r="AV46" i="13"/>
  <c r="AV274" i="13"/>
  <c r="AV264" i="13"/>
  <c r="AV28" i="13"/>
  <c r="AV672" i="13"/>
  <c r="AV313" i="13"/>
  <c r="AV102" i="13"/>
  <c r="AV660" i="13"/>
  <c r="AV339" i="13"/>
  <c r="AV661" i="13"/>
  <c r="AV5" i="13"/>
  <c r="AV344" i="13"/>
  <c r="AV391" i="13"/>
  <c r="AV129" i="13"/>
  <c r="AV341" i="13"/>
  <c r="AV619" i="13"/>
  <c r="AV327" i="13"/>
  <c r="AV40" i="13"/>
  <c r="AV413" i="13"/>
  <c r="AV9" i="13"/>
  <c r="AV61" i="13"/>
  <c r="AV650" i="13"/>
  <c r="AV136" i="13"/>
  <c r="AV100" i="13"/>
  <c r="AV351" i="13"/>
  <c r="AV209" i="13"/>
  <c r="AV667" i="13"/>
  <c r="AV356" i="13"/>
  <c r="AV384" i="13"/>
  <c r="AV366" i="13"/>
  <c r="AV133" i="13"/>
  <c r="AV152" i="13"/>
  <c r="AV132" i="13"/>
  <c r="AV459" i="13"/>
  <c r="AV321" i="13"/>
  <c r="AV284" i="13"/>
  <c r="AV204" i="13"/>
  <c r="AV265" i="13"/>
  <c r="AV479" i="13"/>
  <c r="AV355" i="13"/>
  <c r="AV639" i="13"/>
  <c r="AV545" i="13"/>
  <c r="AV631" i="13"/>
  <c r="AV157" i="13"/>
  <c r="AV688" i="13"/>
  <c r="AV328" i="13"/>
  <c r="AV674" i="13"/>
  <c r="AV361" i="13"/>
  <c r="AV453" i="13"/>
  <c r="AV699" i="13"/>
  <c r="AV522" i="13"/>
  <c r="AV482" i="13"/>
  <c r="AV170" i="13"/>
  <c r="AV282" i="13"/>
  <c r="AV50" i="13"/>
  <c r="AV173" i="13"/>
  <c r="AV340" i="13"/>
  <c r="AV542" i="13"/>
  <c r="AV125" i="13"/>
  <c r="AV248" i="13"/>
  <c r="AV309" i="13"/>
  <c r="AV126" i="13"/>
  <c r="AV108" i="13"/>
  <c r="AV611" i="13"/>
  <c r="AV586" i="13"/>
  <c r="AV192" i="13"/>
  <c r="AV336" i="13"/>
  <c r="AV654" i="13"/>
  <c r="AV629" i="13"/>
  <c r="AV38" i="13"/>
  <c r="AV199" i="13"/>
  <c r="AV680" i="13"/>
  <c r="AV101" i="13"/>
  <c r="AV171" i="13"/>
  <c r="AV123" i="13"/>
  <c r="AV122" i="13"/>
  <c r="AV310" i="13"/>
  <c r="AV45" i="13"/>
  <c r="AV505" i="13"/>
  <c r="AV398" i="13"/>
  <c r="AV480" i="13"/>
  <c r="AV182" i="13"/>
  <c r="AV389" i="13"/>
  <c r="AV241" i="13"/>
  <c r="AV380" i="13"/>
  <c r="AV110" i="13"/>
  <c r="AV576" i="13"/>
  <c r="AV43" i="13"/>
  <c r="AV638" i="13"/>
  <c r="AV193" i="13"/>
  <c r="AV395" i="13"/>
  <c r="AV187" i="13"/>
  <c r="AV686" i="13"/>
  <c r="AV237" i="13"/>
  <c r="AV16" i="13"/>
  <c r="AV593" i="13"/>
  <c r="AV121" i="13"/>
  <c r="AV437" i="13"/>
  <c r="AV221" i="13"/>
  <c r="AV124" i="13"/>
  <c r="AV331" i="13"/>
  <c r="AV296" i="13"/>
  <c r="AV196" i="13"/>
  <c r="AV458" i="13"/>
  <c r="AV250" i="13"/>
  <c r="AV700" i="13"/>
  <c r="AV12" i="13"/>
  <c r="AV350" i="13"/>
  <c r="AV254" i="13"/>
  <c r="AV39" i="13"/>
  <c r="AV323" i="13"/>
  <c r="AV675" i="13"/>
  <c r="AV373" i="13"/>
  <c r="AV85" i="13"/>
  <c r="AV128" i="13"/>
  <c r="AV320" i="13"/>
  <c r="AV704" i="13"/>
  <c r="AV610" i="13"/>
  <c r="AV138" i="13"/>
  <c r="AV600" i="13"/>
  <c r="AV584" i="13"/>
  <c r="AV658" i="13"/>
  <c r="AV285" i="13"/>
  <c r="AV671" i="13"/>
  <c r="AV297" i="13"/>
  <c r="AV53" i="13"/>
  <c r="AV575" i="13"/>
  <c r="AV538" i="13"/>
  <c r="AV603" i="13"/>
  <c r="AV342" i="13"/>
  <c r="AV515" i="13"/>
  <c r="AV641" i="13"/>
  <c r="AV130" i="13"/>
  <c r="AV601" i="13"/>
  <c r="AV82" i="13"/>
  <c r="AV37" i="13"/>
  <c r="AV605" i="13"/>
  <c r="AV224" i="13"/>
  <c r="AV332" i="13"/>
  <c r="AV682" i="13"/>
  <c r="AV562" i="13"/>
  <c r="AV4" i="13"/>
  <c r="AV219" i="13"/>
  <c r="AV415" i="13"/>
  <c r="AV266" i="13"/>
  <c r="AV343" i="13"/>
  <c r="AV595" i="13"/>
  <c r="AV35" i="13"/>
  <c r="AV563" i="13"/>
  <c r="AV238" i="13"/>
  <c r="AV105" i="13"/>
  <c r="AV301" i="13"/>
  <c r="AV49" i="13"/>
  <c r="AV537" i="13"/>
  <c r="AV315" i="13"/>
  <c r="AV140" i="13"/>
  <c r="AV164" i="13"/>
  <c r="AV162" i="13"/>
  <c r="AV201" i="13"/>
  <c r="AV86" i="13"/>
  <c r="AV531" i="13"/>
  <c r="AV422" i="13"/>
  <c r="AV434" i="13"/>
  <c r="AV469" i="13"/>
  <c r="AV337" i="13"/>
  <c r="AV334" i="13"/>
  <c r="AV684" i="13"/>
  <c r="AV612" i="13"/>
  <c r="AV175" i="13"/>
  <c r="AV637" i="13"/>
  <c r="AV225" i="13"/>
  <c r="AV516" i="13"/>
  <c r="AV417" i="13"/>
  <c r="AV139" i="13"/>
  <c r="AV567" i="13"/>
  <c r="AV386" i="13"/>
  <c r="AV689" i="13"/>
  <c r="AV114" i="13"/>
  <c r="AV21" i="13"/>
  <c r="AV581" i="13"/>
  <c r="AV326" i="13"/>
  <c r="AV653" i="13"/>
  <c r="AV623" i="13"/>
  <c r="AV104" i="13"/>
  <c r="AV135" i="13"/>
  <c r="AV666" i="13"/>
  <c r="AV186" i="13"/>
  <c r="AV33" i="13"/>
  <c r="AV613" i="13"/>
  <c r="AV275" i="13"/>
  <c r="AV176" i="13"/>
  <c r="V311" i="13"/>
  <c r="U311" i="13"/>
  <c r="AH1" i="13" l="1"/>
  <c r="O554" i="13" l="1"/>
  <c r="O270" i="13"/>
  <c r="O64" i="13"/>
  <c r="O455" i="13"/>
  <c r="O416" i="13"/>
  <c r="O92" i="13"/>
  <c r="O307" i="13"/>
  <c r="O103" i="13"/>
  <c r="O646" i="13"/>
  <c r="O472" i="13"/>
  <c r="O281" i="13"/>
  <c r="O77" i="13"/>
  <c r="O525" i="13"/>
  <c r="O582" i="13"/>
  <c r="O643" i="13"/>
  <c r="O524" i="13"/>
  <c r="O232" i="13"/>
  <c r="O99" i="13"/>
  <c r="O66" i="13"/>
  <c r="O702" i="13"/>
  <c r="O403" i="13"/>
  <c r="O624" i="13"/>
  <c r="O394" i="13"/>
  <c r="O703" i="13"/>
  <c r="O503" i="13"/>
  <c r="O627" i="13"/>
  <c r="O191" i="13"/>
  <c r="O509" i="13"/>
  <c r="O184" i="13"/>
  <c r="O158" i="13"/>
  <c r="O180" i="13"/>
  <c r="O443" i="13"/>
  <c r="O617" i="13"/>
  <c r="O614" i="13"/>
  <c r="O181" i="13"/>
  <c r="O491" i="13"/>
  <c r="O78" i="13"/>
  <c r="O228" i="13"/>
  <c r="O664" i="13"/>
  <c r="O188" i="13"/>
  <c r="O117" i="13"/>
  <c r="O616" i="13"/>
  <c r="O183" i="13"/>
  <c r="O179" i="13"/>
  <c r="O290" i="13"/>
  <c r="O190" i="13"/>
  <c r="O26" i="13"/>
  <c r="O565" i="13"/>
  <c r="O333" i="13"/>
  <c r="O159" i="13"/>
  <c r="O585" i="13"/>
  <c r="O566" i="13"/>
  <c r="O374" i="13"/>
  <c r="O222" i="13"/>
  <c r="O255" i="13"/>
  <c r="O19" i="13"/>
  <c r="O243" i="13"/>
  <c r="O203" i="13"/>
  <c r="O489" i="13"/>
  <c r="O293" i="13"/>
  <c r="O94" i="13"/>
  <c r="O200" i="13"/>
  <c r="O651" i="13"/>
  <c r="O397" i="13"/>
  <c r="O217" i="13"/>
  <c r="O569" i="13"/>
  <c r="O396" i="13"/>
  <c r="O448" i="13"/>
  <c r="O91" i="13"/>
  <c r="O299" i="13"/>
  <c r="O447" i="13"/>
  <c r="O295" i="13"/>
  <c r="O670" i="13"/>
  <c r="O430" i="13"/>
  <c r="O80" i="13"/>
  <c r="O409" i="13"/>
  <c r="O30" i="13"/>
  <c r="O62" i="13"/>
  <c r="O262" i="13"/>
  <c r="O662" i="13"/>
  <c r="O156" i="13"/>
  <c r="O578" i="13"/>
  <c r="O504" i="13"/>
  <c r="O435" i="13"/>
  <c r="O487" i="13"/>
  <c r="O543" i="13"/>
  <c r="O648" i="13"/>
  <c r="O109" i="13"/>
  <c r="O518" i="13"/>
  <c r="O322" i="13"/>
  <c r="O115" i="13"/>
  <c r="O544" i="13"/>
  <c r="O348" i="13"/>
  <c r="O572" i="13"/>
  <c r="O529" i="13"/>
  <c r="O623" i="13"/>
  <c r="O306" i="13"/>
  <c r="O335" i="13"/>
  <c r="O104" i="13"/>
  <c r="O107" i="13"/>
  <c r="O79" i="13"/>
  <c r="O55" i="13"/>
  <c r="O497" i="13"/>
  <c r="O414" i="13"/>
  <c r="O535" i="13"/>
  <c r="O659" i="13"/>
  <c r="O474" i="13"/>
  <c r="O329" i="13"/>
  <c r="O150" i="13"/>
  <c r="O134" i="13"/>
  <c r="O65" i="13"/>
  <c r="O8" i="13"/>
  <c r="O488" i="13"/>
  <c r="O523" i="13"/>
  <c r="O223" i="13"/>
  <c r="O493" i="13"/>
  <c r="O486" i="13"/>
  <c r="O655" i="13"/>
  <c r="O647" i="13"/>
  <c r="O547" i="13"/>
  <c r="O194" i="13"/>
  <c r="O300" i="13"/>
  <c r="O70" i="13"/>
  <c r="O22" i="13"/>
  <c r="O6" i="13"/>
  <c r="O609" i="13"/>
  <c r="O636" i="13"/>
  <c r="O210" i="13"/>
  <c r="O630" i="13"/>
  <c r="O146" i="13"/>
  <c r="O401" i="13"/>
  <c r="O145" i="13"/>
  <c r="O195" i="13"/>
  <c r="O551" i="13"/>
  <c r="O404" i="13"/>
  <c r="O498" i="13"/>
  <c r="O570" i="13"/>
  <c r="O177" i="13"/>
  <c r="O371" i="13"/>
  <c r="O10" i="13"/>
  <c r="O685" i="13"/>
  <c r="O454" i="13"/>
  <c r="O456" i="13"/>
  <c r="O288" i="13"/>
  <c r="O17" i="13"/>
  <c r="O364" i="13"/>
  <c r="O24" i="13"/>
  <c r="O58" i="13"/>
  <c r="O287" i="13"/>
  <c r="O475" i="13"/>
  <c r="O286" i="13"/>
  <c r="O481" i="13"/>
  <c r="O473" i="13"/>
  <c r="O27" i="13"/>
  <c r="O461" i="13"/>
  <c r="O279" i="13"/>
  <c r="O471" i="13"/>
  <c r="O470" i="13"/>
  <c r="O468" i="13"/>
  <c r="O381" i="13"/>
  <c r="O273" i="13"/>
  <c r="O464" i="13"/>
  <c r="O463" i="13"/>
  <c r="O462" i="13"/>
  <c r="O272" i="13"/>
  <c r="O546" i="13"/>
  <c r="O271" i="13"/>
  <c r="O457" i="13"/>
  <c r="O283" i="13"/>
  <c r="O268" i="13"/>
  <c r="O598" i="13"/>
  <c r="O663" i="13"/>
  <c r="O57" i="13"/>
  <c r="O399" i="13"/>
  <c r="O216" i="13"/>
  <c r="O88" i="13"/>
  <c r="O95" i="13"/>
  <c r="O510" i="13"/>
  <c r="O141" i="13"/>
  <c r="O346" i="13"/>
  <c r="O202" i="13"/>
  <c r="O189" i="13"/>
  <c r="O353" i="13"/>
  <c r="O71" i="13"/>
  <c r="O163" i="13"/>
  <c r="O197" i="13"/>
  <c r="O81" i="13"/>
  <c r="O615" i="13"/>
  <c r="O280" i="13"/>
  <c r="O511" i="13"/>
  <c r="O89" i="13"/>
  <c r="O251" i="13"/>
  <c r="O625" i="13"/>
  <c r="O467" i="13"/>
  <c r="O428" i="13"/>
  <c r="O317" i="13"/>
  <c r="O640" i="13"/>
  <c r="O696" i="13"/>
  <c r="O142" i="13"/>
  <c r="O263" i="13"/>
  <c r="O588" i="13"/>
  <c r="O628" i="13"/>
  <c r="O587" i="13"/>
  <c r="O48" i="13"/>
  <c r="O247" i="13"/>
  <c r="O665" i="13"/>
  <c r="O349" i="13"/>
  <c r="O302" i="13"/>
  <c r="O607" i="13"/>
  <c r="O668" i="13"/>
  <c r="O608" i="13"/>
  <c r="O44" i="13"/>
  <c r="O677" i="13"/>
  <c r="O155" i="13"/>
  <c r="O289" i="13"/>
  <c r="O316" i="13"/>
  <c r="O206" i="13"/>
  <c r="O676" i="13"/>
  <c r="O214" i="13"/>
  <c r="O362" i="13"/>
  <c r="O507" i="13"/>
  <c r="O9" i="13"/>
  <c r="O460" i="13"/>
  <c r="O697" i="13"/>
  <c r="O560" i="13"/>
  <c r="O330" i="13"/>
  <c r="O215" i="13"/>
  <c r="O508" i="13"/>
  <c r="O405" i="13"/>
  <c r="O61" i="13"/>
  <c r="O650" i="13"/>
  <c r="O276" i="13"/>
  <c r="O425" i="13"/>
  <c r="O136" i="13"/>
  <c r="O51" i="13"/>
  <c r="O626" i="13"/>
  <c r="O100" i="13"/>
  <c r="O68" i="13"/>
  <c r="O351" i="13"/>
  <c r="O564" i="13"/>
  <c r="O161" i="13"/>
  <c r="O429" i="13"/>
  <c r="O218" i="13"/>
  <c r="O620" i="13"/>
  <c r="O209" i="13"/>
  <c r="O667" i="13"/>
  <c r="O356" i="13"/>
  <c r="O384" i="13"/>
  <c r="O314" i="13"/>
  <c r="O366" i="13"/>
  <c r="O645" i="13"/>
  <c r="O476" i="13"/>
  <c r="O212" i="13"/>
  <c r="O568" i="13"/>
  <c r="O133" i="13"/>
  <c r="O423" i="13"/>
  <c r="O365" i="13"/>
  <c r="O152" i="13"/>
  <c r="O590" i="13"/>
  <c r="O357" i="13"/>
  <c r="O372" i="13"/>
  <c r="O132" i="13"/>
  <c r="O459" i="13"/>
  <c r="O591" i="13"/>
  <c r="O360" i="13"/>
  <c r="O321" i="13"/>
  <c r="O284" i="13"/>
  <c r="O666" i="13"/>
  <c r="O186" i="13"/>
  <c r="O33" i="13"/>
  <c r="O499" i="13"/>
  <c r="O613" i="13"/>
  <c r="O275" i="13"/>
  <c r="O176" i="13"/>
  <c r="O227" i="13"/>
  <c r="O656" i="13"/>
  <c r="O204" i="13"/>
  <c r="O265" i="13"/>
  <c r="O303" i="13"/>
  <c r="O14" i="13"/>
  <c r="O479" i="13"/>
  <c r="O355" i="13"/>
  <c r="O639" i="13"/>
  <c r="O545" i="13"/>
  <c r="O312" i="13"/>
  <c r="O517" i="13"/>
  <c r="O246" i="13"/>
  <c r="O631" i="13"/>
  <c r="O242" i="13"/>
  <c r="O157" i="13"/>
  <c r="O119" i="13"/>
  <c r="O15" i="13"/>
  <c r="O198" i="13"/>
  <c r="O205" i="13"/>
  <c r="O622" i="13"/>
  <c r="O688" i="13"/>
  <c r="O465" i="13"/>
  <c r="O131" i="13"/>
  <c r="O328" i="13"/>
  <c r="O347" i="13"/>
  <c r="O692" i="13"/>
  <c r="O674" i="13"/>
  <c r="O361" i="13"/>
  <c r="O308" i="13"/>
  <c r="O52" i="13"/>
  <c r="O96" i="13"/>
  <c r="O453" i="13"/>
  <c r="O46" i="13"/>
  <c r="O699" i="13"/>
  <c r="O522" i="13"/>
  <c r="O482" i="13"/>
  <c r="O233" i="13"/>
  <c r="O29" i="13"/>
  <c r="O170" i="13"/>
  <c r="O282" i="13"/>
  <c r="O50" i="13"/>
  <c r="O173" i="13"/>
  <c r="O274" i="13"/>
  <c r="O264" i="13"/>
  <c r="O484" i="13"/>
  <c r="O28" i="13"/>
  <c r="O599" i="13"/>
  <c r="O532" i="13"/>
  <c r="O533" i="13"/>
  <c r="O678" i="13"/>
  <c r="O160" i="13"/>
  <c r="O583" i="13"/>
  <c r="O34" i="13"/>
  <c r="O269" i="13"/>
  <c r="O340" i="13"/>
  <c r="O672" i="13"/>
  <c r="O693" i="13"/>
  <c r="O542" i="13"/>
  <c r="O125" i="13"/>
  <c r="O248" i="13"/>
  <c r="O208" i="13"/>
  <c r="O313" i="13"/>
  <c r="O102" i="13"/>
  <c r="O309" i="13"/>
  <c r="O126" i="13"/>
  <c r="O108" i="13"/>
  <c r="O47" i="13"/>
  <c r="O387" i="13"/>
  <c r="O539" i="13"/>
  <c r="O75" i="13"/>
  <c r="O277" i="13"/>
  <c r="O151" i="13"/>
  <c r="O611" i="13"/>
  <c r="O586" i="13"/>
  <c r="O192" i="13"/>
  <c r="O660" i="13"/>
  <c r="O336" i="13"/>
  <c r="O654" i="13"/>
  <c r="O76" i="13"/>
  <c r="O339" i="13"/>
  <c r="O629" i="13"/>
  <c r="O38" i="13"/>
  <c r="O199" i="13"/>
  <c r="O680" i="13"/>
  <c r="O101" i="13"/>
  <c r="O661" i="13"/>
  <c r="O171" i="13"/>
  <c r="O123" i="13"/>
  <c r="O410" i="13"/>
  <c r="O5" i="13"/>
  <c r="O122" i="13"/>
  <c r="O310" i="13"/>
  <c r="O106" i="13"/>
  <c r="O344" i="13"/>
  <c r="O391" i="13"/>
  <c r="O45" i="13"/>
  <c r="O526" i="13"/>
  <c r="O485" i="13"/>
  <c r="O129" i="13"/>
  <c r="O505" i="13"/>
  <c r="O398" i="13"/>
  <c r="O341" i="13"/>
  <c r="O652" i="13"/>
  <c r="O619" i="13"/>
  <c r="O327" i="13"/>
  <c r="O480" i="13"/>
  <c r="O182" i="13"/>
  <c r="O389" i="13"/>
  <c r="O241" i="13"/>
  <c r="O380" i="13"/>
  <c r="O110" i="13"/>
  <c r="O135" i="13"/>
  <c r="O576" i="13"/>
  <c r="O43" i="13"/>
  <c r="O638" i="13"/>
  <c r="O193" i="13"/>
  <c r="O395" i="13"/>
  <c r="O187" i="13"/>
  <c r="O686" i="13"/>
  <c r="O237" i="13"/>
  <c r="O16" i="13"/>
  <c r="O593" i="13"/>
  <c r="O121" i="13"/>
  <c r="O437" i="13"/>
  <c r="O221" i="13"/>
  <c r="O124" i="13"/>
  <c r="O331" i="13"/>
  <c r="O296" i="13"/>
  <c r="O458" i="13"/>
  <c r="O250" i="13"/>
  <c r="O700" i="13"/>
  <c r="O12" i="13"/>
  <c r="O350" i="13"/>
  <c r="O254" i="13"/>
  <c r="O39" i="13"/>
  <c r="O323" i="13"/>
  <c r="O675" i="13"/>
  <c r="O373" i="13"/>
  <c r="O85" i="13"/>
  <c r="O128" i="13"/>
  <c r="O320" i="13"/>
  <c r="O704" i="13"/>
  <c r="O610" i="13"/>
  <c r="O138" i="13"/>
  <c r="O600" i="13"/>
  <c r="O584" i="13"/>
  <c r="O658" i="13"/>
  <c r="O285" i="13"/>
  <c r="O671" i="13"/>
  <c r="O297" i="13"/>
  <c r="O53" i="13"/>
  <c r="O575" i="13"/>
  <c r="O538" i="13"/>
  <c r="O603" i="13"/>
  <c r="O342" i="13"/>
  <c r="O515" i="13"/>
  <c r="O641" i="13"/>
  <c r="O130" i="13"/>
  <c r="O601" i="13"/>
  <c r="O82" i="13"/>
  <c r="O37" i="13"/>
  <c r="O605" i="13"/>
  <c r="O224" i="13"/>
  <c r="O332" i="13"/>
  <c r="O682" i="13"/>
  <c r="O562" i="13"/>
  <c r="O4" i="13"/>
  <c r="O219" i="13"/>
  <c r="O415" i="13"/>
  <c r="O266" i="13"/>
  <c r="O343" i="13"/>
  <c r="O595" i="13"/>
  <c r="O35" i="13"/>
  <c r="O563" i="13"/>
  <c r="O238" i="13"/>
  <c r="O105" i="13"/>
  <c r="O301" i="13"/>
  <c r="O49" i="13"/>
  <c r="O537" i="13"/>
  <c r="O315" i="13"/>
  <c r="O140" i="13"/>
  <c r="O164" i="13"/>
  <c r="O162" i="13"/>
  <c r="O201" i="13"/>
  <c r="O86" i="13"/>
  <c r="O531" i="13"/>
  <c r="O422" i="13"/>
  <c r="O434" i="13"/>
  <c r="O469" i="13"/>
  <c r="O337" i="13"/>
  <c r="O334" i="13"/>
  <c r="O684" i="13"/>
  <c r="O40" i="13"/>
  <c r="O413" i="13"/>
  <c r="O612" i="13"/>
  <c r="O175" i="13"/>
  <c r="O637" i="13"/>
  <c r="O225" i="13"/>
  <c r="O516" i="13"/>
  <c r="O417" i="13"/>
  <c r="O139" i="13"/>
  <c r="O567" i="13"/>
  <c r="O386" i="13"/>
  <c r="O689" i="13"/>
  <c r="O114" i="13"/>
  <c r="O21" i="13"/>
  <c r="O581" i="13"/>
  <c r="O326" i="13"/>
  <c r="O653" i="13"/>
  <c r="AQ27" i="13" l="1"/>
  <c r="AR27" i="13" s="1"/>
  <c r="AK27" i="13"/>
  <c r="AL27" i="13" s="1"/>
  <c r="AO27" i="13"/>
  <c r="AP27" i="13" s="1"/>
  <c r="AM27" i="13"/>
  <c r="AN27" i="13" s="1"/>
  <c r="AQ105" i="13"/>
  <c r="AR105" i="13" s="1"/>
  <c r="AM105" i="13"/>
  <c r="AN105" i="13" s="1"/>
  <c r="AO105" i="13"/>
  <c r="AP105" i="13" s="1"/>
  <c r="AK105" i="13"/>
  <c r="AL105" i="13" s="1"/>
  <c r="AQ238" i="13"/>
  <c r="AR238" i="13" s="1"/>
  <c r="AM238" i="13"/>
  <c r="AN238" i="13" s="1"/>
  <c r="AO238" i="13"/>
  <c r="AP238" i="13" s="1"/>
  <c r="AK238" i="13"/>
  <c r="AL238" i="13" s="1"/>
  <c r="AQ35" i="13"/>
  <c r="AR35" i="13" s="1"/>
  <c r="AM35" i="13"/>
  <c r="AN35" i="13" s="1"/>
  <c r="AK35" i="13"/>
  <c r="AL35" i="13" s="1"/>
  <c r="AO35" i="13"/>
  <c r="AP35" i="13" s="1"/>
  <c r="AQ343" i="13"/>
  <c r="AR343" i="13" s="1"/>
  <c r="AM343" i="13"/>
  <c r="AN343" i="13" s="1"/>
  <c r="AO343" i="13"/>
  <c r="AP343" i="13" s="1"/>
  <c r="AK343" i="13"/>
  <c r="AL343" i="13" s="1"/>
  <c r="AO266" i="13"/>
  <c r="AP266" i="13" s="1"/>
  <c r="AK266" i="13"/>
  <c r="AL266" i="13" s="1"/>
  <c r="AQ266" i="13"/>
  <c r="AR266" i="13" s="1"/>
  <c r="AM266" i="13"/>
  <c r="AN266" i="13" s="1"/>
  <c r="AO219" i="13"/>
  <c r="AP219" i="13" s="1"/>
  <c r="AK219" i="13"/>
  <c r="AL219" i="13" s="1"/>
  <c r="AQ219" i="13"/>
  <c r="AR219" i="13" s="1"/>
  <c r="AM219" i="13"/>
  <c r="AN219" i="13" s="1"/>
  <c r="AQ562" i="13"/>
  <c r="AR562" i="13" s="1"/>
  <c r="AM562" i="13"/>
  <c r="AN562" i="13" s="1"/>
  <c r="AK562" i="13"/>
  <c r="AL562" i="13" s="1"/>
  <c r="AO562" i="13"/>
  <c r="AP562" i="13" s="1"/>
  <c r="AQ332" i="13"/>
  <c r="AR332" i="13" s="1"/>
  <c r="AM332" i="13"/>
  <c r="AN332" i="13" s="1"/>
  <c r="AO332" i="13"/>
  <c r="AP332" i="13" s="1"/>
  <c r="AK332" i="13"/>
  <c r="AL332" i="13" s="1"/>
  <c r="AO82" i="13"/>
  <c r="AP82" i="13" s="1"/>
  <c r="AK82" i="13"/>
  <c r="AL82" i="13" s="1"/>
  <c r="AM82" i="13"/>
  <c r="AN82" i="13" s="1"/>
  <c r="AQ82" i="13"/>
  <c r="AR82" i="13" s="1"/>
  <c r="AO641" i="13"/>
  <c r="AP641" i="13" s="1"/>
  <c r="AK641" i="13"/>
  <c r="AL641" i="13" s="1"/>
  <c r="AQ641" i="13"/>
  <c r="AR641" i="13" s="1"/>
  <c r="AM641" i="13"/>
  <c r="AN641" i="13" s="1"/>
  <c r="AO342" i="13"/>
  <c r="AP342" i="13" s="1"/>
  <c r="AK342" i="13"/>
  <c r="AL342" i="13" s="1"/>
  <c r="AQ342" i="13"/>
  <c r="AR342" i="13" s="1"/>
  <c r="AM342" i="13"/>
  <c r="AN342" i="13" s="1"/>
  <c r="AO538" i="13"/>
  <c r="AP538" i="13" s="1"/>
  <c r="AK538" i="13"/>
  <c r="AL538" i="13" s="1"/>
  <c r="AQ538" i="13"/>
  <c r="AR538" i="13" s="1"/>
  <c r="AM538" i="13"/>
  <c r="AN538" i="13" s="1"/>
  <c r="AO671" i="13"/>
  <c r="AP671" i="13" s="1"/>
  <c r="AK671" i="13"/>
  <c r="AL671" i="13" s="1"/>
  <c r="AQ671" i="13"/>
  <c r="AR671" i="13" s="1"/>
  <c r="AM671" i="13"/>
  <c r="AN671" i="13" s="1"/>
  <c r="AO658" i="13"/>
  <c r="AP658" i="13" s="1"/>
  <c r="AK658" i="13"/>
  <c r="AL658" i="13" s="1"/>
  <c r="AQ658" i="13"/>
  <c r="AR658" i="13" s="1"/>
  <c r="AM658" i="13"/>
  <c r="AN658" i="13" s="1"/>
  <c r="AO600" i="13"/>
  <c r="AP600" i="13" s="1"/>
  <c r="AK600" i="13"/>
  <c r="AL600" i="13" s="1"/>
  <c r="AQ600" i="13"/>
  <c r="AR600" i="13" s="1"/>
  <c r="AM600" i="13"/>
  <c r="AN600" i="13" s="1"/>
  <c r="AQ704" i="13"/>
  <c r="AR704" i="13" s="1"/>
  <c r="AM704" i="13"/>
  <c r="AN704" i="13" s="1"/>
  <c r="AO704" i="13"/>
  <c r="AP704" i="13" s="1"/>
  <c r="AK704" i="13"/>
  <c r="AL704" i="13" s="1"/>
  <c r="AQ128" i="13"/>
  <c r="AR128" i="13" s="1"/>
  <c r="AM128" i="13"/>
  <c r="AN128" i="13" s="1"/>
  <c r="AO128" i="13"/>
  <c r="AP128" i="13" s="1"/>
  <c r="AK128" i="13"/>
  <c r="AL128" i="13" s="1"/>
  <c r="AQ85" i="13"/>
  <c r="AR85" i="13" s="1"/>
  <c r="AM85" i="13"/>
  <c r="AN85" i="13" s="1"/>
  <c r="AO85" i="13"/>
  <c r="AP85" i="13" s="1"/>
  <c r="AK85" i="13"/>
  <c r="AL85" i="13" s="1"/>
  <c r="AQ12" i="13"/>
  <c r="AR12" i="13" s="1"/>
  <c r="AM12" i="13"/>
  <c r="AN12" i="13" s="1"/>
  <c r="AO12" i="13"/>
  <c r="AP12" i="13" s="1"/>
  <c r="AK12" i="13"/>
  <c r="AL12" i="13" s="1"/>
  <c r="AQ458" i="13"/>
  <c r="AR458" i="13" s="1"/>
  <c r="AM458" i="13"/>
  <c r="AN458" i="13" s="1"/>
  <c r="AO458" i="13"/>
  <c r="AP458" i="13" s="1"/>
  <c r="AK458" i="13"/>
  <c r="AL458" i="13" s="1"/>
  <c r="AQ296" i="13"/>
  <c r="AR296" i="13" s="1"/>
  <c r="AM296" i="13"/>
  <c r="AN296" i="13" s="1"/>
  <c r="AO296" i="13"/>
  <c r="AP296" i="13" s="1"/>
  <c r="AK296" i="13"/>
  <c r="AL296" i="13" s="1"/>
  <c r="AQ331" i="13"/>
  <c r="AR331" i="13" s="1"/>
  <c r="AM331" i="13"/>
  <c r="AN331" i="13" s="1"/>
  <c r="AO331" i="13"/>
  <c r="AP331" i="13" s="1"/>
  <c r="AK331" i="13"/>
  <c r="AL331" i="13" s="1"/>
  <c r="AQ221" i="13"/>
  <c r="AR221" i="13" s="1"/>
  <c r="AM221" i="13"/>
  <c r="AN221" i="13" s="1"/>
  <c r="AO221" i="13"/>
  <c r="AP221" i="13" s="1"/>
  <c r="AK221" i="13"/>
  <c r="AL221" i="13" s="1"/>
  <c r="AO437" i="13"/>
  <c r="AP437" i="13" s="1"/>
  <c r="AK437" i="13"/>
  <c r="AL437" i="13" s="1"/>
  <c r="AQ437" i="13"/>
  <c r="AR437" i="13" s="1"/>
  <c r="AM437" i="13"/>
  <c r="AN437" i="13" s="1"/>
  <c r="AO121" i="13"/>
  <c r="AP121" i="13" s="1"/>
  <c r="AK121" i="13"/>
  <c r="AL121" i="13" s="1"/>
  <c r="AQ121" i="13"/>
  <c r="AR121" i="13" s="1"/>
  <c r="AM121" i="13"/>
  <c r="AN121" i="13" s="1"/>
  <c r="AO593" i="13"/>
  <c r="AP593" i="13" s="1"/>
  <c r="AK593" i="13"/>
  <c r="AL593" i="13" s="1"/>
  <c r="AQ593" i="13"/>
  <c r="AR593" i="13" s="1"/>
  <c r="AM593" i="13"/>
  <c r="AN593" i="13" s="1"/>
  <c r="AO16" i="13"/>
  <c r="AP16" i="13" s="1"/>
  <c r="AK16" i="13"/>
  <c r="AL16" i="13" s="1"/>
  <c r="AQ16" i="13"/>
  <c r="AR16" i="13" s="1"/>
  <c r="AM16" i="13"/>
  <c r="AN16" i="13" s="1"/>
  <c r="AO237" i="13"/>
  <c r="AP237" i="13" s="1"/>
  <c r="AK237" i="13"/>
  <c r="AL237" i="13" s="1"/>
  <c r="AQ237" i="13"/>
  <c r="AR237" i="13" s="1"/>
  <c r="AM237" i="13"/>
  <c r="AN237" i="13" s="1"/>
  <c r="AQ395" i="13"/>
  <c r="AR395" i="13" s="1"/>
  <c r="AM395" i="13"/>
  <c r="AN395" i="13" s="1"/>
  <c r="AO395" i="13"/>
  <c r="AP395" i="13" s="1"/>
  <c r="AK395" i="13"/>
  <c r="AL395" i="13" s="1"/>
  <c r="AQ193" i="13"/>
  <c r="AR193" i="13" s="1"/>
  <c r="AM193" i="13"/>
  <c r="AN193" i="13" s="1"/>
  <c r="AO193" i="13"/>
  <c r="AP193" i="13" s="1"/>
  <c r="AK193" i="13"/>
  <c r="AL193" i="13" s="1"/>
  <c r="AQ43" i="13"/>
  <c r="AR43" i="13" s="1"/>
  <c r="AM43" i="13"/>
  <c r="AN43" i="13" s="1"/>
  <c r="AO43" i="13"/>
  <c r="AP43" i="13" s="1"/>
  <c r="AK43" i="13"/>
  <c r="AL43" i="13" s="1"/>
  <c r="AQ110" i="13"/>
  <c r="AR110" i="13" s="1"/>
  <c r="AM110" i="13"/>
  <c r="AN110" i="13" s="1"/>
  <c r="AO110" i="13"/>
  <c r="AP110" i="13" s="1"/>
  <c r="AK110" i="13"/>
  <c r="AL110" i="13" s="1"/>
  <c r="AQ380" i="13"/>
  <c r="AR380" i="13" s="1"/>
  <c r="AM380" i="13"/>
  <c r="AN380" i="13" s="1"/>
  <c r="AO380" i="13"/>
  <c r="AP380" i="13" s="1"/>
  <c r="AK380" i="13"/>
  <c r="AL380" i="13" s="1"/>
  <c r="AO182" i="13"/>
  <c r="AP182" i="13" s="1"/>
  <c r="AK182" i="13"/>
  <c r="AL182" i="13" s="1"/>
  <c r="AQ182" i="13"/>
  <c r="AR182" i="13" s="1"/>
  <c r="AM182" i="13"/>
  <c r="AN182" i="13" s="1"/>
  <c r="AQ327" i="13"/>
  <c r="AR327" i="13" s="1"/>
  <c r="AM327" i="13"/>
  <c r="AN327" i="13" s="1"/>
  <c r="AO327" i="13"/>
  <c r="AP327" i="13" s="1"/>
  <c r="AK327" i="13"/>
  <c r="AL327" i="13" s="1"/>
  <c r="AQ652" i="13"/>
  <c r="AR652" i="13" s="1"/>
  <c r="AM652" i="13"/>
  <c r="AN652" i="13" s="1"/>
  <c r="AO652" i="13"/>
  <c r="AP652" i="13" s="1"/>
  <c r="AK652" i="13"/>
  <c r="AL652" i="13" s="1"/>
  <c r="AO505" i="13"/>
  <c r="AP505" i="13" s="1"/>
  <c r="AK505" i="13"/>
  <c r="AL505" i="13" s="1"/>
  <c r="AQ505" i="13"/>
  <c r="AR505" i="13" s="1"/>
  <c r="AM505" i="13"/>
  <c r="AN505" i="13" s="1"/>
  <c r="AO485" i="13"/>
  <c r="AP485" i="13" s="1"/>
  <c r="AK485" i="13"/>
  <c r="AL485" i="13" s="1"/>
  <c r="AQ485" i="13"/>
  <c r="AR485" i="13" s="1"/>
  <c r="AM485" i="13"/>
  <c r="AN485" i="13" s="1"/>
  <c r="AO526" i="13"/>
  <c r="AP526" i="13" s="1"/>
  <c r="AK526" i="13"/>
  <c r="AL526" i="13" s="1"/>
  <c r="AQ526" i="13"/>
  <c r="AR526" i="13" s="1"/>
  <c r="AM526" i="13"/>
  <c r="AN526" i="13" s="1"/>
  <c r="AQ310" i="13"/>
  <c r="AR310" i="13" s="1"/>
  <c r="AM310" i="13"/>
  <c r="AN310" i="13" s="1"/>
  <c r="AO310" i="13"/>
  <c r="AP310" i="13" s="1"/>
  <c r="AK310" i="13"/>
  <c r="AL310" i="13" s="1"/>
  <c r="AQ5" i="13"/>
  <c r="AR5" i="13" s="1"/>
  <c r="AM5" i="13"/>
  <c r="AN5" i="13" s="1"/>
  <c r="AO5" i="13"/>
  <c r="AP5" i="13" s="1"/>
  <c r="AK5" i="13"/>
  <c r="AL5" i="13" s="1"/>
  <c r="AQ123" i="13"/>
  <c r="AR123" i="13" s="1"/>
  <c r="AM123" i="13"/>
  <c r="AN123" i="13" s="1"/>
  <c r="AO123" i="13"/>
  <c r="AP123" i="13" s="1"/>
  <c r="AK123" i="13"/>
  <c r="AL123" i="13" s="1"/>
  <c r="AQ171" i="13"/>
  <c r="AR171" i="13" s="1"/>
  <c r="AM171" i="13"/>
  <c r="AN171" i="13" s="1"/>
  <c r="AO171" i="13"/>
  <c r="AP171" i="13" s="1"/>
  <c r="AK171" i="13"/>
  <c r="AL171" i="13" s="1"/>
  <c r="AQ661" i="13"/>
  <c r="AR661" i="13" s="1"/>
  <c r="AM661" i="13"/>
  <c r="AN661" i="13" s="1"/>
  <c r="AO661" i="13"/>
  <c r="AP661" i="13" s="1"/>
  <c r="AK661" i="13"/>
  <c r="AL661" i="13" s="1"/>
  <c r="AQ680" i="13"/>
  <c r="AR680" i="13" s="1"/>
  <c r="AM680" i="13"/>
  <c r="AN680" i="13" s="1"/>
  <c r="AO680" i="13"/>
  <c r="AP680" i="13" s="1"/>
  <c r="AK680" i="13"/>
  <c r="AL680" i="13" s="1"/>
  <c r="AQ38" i="13"/>
  <c r="AR38" i="13" s="1"/>
  <c r="AM38" i="13"/>
  <c r="AN38" i="13" s="1"/>
  <c r="AO38" i="13"/>
  <c r="AP38" i="13" s="1"/>
  <c r="AK38" i="13"/>
  <c r="AL38" i="13" s="1"/>
  <c r="AQ339" i="13"/>
  <c r="AR339" i="13" s="1"/>
  <c r="AM339" i="13"/>
  <c r="AN339" i="13" s="1"/>
  <c r="AO339" i="13"/>
  <c r="AP339" i="13" s="1"/>
  <c r="AK339" i="13"/>
  <c r="AL339" i="13" s="1"/>
  <c r="AQ654" i="13"/>
  <c r="AR654" i="13" s="1"/>
  <c r="AM654" i="13"/>
  <c r="AN654" i="13" s="1"/>
  <c r="AO654" i="13"/>
  <c r="AP654" i="13" s="1"/>
  <c r="AK654" i="13"/>
  <c r="AL654" i="13" s="1"/>
  <c r="AO336" i="13"/>
  <c r="AP336" i="13" s="1"/>
  <c r="AK336" i="13"/>
  <c r="AL336" i="13" s="1"/>
  <c r="AQ336" i="13"/>
  <c r="AR336" i="13" s="1"/>
  <c r="AM336" i="13"/>
  <c r="AN336" i="13" s="1"/>
  <c r="AQ192" i="13"/>
  <c r="AR192" i="13" s="1"/>
  <c r="AM192" i="13"/>
  <c r="AN192" i="13" s="1"/>
  <c r="AO192" i="13"/>
  <c r="AP192" i="13" s="1"/>
  <c r="AK192" i="13"/>
  <c r="AL192" i="13" s="1"/>
  <c r="AO611" i="13"/>
  <c r="AP611" i="13" s="1"/>
  <c r="AK611" i="13"/>
  <c r="AL611" i="13" s="1"/>
  <c r="AQ611" i="13"/>
  <c r="AR611" i="13" s="1"/>
  <c r="AM611" i="13"/>
  <c r="AN611" i="13" s="1"/>
  <c r="AO277" i="13"/>
  <c r="AP277" i="13" s="1"/>
  <c r="AK277" i="13"/>
  <c r="AL277" i="13" s="1"/>
  <c r="AQ277" i="13"/>
  <c r="AR277" i="13" s="1"/>
  <c r="AM277" i="13"/>
  <c r="AN277" i="13" s="1"/>
  <c r="AO539" i="13"/>
  <c r="AP539" i="13" s="1"/>
  <c r="AK539" i="13"/>
  <c r="AL539" i="13" s="1"/>
  <c r="AQ539" i="13"/>
  <c r="AR539" i="13" s="1"/>
  <c r="AM539" i="13"/>
  <c r="AN539" i="13" s="1"/>
  <c r="AO387" i="13"/>
  <c r="AP387" i="13" s="1"/>
  <c r="AK387" i="13"/>
  <c r="AL387" i="13" s="1"/>
  <c r="AQ387" i="13"/>
  <c r="AR387" i="13" s="1"/>
  <c r="AM387" i="13"/>
  <c r="AN387" i="13" s="1"/>
  <c r="AO108" i="13"/>
  <c r="AP108" i="13" s="1"/>
  <c r="AK108" i="13"/>
  <c r="AL108" i="13" s="1"/>
  <c r="AQ108" i="13"/>
  <c r="AR108" i="13" s="1"/>
  <c r="AM108" i="13"/>
  <c r="AN108" i="13" s="1"/>
  <c r="AO126" i="13"/>
  <c r="AP126" i="13" s="1"/>
  <c r="AK126" i="13"/>
  <c r="AL126" i="13" s="1"/>
  <c r="AQ126" i="13"/>
  <c r="AR126" i="13" s="1"/>
  <c r="AM126" i="13"/>
  <c r="AN126" i="13" s="1"/>
  <c r="AO102" i="13"/>
  <c r="AP102" i="13" s="1"/>
  <c r="AK102" i="13"/>
  <c r="AL102" i="13" s="1"/>
  <c r="AQ102" i="13"/>
  <c r="AR102" i="13" s="1"/>
  <c r="AM102" i="13"/>
  <c r="AN102" i="13" s="1"/>
  <c r="AO208" i="13"/>
  <c r="AP208" i="13" s="1"/>
  <c r="AK208" i="13"/>
  <c r="AL208" i="13" s="1"/>
  <c r="AQ208" i="13"/>
  <c r="AR208" i="13" s="1"/>
  <c r="AM208" i="13"/>
  <c r="AN208" i="13" s="1"/>
  <c r="AO340" i="13"/>
  <c r="AP340" i="13" s="1"/>
  <c r="AK340" i="13"/>
  <c r="AL340" i="13" s="1"/>
  <c r="AQ340" i="13"/>
  <c r="AR340" i="13" s="1"/>
  <c r="AM340" i="13"/>
  <c r="AN340" i="13" s="1"/>
  <c r="AQ269" i="13"/>
  <c r="AR269" i="13" s="1"/>
  <c r="AM269" i="13"/>
  <c r="AN269" i="13" s="1"/>
  <c r="AO269" i="13"/>
  <c r="AP269" i="13" s="1"/>
  <c r="AK269" i="13"/>
  <c r="AL269" i="13" s="1"/>
  <c r="AQ34" i="13"/>
  <c r="AR34" i="13" s="1"/>
  <c r="AM34" i="13"/>
  <c r="AN34" i="13" s="1"/>
  <c r="AO34" i="13"/>
  <c r="AP34" i="13" s="1"/>
  <c r="AK34" i="13"/>
  <c r="AL34" i="13" s="1"/>
  <c r="AQ160" i="13"/>
  <c r="AR160" i="13" s="1"/>
  <c r="AM160" i="13"/>
  <c r="AN160" i="13" s="1"/>
  <c r="AO160" i="13"/>
  <c r="AP160" i="13" s="1"/>
  <c r="AK160" i="13"/>
  <c r="AL160" i="13" s="1"/>
  <c r="AQ678" i="13"/>
  <c r="AR678" i="13" s="1"/>
  <c r="AM678" i="13"/>
  <c r="AN678" i="13" s="1"/>
  <c r="AO678" i="13"/>
  <c r="AP678" i="13" s="1"/>
  <c r="AK678" i="13"/>
  <c r="AL678" i="13" s="1"/>
  <c r="AQ533" i="13"/>
  <c r="AR533" i="13" s="1"/>
  <c r="AM533" i="13"/>
  <c r="AN533" i="13" s="1"/>
  <c r="AO533" i="13"/>
  <c r="AP533" i="13" s="1"/>
  <c r="AK533" i="13"/>
  <c r="AL533" i="13" s="1"/>
  <c r="AQ532" i="13"/>
  <c r="AR532" i="13" s="1"/>
  <c r="AM532" i="13"/>
  <c r="AN532" i="13" s="1"/>
  <c r="AO532" i="13"/>
  <c r="AP532" i="13" s="1"/>
  <c r="AK532" i="13"/>
  <c r="AL532" i="13" s="1"/>
  <c r="AQ599" i="13"/>
  <c r="AR599" i="13" s="1"/>
  <c r="AM599" i="13"/>
  <c r="AN599" i="13" s="1"/>
  <c r="AO599" i="13"/>
  <c r="AP599" i="13" s="1"/>
  <c r="AK599" i="13"/>
  <c r="AL599" i="13" s="1"/>
  <c r="AO484" i="13"/>
  <c r="AP484" i="13" s="1"/>
  <c r="AK484" i="13"/>
  <c r="AL484" i="13" s="1"/>
  <c r="AQ484" i="13"/>
  <c r="AR484" i="13" s="1"/>
  <c r="AM484" i="13"/>
  <c r="AN484" i="13" s="1"/>
  <c r="AO264" i="13"/>
  <c r="AP264" i="13" s="1"/>
  <c r="AK264" i="13"/>
  <c r="AL264" i="13" s="1"/>
  <c r="AQ264" i="13"/>
  <c r="AR264" i="13" s="1"/>
  <c r="AM264" i="13"/>
  <c r="AN264" i="13" s="1"/>
  <c r="AO173" i="13"/>
  <c r="AP173" i="13" s="1"/>
  <c r="AK173" i="13"/>
  <c r="AL173" i="13" s="1"/>
  <c r="AQ173" i="13"/>
  <c r="AR173" i="13" s="1"/>
  <c r="AM173" i="13"/>
  <c r="AN173" i="13" s="1"/>
  <c r="AO282" i="13"/>
  <c r="AP282" i="13" s="1"/>
  <c r="AK282" i="13"/>
  <c r="AL282" i="13" s="1"/>
  <c r="AQ282" i="13"/>
  <c r="AR282" i="13" s="1"/>
  <c r="AM282" i="13"/>
  <c r="AN282" i="13" s="1"/>
  <c r="AO170" i="13"/>
  <c r="AP170" i="13" s="1"/>
  <c r="AK170" i="13"/>
  <c r="AL170" i="13" s="1"/>
  <c r="AQ170" i="13"/>
  <c r="AR170" i="13" s="1"/>
  <c r="AM170" i="13"/>
  <c r="AN170" i="13" s="1"/>
  <c r="AO233" i="13"/>
  <c r="AP233" i="13" s="1"/>
  <c r="AK233" i="13"/>
  <c r="AL233" i="13" s="1"/>
  <c r="AQ233" i="13"/>
  <c r="AR233" i="13" s="1"/>
  <c r="AM233" i="13"/>
  <c r="AN233" i="13" s="1"/>
  <c r="AO482" i="13"/>
  <c r="AP482" i="13" s="1"/>
  <c r="AK482" i="13"/>
  <c r="AL482" i="13" s="1"/>
  <c r="AQ482" i="13"/>
  <c r="AR482" i="13" s="1"/>
  <c r="AM482" i="13"/>
  <c r="AN482" i="13" s="1"/>
  <c r="AO522" i="13"/>
  <c r="AP522" i="13" s="1"/>
  <c r="AK522" i="13"/>
  <c r="AL522" i="13" s="1"/>
  <c r="AQ522" i="13"/>
  <c r="AR522" i="13" s="1"/>
  <c r="AM522" i="13"/>
  <c r="AN522" i="13" s="1"/>
  <c r="AO46" i="13"/>
  <c r="AP46" i="13" s="1"/>
  <c r="AK46" i="13"/>
  <c r="AL46" i="13" s="1"/>
  <c r="AQ46" i="13"/>
  <c r="AR46" i="13" s="1"/>
  <c r="AM46" i="13"/>
  <c r="AN46" i="13" s="1"/>
  <c r="AO453" i="13"/>
  <c r="AP453" i="13" s="1"/>
  <c r="AK453" i="13"/>
  <c r="AL453" i="13" s="1"/>
  <c r="AQ453" i="13"/>
  <c r="AR453" i="13" s="1"/>
  <c r="AM453" i="13"/>
  <c r="AN453" i="13" s="1"/>
  <c r="AQ308" i="13"/>
  <c r="AR308" i="13" s="1"/>
  <c r="AM308" i="13"/>
  <c r="AN308" i="13" s="1"/>
  <c r="AO308" i="13"/>
  <c r="AP308" i="13" s="1"/>
  <c r="AK308" i="13"/>
  <c r="AL308" i="13" s="1"/>
  <c r="AQ361" i="13"/>
  <c r="AR361" i="13" s="1"/>
  <c r="AM361" i="13"/>
  <c r="AN361" i="13" s="1"/>
  <c r="AO361" i="13"/>
  <c r="AP361" i="13" s="1"/>
  <c r="AK361" i="13"/>
  <c r="AL361" i="13" s="1"/>
  <c r="AO692" i="13"/>
  <c r="AP692" i="13" s="1"/>
  <c r="AK692" i="13"/>
  <c r="AL692" i="13" s="1"/>
  <c r="AQ692" i="13"/>
  <c r="AR692" i="13" s="1"/>
  <c r="AM692" i="13"/>
  <c r="AN692" i="13" s="1"/>
  <c r="AO347" i="13"/>
  <c r="AP347" i="13" s="1"/>
  <c r="AK347" i="13"/>
  <c r="AL347" i="13" s="1"/>
  <c r="AQ347" i="13"/>
  <c r="AR347" i="13" s="1"/>
  <c r="AM347" i="13"/>
  <c r="AN347" i="13" s="1"/>
  <c r="AO131" i="13"/>
  <c r="AP131" i="13" s="1"/>
  <c r="AK131" i="13"/>
  <c r="AL131" i="13" s="1"/>
  <c r="AQ131" i="13"/>
  <c r="AR131" i="13" s="1"/>
  <c r="AM131" i="13"/>
  <c r="AN131" i="13" s="1"/>
  <c r="AO688" i="13"/>
  <c r="AP688" i="13" s="1"/>
  <c r="AK688" i="13"/>
  <c r="AL688" i="13" s="1"/>
  <c r="AQ688" i="13"/>
  <c r="AR688" i="13" s="1"/>
  <c r="AM688" i="13"/>
  <c r="AN688" i="13" s="1"/>
  <c r="AO205" i="13"/>
  <c r="AP205" i="13" s="1"/>
  <c r="AK205" i="13"/>
  <c r="AL205" i="13" s="1"/>
  <c r="AQ205" i="13"/>
  <c r="AR205" i="13" s="1"/>
  <c r="AM205" i="13"/>
  <c r="AN205" i="13" s="1"/>
  <c r="AO119" i="13"/>
  <c r="AP119" i="13" s="1"/>
  <c r="AK119" i="13"/>
  <c r="AL119" i="13" s="1"/>
  <c r="AQ119" i="13"/>
  <c r="AR119" i="13" s="1"/>
  <c r="AM119" i="13"/>
  <c r="AN119" i="13" s="1"/>
  <c r="AO242" i="13"/>
  <c r="AP242" i="13" s="1"/>
  <c r="AK242" i="13"/>
  <c r="AL242" i="13" s="1"/>
  <c r="AQ242" i="13"/>
  <c r="AR242" i="13" s="1"/>
  <c r="AM242" i="13"/>
  <c r="AN242" i="13" s="1"/>
  <c r="AO517" i="13"/>
  <c r="AP517" i="13" s="1"/>
  <c r="AK517" i="13"/>
  <c r="AL517" i="13" s="1"/>
  <c r="AQ517" i="13"/>
  <c r="AR517" i="13" s="1"/>
  <c r="AM517" i="13"/>
  <c r="AN517" i="13" s="1"/>
  <c r="AO545" i="13"/>
  <c r="AP545" i="13" s="1"/>
  <c r="AK545" i="13"/>
  <c r="AL545" i="13" s="1"/>
  <c r="AQ545" i="13"/>
  <c r="AR545" i="13" s="1"/>
  <c r="AM545" i="13"/>
  <c r="AN545" i="13" s="1"/>
  <c r="AQ639" i="13"/>
  <c r="AR639" i="13" s="1"/>
  <c r="AM639" i="13"/>
  <c r="AN639" i="13" s="1"/>
  <c r="AO639" i="13"/>
  <c r="AP639" i="13" s="1"/>
  <c r="AK639" i="13"/>
  <c r="AL639" i="13" s="1"/>
  <c r="AQ355" i="13"/>
  <c r="AR355" i="13" s="1"/>
  <c r="AM355" i="13"/>
  <c r="AN355" i="13" s="1"/>
  <c r="AO355" i="13"/>
  <c r="AP355" i="13" s="1"/>
  <c r="AK355" i="13"/>
  <c r="AL355" i="13" s="1"/>
  <c r="AQ14" i="13"/>
  <c r="AR14" i="13" s="1"/>
  <c r="AM14" i="13"/>
  <c r="AN14" i="13" s="1"/>
  <c r="AO14" i="13"/>
  <c r="AP14" i="13" s="1"/>
  <c r="AK14" i="13"/>
  <c r="AL14" i="13" s="1"/>
  <c r="AO303" i="13"/>
  <c r="AP303" i="13" s="1"/>
  <c r="AK303" i="13"/>
  <c r="AL303" i="13" s="1"/>
  <c r="AQ303" i="13"/>
  <c r="AR303" i="13" s="1"/>
  <c r="AM303" i="13"/>
  <c r="AN303" i="13" s="1"/>
  <c r="AQ204" i="13"/>
  <c r="AR204" i="13" s="1"/>
  <c r="AM204" i="13"/>
  <c r="AN204" i="13" s="1"/>
  <c r="AO204" i="13"/>
  <c r="AP204" i="13" s="1"/>
  <c r="AK204" i="13"/>
  <c r="AL204" i="13" s="1"/>
  <c r="AO227" i="13"/>
  <c r="AP227" i="13" s="1"/>
  <c r="AK227" i="13"/>
  <c r="AL227" i="13" s="1"/>
  <c r="AQ227" i="13"/>
  <c r="AR227" i="13" s="1"/>
  <c r="AM227" i="13"/>
  <c r="AN227" i="13" s="1"/>
  <c r="AQ613" i="13"/>
  <c r="AR613" i="13" s="1"/>
  <c r="AM613" i="13"/>
  <c r="AN613" i="13" s="1"/>
  <c r="AO613" i="13"/>
  <c r="AP613" i="13" s="1"/>
  <c r="AK613" i="13"/>
  <c r="AL613" i="13" s="1"/>
  <c r="AO33" i="13"/>
  <c r="AP33" i="13" s="1"/>
  <c r="AK33" i="13"/>
  <c r="AL33" i="13" s="1"/>
  <c r="AQ33" i="13"/>
  <c r="AR33" i="13" s="1"/>
  <c r="AM33" i="13"/>
  <c r="AN33" i="13" s="1"/>
  <c r="AO284" i="13"/>
  <c r="AP284" i="13" s="1"/>
  <c r="AK284" i="13"/>
  <c r="AL284" i="13" s="1"/>
  <c r="AQ284" i="13"/>
  <c r="AR284" i="13" s="1"/>
  <c r="AM284" i="13"/>
  <c r="AN284" i="13" s="1"/>
  <c r="AQ321" i="13"/>
  <c r="AR321" i="13" s="1"/>
  <c r="AM321" i="13"/>
  <c r="AN321" i="13" s="1"/>
  <c r="AO321" i="13"/>
  <c r="AP321" i="13" s="1"/>
  <c r="AK321" i="13"/>
  <c r="AL321" i="13" s="1"/>
  <c r="AO591" i="13"/>
  <c r="AP591" i="13" s="1"/>
  <c r="AK591" i="13"/>
  <c r="AL591" i="13" s="1"/>
  <c r="AQ591" i="13"/>
  <c r="AR591" i="13" s="1"/>
  <c r="AM591" i="13"/>
  <c r="AN591" i="13" s="1"/>
  <c r="AO459" i="13"/>
  <c r="AP459" i="13" s="1"/>
  <c r="AK459" i="13"/>
  <c r="AL459" i="13" s="1"/>
  <c r="AQ459" i="13"/>
  <c r="AR459" i="13" s="1"/>
  <c r="AM459" i="13"/>
  <c r="AN459" i="13" s="1"/>
  <c r="AO372" i="13"/>
  <c r="AP372" i="13" s="1"/>
  <c r="AK372" i="13"/>
  <c r="AL372" i="13" s="1"/>
  <c r="AQ372" i="13"/>
  <c r="AR372" i="13" s="1"/>
  <c r="AM372" i="13"/>
  <c r="AN372" i="13" s="1"/>
  <c r="AQ590" i="13"/>
  <c r="AR590" i="13" s="1"/>
  <c r="AM590" i="13"/>
  <c r="AN590" i="13" s="1"/>
  <c r="AO590" i="13"/>
  <c r="AP590" i="13" s="1"/>
  <c r="AK590" i="13"/>
  <c r="AL590" i="13" s="1"/>
  <c r="AQ152" i="13"/>
  <c r="AR152" i="13" s="1"/>
  <c r="AM152" i="13"/>
  <c r="AN152" i="13" s="1"/>
  <c r="AO152" i="13"/>
  <c r="AP152" i="13" s="1"/>
  <c r="AK152" i="13"/>
  <c r="AL152" i="13" s="1"/>
  <c r="AQ133" i="13"/>
  <c r="AR133" i="13" s="1"/>
  <c r="AM133" i="13"/>
  <c r="AN133" i="13" s="1"/>
  <c r="AO133" i="13"/>
  <c r="AP133" i="13" s="1"/>
  <c r="AK133" i="13"/>
  <c r="AL133" i="13" s="1"/>
  <c r="AQ212" i="13"/>
  <c r="AR212" i="13" s="1"/>
  <c r="AM212" i="13"/>
  <c r="AN212" i="13" s="1"/>
  <c r="AO212" i="13"/>
  <c r="AP212" i="13" s="1"/>
  <c r="AK212" i="13"/>
  <c r="AL212" i="13" s="1"/>
  <c r="AQ476" i="13"/>
  <c r="AR476" i="13" s="1"/>
  <c r="AM476" i="13"/>
  <c r="AN476" i="13" s="1"/>
  <c r="AO476" i="13"/>
  <c r="AP476" i="13" s="1"/>
  <c r="AK476" i="13"/>
  <c r="AL476" i="13" s="1"/>
  <c r="AQ645" i="13"/>
  <c r="AR645" i="13" s="1"/>
  <c r="AM645" i="13"/>
  <c r="AN645" i="13" s="1"/>
  <c r="AO645" i="13"/>
  <c r="AP645" i="13" s="1"/>
  <c r="AK645" i="13"/>
  <c r="AL645" i="13" s="1"/>
  <c r="AQ366" i="13"/>
  <c r="AR366" i="13" s="1"/>
  <c r="AM366" i="13"/>
  <c r="AN366" i="13" s="1"/>
  <c r="AO366" i="13"/>
  <c r="AP366" i="13" s="1"/>
  <c r="AK366" i="13"/>
  <c r="AL366" i="13" s="1"/>
  <c r="AQ314" i="13"/>
  <c r="AR314" i="13" s="1"/>
  <c r="AM314" i="13"/>
  <c r="AN314" i="13" s="1"/>
  <c r="AO314" i="13"/>
  <c r="AP314" i="13" s="1"/>
  <c r="AK314" i="13"/>
  <c r="AL314" i="13" s="1"/>
  <c r="AQ667" i="13"/>
  <c r="AR667" i="13" s="1"/>
  <c r="AM667" i="13"/>
  <c r="AN667" i="13" s="1"/>
  <c r="AO667" i="13"/>
  <c r="AP667" i="13" s="1"/>
  <c r="AK667" i="13"/>
  <c r="AL667" i="13" s="1"/>
  <c r="AQ620" i="13"/>
  <c r="AR620" i="13" s="1"/>
  <c r="AM620" i="13"/>
  <c r="AN620" i="13" s="1"/>
  <c r="AO620" i="13"/>
  <c r="AP620" i="13" s="1"/>
  <c r="AK620" i="13"/>
  <c r="AL620" i="13" s="1"/>
  <c r="AQ429" i="13"/>
  <c r="AR429" i="13" s="1"/>
  <c r="AM429" i="13"/>
  <c r="AN429" i="13" s="1"/>
  <c r="AO429" i="13"/>
  <c r="AP429" i="13" s="1"/>
  <c r="AK429" i="13"/>
  <c r="AL429" i="13" s="1"/>
  <c r="AQ564" i="13"/>
  <c r="AR564" i="13" s="1"/>
  <c r="AM564" i="13"/>
  <c r="AN564" i="13" s="1"/>
  <c r="AO564" i="13"/>
  <c r="AP564" i="13" s="1"/>
  <c r="AK564" i="13"/>
  <c r="AL564" i="13" s="1"/>
  <c r="AQ68" i="13"/>
  <c r="AR68" i="13" s="1"/>
  <c r="AM68" i="13"/>
  <c r="AN68" i="13" s="1"/>
  <c r="AO68" i="13"/>
  <c r="AP68" i="13" s="1"/>
  <c r="AK68" i="13"/>
  <c r="AL68" i="13" s="1"/>
  <c r="AQ626" i="13"/>
  <c r="AR626" i="13" s="1"/>
  <c r="AM626" i="13"/>
  <c r="AN626" i="13" s="1"/>
  <c r="AO626" i="13"/>
  <c r="AP626" i="13" s="1"/>
  <c r="AK626" i="13"/>
  <c r="AL626" i="13" s="1"/>
  <c r="AO136" i="13"/>
  <c r="AP136" i="13" s="1"/>
  <c r="AK136" i="13"/>
  <c r="AL136" i="13" s="1"/>
  <c r="AQ136" i="13"/>
  <c r="AR136" i="13" s="1"/>
  <c r="AM136" i="13"/>
  <c r="AN136" i="13" s="1"/>
  <c r="AO425" i="13"/>
  <c r="AP425" i="13" s="1"/>
  <c r="AK425" i="13"/>
  <c r="AL425" i="13" s="1"/>
  <c r="AQ425" i="13"/>
  <c r="AR425" i="13" s="1"/>
  <c r="AM425" i="13"/>
  <c r="AN425" i="13" s="1"/>
  <c r="AO650" i="13"/>
  <c r="AP650" i="13" s="1"/>
  <c r="AK650" i="13"/>
  <c r="AL650" i="13" s="1"/>
  <c r="AQ650" i="13"/>
  <c r="AR650" i="13" s="1"/>
  <c r="AM650" i="13"/>
  <c r="AN650" i="13" s="1"/>
  <c r="AQ330" i="13"/>
  <c r="AR330" i="13" s="1"/>
  <c r="AM330" i="13"/>
  <c r="AN330" i="13" s="1"/>
  <c r="AO330" i="13"/>
  <c r="AP330" i="13" s="1"/>
  <c r="AK330" i="13"/>
  <c r="AL330" i="13" s="1"/>
  <c r="AQ560" i="13"/>
  <c r="AR560" i="13" s="1"/>
  <c r="AM560" i="13"/>
  <c r="AN560" i="13" s="1"/>
  <c r="AO560" i="13"/>
  <c r="AP560" i="13" s="1"/>
  <c r="AK560" i="13"/>
  <c r="AL560" i="13" s="1"/>
  <c r="AO697" i="13"/>
  <c r="AP697" i="13" s="1"/>
  <c r="AK697" i="13"/>
  <c r="AL697" i="13" s="1"/>
  <c r="AQ697" i="13"/>
  <c r="AR697" i="13" s="1"/>
  <c r="AM697" i="13"/>
  <c r="AN697" i="13" s="1"/>
  <c r="AQ362" i="13"/>
  <c r="AR362" i="13" s="1"/>
  <c r="AM362" i="13"/>
  <c r="AN362" i="13" s="1"/>
  <c r="AO362" i="13"/>
  <c r="AP362" i="13" s="1"/>
  <c r="AK362" i="13"/>
  <c r="AL362" i="13" s="1"/>
  <c r="AO214" i="13"/>
  <c r="AP214" i="13" s="1"/>
  <c r="AK214" i="13"/>
  <c r="AL214" i="13" s="1"/>
  <c r="AQ214" i="13"/>
  <c r="AR214" i="13" s="1"/>
  <c r="AM214" i="13"/>
  <c r="AN214" i="13" s="1"/>
  <c r="AQ206" i="13"/>
  <c r="AR206" i="13" s="1"/>
  <c r="AM206" i="13"/>
  <c r="AN206" i="13" s="1"/>
  <c r="AO206" i="13"/>
  <c r="AP206" i="13" s="1"/>
  <c r="AK206" i="13"/>
  <c r="AL206" i="13" s="1"/>
  <c r="AO316" i="13"/>
  <c r="AP316" i="13" s="1"/>
  <c r="AK316" i="13"/>
  <c r="AL316" i="13" s="1"/>
  <c r="AQ316" i="13"/>
  <c r="AR316" i="13" s="1"/>
  <c r="AM316" i="13"/>
  <c r="AN316" i="13" s="1"/>
  <c r="AO677" i="13"/>
  <c r="AP677" i="13" s="1"/>
  <c r="AK677" i="13"/>
  <c r="AL677" i="13" s="1"/>
  <c r="AQ677" i="13"/>
  <c r="AR677" i="13" s="1"/>
  <c r="AM677" i="13"/>
  <c r="AN677" i="13" s="1"/>
  <c r="AQ608" i="13"/>
  <c r="AR608" i="13" s="1"/>
  <c r="AM608" i="13"/>
  <c r="AN608" i="13" s="1"/>
  <c r="AK608" i="13"/>
  <c r="AL608" i="13" s="1"/>
  <c r="AO608" i="13"/>
  <c r="AP608" i="13" s="1"/>
  <c r="AQ668" i="13"/>
  <c r="AR668" i="13" s="1"/>
  <c r="AM668" i="13"/>
  <c r="AN668" i="13" s="1"/>
  <c r="AO668" i="13"/>
  <c r="AP668" i="13" s="1"/>
  <c r="AK668" i="13"/>
  <c r="AL668" i="13" s="1"/>
  <c r="AQ302" i="13"/>
  <c r="AR302" i="13" s="1"/>
  <c r="AM302" i="13"/>
  <c r="AN302" i="13" s="1"/>
  <c r="AO302" i="13"/>
  <c r="AP302" i="13" s="1"/>
  <c r="AK302" i="13"/>
  <c r="AL302" i="13" s="1"/>
  <c r="AQ665" i="13"/>
  <c r="AR665" i="13" s="1"/>
  <c r="AM665" i="13"/>
  <c r="AN665" i="13" s="1"/>
  <c r="AK665" i="13"/>
  <c r="AL665" i="13" s="1"/>
  <c r="AO665" i="13"/>
  <c r="AP665" i="13" s="1"/>
  <c r="AO48" i="13"/>
  <c r="AP48" i="13" s="1"/>
  <c r="AK48" i="13"/>
  <c r="AL48" i="13" s="1"/>
  <c r="AQ48" i="13"/>
  <c r="AR48" i="13" s="1"/>
  <c r="AM48" i="13"/>
  <c r="AN48" i="13" s="1"/>
  <c r="AO628" i="13"/>
  <c r="AP628" i="13" s="1"/>
  <c r="AK628" i="13"/>
  <c r="AL628" i="13" s="1"/>
  <c r="AQ628" i="13"/>
  <c r="AR628" i="13" s="1"/>
  <c r="AM628" i="13"/>
  <c r="AN628" i="13" s="1"/>
  <c r="AO588" i="13"/>
  <c r="AP588" i="13" s="1"/>
  <c r="AK588" i="13"/>
  <c r="AL588" i="13" s="1"/>
  <c r="AQ588" i="13"/>
  <c r="AR588" i="13" s="1"/>
  <c r="AM588" i="13"/>
  <c r="AN588" i="13" s="1"/>
  <c r="AQ428" i="13"/>
  <c r="AR428" i="13" s="1"/>
  <c r="AM428" i="13"/>
  <c r="AN428" i="13" s="1"/>
  <c r="AK428" i="13"/>
  <c r="AL428" i="13" s="1"/>
  <c r="AO428" i="13"/>
  <c r="AP428" i="13" s="1"/>
  <c r="AQ467" i="13"/>
  <c r="AR467" i="13" s="1"/>
  <c r="AM467" i="13"/>
  <c r="AN467" i="13" s="1"/>
  <c r="AO467" i="13"/>
  <c r="AP467" i="13" s="1"/>
  <c r="AK467" i="13"/>
  <c r="AL467" i="13" s="1"/>
  <c r="AO251" i="13"/>
  <c r="AP251" i="13" s="1"/>
  <c r="AK251" i="13"/>
  <c r="AL251" i="13" s="1"/>
  <c r="AM251" i="13"/>
  <c r="AN251" i="13" s="1"/>
  <c r="AQ251" i="13"/>
  <c r="AR251" i="13" s="1"/>
  <c r="AO89" i="13"/>
  <c r="AP89" i="13" s="1"/>
  <c r="AK89" i="13"/>
  <c r="AL89" i="13" s="1"/>
  <c r="AQ89" i="13"/>
  <c r="AR89" i="13" s="1"/>
  <c r="AM89" i="13"/>
  <c r="AN89" i="13" s="1"/>
  <c r="AO163" i="13"/>
  <c r="AP163" i="13" s="1"/>
  <c r="AK163" i="13"/>
  <c r="AL163" i="13" s="1"/>
  <c r="AQ163" i="13"/>
  <c r="AR163" i="13" s="1"/>
  <c r="AM163" i="13"/>
  <c r="AN163" i="13" s="1"/>
  <c r="AQ353" i="13"/>
  <c r="AR353" i="13" s="1"/>
  <c r="AM353" i="13"/>
  <c r="AN353" i="13" s="1"/>
  <c r="AK353" i="13"/>
  <c r="AL353" i="13" s="1"/>
  <c r="AO353" i="13"/>
  <c r="AP353" i="13" s="1"/>
  <c r="AQ189" i="13"/>
  <c r="AR189" i="13" s="1"/>
  <c r="AM189" i="13"/>
  <c r="AN189" i="13" s="1"/>
  <c r="AO189" i="13"/>
  <c r="AP189" i="13" s="1"/>
  <c r="AK189" i="13"/>
  <c r="AL189" i="13" s="1"/>
  <c r="AQ202" i="13"/>
  <c r="AR202" i="13" s="1"/>
  <c r="AM202" i="13"/>
  <c r="AN202" i="13" s="1"/>
  <c r="AK202" i="13"/>
  <c r="AL202" i="13" s="1"/>
  <c r="AO202" i="13"/>
  <c r="AP202" i="13" s="1"/>
  <c r="AQ88" i="13"/>
  <c r="AR88" i="13" s="1"/>
  <c r="AK88" i="13"/>
  <c r="AL88" i="13" s="1"/>
  <c r="AO88" i="13"/>
  <c r="AP88" i="13" s="1"/>
  <c r="AM88" i="13"/>
  <c r="AN88" i="13" s="1"/>
  <c r="AK399" i="13"/>
  <c r="AL399" i="13" s="1"/>
  <c r="AO399" i="13"/>
  <c r="AP399" i="13" s="1"/>
  <c r="AM399" i="13"/>
  <c r="AN399" i="13" s="1"/>
  <c r="AQ399" i="13"/>
  <c r="AR399" i="13" s="1"/>
  <c r="AQ663" i="13"/>
  <c r="AR663" i="13" s="1"/>
  <c r="AK663" i="13"/>
  <c r="AL663" i="13" s="1"/>
  <c r="AO663" i="13"/>
  <c r="AP663" i="13" s="1"/>
  <c r="AM663" i="13"/>
  <c r="AN663" i="13" s="1"/>
  <c r="AQ268" i="13"/>
  <c r="AR268" i="13" s="1"/>
  <c r="AK268" i="13"/>
  <c r="AL268" i="13" s="1"/>
  <c r="AO268" i="13"/>
  <c r="AP268" i="13" s="1"/>
  <c r="AM268" i="13"/>
  <c r="AN268" i="13" s="1"/>
  <c r="AQ457" i="13"/>
  <c r="AR457" i="13" s="1"/>
  <c r="AK457" i="13"/>
  <c r="AL457" i="13" s="1"/>
  <c r="AO457" i="13"/>
  <c r="AP457" i="13" s="1"/>
  <c r="AM457" i="13"/>
  <c r="AN457" i="13" s="1"/>
  <c r="AQ546" i="13"/>
  <c r="AR546" i="13" s="1"/>
  <c r="AK546" i="13"/>
  <c r="AL546" i="13" s="1"/>
  <c r="AO546" i="13"/>
  <c r="AP546" i="13" s="1"/>
  <c r="AM546" i="13"/>
  <c r="AN546" i="13" s="1"/>
  <c r="AQ462" i="13"/>
  <c r="AR462" i="13" s="1"/>
  <c r="AK462" i="13"/>
  <c r="AL462" i="13" s="1"/>
  <c r="AO462" i="13"/>
  <c r="AP462" i="13" s="1"/>
  <c r="AM462" i="13"/>
  <c r="AN462" i="13" s="1"/>
  <c r="AQ464" i="13"/>
  <c r="AR464" i="13" s="1"/>
  <c r="AK464" i="13"/>
  <c r="AL464" i="13" s="1"/>
  <c r="AO464" i="13"/>
  <c r="AP464" i="13" s="1"/>
  <c r="AM464" i="13"/>
  <c r="AN464" i="13" s="1"/>
  <c r="AQ381" i="13"/>
  <c r="AR381" i="13" s="1"/>
  <c r="AK381" i="13"/>
  <c r="AL381" i="13" s="1"/>
  <c r="AO381" i="13"/>
  <c r="AP381" i="13" s="1"/>
  <c r="AM381" i="13"/>
  <c r="AN381" i="13" s="1"/>
  <c r="AQ470" i="13"/>
  <c r="AR470" i="13" s="1"/>
  <c r="AK470" i="13"/>
  <c r="AL470" i="13" s="1"/>
  <c r="AO470" i="13"/>
  <c r="AP470" i="13" s="1"/>
  <c r="AM470" i="13"/>
  <c r="AN470" i="13" s="1"/>
  <c r="AQ279" i="13"/>
  <c r="AR279" i="13" s="1"/>
  <c r="AK279" i="13"/>
  <c r="AL279" i="13" s="1"/>
  <c r="AO279" i="13"/>
  <c r="AP279" i="13" s="1"/>
  <c r="AM279" i="13"/>
  <c r="AN279" i="13" s="1"/>
  <c r="AK481" i="13"/>
  <c r="AL481" i="13" s="1"/>
  <c r="AO481" i="13"/>
  <c r="AP481" i="13" s="1"/>
  <c r="AQ481" i="13"/>
  <c r="AR481" i="13" s="1"/>
  <c r="AM481" i="13"/>
  <c r="AN481" i="13" s="1"/>
  <c r="AO563" i="13"/>
  <c r="AP563" i="13" s="1"/>
  <c r="AK563" i="13"/>
  <c r="AL563" i="13" s="1"/>
  <c r="AM563" i="13"/>
  <c r="AN563" i="13" s="1"/>
  <c r="AQ563" i="13"/>
  <c r="AR563" i="13" s="1"/>
  <c r="AO595" i="13"/>
  <c r="AP595" i="13" s="1"/>
  <c r="AK595" i="13"/>
  <c r="AL595" i="13" s="1"/>
  <c r="AM595" i="13"/>
  <c r="AN595" i="13" s="1"/>
  <c r="AQ595" i="13"/>
  <c r="AR595" i="13" s="1"/>
  <c r="AQ415" i="13"/>
  <c r="AR415" i="13" s="1"/>
  <c r="AM415" i="13"/>
  <c r="AN415" i="13" s="1"/>
  <c r="AK415" i="13"/>
  <c r="AL415" i="13" s="1"/>
  <c r="AO415" i="13"/>
  <c r="AP415" i="13" s="1"/>
  <c r="AQ4" i="13"/>
  <c r="AR4" i="13" s="1"/>
  <c r="AM4" i="13"/>
  <c r="AN4" i="13" s="1"/>
  <c r="AK4" i="13"/>
  <c r="AL4" i="13" s="1"/>
  <c r="AO4" i="13"/>
  <c r="AP4" i="13" s="1"/>
  <c r="AO682" i="13"/>
  <c r="AP682" i="13" s="1"/>
  <c r="AK682" i="13"/>
  <c r="AL682" i="13" s="1"/>
  <c r="AM682" i="13"/>
  <c r="AN682" i="13" s="1"/>
  <c r="AQ682" i="13"/>
  <c r="AR682" i="13" s="1"/>
  <c r="AQ224" i="13"/>
  <c r="AR224" i="13" s="1"/>
  <c r="AM224" i="13"/>
  <c r="AN224" i="13" s="1"/>
  <c r="AK224" i="13"/>
  <c r="AL224" i="13" s="1"/>
  <c r="AO224" i="13"/>
  <c r="AP224" i="13" s="1"/>
  <c r="AQ605" i="13"/>
  <c r="AR605" i="13" s="1"/>
  <c r="AM605" i="13"/>
  <c r="AN605" i="13" s="1"/>
  <c r="AO605" i="13"/>
  <c r="AP605" i="13" s="1"/>
  <c r="AK605" i="13"/>
  <c r="AL605" i="13" s="1"/>
  <c r="AQ37" i="13"/>
  <c r="AR37" i="13" s="1"/>
  <c r="AM37" i="13"/>
  <c r="AN37" i="13" s="1"/>
  <c r="AK37" i="13"/>
  <c r="AL37" i="13" s="1"/>
  <c r="AO37" i="13"/>
  <c r="AP37" i="13" s="1"/>
  <c r="AO601" i="13"/>
  <c r="AP601" i="13" s="1"/>
  <c r="AK601" i="13"/>
  <c r="AL601" i="13" s="1"/>
  <c r="AQ601" i="13"/>
  <c r="AR601" i="13" s="1"/>
  <c r="AM601" i="13"/>
  <c r="AN601" i="13" s="1"/>
  <c r="AO130" i="13"/>
  <c r="AP130" i="13" s="1"/>
  <c r="AK130" i="13"/>
  <c r="AL130" i="13" s="1"/>
  <c r="AQ130" i="13"/>
  <c r="AR130" i="13" s="1"/>
  <c r="AM130" i="13"/>
  <c r="AN130" i="13" s="1"/>
  <c r="AQ515" i="13"/>
  <c r="AR515" i="13" s="1"/>
  <c r="AM515" i="13"/>
  <c r="AN515" i="13" s="1"/>
  <c r="AO515" i="13"/>
  <c r="AP515" i="13" s="1"/>
  <c r="AK515" i="13"/>
  <c r="AL515" i="13" s="1"/>
  <c r="AQ603" i="13"/>
  <c r="AR603" i="13" s="1"/>
  <c r="AM603" i="13"/>
  <c r="AN603" i="13" s="1"/>
  <c r="AO603" i="13"/>
  <c r="AP603" i="13" s="1"/>
  <c r="AK603" i="13"/>
  <c r="AL603" i="13" s="1"/>
  <c r="AO575" i="13"/>
  <c r="AP575" i="13" s="1"/>
  <c r="AK575" i="13"/>
  <c r="AL575" i="13" s="1"/>
  <c r="AQ575" i="13"/>
  <c r="AR575" i="13" s="1"/>
  <c r="AM575" i="13"/>
  <c r="AN575" i="13" s="1"/>
  <c r="AO53" i="13"/>
  <c r="AP53" i="13" s="1"/>
  <c r="AK53" i="13"/>
  <c r="AL53" i="13" s="1"/>
  <c r="AQ53" i="13"/>
  <c r="AR53" i="13" s="1"/>
  <c r="AM53" i="13"/>
  <c r="AN53" i="13" s="1"/>
  <c r="AQ297" i="13"/>
  <c r="AR297" i="13" s="1"/>
  <c r="AM297" i="13"/>
  <c r="AN297" i="13" s="1"/>
  <c r="AO297" i="13"/>
  <c r="AP297" i="13" s="1"/>
  <c r="AK297" i="13"/>
  <c r="AL297" i="13" s="1"/>
  <c r="AQ285" i="13"/>
  <c r="AR285" i="13" s="1"/>
  <c r="AM285" i="13"/>
  <c r="AN285" i="13" s="1"/>
  <c r="AO285" i="13"/>
  <c r="AP285" i="13" s="1"/>
  <c r="AK285" i="13"/>
  <c r="AL285" i="13" s="1"/>
  <c r="AQ584" i="13"/>
  <c r="AR584" i="13" s="1"/>
  <c r="AM584" i="13"/>
  <c r="AN584" i="13" s="1"/>
  <c r="AO584" i="13"/>
  <c r="AP584" i="13" s="1"/>
  <c r="AK584" i="13"/>
  <c r="AL584" i="13" s="1"/>
  <c r="AQ138" i="13"/>
  <c r="AR138" i="13" s="1"/>
  <c r="AM138" i="13"/>
  <c r="AN138" i="13" s="1"/>
  <c r="AO138" i="13"/>
  <c r="AP138" i="13" s="1"/>
  <c r="AK138" i="13"/>
  <c r="AL138" i="13" s="1"/>
  <c r="AO610" i="13"/>
  <c r="AP610" i="13" s="1"/>
  <c r="AK610" i="13"/>
  <c r="AL610" i="13" s="1"/>
  <c r="AQ610" i="13"/>
  <c r="AR610" i="13" s="1"/>
  <c r="AM610" i="13"/>
  <c r="AN610" i="13" s="1"/>
  <c r="AO320" i="13"/>
  <c r="AP320" i="13" s="1"/>
  <c r="AK320" i="13"/>
  <c r="AL320" i="13" s="1"/>
  <c r="AQ320" i="13"/>
  <c r="AR320" i="13" s="1"/>
  <c r="AM320" i="13"/>
  <c r="AN320" i="13" s="1"/>
  <c r="AO373" i="13"/>
  <c r="AP373" i="13" s="1"/>
  <c r="AK373" i="13"/>
  <c r="AL373" i="13" s="1"/>
  <c r="AQ373" i="13"/>
  <c r="AR373" i="13" s="1"/>
  <c r="AM373" i="13"/>
  <c r="AN373" i="13" s="1"/>
  <c r="AO675" i="13"/>
  <c r="AP675" i="13" s="1"/>
  <c r="AK675" i="13"/>
  <c r="AL675" i="13" s="1"/>
  <c r="AQ675" i="13"/>
  <c r="AR675" i="13" s="1"/>
  <c r="AM675" i="13"/>
  <c r="AN675" i="13" s="1"/>
  <c r="AO323" i="13"/>
  <c r="AP323" i="13" s="1"/>
  <c r="AK323" i="13"/>
  <c r="AL323" i="13" s="1"/>
  <c r="AQ323" i="13"/>
  <c r="AR323" i="13" s="1"/>
  <c r="AM323" i="13"/>
  <c r="AN323" i="13" s="1"/>
  <c r="AO39" i="13"/>
  <c r="AP39" i="13" s="1"/>
  <c r="AK39" i="13"/>
  <c r="AL39" i="13" s="1"/>
  <c r="AQ39" i="13"/>
  <c r="AR39" i="13" s="1"/>
  <c r="AM39" i="13"/>
  <c r="AN39" i="13" s="1"/>
  <c r="AO254" i="13"/>
  <c r="AP254" i="13" s="1"/>
  <c r="AK254" i="13"/>
  <c r="AL254" i="13" s="1"/>
  <c r="AQ254" i="13"/>
  <c r="AR254" i="13" s="1"/>
  <c r="AM254" i="13"/>
  <c r="AN254" i="13" s="1"/>
  <c r="AO350" i="13"/>
  <c r="AP350" i="13" s="1"/>
  <c r="AK350" i="13"/>
  <c r="AL350" i="13" s="1"/>
  <c r="AQ350" i="13"/>
  <c r="AR350" i="13" s="1"/>
  <c r="AM350" i="13"/>
  <c r="AN350" i="13" s="1"/>
  <c r="AQ700" i="13"/>
  <c r="AR700" i="13" s="1"/>
  <c r="AM700" i="13"/>
  <c r="AN700" i="13" s="1"/>
  <c r="AO700" i="13"/>
  <c r="AP700" i="13" s="1"/>
  <c r="AK700" i="13"/>
  <c r="AL700" i="13" s="1"/>
  <c r="AQ250" i="13"/>
  <c r="AR250" i="13" s="1"/>
  <c r="AM250" i="13"/>
  <c r="AN250" i="13" s="1"/>
  <c r="AO250" i="13"/>
  <c r="AP250" i="13" s="1"/>
  <c r="AK250" i="13"/>
  <c r="AL250" i="13" s="1"/>
  <c r="AO196" i="13"/>
  <c r="AP196" i="13" s="1"/>
  <c r="AK196" i="13"/>
  <c r="AL196" i="13" s="1"/>
  <c r="AQ196" i="13"/>
  <c r="AR196" i="13" s="1"/>
  <c r="AM196" i="13"/>
  <c r="AN196" i="13" s="1"/>
  <c r="AO124" i="13"/>
  <c r="AP124" i="13" s="1"/>
  <c r="AK124" i="13"/>
  <c r="AL124" i="13" s="1"/>
  <c r="AQ124" i="13"/>
  <c r="AR124" i="13" s="1"/>
  <c r="AM124" i="13"/>
  <c r="AN124" i="13" s="1"/>
  <c r="AQ686" i="13"/>
  <c r="AR686" i="13" s="1"/>
  <c r="AM686" i="13"/>
  <c r="AN686" i="13" s="1"/>
  <c r="AO686" i="13"/>
  <c r="AP686" i="13" s="1"/>
  <c r="AK686" i="13"/>
  <c r="AL686" i="13" s="1"/>
  <c r="AQ187" i="13"/>
  <c r="AR187" i="13" s="1"/>
  <c r="AM187" i="13"/>
  <c r="AN187" i="13" s="1"/>
  <c r="AO187" i="13"/>
  <c r="AP187" i="13" s="1"/>
  <c r="AK187" i="13"/>
  <c r="AL187" i="13" s="1"/>
  <c r="AO638" i="13"/>
  <c r="AP638" i="13" s="1"/>
  <c r="AK638" i="13"/>
  <c r="AL638" i="13" s="1"/>
  <c r="AQ638" i="13"/>
  <c r="AR638" i="13" s="1"/>
  <c r="AM638" i="13"/>
  <c r="AN638" i="13" s="1"/>
  <c r="AO576" i="13"/>
  <c r="AP576" i="13" s="1"/>
  <c r="AK576" i="13"/>
  <c r="AL576" i="13" s="1"/>
  <c r="AQ576" i="13"/>
  <c r="AR576" i="13" s="1"/>
  <c r="AM576" i="13"/>
  <c r="AN576" i="13" s="1"/>
  <c r="AQ135" i="13"/>
  <c r="AR135" i="13" s="1"/>
  <c r="AK135" i="13"/>
  <c r="AL135" i="13" s="1"/>
  <c r="AO135" i="13"/>
  <c r="AP135" i="13" s="1"/>
  <c r="AM135" i="13"/>
  <c r="AN135" i="13" s="1"/>
  <c r="AO241" i="13"/>
  <c r="AP241" i="13" s="1"/>
  <c r="AK241" i="13"/>
  <c r="AL241" i="13" s="1"/>
  <c r="AQ241" i="13"/>
  <c r="AR241" i="13" s="1"/>
  <c r="AM241" i="13"/>
  <c r="AN241" i="13" s="1"/>
  <c r="AO389" i="13"/>
  <c r="AP389" i="13" s="1"/>
  <c r="AK389" i="13"/>
  <c r="AL389" i="13" s="1"/>
  <c r="AQ389" i="13"/>
  <c r="AR389" i="13" s="1"/>
  <c r="AM389" i="13"/>
  <c r="AN389" i="13" s="1"/>
  <c r="AO480" i="13"/>
  <c r="AP480" i="13" s="1"/>
  <c r="AK480" i="13"/>
  <c r="AL480" i="13" s="1"/>
  <c r="AQ480" i="13"/>
  <c r="AR480" i="13" s="1"/>
  <c r="AM480" i="13"/>
  <c r="AN480" i="13" s="1"/>
  <c r="AO619" i="13"/>
  <c r="AP619" i="13" s="1"/>
  <c r="AK619" i="13"/>
  <c r="AL619" i="13" s="1"/>
  <c r="AQ619" i="13"/>
  <c r="AR619" i="13" s="1"/>
  <c r="AM619" i="13"/>
  <c r="AN619" i="13" s="1"/>
  <c r="AO341" i="13"/>
  <c r="AP341" i="13" s="1"/>
  <c r="AK341" i="13"/>
  <c r="AL341" i="13" s="1"/>
  <c r="AQ341" i="13"/>
  <c r="AR341" i="13" s="1"/>
  <c r="AM341" i="13"/>
  <c r="AN341" i="13" s="1"/>
  <c r="AO398" i="13"/>
  <c r="AP398" i="13" s="1"/>
  <c r="AK398" i="13"/>
  <c r="AL398" i="13" s="1"/>
  <c r="AQ398" i="13"/>
  <c r="AR398" i="13" s="1"/>
  <c r="AM398" i="13"/>
  <c r="AN398" i="13" s="1"/>
  <c r="AQ129" i="13"/>
  <c r="AR129" i="13" s="1"/>
  <c r="AM129" i="13"/>
  <c r="AN129" i="13" s="1"/>
  <c r="AO129" i="13"/>
  <c r="AP129" i="13" s="1"/>
  <c r="AK129" i="13"/>
  <c r="AL129" i="13" s="1"/>
  <c r="AQ45" i="13"/>
  <c r="AR45" i="13" s="1"/>
  <c r="AM45" i="13"/>
  <c r="AN45" i="13" s="1"/>
  <c r="AO45" i="13"/>
  <c r="AP45" i="13" s="1"/>
  <c r="AK45" i="13"/>
  <c r="AL45" i="13" s="1"/>
  <c r="AQ391" i="13"/>
  <c r="AR391" i="13" s="1"/>
  <c r="AM391" i="13"/>
  <c r="AN391" i="13" s="1"/>
  <c r="AO391" i="13"/>
  <c r="AP391" i="13" s="1"/>
  <c r="AK391" i="13"/>
  <c r="AL391" i="13" s="1"/>
  <c r="AQ344" i="13"/>
  <c r="AR344" i="13" s="1"/>
  <c r="AM344" i="13"/>
  <c r="AN344" i="13" s="1"/>
  <c r="AO344" i="13"/>
  <c r="AP344" i="13" s="1"/>
  <c r="AK344" i="13"/>
  <c r="AL344" i="13" s="1"/>
  <c r="AO106" i="13"/>
  <c r="AP106" i="13" s="1"/>
  <c r="AK106" i="13"/>
  <c r="AL106" i="13" s="1"/>
  <c r="AQ106" i="13"/>
  <c r="AR106" i="13" s="1"/>
  <c r="AM106" i="13"/>
  <c r="AN106" i="13" s="1"/>
  <c r="AO122" i="13"/>
  <c r="AP122" i="13" s="1"/>
  <c r="AK122" i="13"/>
  <c r="AL122" i="13" s="1"/>
  <c r="AQ122" i="13"/>
  <c r="AR122" i="13" s="1"/>
  <c r="AM122" i="13"/>
  <c r="AN122" i="13" s="1"/>
  <c r="AO410" i="13"/>
  <c r="AP410" i="13" s="1"/>
  <c r="AK410" i="13"/>
  <c r="AL410" i="13" s="1"/>
  <c r="AQ410" i="13"/>
  <c r="AR410" i="13" s="1"/>
  <c r="AM410" i="13"/>
  <c r="AN410" i="13" s="1"/>
  <c r="AO101" i="13"/>
  <c r="AP101" i="13" s="1"/>
  <c r="AK101" i="13"/>
  <c r="AL101" i="13" s="1"/>
  <c r="AQ101" i="13"/>
  <c r="AR101" i="13" s="1"/>
  <c r="AM101" i="13"/>
  <c r="AN101" i="13" s="1"/>
  <c r="AO199" i="13"/>
  <c r="AP199" i="13" s="1"/>
  <c r="AK199" i="13"/>
  <c r="AL199" i="13" s="1"/>
  <c r="AQ199" i="13"/>
  <c r="AR199" i="13" s="1"/>
  <c r="AM199" i="13"/>
  <c r="AN199" i="13" s="1"/>
  <c r="AO629" i="13"/>
  <c r="AP629" i="13" s="1"/>
  <c r="AK629" i="13"/>
  <c r="AL629" i="13" s="1"/>
  <c r="AQ629" i="13"/>
  <c r="AR629" i="13" s="1"/>
  <c r="AM629" i="13"/>
  <c r="AN629" i="13" s="1"/>
  <c r="AO76" i="13"/>
  <c r="AP76" i="13" s="1"/>
  <c r="AK76" i="13"/>
  <c r="AL76" i="13" s="1"/>
  <c r="AQ76" i="13"/>
  <c r="AR76" i="13" s="1"/>
  <c r="AM76" i="13"/>
  <c r="AN76" i="13" s="1"/>
  <c r="AQ660" i="13"/>
  <c r="AR660" i="13" s="1"/>
  <c r="AM660" i="13"/>
  <c r="AN660" i="13" s="1"/>
  <c r="AO660" i="13"/>
  <c r="AP660" i="13" s="1"/>
  <c r="AK660" i="13"/>
  <c r="AL660" i="13" s="1"/>
  <c r="AQ586" i="13"/>
  <c r="AR586" i="13" s="1"/>
  <c r="AM586" i="13"/>
  <c r="AN586" i="13" s="1"/>
  <c r="AO586" i="13"/>
  <c r="AP586" i="13" s="1"/>
  <c r="AK586" i="13"/>
  <c r="AL586" i="13" s="1"/>
  <c r="AQ151" i="13"/>
  <c r="AR151" i="13" s="1"/>
  <c r="AM151" i="13"/>
  <c r="AN151" i="13" s="1"/>
  <c r="AO151" i="13"/>
  <c r="AP151" i="13" s="1"/>
  <c r="AK151" i="13"/>
  <c r="AL151" i="13" s="1"/>
  <c r="AQ75" i="13"/>
  <c r="AR75" i="13" s="1"/>
  <c r="AM75" i="13"/>
  <c r="AN75" i="13" s="1"/>
  <c r="AO75" i="13"/>
  <c r="AP75" i="13" s="1"/>
  <c r="AK75" i="13"/>
  <c r="AL75" i="13" s="1"/>
  <c r="AQ47" i="13"/>
  <c r="AR47" i="13" s="1"/>
  <c r="AM47" i="13"/>
  <c r="AN47" i="13" s="1"/>
  <c r="AO47" i="13"/>
  <c r="AP47" i="13" s="1"/>
  <c r="AK47" i="13"/>
  <c r="AL47" i="13" s="1"/>
  <c r="AQ309" i="13"/>
  <c r="AR309" i="13" s="1"/>
  <c r="AM309" i="13"/>
  <c r="AN309" i="13" s="1"/>
  <c r="AO309" i="13"/>
  <c r="AP309" i="13" s="1"/>
  <c r="AK309" i="13"/>
  <c r="AL309" i="13" s="1"/>
  <c r="AQ313" i="13"/>
  <c r="AR313" i="13" s="1"/>
  <c r="AM313" i="13"/>
  <c r="AN313" i="13" s="1"/>
  <c r="AO313" i="13"/>
  <c r="AP313" i="13" s="1"/>
  <c r="AK313" i="13"/>
  <c r="AL313" i="13" s="1"/>
  <c r="AQ248" i="13"/>
  <c r="AR248" i="13" s="1"/>
  <c r="AM248" i="13"/>
  <c r="AN248" i="13" s="1"/>
  <c r="AO248" i="13"/>
  <c r="AP248" i="13" s="1"/>
  <c r="AK248" i="13"/>
  <c r="AL248" i="13" s="1"/>
  <c r="AQ125" i="13"/>
  <c r="AR125" i="13" s="1"/>
  <c r="AM125" i="13"/>
  <c r="AN125" i="13" s="1"/>
  <c r="AO125" i="13"/>
  <c r="AP125" i="13" s="1"/>
  <c r="AK125" i="13"/>
  <c r="AL125" i="13" s="1"/>
  <c r="AQ542" i="13"/>
  <c r="AR542" i="13" s="1"/>
  <c r="AM542" i="13"/>
  <c r="AN542" i="13" s="1"/>
  <c r="AO542" i="13"/>
  <c r="AP542" i="13" s="1"/>
  <c r="AK542" i="13"/>
  <c r="AL542" i="13" s="1"/>
  <c r="AQ693" i="13"/>
  <c r="AR693" i="13" s="1"/>
  <c r="AM693" i="13"/>
  <c r="AN693" i="13" s="1"/>
  <c r="AO693" i="13"/>
  <c r="AP693" i="13" s="1"/>
  <c r="AK693" i="13"/>
  <c r="AL693" i="13" s="1"/>
  <c r="AQ672" i="13"/>
  <c r="AR672" i="13" s="1"/>
  <c r="AM672" i="13"/>
  <c r="AN672" i="13" s="1"/>
  <c r="AO672" i="13"/>
  <c r="AP672" i="13" s="1"/>
  <c r="AK672" i="13"/>
  <c r="AL672" i="13" s="1"/>
  <c r="AO583" i="13"/>
  <c r="AP583" i="13" s="1"/>
  <c r="AK583" i="13"/>
  <c r="AL583" i="13" s="1"/>
  <c r="AQ583" i="13"/>
  <c r="AR583" i="13" s="1"/>
  <c r="AM583" i="13"/>
  <c r="AN583" i="13" s="1"/>
  <c r="AQ28" i="13"/>
  <c r="AR28" i="13" s="1"/>
  <c r="AM28" i="13"/>
  <c r="AN28" i="13" s="1"/>
  <c r="AO28" i="13"/>
  <c r="AP28" i="13" s="1"/>
  <c r="AK28" i="13"/>
  <c r="AL28" i="13" s="1"/>
  <c r="AQ274" i="13"/>
  <c r="AR274" i="13" s="1"/>
  <c r="AM274" i="13"/>
  <c r="AN274" i="13" s="1"/>
  <c r="AO274" i="13"/>
  <c r="AP274" i="13" s="1"/>
  <c r="AK274" i="13"/>
  <c r="AL274" i="13" s="1"/>
  <c r="AQ50" i="13"/>
  <c r="AR50" i="13" s="1"/>
  <c r="AM50" i="13"/>
  <c r="AN50" i="13" s="1"/>
  <c r="AO50" i="13"/>
  <c r="AP50" i="13" s="1"/>
  <c r="AK50" i="13"/>
  <c r="AL50" i="13" s="1"/>
  <c r="AQ29" i="13"/>
  <c r="AR29" i="13" s="1"/>
  <c r="AM29" i="13"/>
  <c r="AN29" i="13" s="1"/>
  <c r="AO29" i="13"/>
  <c r="AP29" i="13" s="1"/>
  <c r="AK29" i="13"/>
  <c r="AL29" i="13" s="1"/>
  <c r="AQ699" i="13"/>
  <c r="AR699" i="13" s="1"/>
  <c r="AM699" i="13"/>
  <c r="AN699" i="13" s="1"/>
  <c r="AO699" i="13"/>
  <c r="AP699" i="13" s="1"/>
  <c r="AK699" i="13"/>
  <c r="AL699" i="13" s="1"/>
  <c r="AO96" i="13"/>
  <c r="AP96" i="13" s="1"/>
  <c r="AK96" i="13"/>
  <c r="AL96" i="13" s="1"/>
  <c r="AQ96" i="13"/>
  <c r="AR96" i="13" s="1"/>
  <c r="AM96" i="13"/>
  <c r="AN96" i="13" s="1"/>
  <c r="AO52" i="13"/>
  <c r="AP52" i="13" s="1"/>
  <c r="AK52" i="13"/>
  <c r="AL52" i="13" s="1"/>
  <c r="AQ52" i="13"/>
  <c r="AR52" i="13" s="1"/>
  <c r="AM52" i="13"/>
  <c r="AN52" i="13" s="1"/>
  <c r="AQ674" i="13"/>
  <c r="AR674" i="13" s="1"/>
  <c r="AM674" i="13"/>
  <c r="AN674" i="13" s="1"/>
  <c r="AO674" i="13"/>
  <c r="AP674" i="13" s="1"/>
  <c r="AK674" i="13"/>
  <c r="AL674" i="13" s="1"/>
  <c r="AQ328" i="13"/>
  <c r="AR328" i="13" s="1"/>
  <c r="AM328" i="13"/>
  <c r="AN328" i="13" s="1"/>
  <c r="AO328" i="13"/>
  <c r="AP328" i="13" s="1"/>
  <c r="AK328" i="13"/>
  <c r="AL328" i="13" s="1"/>
  <c r="AQ465" i="13"/>
  <c r="AR465" i="13" s="1"/>
  <c r="AM465" i="13"/>
  <c r="AN465" i="13" s="1"/>
  <c r="AO465" i="13"/>
  <c r="AP465" i="13" s="1"/>
  <c r="AK465" i="13"/>
  <c r="AL465" i="13" s="1"/>
  <c r="AQ622" i="13"/>
  <c r="AR622" i="13" s="1"/>
  <c r="AM622" i="13"/>
  <c r="AN622" i="13" s="1"/>
  <c r="AO622" i="13"/>
  <c r="AP622" i="13" s="1"/>
  <c r="AK622" i="13"/>
  <c r="AL622" i="13" s="1"/>
  <c r="AQ198" i="13"/>
  <c r="AR198" i="13" s="1"/>
  <c r="AM198" i="13"/>
  <c r="AN198" i="13" s="1"/>
  <c r="AO198" i="13"/>
  <c r="AP198" i="13" s="1"/>
  <c r="AK198" i="13"/>
  <c r="AL198" i="13" s="1"/>
  <c r="AQ15" i="13"/>
  <c r="AR15" i="13" s="1"/>
  <c r="AM15" i="13"/>
  <c r="AN15" i="13" s="1"/>
  <c r="AO15" i="13"/>
  <c r="AP15" i="13" s="1"/>
  <c r="AK15" i="13"/>
  <c r="AL15" i="13" s="1"/>
  <c r="AQ157" i="13"/>
  <c r="AR157" i="13" s="1"/>
  <c r="AM157" i="13"/>
  <c r="AN157" i="13" s="1"/>
  <c r="AO157" i="13"/>
  <c r="AP157" i="13" s="1"/>
  <c r="AK157" i="13"/>
  <c r="AL157" i="13" s="1"/>
  <c r="AO631" i="13"/>
  <c r="AP631" i="13" s="1"/>
  <c r="AK631" i="13"/>
  <c r="AL631" i="13" s="1"/>
  <c r="AQ631" i="13"/>
  <c r="AR631" i="13" s="1"/>
  <c r="AM631" i="13"/>
  <c r="AN631" i="13" s="1"/>
  <c r="AO246" i="13"/>
  <c r="AP246" i="13" s="1"/>
  <c r="AK246" i="13"/>
  <c r="AL246" i="13" s="1"/>
  <c r="AQ246" i="13"/>
  <c r="AR246" i="13" s="1"/>
  <c r="AM246" i="13"/>
  <c r="AN246" i="13" s="1"/>
  <c r="AQ312" i="13"/>
  <c r="AR312" i="13" s="1"/>
  <c r="AM312" i="13"/>
  <c r="AN312" i="13" s="1"/>
  <c r="AO312" i="13"/>
  <c r="AP312" i="13" s="1"/>
  <c r="AK312" i="13"/>
  <c r="AL312" i="13" s="1"/>
  <c r="AO479" i="13"/>
  <c r="AP479" i="13" s="1"/>
  <c r="AK479" i="13"/>
  <c r="AL479" i="13" s="1"/>
  <c r="AQ479" i="13"/>
  <c r="AR479" i="13" s="1"/>
  <c r="AM479" i="13"/>
  <c r="AN479" i="13" s="1"/>
  <c r="AO265" i="13"/>
  <c r="AP265" i="13" s="1"/>
  <c r="AK265" i="13"/>
  <c r="AL265" i="13" s="1"/>
  <c r="AQ265" i="13"/>
  <c r="AR265" i="13" s="1"/>
  <c r="AM265" i="13"/>
  <c r="AN265" i="13" s="1"/>
  <c r="AO656" i="13"/>
  <c r="AP656" i="13" s="1"/>
  <c r="AK656" i="13"/>
  <c r="AL656" i="13" s="1"/>
  <c r="AQ656" i="13"/>
  <c r="AR656" i="13" s="1"/>
  <c r="AM656" i="13"/>
  <c r="AN656" i="13" s="1"/>
  <c r="AQ176" i="13"/>
  <c r="AR176" i="13" s="1"/>
  <c r="AM176" i="13"/>
  <c r="AN176" i="13" s="1"/>
  <c r="AO176" i="13"/>
  <c r="AP176" i="13" s="1"/>
  <c r="AK176" i="13"/>
  <c r="AL176" i="13" s="1"/>
  <c r="AQ275" i="13"/>
  <c r="AR275" i="13" s="1"/>
  <c r="AM275" i="13"/>
  <c r="AN275" i="13" s="1"/>
  <c r="AO275" i="13"/>
  <c r="AP275" i="13" s="1"/>
  <c r="AK275" i="13"/>
  <c r="AL275" i="13" s="1"/>
  <c r="AQ499" i="13"/>
  <c r="AR499" i="13" s="1"/>
  <c r="AM499" i="13"/>
  <c r="AN499" i="13" s="1"/>
  <c r="AO499" i="13"/>
  <c r="AP499" i="13" s="1"/>
  <c r="AK499" i="13"/>
  <c r="AL499" i="13" s="1"/>
  <c r="AQ186" i="13"/>
  <c r="AR186" i="13" s="1"/>
  <c r="AM186" i="13"/>
  <c r="AN186" i="13" s="1"/>
  <c r="AO186" i="13"/>
  <c r="AP186" i="13" s="1"/>
  <c r="AK186" i="13"/>
  <c r="AL186" i="13" s="1"/>
  <c r="AQ666" i="13"/>
  <c r="AR666" i="13" s="1"/>
  <c r="AM666" i="13"/>
  <c r="AN666" i="13" s="1"/>
  <c r="AO666" i="13"/>
  <c r="AP666" i="13" s="1"/>
  <c r="AK666" i="13"/>
  <c r="AL666" i="13" s="1"/>
  <c r="AQ360" i="13"/>
  <c r="AR360" i="13" s="1"/>
  <c r="AM360" i="13"/>
  <c r="AN360" i="13" s="1"/>
  <c r="AO360" i="13"/>
  <c r="AP360" i="13" s="1"/>
  <c r="AK360" i="13"/>
  <c r="AL360" i="13" s="1"/>
  <c r="AQ132" i="13"/>
  <c r="AR132" i="13" s="1"/>
  <c r="AM132" i="13"/>
  <c r="AN132" i="13" s="1"/>
  <c r="AO132" i="13"/>
  <c r="AP132" i="13" s="1"/>
  <c r="AK132" i="13"/>
  <c r="AL132" i="13" s="1"/>
  <c r="AQ357" i="13"/>
  <c r="AR357" i="13" s="1"/>
  <c r="AM357" i="13"/>
  <c r="AN357" i="13" s="1"/>
  <c r="AO357" i="13"/>
  <c r="AP357" i="13" s="1"/>
  <c r="AK357" i="13"/>
  <c r="AL357" i="13" s="1"/>
  <c r="AO365" i="13"/>
  <c r="AP365" i="13" s="1"/>
  <c r="AK365" i="13"/>
  <c r="AL365" i="13" s="1"/>
  <c r="AQ365" i="13"/>
  <c r="AR365" i="13" s="1"/>
  <c r="AM365" i="13"/>
  <c r="AN365" i="13" s="1"/>
  <c r="AO423" i="13"/>
  <c r="AP423" i="13" s="1"/>
  <c r="AK423" i="13"/>
  <c r="AL423" i="13" s="1"/>
  <c r="AQ423" i="13"/>
  <c r="AR423" i="13" s="1"/>
  <c r="AM423" i="13"/>
  <c r="AN423" i="13" s="1"/>
  <c r="AO568" i="13"/>
  <c r="AP568" i="13" s="1"/>
  <c r="AK568" i="13"/>
  <c r="AL568" i="13" s="1"/>
  <c r="AQ568" i="13"/>
  <c r="AR568" i="13" s="1"/>
  <c r="AM568" i="13"/>
  <c r="AN568" i="13" s="1"/>
  <c r="AQ384" i="13"/>
  <c r="AR384" i="13" s="1"/>
  <c r="AM384" i="13"/>
  <c r="AN384" i="13" s="1"/>
  <c r="AO384" i="13"/>
  <c r="AP384" i="13" s="1"/>
  <c r="AK384" i="13"/>
  <c r="AL384" i="13" s="1"/>
  <c r="AQ356" i="13"/>
  <c r="AR356" i="13" s="1"/>
  <c r="AM356" i="13"/>
  <c r="AN356" i="13" s="1"/>
  <c r="AO356" i="13"/>
  <c r="AP356" i="13" s="1"/>
  <c r="AK356" i="13"/>
  <c r="AL356" i="13" s="1"/>
  <c r="AO209" i="13"/>
  <c r="AP209" i="13" s="1"/>
  <c r="AK209" i="13"/>
  <c r="AL209" i="13" s="1"/>
  <c r="AQ209" i="13"/>
  <c r="AR209" i="13" s="1"/>
  <c r="AM209" i="13"/>
  <c r="AN209" i="13" s="1"/>
  <c r="AQ218" i="13"/>
  <c r="AR218" i="13" s="1"/>
  <c r="AM218" i="13"/>
  <c r="AN218" i="13" s="1"/>
  <c r="AO218" i="13"/>
  <c r="AP218" i="13" s="1"/>
  <c r="AK218" i="13"/>
  <c r="AL218" i="13" s="1"/>
  <c r="AO161" i="13"/>
  <c r="AP161" i="13" s="1"/>
  <c r="AK161" i="13"/>
  <c r="AL161" i="13" s="1"/>
  <c r="AQ161" i="13"/>
  <c r="AR161" i="13" s="1"/>
  <c r="AM161" i="13"/>
  <c r="AN161" i="13" s="1"/>
  <c r="AO351" i="13"/>
  <c r="AP351" i="13" s="1"/>
  <c r="AK351" i="13"/>
  <c r="AL351" i="13" s="1"/>
  <c r="AQ351" i="13"/>
  <c r="AR351" i="13" s="1"/>
  <c r="AM351" i="13"/>
  <c r="AN351" i="13" s="1"/>
  <c r="AO100" i="13"/>
  <c r="AP100" i="13" s="1"/>
  <c r="AK100" i="13"/>
  <c r="AL100" i="13" s="1"/>
  <c r="AQ100" i="13"/>
  <c r="AR100" i="13" s="1"/>
  <c r="AM100" i="13"/>
  <c r="AN100" i="13" s="1"/>
  <c r="AO51" i="13"/>
  <c r="AP51" i="13" s="1"/>
  <c r="AK51" i="13"/>
  <c r="AL51" i="13" s="1"/>
  <c r="AQ51" i="13"/>
  <c r="AR51" i="13" s="1"/>
  <c r="AM51" i="13"/>
  <c r="AN51" i="13" s="1"/>
  <c r="AQ276" i="13"/>
  <c r="AR276" i="13" s="1"/>
  <c r="AM276" i="13"/>
  <c r="AN276" i="13" s="1"/>
  <c r="AO276" i="13"/>
  <c r="AP276" i="13" s="1"/>
  <c r="AK276" i="13"/>
  <c r="AL276" i="13" s="1"/>
  <c r="AQ61" i="13"/>
  <c r="AR61" i="13" s="1"/>
  <c r="AM61" i="13"/>
  <c r="AN61" i="13" s="1"/>
  <c r="AO61" i="13"/>
  <c r="AP61" i="13" s="1"/>
  <c r="AK61" i="13"/>
  <c r="AL61" i="13" s="1"/>
  <c r="AQ405" i="13"/>
  <c r="AR405" i="13" s="1"/>
  <c r="AM405" i="13"/>
  <c r="AN405" i="13" s="1"/>
  <c r="AO405" i="13"/>
  <c r="AP405" i="13" s="1"/>
  <c r="AK405" i="13"/>
  <c r="AL405" i="13" s="1"/>
  <c r="AQ508" i="13"/>
  <c r="AR508" i="13" s="1"/>
  <c r="AM508" i="13"/>
  <c r="AN508" i="13" s="1"/>
  <c r="AO508" i="13"/>
  <c r="AP508" i="13" s="1"/>
  <c r="AK508" i="13"/>
  <c r="AL508" i="13" s="1"/>
  <c r="AQ215" i="13"/>
  <c r="AR215" i="13" s="1"/>
  <c r="AM215" i="13"/>
  <c r="AN215" i="13" s="1"/>
  <c r="AO215" i="13"/>
  <c r="AP215" i="13" s="1"/>
  <c r="AK215" i="13"/>
  <c r="AL215" i="13" s="1"/>
  <c r="AQ460" i="13"/>
  <c r="AR460" i="13" s="1"/>
  <c r="AM460" i="13"/>
  <c r="AN460" i="13" s="1"/>
  <c r="AO460" i="13"/>
  <c r="AP460" i="13" s="1"/>
  <c r="AK460" i="13"/>
  <c r="AL460" i="13" s="1"/>
  <c r="AO9" i="13"/>
  <c r="AP9" i="13" s="1"/>
  <c r="AK9" i="13"/>
  <c r="AL9" i="13" s="1"/>
  <c r="AQ9" i="13"/>
  <c r="AR9" i="13" s="1"/>
  <c r="AM9" i="13"/>
  <c r="AN9" i="13" s="1"/>
  <c r="AO507" i="13"/>
  <c r="AP507" i="13" s="1"/>
  <c r="AK507" i="13"/>
  <c r="AL507" i="13" s="1"/>
  <c r="AQ507" i="13"/>
  <c r="AR507" i="13" s="1"/>
  <c r="AM507" i="13"/>
  <c r="AN507" i="13" s="1"/>
  <c r="AQ676" i="13"/>
  <c r="AR676" i="13" s="1"/>
  <c r="AM676" i="13"/>
  <c r="AN676" i="13" s="1"/>
  <c r="AO676" i="13"/>
  <c r="AP676" i="13" s="1"/>
  <c r="AK676" i="13"/>
  <c r="AL676" i="13" s="1"/>
  <c r="AO289" i="13"/>
  <c r="AP289" i="13" s="1"/>
  <c r="AK289" i="13"/>
  <c r="AL289" i="13" s="1"/>
  <c r="AQ289" i="13"/>
  <c r="AR289" i="13" s="1"/>
  <c r="AM289" i="13"/>
  <c r="AN289" i="13" s="1"/>
  <c r="AO155" i="13"/>
  <c r="AP155" i="13" s="1"/>
  <c r="AK155" i="13"/>
  <c r="AL155" i="13" s="1"/>
  <c r="AM155" i="13"/>
  <c r="AN155" i="13" s="1"/>
  <c r="AQ155" i="13"/>
  <c r="AR155" i="13" s="1"/>
  <c r="AQ44" i="13"/>
  <c r="AR44" i="13" s="1"/>
  <c r="AM44" i="13"/>
  <c r="AN44" i="13" s="1"/>
  <c r="AO44" i="13"/>
  <c r="AP44" i="13" s="1"/>
  <c r="AK44" i="13"/>
  <c r="AL44" i="13" s="1"/>
  <c r="AO607" i="13"/>
  <c r="AP607" i="13" s="1"/>
  <c r="AK607" i="13"/>
  <c r="AL607" i="13" s="1"/>
  <c r="AM607" i="13"/>
  <c r="AN607" i="13" s="1"/>
  <c r="AQ607" i="13"/>
  <c r="AR607" i="13" s="1"/>
  <c r="AO349" i="13"/>
  <c r="AP349" i="13" s="1"/>
  <c r="AK349" i="13"/>
  <c r="AL349" i="13" s="1"/>
  <c r="AM349" i="13"/>
  <c r="AN349" i="13" s="1"/>
  <c r="AQ349" i="13"/>
  <c r="AR349" i="13" s="1"/>
  <c r="AQ247" i="13"/>
  <c r="AR247" i="13" s="1"/>
  <c r="AM247" i="13"/>
  <c r="AN247" i="13" s="1"/>
  <c r="AK247" i="13"/>
  <c r="AL247" i="13" s="1"/>
  <c r="AO247" i="13"/>
  <c r="AP247" i="13" s="1"/>
  <c r="AQ587" i="13"/>
  <c r="AR587" i="13" s="1"/>
  <c r="AM587" i="13"/>
  <c r="AN587" i="13" s="1"/>
  <c r="AK587" i="13"/>
  <c r="AL587" i="13" s="1"/>
  <c r="AO587" i="13"/>
  <c r="AP587" i="13" s="1"/>
  <c r="AQ263" i="13"/>
  <c r="AR263" i="13" s="1"/>
  <c r="AM263" i="13"/>
  <c r="AN263" i="13" s="1"/>
  <c r="AK263" i="13"/>
  <c r="AL263" i="13" s="1"/>
  <c r="AO263" i="13"/>
  <c r="AP263" i="13" s="1"/>
  <c r="AQ142" i="13"/>
  <c r="AR142" i="13" s="1"/>
  <c r="AM142" i="13"/>
  <c r="AN142" i="13" s="1"/>
  <c r="AO142" i="13"/>
  <c r="AP142" i="13" s="1"/>
  <c r="AK142" i="13"/>
  <c r="AL142" i="13" s="1"/>
  <c r="AQ696" i="13"/>
  <c r="AR696" i="13" s="1"/>
  <c r="AM696" i="13"/>
  <c r="AN696" i="13" s="1"/>
  <c r="AO696" i="13"/>
  <c r="AP696" i="13" s="1"/>
  <c r="AK696" i="13"/>
  <c r="AL696" i="13" s="1"/>
  <c r="AQ640" i="13"/>
  <c r="AR640" i="13" s="1"/>
  <c r="AM640" i="13"/>
  <c r="AN640" i="13" s="1"/>
  <c r="AK640" i="13"/>
  <c r="AL640" i="13" s="1"/>
  <c r="AO640" i="13"/>
  <c r="AP640" i="13" s="1"/>
  <c r="AO317" i="13"/>
  <c r="AP317" i="13" s="1"/>
  <c r="AK317" i="13"/>
  <c r="AL317" i="13" s="1"/>
  <c r="AM317" i="13"/>
  <c r="AN317" i="13" s="1"/>
  <c r="AQ317" i="13"/>
  <c r="AR317" i="13" s="1"/>
  <c r="AO625" i="13"/>
  <c r="AP625" i="13" s="1"/>
  <c r="AK625" i="13"/>
  <c r="AL625" i="13" s="1"/>
  <c r="AQ625" i="13"/>
  <c r="AR625" i="13" s="1"/>
  <c r="AM625" i="13"/>
  <c r="AN625" i="13" s="1"/>
  <c r="AQ511" i="13"/>
  <c r="AR511" i="13" s="1"/>
  <c r="AM511" i="13"/>
  <c r="AN511" i="13" s="1"/>
  <c r="AK511" i="13"/>
  <c r="AL511" i="13" s="1"/>
  <c r="AO511" i="13"/>
  <c r="AP511" i="13" s="1"/>
  <c r="AO280" i="13"/>
  <c r="AP280" i="13" s="1"/>
  <c r="AK280" i="13"/>
  <c r="AL280" i="13" s="1"/>
  <c r="AQ280" i="13"/>
  <c r="AR280" i="13" s="1"/>
  <c r="AM280" i="13"/>
  <c r="AN280" i="13" s="1"/>
  <c r="AO615" i="13"/>
  <c r="AP615" i="13" s="1"/>
  <c r="AK615" i="13"/>
  <c r="AL615" i="13" s="1"/>
  <c r="AQ615" i="13"/>
  <c r="AR615" i="13" s="1"/>
  <c r="AM615" i="13"/>
  <c r="AN615" i="13" s="1"/>
  <c r="AQ81" i="13"/>
  <c r="AR81" i="13" s="1"/>
  <c r="AK81" i="13"/>
  <c r="AL81" i="13" s="1"/>
  <c r="AM81" i="13"/>
  <c r="AN81" i="13" s="1"/>
  <c r="AO81" i="13"/>
  <c r="AP81" i="13" s="1"/>
  <c r="AQ197" i="13"/>
  <c r="AR197" i="13" s="1"/>
  <c r="AM197" i="13"/>
  <c r="AN197" i="13" s="1"/>
  <c r="AO197" i="13"/>
  <c r="AP197" i="13" s="1"/>
  <c r="AK197" i="13"/>
  <c r="AL197" i="13" s="1"/>
  <c r="AQ71" i="13"/>
  <c r="AR71" i="13" s="1"/>
  <c r="AM71" i="13"/>
  <c r="AN71" i="13" s="1"/>
  <c r="AO71" i="13"/>
  <c r="AP71" i="13" s="1"/>
  <c r="AK71" i="13"/>
  <c r="AL71" i="13" s="1"/>
  <c r="AO346" i="13"/>
  <c r="AP346" i="13" s="1"/>
  <c r="AK346" i="13"/>
  <c r="AL346" i="13" s="1"/>
  <c r="AQ346" i="13"/>
  <c r="AR346" i="13" s="1"/>
  <c r="AM346" i="13"/>
  <c r="AN346" i="13" s="1"/>
  <c r="AO141" i="13"/>
  <c r="AP141" i="13" s="1"/>
  <c r="AK141" i="13"/>
  <c r="AL141" i="13" s="1"/>
  <c r="AQ141" i="13"/>
  <c r="AR141" i="13" s="1"/>
  <c r="AM141" i="13"/>
  <c r="AN141" i="13" s="1"/>
  <c r="AO510" i="13"/>
  <c r="AP510" i="13" s="1"/>
  <c r="AK510" i="13"/>
  <c r="AL510" i="13" s="1"/>
  <c r="AM510" i="13"/>
  <c r="AN510" i="13" s="1"/>
  <c r="AQ510" i="13"/>
  <c r="AR510" i="13" s="1"/>
  <c r="AQ95" i="13"/>
  <c r="AR95" i="13" s="1"/>
  <c r="AM95" i="13"/>
  <c r="AN95" i="13" s="1"/>
  <c r="AK95" i="13"/>
  <c r="AL95" i="13" s="1"/>
  <c r="AO95" i="13"/>
  <c r="AP95" i="13" s="1"/>
  <c r="AQ216" i="13"/>
  <c r="AR216" i="13" s="1"/>
  <c r="AK216" i="13"/>
  <c r="AL216" i="13" s="1"/>
  <c r="AO216" i="13"/>
  <c r="AP216" i="13" s="1"/>
  <c r="AM216" i="13"/>
  <c r="AN216" i="13" s="1"/>
  <c r="AK57" i="13"/>
  <c r="AL57" i="13" s="1"/>
  <c r="AO57" i="13"/>
  <c r="AP57" i="13" s="1"/>
  <c r="AQ57" i="13"/>
  <c r="AR57" i="13" s="1"/>
  <c r="AM57" i="13"/>
  <c r="AN57" i="13" s="1"/>
  <c r="AK598" i="13"/>
  <c r="AL598" i="13" s="1"/>
  <c r="AO598" i="13"/>
  <c r="AP598" i="13" s="1"/>
  <c r="AQ598" i="13"/>
  <c r="AR598" i="13" s="1"/>
  <c r="AM598" i="13"/>
  <c r="AN598" i="13" s="1"/>
  <c r="AK283" i="13"/>
  <c r="AL283" i="13" s="1"/>
  <c r="AO283" i="13"/>
  <c r="AP283" i="13" s="1"/>
  <c r="AQ283" i="13"/>
  <c r="AR283" i="13" s="1"/>
  <c r="AM283" i="13"/>
  <c r="AN283" i="13" s="1"/>
  <c r="AK271" i="13"/>
  <c r="AL271" i="13" s="1"/>
  <c r="AO271" i="13"/>
  <c r="AP271" i="13" s="1"/>
  <c r="AQ271" i="13"/>
  <c r="AR271" i="13" s="1"/>
  <c r="AM271" i="13"/>
  <c r="AN271" i="13" s="1"/>
  <c r="AK272" i="13"/>
  <c r="AL272" i="13" s="1"/>
  <c r="AO272" i="13"/>
  <c r="AP272" i="13" s="1"/>
  <c r="AQ272" i="13"/>
  <c r="AR272" i="13" s="1"/>
  <c r="AM272" i="13"/>
  <c r="AN272" i="13" s="1"/>
  <c r="AK463" i="13"/>
  <c r="AL463" i="13" s="1"/>
  <c r="AO463" i="13"/>
  <c r="AP463" i="13" s="1"/>
  <c r="AQ463" i="13"/>
  <c r="AR463" i="13" s="1"/>
  <c r="AM463" i="13"/>
  <c r="AN463" i="13" s="1"/>
  <c r="AK273" i="13"/>
  <c r="AL273" i="13" s="1"/>
  <c r="AO273" i="13"/>
  <c r="AP273" i="13" s="1"/>
  <c r="AQ273" i="13"/>
  <c r="AR273" i="13" s="1"/>
  <c r="AM273" i="13"/>
  <c r="AN273" i="13" s="1"/>
  <c r="AK468" i="13"/>
  <c r="AL468" i="13" s="1"/>
  <c r="AO468" i="13"/>
  <c r="AP468" i="13" s="1"/>
  <c r="AQ468" i="13"/>
  <c r="AR468" i="13" s="1"/>
  <c r="AM468" i="13"/>
  <c r="AN468" i="13" s="1"/>
  <c r="AK471" i="13"/>
  <c r="AL471" i="13" s="1"/>
  <c r="AO471" i="13"/>
  <c r="AP471" i="13" s="1"/>
  <c r="AQ471" i="13"/>
  <c r="AR471" i="13" s="1"/>
  <c r="AM471" i="13"/>
  <c r="AN471" i="13" s="1"/>
  <c r="AK461" i="13"/>
  <c r="AL461" i="13" s="1"/>
  <c r="AO461" i="13"/>
  <c r="AP461" i="13" s="1"/>
  <c r="AQ461" i="13"/>
  <c r="AR461" i="13" s="1"/>
  <c r="AM461" i="13"/>
  <c r="AN461" i="13" s="1"/>
  <c r="AK473" i="13"/>
  <c r="AL473" i="13" s="1"/>
  <c r="AO473" i="13"/>
  <c r="AP473" i="13" s="1"/>
  <c r="AQ473" i="13"/>
  <c r="AR473" i="13" s="1"/>
  <c r="AM473" i="13"/>
  <c r="AN473" i="13" s="1"/>
  <c r="AQ286" i="13"/>
  <c r="AR286" i="13" s="1"/>
  <c r="AK286" i="13"/>
  <c r="AL286" i="13" s="1"/>
  <c r="AO286" i="13"/>
  <c r="AP286" i="13" s="1"/>
  <c r="AM286" i="13"/>
  <c r="AN286" i="13" s="1"/>
  <c r="AQ287" i="13"/>
  <c r="AR287" i="13" s="1"/>
  <c r="AK287" i="13"/>
  <c r="AL287" i="13" s="1"/>
  <c r="AO287" i="13"/>
  <c r="AP287" i="13" s="1"/>
  <c r="AM287" i="13"/>
  <c r="AN287" i="13" s="1"/>
  <c r="AQ24" i="13"/>
  <c r="AR24" i="13" s="1"/>
  <c r="AK24" i="13"/>
  <c r="AL24" i="13" s="1"/>
  <c r="AO24" i="13"/>
  <c r="AP24" i="13" s="1"/>
  <c r="AM24" i="13"/>
  <c r="AN24" i="13" s="1"/>
  <c r="AQ17" i="13"/>
  <c r="AR17" i="13" s="1"/>
  <c r="AK17" i="13"/>
  <c r="AL17" i="13" s="1"/>
  <c r="AO17" i="13"/>
  <c r="AP17" i="13" s="1"/>
  <c r="AM17" i="13"/>
  <c r="AN17" i="13" s="1"/>
  <c r="AQ288" i="13"/>
  <c r="AR288" i="13" s="1"/>
  <c r="AK288" i="13"/>
  <c r="AL288" i="13" s="1"/>
  <c r="AO288" i="13"/>
  <c r="AP288" i="13" s="1"/>
  <c r="AM288" i="13"/>
  <c r="AN288" i="13" s="1"/>
  <c r="AQ454" i="13"/>
  <c r="AR454" i="13" s="1"/>
  <c r="AK454" i="13"/>
  <c r="AL454" i="13" s="1"/>
  <c r="AO454" i="13"/>
  <c r="AP454" i="13" s="1"/>
  <c r="AM454" i="13"/>
  <c r="AN454" i="13" s="1"/>
  <c r="AQ10" i="13"/>
  <c r="AR10" i="13" s="1"/>
  <c r="AK10" i="13"/>
  <c r="AL10" i="13" s="1"/>
  <c r="AO10" i="13"/>
  <c r="AP10" i="13" s="1"/>
  <c r="AM10" i="13"/>
  <c r="AN10" i="13" s="1"/>
  <c r="AO177" i="13"/>
  <c r="AP177" i="13" s="1"/>
  <c r="AQ177" i="13"/>
  <c r="AR177" i="13" s="1"/>
  <c r="AM177" i="13"/>
  <c r="AN177" i="13" s="1"/>
  <c r="AK177" i="13"/>
  <c r="AL177" i="13" s="1"/>
  <c r="AO570" i="13"/>
  <c r="AP570" i="13" s="1"/>
  <c r="AQ570" i="13"/>
  <c r="AR570" i="13" s="1"/>
  <c r="AK570" i="13"/>
  <c r="AL570" i="13" s="1"/>
  <c r="AM570" i="13"/>
  <c r="AN570" i="13" s="1"/>
  <c r="AO404" i="13"/>
  <c r="AP404" i="13" s="1"/>
  <c r="AQ404" i="13"/>
  <c r="AR404" i="13" s="1"/>
  <c r="AK404" i="13"/>
  <c r="AL404" i="13" s="1"/>
  <c r="AM404" i="13"/>
  <c r="AN404" i="13" s="1"/>
  <c r="AO195" i="13"/>
  <c r="AP195" i="13" s="1"/>
  <c r="AQ195" i="13"/>
  <c r="AR195" i="13" s="1"/>
  <c r="AK195" i="13"/>
  <c r="AL195" i="13" s="1"/>
  <c r="AM195" i="13"/>
  <c r="AN195" i="13" s="1"/>
  <c r="AO401" i="13"/>
  <c r="AP401" i="13" s="1"/>
  <c r="AQ401" i="13"/>
  <c r="AR401" i="13" s="1"/>
  <c r="AM401" i="13"/>
  <c r="AN401" i="13" s="1"/>
  <c r="AK401" i="13"/>
  <c r="AL401" i="13" s="1"/>
  <c r="AO146" i="13"/>
  <c r="AP146" i="13" s="1"/>
  <c r="AQ146" i="13"/>
  <c r="AR146" i="13" s="1"/>
  <c r="AK146" i="13"/>
  <c r="AL146" i="13" s="1"/>
  <c r="AM146" i="13"/>
  <c r="AN146" i="13" s="1"/>
  <c r="AO210" i="13"/>
  <c r="AP210" i="13" s="1"/>
  <c r="AM210" i="13"/>
  <c r="AN210" i="13" s="1"/>
  <c r="AK210" i="13"/>
  <c r="AL210" i="13" s="1"/>
  <c r="AQ210" i="13"/>
  <c r="AR210" i="13" s="1"/>
  <c r="AQ6" i="13"/>
  <c r="AR6" i="13" s="1"/>
  <c r="AK6" i="13"/>
  <c r="AL6" i="13" s="1"/>
  <c r="AO6" i="13"/>
  <c r="AP6" i="13" s="1"/>
  <c r="AM6" i="13"/>
  <c r="AN6" i="13" s="1"/>
  <c r="AM300" i="13"/>
  <c r="AN300" i="13" s="1"/>
  <c r="AQ300" i="13"/>
  <c r="AR300" i="13" s="1"/>
  <c r="AK300" i="13"/>
  <c r="AL300" i="13" s="1"/>
  <c r="AO300" i="13"/>
  <c r="AP300" i="13" s="1"/>
  <c r="AQ547" i="13"/>
  <c r="AR547" i="13" s="1"/>
  <c r="AM547" i="13"/>
  <c r="AN547" i="13" s="1"/>
  <c r="AO547" i="13"/>
  <c r="AP547" i="13" s="1"/>
  <c r="AK547" i="13"/>
  <c r="AL547" i="13" s="1"/>
  <c r="AQ493" i="13"/>
  <c r="AR493" i="13" s="1"/>
  <c r="AM493" i="13"/>
  <c r="AN493" i="13" s="1"/>
  <c r="AO493" i="13"/>
  <c r="AP493" i="13" s="1"/>
  <c r="AK493" i="13"/>
  <c r="AL493" i="13" s="1"/>
  <c r="AO223" i="13"/>
  <c r="AP223" i="13" s="1"/>
  <c r="AK223" i="13"/>
  <c r="AL223" i="13" s="1"/>
  <c r="AM223" i="13"/>
  <c r="AN223" i="13" s="1"/>
  <c r="AQ223" i="13"/>
  <c r="AR223" i="13" s="1"/>
  <c r="AM523" i="13"/>
  <c r="AN523" i="13" s="1"/>
  <c r="AQ523" i="13"/>
  <c r="AR523" i="13" s="1"/>
  <c r="AK523" i="13"/>
  <c r="AL523" i="13" s="1"/>
  <c r="AO523" i="13"/>
  <c r="AP523" i="13" s="1"/>
  <c r="AO134" i="13"/>
  <c r="AP134" i="13" s="1"/>
  <c r="AQ134" i="13"/>
  <c r="AR134" i="13" s="1"/>
  <c r="AK134" i="13"/>
  <c r="AL134" i="13" s="1"/>
  <c r="AM134" i="13"/>
  <c r="AN134" i="13" s="1"/>
  <c r="AM329" i="13"/>
  <c r="AN329" i="13" s="1"/>
  <c r="AO329" i="13"/>
  <c r="AP329" i="13" s="1"/>
  <c r="AQ329" i="13"/>
  <c r="AR329" i="13" s="1"/>
  <c r="AK329" i="13"/>
  <c r="AL329" i="13" s="1"/>
  <c r="AM659" i="13"/>
  <c r="AN659" i="13" s="1"/>
  <c r="AO659" i="13"/>
  <c r="AP659" i="13" s="1"/>
  <c r="AQ659" i="13"/>
  <c r="AR659" i="13" s="1"/>
  <c r="AK659" i="13"/>
  <c r="AL659" i="13" s="1"/>
  <c r="AO414" i="13"/>
  <c r="AP414" i="13" s="1"/>
  <c r="AM414" i="13"/>
  <c r="AN414" i="13" s="1"/>
  <c r="AQ414" i="13"/>
  <c r="AR414" i="13" s="1"/>
  <c r="AK414" i="13"/>
  <c r="AL414" i="13" s="1"/>
  <c r="AO497" i="13"/>
  <c r="AP497" i="13" s="1"/>
  <c r="AM497" i="13"/>
  <c r="AN497" i="13" s="1"/>
  <c r="AQ497" i="13"/>
  <c r="AR497" i="13" s="1"/>
  <c r="AK497" i="13"/>
  <c r="AL497" i="13" s="1"/>
  <c r="AO55" i="13"/>
  <c r="AP55" i="13" s="1"/>
  <c r="AM55" i="13"/>
  <c r="AN55" i="13" s="1"/>
  <c r="AQ55" i="13"/>
  <c r="AR55" i="13" s="1"/>
  <c r="AK55" i="13"/>
  <c r="AL55" i="13" s="1"/>
  <c r="AM107" i="13"/>
  <c r="AN107" i="13" s="1"/>
  <c r="AO107" i="13"/>
  <c r="AP107" i="13" s="1"/>
  <c r="AQ107" i="13"/>
  <c r="AR107" i="13" s="1"/>
  <c r="AK107" i="13"/>
  <c r="AL107" i="13" s="1"/>
  <c r="AQ104" i="13"/>
  <c r="AR104" i="13" s="1"/>
  <c r="AK104" i="13"/>
  <c r="AL104" i="13" s="1"/>
  <c r="AO104" i="13"/>
  <c r="AP104" i="13" s="1"/>
  <c r="AM104" i="13"/>
  <c r="AN104" i="13" s="1"/>
  <c r="AO623" i="13"/>
  <c r="AP623" i="13" s="1"/>
  <c r="AK623" i="13"/>
  <c r="AL623" i="13" s="1"/>
  <c r="AQ623" i="13"/>
  <c r="AR623" i="13" s="1"/>
  <c r="AM623" i="13"/>
  <c r="AN623" i="13" s="1"/>
  <c r="AO572" i="13"/>
  <c r="AP572" i="13" s="1"/>
  <c r="AM572" i="13"/>
  <c r="AN572" i="13" s="1"/>
  <c r="AQ572" i="13"/>
  <c r="AR572" i="13" s="1"/>
  <c r="AK572" i="13"/>
  <c r="AL572" i="13" s="1"/>
  <c r="AO348" i="13"/>
  <c r="AP348" i="13" s="1"/>
  <c r="AM348" i="13"/>
  <c r="AN348" i="13" s="1"/>
  <c r="AQ348" i="13"/>
  <c r="AR348" i="13" s="1"/>
  <c r="AK348" i="13"/>
  <c r="AL348" i="13" s="1"/>
  <c r="AM322" i="13"/>
  <c r="AN322" i="13" s="1"/>
  <c r="AO322" i="13"/>
  <c r="AP322" i="13" s="1"/>
  <c r="AQ322" i="13"/>
  <c r="AR322" i="13" s="1"/>
  <c r="AK322" i="13"/>
  <c r="AL322" i="13" s="1"/>
  <c r="AO648" i="13"/>
  <c r="AP648" i="13" s="1"/>
  <c r="AQ648" i="13"/>
  <c r="AR648" i="13" s="1"/>
  <c r="AK648" i="13"/>
  <c r="AL648" i="13" s="1"/>
  <c r="AM648" i="13"/>
  <c r="AN648" i="13" s="1"/>
  <c r="AO435" i="13"/>
  <c r="AP435" i="13" s="1"/>
  <c r="AQ435" i="13"/>
  <c r="AR435" i="13" s="1"/>
  <c r="AK435" i="13"/>
  <c r="AL435" i="13" s="1"/>
  <c r="AM435" i="13"/>
  <c r="AN435" i="13" s="1"/>
  <c r="AO578" i="13"/>
  <c r="AP578" i="13" s="1"/>
  <c r="AQ578" i="13"/>
  <c r="AR578" i="13" s="1"/>
  <c r="AK578" i="13"/>
  <c r="AL578" i="13" s="1"/>
  <c r="AM578" i="13"/>
  <c r="AN578" i="13" s="1"/>
  <c r="AM662" i="13"/>
  <c r="AN662" i="13" s="1"/>
  <c r="AQ662" i="13"/>
  <c r="AR662" i="13" s="1"/>
  <c r="AK662" i="13"/>
  <c r="AL662" i="13" s="1"/>
  <c r="AO662" i="13"/>
  <c r="AP662" i="13" s="1"/>
  <c r="AQ30" i="13"/>
  <c r="AR30" i="13" s="1"/>
  <c r="AK30" i="13"/>
  <c r="AL30" i="13" s="1"/>
  <c r="AO30" i="13"/>
  <c r="AP30" i="13" s="1"/>
  <c r="AM30" i="13"/>
  <c r="AN30" i="13" s="1"/>
  <c r="AM409" i="13"/>
  <c r="AN409" i="13" s="1"/>
  <c r="AQ409" i="13"/>
  <c r="AR409" i="13" s="1"/>
  <c r="AK409" i="13"/>
  <c r="AL409" i="13" s="1"/>
  <c r="AO409" i="13"/>
  <c r="AP409" i="13" s="1"/>
  <c r="AO80" i="13"/>
  <c r="AP80" i="13" s="1"/>
  <c r="AQ80" i="13"/>
  <c r="AR80" i="13" s="1"/>
  <c r="AK80" i="13"/>
  <c r="AL80" i="13" s="1"/>
  <c r="AM80" i="13"/>
  <c r="AN80" i="13" s="1"/>
  <c r="AM430" i="13"/>
  <c r="AN430" i="13" s="1"/>
  <c r="AQ430" i="13"/>
  <c r="AR430" i="13" s="1"/>
  <c r="AK430" i="13"/>
  <c r="AL430" i="13" s="1"/>
  <c r="AO430" i="13"/>
  <c r="AP430" i="13" s="1"/>
  <c r="AQ295" i="13"/>
  <c r="AR295" i="13" s="1"/>
  <c r="AM295" i="13"/>
  <c r="AN295" i="13" s="1"/>
  <c r="AO295" i="13"/>
  <c r="AP295" i="13" s="1"/>
  <c r="AK295" i="13"/>
  <c r="AL295" i="13" s="1"/>
  <c r="AQ299" i="13"/>
  <c r="AR299" i="13" s="1"/>
  <c r="AK299" i="13"/>
  <c r="AL299" i="13" s="1"/>
  <c r="AO299" i="13"/>
  <c r="AP299" i="13" s="1"/>
  <c r="AM299" i="13"/>
  <c r="AN299" i="13" s="1"/>
  <c r="AQ91" i="13"/>
  <c r="AR91" i="13" s="1"/>
  <c r="AK91" i="13"/>
  <c r="AL91" i="13" s="1"/>
  <c r="AO91" i="13"/>
  <c r="AP91" i="13" s="1"/>
  <c r="AM91" i="13"/>
  <c r="AN91" i="13" s="1"/>
  <c r="AO396" i="13"/>
  <c r="AP396" i="13" s="1"/>
  <c r="AM396" i="13"/>
  <c r="AN396" i="13" s="1"/>
  <c r="AQ396" i="13"/>
  <c r="AR396" i="13" s="1"/>
  <c r="AK396" i="13"/>
  <c r="AL396" i="13" s="1"/>
  <c r="AQ569" i="13"/>
  <c r="AR569" i="13" s="1"/>
  <c r="AK569" i="13"/>
  <c r="AL569" i="13" s="1"/>
  <c r="AO569" i="13"/>
  <c r="AP569" i="13" s="1"/>
  <c r="AM569" i="13"/>
  <c r="AN569" i="13" s="1"/>
  <c r="AM397" i="13"/>
  <c r="AN397" i="13" s="1"/>
  <c r="AQ397" i="13"/>
  <c r="AR397" i="13" s="1"/>
  <c r="AK397" i="13"/>
  <c r="AL397" i="13" s="1"/>
  <c r="AO397" i="13"/>
  <c r="AP397" i="13" s="1"/>
  <c r="AO200" i="13"/>
  <c r="AP200" i="13" s="1"/>
  <c r="AQ200" i="13"/>
  <c r="AR200" i="13" s="1"/>
  <c r="AM200" i="13"/>
  <c r="AN200" i="13" s="1"/>
  <c r="AK200" i="13"/>
  <c r="AL200" i="13" s="1"/>
  <c r="AM293" i="13"/>
  <c r="AN293" i="13" s="1"/>
  <c r="AQ293" i="13"/>
  <c r="AR293" i="13" s="1"/>
  <c r="AK293" i="13"/>
  <c r="AL293" i="13" s="1"/>
  <c r="AO293" i="13"/>
  <c r="AP293" i="13" s="1"/>
  <c r="AM203" i="13"/>
  <c r="AN203" i="13" s="1"/>
  <c r="AQ203" i="13"/>
  <c r="AR203" i="13" s="1"/>
  <c r="AK203" i="13"/>
  <c r="AL203" i="13" s="1"/>
  <c r="AO203" i="13"/>
  <c r="AP203" i="13" s="1"/>
  <c r="AM243" i="13"/>
  <c r="AN243" i="13" s="1"/>
  <c r="AQ243" i="13"/>
  <c r="AR243" i="13" s="1"/>
  <c r="AK243" i="13"/>
  <c r="AL243" i="13" s="1"/>
  <c r="AO243" i="13"/>
  <c r="AP243" i="13" s="1"/>
  <c r="AM19" i="13"/>
  <c r="AN19" i="13" s="1"/>
  <c r="AQ19" i="13"/>
  <c r="AR19" i="13" s="1"/>
  <c r="AK19" i="13"/>
  <c r="AL19" i="13" s="1"/>
  <c r="AO19" i="13"/>
  <c r="AP19" i="13" s="1"/>
  <c r="AQ255" i="13"/>
  <c r="AR255" i="13" s="1"/>
  <c r="AK255" i="13"/>
  <c r="AL255" i="13" s="1"/>
  <c r="AO255" i="13"/>
  <c r="AP255" i="13" s="1"/>
  <c r="AM255" i="13"/>
  <c r="AN255" i="13" s="1"/>
  <c r="AQ374" i="13"/>
  <c r="AR374" i="13" s="1"/>
  <c r="AK374" i="13"/>
  <c r="AL374" i="13" s="1"/>
  <c r="AO374" i="13"/>
  <c r="AP374" i="13" s="1"/>
  <c r="AM374" i="13"/>
  <c r="AN374" i="13" s="1"/>
  <c r="AQ566" i="13"/>
  <c r="AR566" i="13" s="1"/>
  <c r="AK566" i="13"/>
  <c r="AL566" i="13" s="1"/>
  <c r="AO566" i="13"/>
  <c r="AP566" i="13" s="1"/>
  <c r="AM566" i="13"/>
  <c r="AN566" i="13" s="1"/>
  <c r="AQ585" i="13"/>
  <c r="AR585" i="13" s="1"/>
  <c r="AK585" i="13"/>
  <c r="AL585" i="13" s="1"/>
  <c r="AO585" i="13"/>
  <c r="AP585" i="13" s="1"/>
  <c r="AM585" i="13"/>
  <c r="AN585" i="13" s="1"/>
  <c r="AQ159" i="13"/>
  <c r="AR159" i="13" s="1"/>
  <c r="AK159" i="13"/>
  <c r="AL159" i="13" s="1"/>
  <c r="AO159" i="13"/>
  <c r="AP159" i="13" s="1"/>
  <c r="AM159" i="13"/>
  <c r="AN159" i="13" s="1"/>
  <c r="AM333" i="13"/>
  <c r="AN333" i="13" s="1"/>
  <c r="AQ333" i="13"/>
  <c r="AR333" i="13" s="1"/>
  <c r="AK333" i="13"/>
  <c r="AL333" i="13" s="1"/>
  <c r="AO333" i="13"/>
  <c r="AP333" i="13" s="1"/>
  <c r="AM190" i="13"/>
  <c r="AN190" i="13" s="1"/>
  <c r="AK190" i="13"/>
  <c r="AL190" i="13" s="1"/>
  <c r="AQ190" i="13"/>
  <c r="AR190" i="13" s="1"/>
  <c r="AO190" i="13"/>
  <c r="AP190" i="13" s="1"/>
  <c r="AM290" i="13"/>
  <c r="AN290" i="13" s="1"/>
  <c r="AK290" i="13"/>
  <c r="AL290" i="13" s="1"/>
  <c r="AQ290" i="13"/>
  <c r="AR290" i="13" s="1"/>
  <c r="AO290" i="13"/>
  <c r="AP290" i="13" s="1"/>
  <c r="AQ616" i="13"/>
  <c r="AR616" i="13" s="1"/>
  <c r="AK616" i="13"/>
  <c r="AL616" i="13" s="1"/>
  <c r="AO616" i="13"/>
  <c r="AP616" i="13" s="1"/>
  <c r="AM616" i="13"/>
  <c r="AN616" i="13" s="1"/>
  <c r="AM664" i="13"/>
  <c r="AN664" i="13" s="1"/>
  <c r="AK664" i="13"/>
  <c r="AL664" i="13" s="1"/>
  <c r="AO664" i="13"/>
  <c r="AP664" i="13" s="1"/>
  <c r="AQ664" i="13"/>
  <c r="AR664" i="13" s="1"/>
  <c r="AQ78" i="13"/>
  <c r="AR78" i="13" s="1"/>
  <c r="AO78" i="13"/>
  <c r="AP78" i="13" s="1"/>
  <c r="AM78" i="13"/>
  <c r="AN78" i="13" s="1"/>
  <c r="AK78" i="13"/>
  <c r="AL78" i="13" s="1"/>
  <c r="AO491" i="13"/>
  <c r="AP491" i="13" s="1"/>
  <c r="AQ491" i="13"/>
  <c r="AR491" i="13" s="1"/>
  <c r="AM491" i="13"/>
  <c r="AN491" i="13" s="1"/>
  <c r="AK491" i="13"/>
  <c r="AL491" i="13" s="1"/>
  <c r="AM614" i="13"/>
  <c r="AN614" i="13" s="1"/>
  <c r="AQ614" i="13"/>
  <c r="AR614" i="13" s="1"/>
  <c r="AO614" i="13"/>
  <c r="AP614" i="13" s="1"/>
  <c r="AK614" i="13"/>
  <c r="AL614" i="13" s="1"/>
  <c r="AM617" i="13"/>
  <c r="AN617" i="13" s="1"/>
  <c r="AQ617" i="13"/>
  <c r="AR617" i="13" s="1"/>
  <c r="AO617" i="13"/>
  <c r="AP617" i="13" s="1"/>
  <c r="AK617" i="13"/>
  <c r="AL617" i="13" s="1"/>
  <c r="AQ443" i="13"/>
  <c r="AR443" i="13" s="1"/>
  <c r="AK443" i="13"/>
  <c r="AL443" i="13" s="1"/>
  <c r="AO443" i="13"/>
  <c r="AP443" i="13" s="1"/>
  <c r="AM443" i="13"/>
  <c r="AN443" i="13" s="1"/>
  <c r="AO180" i="13"/>
  <c r="AP180" i="13" s="1"/>
  <c r="AQ180" i="13"/>
  <c r="AR180" i="13" s="1"/>
  <c r="AM180" i="13"/>
  <c r="AN180" i="13" s="1"/>
  <c r="AK180" i="13"/>
  <c r="AL180" i="13" s="1"/>
  <c r="AO184" i="13"/>
  <c r="AP184" i="13" s="1"/>
  <c r="AQ184" i="13"/>
  <c r="AR184" i="13" s="1"/>
  <c r="AM184" i="13"/>
  <c r="AN184" i="13" s="1"/>
  <c r="AK184" i="13"/>
  <c r="AL184" i="13" s="1"/>
  <c r="AM191" i="13"/>
  <c r="AN191" i="13" s="1"/>
  <c r="AQ191" i="13"/>
  <c r="AR191" i="13" s="1"/>
  <c r="AO191" i="13"/>
  <c r="AP191" i="13" s="1"/>
  <c r="AK191" i="13"/>
  <c r="AL191" i="13" s="1"/>
  <c r="AO627" i="13"/>
  <c r="AP627" i="13" s="1"/>
  <c r="AM627" i="13"/>
  <c r="AN627" i="13" s="1"/>
  <c r="AK627" i="13"/>
  <c r="AL627" i="13" s="1"/>
  <c r="AQ627" i="13"/>
  <c r="AR627" i="13" s="1"/>
  <c r="AQ703" i="13"/>
  <c r="AR703" i="13" s="1"/>
  <c r="AM703" i="13"/>
  <c r="AN703" i="13" s="1"/>
  <c r="AK703" i="13"/>
  <c r="AL703" i="13" s="1"/>
  <c r="AO703" i="13"/>
  <c r="AP703" i="13" s="1"/>
  <c r="AQ66" i="13"/>
  <c r="AR66" i="13" s="1"/>
  <c r="AM66" i="13"/>
  <c r="AN66" i="13" s="1"/>
  <c r="AK66" i="13"/>
  <c r="AL66" i="13" s="1"/>
  <c r="AO66" i="13"/>
  <c r="AP66" i="13" s="1"/>
  <c r="AQ99" i="13"/>
  <c r="AR99" i="13" s="1"/>
  <c r="AM99" i="13"/>
  <c r="AN99" i="13" s="1"/>
  <c r="AK99" i="13"/>
  <c r="AL99" i="13" s="1"/>
  <c r="AO99" i="13"/>
  <c r="AP99" i="13" s="1"/>
  <c r="AQ524" i="13"/>
  <c r="AR524" i="13" s="1"/>
  <c r="AM524" i="13"/>
  <c r="AN524" i="13" s="1"/>
  <c r="AK524" i="13"/>
  <c r="AL524" i="13" s="1"/>
  <c r="AO524" i="13"/>
  <c r="AP524" i="13" s="1"/>
  <c r="AQ643" i="13"/>
  <c r="AR643" i="13" s="1"/>
  <c r="AM643" i="13"/>
  <c r="AN643" i="13" s="1"/>
  <c r="AK643" i="13"/>
  <c r="AL643" i="13" s="1"/>
  <c r="AO643" i="13"/>
  <c r="AP643" i="13" s="1"/>
  <c r="AQ77" i="13"/>
  <c r="AR77" i="13" s="1"/>
  <c r="AM77" i="13"/>
  <c r="AN77" i="13" s="1"/>
  <c r="AK77" i="13"/>
  <c r="AL77" i="13" s="1"/>
  <c r="AO77" i="13"/>
  <c r="AP77" i="13" s="1"/>
  <c r="AM472" i="13"/>
  <c r="AN472" i="13" s="1"/>
  <c r="AQ472" i="13"/>
  <c r="AR472" i="13" s="1"/>
  <c r="AO472" i="13"/>
  <c r="AP472" i="13" s="1"/>
  <c r="AK472" i="13"/>
  <c r="AL472" i="13" s="1"/>
  <c r="AQ103" i="13"/>
  <c r="AR103" i="13" s="1"/>
  <c r="AM103" i="13"/>
  <c r="AN103" i="13" s="1"/>
  <c r="AO103" i="13"/>
  <c r="AP103" i="13" s="1"/>
  <c r="AK103" i="13"/>
  <c r="AL103" i="13" s="1"/>
  <c r="AK416" i="13"/>
  <c r="AL416" i="13" s="1"/>
  <c r="AQ416" i="13"/>
  <c r="AR416" i="13" s="1"/>
  <c r="AM416" i="13"/>
  <c r="AN416" i="13" s="1"/>
  <c r="AO416" i="13"/>
  <c r="AP416" i="13" s="1"/>
  <c r="AK64" i="13"/>
  <c r="AL64" i="13" s="1"/>
  <c r="AQ64" i="13"/>
  <c r="AR64" i="13" s="1"/>
  <c r="AO64" i="13"/>
  <c r="AP64" i="13" s="1"/>
  <c r="AM64" i="13"/>
  <c r="AN64" i="13" s="1"/>
  <c r="AO270" i="13"/>
  <c r="AP270" i="13" s="1"/>
  <c r="AK270" i="13"/>
  <c r="AL270" i="13" s="1"/>
  <c r="AQ270" i="13"/>
  <c r="AR270" i="13" s="1"/>
  <c r="AM270" i="13"/>
  <c r="AN270" i="13" s="1"/>
  <c r="AK475" i="13"/>
  <c r="AL475" i="13" s="1"/>
  <c r="AO475" i="13"/>
  <c r="AP475" i="13" s="1"/>
  <c r="AQ475" i="13"/>
  <c r="AR475" i="13" s="1"/>
  <c r="AM475" i="13"/>
  <c r="AN475" i="13" s="1"/>
  <c r="AK58" i="13"/>
  <c r="AL58" i="13" s="1"/>
  <c r="AO58" i="13"/>
  <c r="AP58" i="13" s="1"/>
  <c r="AQ58" i="13"/>
  <c r="AR58" i="13" s="1"/>
  <c r="AM58" i="13"/>
  <c r="AN58" i="13" s="1"/>
  <c r="AK364" i="13"/>
  <c r="AL364" i="13" s="1"/>
  <c r="AO364" i="13"/>
  <c r="AP364" i="13" s="1"/>
  <c r="AQ364" i="13"/>
  <c r="AR364" i="13" s="1"/>
  <c r="AM364" i="13"/>
  <c r="AN364" i="13" s="1"/>
  <c r="AK456" i="13"/>
  <c r="AL456" i="13" s="1"/>
  <c r="AO456" i="13"/>
  <c r="AP456" i="13" s="1"/>
  <c r="AQ456" i="13"/>
  <c r="AR456" i="13" s="1"/>
  <c r="AM456" i="13"/>
  <c r="AN456" i="13" s="1"/>
  <c r="AK685" i="13"/>
  <c r="AL685" i="13" s="1"/>
  <c r="AO685" i="13"/>
  <c r="AP685" i="13" s="1"/>
  <c r="AQ685" i="13"/>
  <c r="AR685" i="13" s="1"/>
  <c r="AM685" i="13"/>
  <c r="AN685" i="13" s="1"/>
  <c r="AO371" i="13"/>
  <c r="AP371" i="13" s="1"/>
  <c r="AM371" i="13"/>
  <c r="AN371" i="13" s="1"/>
  <c r="AQ371" i="13"/>
  <c r="AR371" i="13" s="1"/>
  <c r="AK371" i="13"/>
  <c r="AL371" i="13" s="1"/>
  <c r="AO498" i="13"/>
  <c r="AP498" i="13" s="1"/>
  <c r="AM498" i="13"/>
  <c r="AN498" i="13" s="1"/>
  <c r="AK498" i="13"/>
  <c r="AL498" i="13" s="1"/>
  <c r="AQ498" i="13"/>
  <c r="AR498" i="13" s="1"/>
  <c r="AO551" i="13"/>
  <c r="AP551" i="13" s="1"/>
  <c r="AM551" i="13"/>
  <c r="AN551" i="13" s="1"/>
  <c r="AK551" i="13"/>
  <c r="AL551" i="13" s="1"/>
  <c r="AQ551" i="13"/>
  <c r="AR551" i="13" s="1"/>
  <c r="AO145" i="13"/>
  <c r="AP145" i="13" s="1"/>
  <c r="AM145" i="13"/>
  <c r="AN145" i="13" s="1"/>
  <c r="AQ145" i="13"/>
  <c r="AR145" i="13" s="1"/>
  <c r="AK145" i="13"/>
  <c r="AL145" i="13" s="1"/>
  <c r="AQ630" i="13"/>
  <c r="AR630" i="13" s="1"/>
  <c r="AM630" i="13"/>
  <c r="AN630" i="13" s="1"/>
  <c r="AO630" i="13"/>
  <c r="AP630" i="13" s="1"/>
  <c r="AK630" i="13"/>
  <c r="AL630" i="13" s="1"/>
  <c r="AO636" i="13"/>
  <c r="AP636" i="13" s="1"/>
  <c r="AQ636" i="13"/>
  <c r="AR636" i="13" s="1"/>
  <c r="AK636" i="13"/>
  <c r="AL636" i="13" s="1"/>
  <c r="AM636" i="13"/>
  <c r="AN636" i="13" s="1"/>
  <c r="AO609" i="13"/>
  <c r="AP609" i="13" s="1"/>
  <c r="AQ609" i="13"/>
  <c r="AR609" i="13" s="1"/>
  <c r="AM609" i="13"/>
  <c r="AN609" i="13" s="1"/>
  <c r="AK609" i="13"/>
  <c r="AL609" i="13" s="1"/>
  <c r="AM22" i="13"/>
  <c r="AN22" i="13" s="1"/>
  <c r="AO22" i="13"/>
  <c r="AP22" i="13" s="1"/>
  <c r="AQ22" i="13"/>
  <c r="AR22" i="13" s="1"/>
  <c r="AK22" i="13"/>
  <c r="AL22" i="13" s="1"/>
  <c r="AQ70" i="13"/>
  <c r="AR70" i="13" s="1"/>
  <c r="AK70" i="13"/>
  <c r="AL70" i="13" s="1"/>
  <c r="AM70" i="13"/>
  <c r="AN70" i="13" s="1"/>
  <c r="AO70" i="13"/>
  <c r="AP70" i="13" s="1"/>
  <c r="AO194" i="13"/>
  <c r="AP194" i="13" s="1"/>
  <c r="AM194" i="13"/>
  <c r="AN194" i="13" s="1"/>
  <c r="AK194" i="13"/>
  <c r="AL194" i="13" s="1"/>
  <c r="AQ194" i="13"/>
  <c r="AR194" i="13" s="1"/>
  <c r="AM647" i="13"/>
  <c r="AN647" i="13" s="1"/>
  <c r="AO647" i="13"/>
  <c r="AP647" i="13" s="1"/>
  <c r="AK647" i="13"/>
  <c r="AL647" i="13" s="1"/>
  <c r="AQ647" i="13"/>
  <c r="AR647" i="13" s="1"/>
  <c r="AQ655" i="13"/>
  <c r="AR655" i="13" s="1"/>
  <c r="AK655" i="13"/>
  <c r="AL655" i="13" s="1"/>
  <c r="AO655" i="13"/>
  <c r="AP655" i="13" s="1"/>
  <c r="AM655" i="13"/>
  <c r="AN655" i="13" s="1"/>
  <c r="AQ486" i="13"/>
  <c r="AR486" i="13" s="1"/>
  <c r="AK486" i="13"/>
  <c r="AL486" i="13" s="1"/>
  <c r="AO486" i="13"/>
  <c r="AP486" i="13" s="1"/>
  <c r="AM486" i="13"/>
  <c r="AN486" i="13" s="1"/>
  <c r="AO488" i="13"/>
  <c r="AP488" i="13" s="1"/>
  <c r="AM488" i="13"/>
  <c r="AN488" i="13" s="1"/>
  <c r="AK488" i="13"/>
  <c r="AL488" i="13" s="1"/>
  <c r="AQ488" i="13"/>
  <c r="AR488" i="13" s="1"/>
  <c r="AQ8" i="13"/>
  <c r="AR8" i="13" s="1"/>
  <c r="AK8" i="13"/>
  <c r="AL8" i="13" s="1"/>
  <c r="AO8" i="13"/>
  <c r="AP8" i="13" s="1"/>
  <c r="AM8" i="13"/>
  <c r="AN8" i="13" s="1"/>
  <c r="AO65" i="13"/>
  <c r="AP65" i="13" s="1"/>
  <c r="AM65" i="13"/>
  <c r="AN65" i="13" s="1"/>
  <c r="AQ65" i="13"/>
  <c r="AR65" i="13" s="1"/>
  <c r="AK65" i="13"/>
  <c r="AL65" i="13" s="1"/>
  <c r="AQ150" i="13"/>
  <c r="AR150" i="13" s="1"/>
  <c r="AK150" i="13"/>
  <c r="AL150" i="13" s="1"/>
  <c r="AO150" i="13"/>
  <c r="AP150" i="13" s="1"/>
  <c r="AM150" i="13"/>
  <c r="AN150" i="13" s="1"/>
  <c r="AQ474" i="13"/>
  <c r="AR474" i="13" s="1"/>
  <c r="AK474" i="13"/>
  <c r="AL474" i="13" s="1"/>
  <c r="AO474" i="13"/>
  <c r="AP474" i="13" s="1"/>
  <c r="AM474" i="13"/>
  <c r="AN474" i="13" s="1"/>
  <c r="AO535" i="13"/>
  <c r="AP535" i="13" s="1"/>
  <c r="AQ535" i="13"/>
  <c r="AR535" i="13" s="1"/>
  <c r="AK535" i="13"/>
  <c r="AL535" i="13" s="1"/>
  <c r="AM535" i="13"/>
  <c r="AN535" i="13" s="1"/>
  <c r="AQ79" i="13"/>
  <c r="AR79" i="13" s="1"/>
  <c r="AK79" i="13"/>
  <c r="AL79" i="13" s="1"/>
  <c r="AO79" i="13"/>
  <c r="AP79" i="13" s="1"/>
  <c r="AM79" i="13"/>
  <c r="AN79" i="13" s="1"/>
  <c r="AQ335" i="13"/>
  <c r="AR335" i="13" s="1"/>
  <c r="AK335" i="13"/>
  <c r="AL335" i="13" s="1"/>
  <c r="AO335" i="13"/>
  <c r="AP335" i="13" s="1"/>
  <c r="AM335" i="13"/>
  <c r="AN335" i="13" s="1"/>
  <c r="AO306" i="13"/>
  <c r="AP306" i="13" s="1"/>
  <c r="AQ306" i="13"/>
  <c r="AR306" i="13" s="1"/>
  <c r="AK306" i="13"/>
  <c r="AL306" i="13" s="1"/>
  <c r="AM306" i="13"/>
  <c r="AN306" i="13" s="1"/>
  <c r="AQ529" i="13"/>
  <c r="AR529" i="13" s="1"/>
  <c r="AK529" i="13"/>
  <c r="AL529" i="13" s="1"/>
  <c r="AO529" i="13"/>
  <c r="AP529" i="13" s="1"/>
  <c r="AM529" i="13"/>
  <c r="AN529" i="13" s="1"/>
  <c r="AO544" i="13"/>
  <c r="AP544" i="13" s="1"/>
  <c r="AQ544" i="13"/>
  <c r="AR544" i="13" s="1"/>
  <c r="AK544" i="13"/>
  <c r="AL544" i="13" s="1"/>
  <c r="AM544" i="13"/>
  <c r="AN544" i="13" s="1"/>
  <c r="AO115" i="13"/>
  <c r="AP115" i="13" s="1"/>
  <c r="AK115" i="13"/>
  <c r="AL115" i="13" s="1"/>
  <c r="AQ115" i="13"/>
  <c r="AR115" i="13" s="1"/>
  <c r="AM115" i="13"/>
  <c r="AN115" i="13" s="1"/>
  <c r="AQ518" i="13"/>
  <c r="AR518" i="13" s="1"/>
  <c r="AO518" i="13"/>
  <c r="AP518" i="13" s="1"/>
  <c r="AK518" i="13"/>
  <c r="AL518" i="13" s="1"/>
  <c r="AM518" i="13"/>
  <c r="AN518" i="13" s="1"/>
  <c r="AO109" i="13"/>
  <c r="AP109" i="13" s="1"/>
  <c r="AM109" i="13"/>
  <c r="AN109" i="13" s="1"/>
  <c r="AQ109" i="13"/>
  <c r="AR109" i="13" s="1"/>
  <c r="AK109" i="13"/>
  <c r="AL109" i="13" s="1"/>
  <c r="AQ543" i="13"/>
  <c r="AR543" i="13" s="1"/>
  <c r="AK543" i="13"/>
  <c r="AL543" i="13" s="1"/>
  <c r="AO543" i="13"/>
  <c r="AP543" i="13" s="1"/>
  <c r="AM543" i="13"/>
  <c r="AN543" i="13" s="1"/>
  <c r="AO487" i="13"/>
  <c r="AP487" i="13" s="1"/>
  <c r="AM487" i="13"/>
  <c r="AN487" i="13" s="1"/>
  <c r="AQ487" i="13"/>
  <c r="AR487" i="13" s="1"/>
  <c r="AK487" i="13"/>
  <c r="AL487" i="13" s="1"/>
  <c r="AQ504" i="13"/>
  <c r="AR504" i="13" s="1"/>
  <c r="AK504" i="13"/>
  <c r="AL504" i="13" s="1"/>
  <c r="AO504" i="13"/>
  <c r="AP504" i="13" s="1"/>
  <c r="AM504" i="13"/>
  <c r="AN504" i="13" s="1"/>
  <c r="AQ156" i="13"/>
  <c r="AR156" i="13" s="1"/>
  <c r="AK156" i="13"/>
  <c r="AL156" i="13" s="1"/>
  <c r="AO156" i="13"/>
  <c r="AP156" i="13" s="1"/>
  <c r="AM156" i="13"/>
  <c r="AN156" i="13" s="1"/>
  <c r="AO262" i="13"/>
  <c r="AP262" i="13" s="1"/>
  <c r="AM262" i="13"/>
  <c r="AN262" i="13" s="1"/>
  <c r="AQ262" i="13"/>
  <c r="AR262" i="13" s="1"/>
  <c r="AK262" i="13"/>
  <c r="AL262" i="13" s="1"/>
  <c r="AO62" i="13"/>
  <c r="AP62" i="13" s="1"/>
  <c r="AQ62" i="13"/>
  <c r="AR62" i="13" s="1"/>
  <c r="AK62" i="13"/>
  <c r="AL62" i="13" s="1"/>
  <c r="AM62" i="13"/>
  <c r="AN62" i="13" s="1"/>
  <c r="AQ670" i="13"/>
  <c r="AR670" i="13" s="1"/>
  <c r="AK670" i="13"/>
  <c r="AL670" i="13" s="1"/>
  <c r="AO670" i="13"/>
  <c r="AP670" i="13" s="1"/>
  <c r="AM670" i="13"/>
  <c r="AN670" i="13" s="1"/>
  <c r="AO447" i="13"/>
  <c r="AP447" i="13" s="1"/>
  <c r="AQ447" i="13"/>
  <c r="AR447" i="13" s="1"/>
  <c r="AK447" i="13"/>
  <c r="AL447" i="13" s="1"/>
  <c r="AM447" i="13"/>
  <c r="AN447" i="13" s="1"/>
  <c r="AM448" i="13"/>
  <c r="AN448" i="13" s="1"/>
  <c r="AQ448" i="13"/>
  <c r="AR448" i="13" s="1"/>
  <c r="AK448" i="13"/>
  <c r="AL448" i="13" s="1"/>
  <c r="AO448" i="13"/>
  <c r="AP448" i="13" s="1"/>
  <c r="AO217" i="13"/>
  <c r="AP217" i="13" s="1"/>
  <c r="AM217" i="13"/>
  <c r="AN217" i="13" s="1"/>
  <c r="AQ217" i="13"/>
  <c r="AR217" i="13" s="1"/>
  <c r="AK217" i="13"/>
  <c r="AL217" i="13" s="1"/>
  <c r="AO651" i="13"/>
  <c r="AP651" i="13" s="1"/>
  <c r="AM651" i="13"/>
  <c r="AN651" i="13" s="1"/>
  <c r="AQ651" i="13"/>
  <c r="AR651" i="13" s="1"/>
  <c r="AK651" i="13"/>
  <c r="AL651" i="13" s="1"/>
  <c r="AQ94" i="13"/>
  <c r="AR94" i="13" s="1"/>
  <c r="AK94" i="13"/>
  <c r="AL94" i="13" s="1"/>
  <c r="AO94" i="13"/>
  <c r="AP94" i="13" s="1"/>
  <c r="AM94" i="13"/>
  <c r="AN94" i="13" s="1"/>
  <c r="AQ489" i="13"/>
  <c r="AR489" i="13" s="1"/>
  <c r="AK489" i="13"/>
  <c r="AL489" i="13" s="1"/>
  <c r="AO489" i="13"/>
  <c r="AP489" i="13" s="1"/>
  <c r="AM489" i="13"/>
  <c r="AN489" i="13" s="1"/>
  <c r="AM222" i="13"/>
  <c r="AN222" i="13" s="1"/>
  <c r="AQ222" i="13"/>
  <c r="AR222" i="13" s="1"/>
  <c r="AK222" i="13"/>
  <c r="AL222" i="13" s="1"/>
  <c r="AO222" i="13"/>
  <c r="AP222" i="13" s="1"/>
  <c r="AQ565" i="13"/>
  <c r="AR565" i="13" s="1"/>
  <c r="AK565" i="13"/>
  <c r="AL565" i="13" s="1"/>
  <c r="AO565" i="13"/>
  <c r="AP565" i="13" s="1"/>
  <c r="AM565" i="13"/>
  <c r="AN565" i="13" s="1"/>
  <c r="AQ26" i="13"/>
  <c r="AR26" i="13" s="1"/>
  <c r="AK26" i="13"/>
  <c r="AL26" i="13" s="1"/>
  <c r="AO26" i="13"/>
  <c r="AP26" i="13" s="1"/>
  <c r="AM26" i="13"/>
  <c r="AN26" i="13" s="1"/>
  <c r="AQ179" i="13"/>
  <c r="AR179" i="13" s="1"/>
  <c r="AO179" i="13"/>
  <c r="AP179" i="13" s="1"/>
  <c r="AK179" i="13"/>
  <c r="AL179" i="13" s="1"/>
  <c r="AM179" i="13"/>
  <c r="AN179" i="13" s="1"/>
  <c r="AQ183" i="13"/>
  <c r="AR183" i="13" s="1"/>
  <c r="AO183" i="13"/>
  <c r="AP183" i="13" s="1"/>
  <c r="AK183" i="13"/>
  <c r="AL183" i="13" s="1"/>
  <c r="AM183" i="13"/>
  <c r="AN183" i="13" s="1"/>
  <c r="AK117" i="13"/>
  <c r="AL117" i="13" s="1"/>
  <c r="AQ117" i="13"/>
  <c r="AR117" i="13" s="1"/>
  <c r="AO117" i="13"/>
  <c r="AP117" i="13" s="1"/>
  <c r="AM117" i="13"/>
  <c r="AN117" i="13" s="1"/>
  <c r="AQ188" i="13"/>
  <c r="AR188" i="13" s="1"/>
  <c r="AO188" i="13"/>
  <c r="AP188" i="13" s="1"/>
  <c r="AK188" i="13"/>
  <c r="AL188" i="13" s="1"/>
  <c r="AM188" i="13"/>
  <c r="AN188" i="13" s="1"/>
  <c r="AM228" i="13"/>
  <c r="AN228" i="13" s="1"/>
  <c r="AO228" i="13"/>
  <c r="AP228" i="13" s="1"/>
  <c r="AK228" i="13"/>
  <c r="AL228" i="13" s="1"/>
  <c r="AQ228" i="13"/>
  <c r="AR228" i="13" s="1"/>
  <c r="AK181" i="13"/>
  <c r="AL181" i="13" s="1"/>
  <c r="AQ181" i="13"/>
  <c r="AR181" i="13" s="1"/>
  <c r="AO181" i="13"/>
  <c r="AP181" i="13" s="1"/>
  <c r="AM181" i="13"/>
  <c r="AN181" i="13" s="1"/>
  <c r="AQ158" i="13"/>
  <c r="AR158" i="13" s="1"/>
  <c r="AK158" i="13"/>
  <c r="AL158" i="13" s="1"/>
  <c r="AO158" i="13"/>
  <c r="AP158" i="13" s="1"/>
  <c r="AM158" i="13"/>
  <c r="AN158" i="13" s="1"/>
  <c r="AM509" i="13"/>
  <c r="AN509" i="13" s="1"/>
  <c r="AQ509" i="13"/>
  <c r="AR509" i="13" s="1"/>
  <c r="AO509" i="13"/>
  <c r="AP509" i="13" s="1"/>
  <c r="AK509" i="13"/>
  <c r="AL509" i="13" s="1"/>
  <c r="AQ503" i="13"/>
  <c r="AR503" i="13" s="1"/>
  <c r="AM503" i="13"/>
  <c r="AN503" i="13" s="1"/>
  <c r="AO503" i="13"/>
  <c r="AP503" i="13" s="1"/>
  <c r="AK503" i="13"/>
  <c r="AL503" i="13" s="1"/>
  <c r="AO394" i="13"/>
  <c r="AP394" i="13" s="1"/>
  <c r="AK394" i="13"/>
  <c r="AL394" i="13" s="1"/>
  <c r="AQ394" i="13"/>
  <c r="AR394" i="13" s="1"/>
  <c r="AM394" i="13"/>
  <c r="AN394" i="13" s="1"/>
  <c r="AO624" i="13"/>
  <c r="AP624" i="13" s="1"/>
  <c r="AK624" i="13"/>
  <c r="AL624" i="13" s="1"/>
  <c r="AM624" i="13"/>
  <c r="AN624" i="13" s="1"/>
  <c r="AQ624" i="13"/>
  <c r="AR624" i="13" s="1"/>
  <c r="AO403" i="13"/>
  <c r="AP403" i="13" s="1"/>
  <c r="AK403" i="13"/>
  <c r="AL403" i="13" s="1"/>
  <c r="AM403" i="13"/>
  <c r="AN403" i="13" s="1"/>
  <c r="AQ403" i="13"/>
  <c r="AR403" i="13" s="1"/>
  <c r="AO702" i="13"/>
  <c r="AP702" i="13" s="1"/>
  <c r="AK702" i="13"/>
  <c r="AL702" i="13" s="1"/>
  <c r="AM702" i="13"/>
  <c r="AN702" i="13" s="1"/>
  <c r="AQ702" i="13"/>
  <c r="AR702" i="13" s="1"/>
  <c r="AO232" i="13"/>
  <c r="AP232" i="13" s="1"/>
  <c r="AK232" i="13"/>
  <c r="AL232" i="13" s="1"/>
  <c r="AQ232" i="13"/>
  <c r="AR232" i="13" s="1"/>
  <c r="AM232" i="13"/>
  <c r="AN232" i="13" s="1"/>
  <c r="AO582" i="13"/>
  <c r="AP582" i="13" s="1"/>
  <c r="AK582" i="13"/>
  <c r="AL582" i="13" s="1"/>
  <c r="AQ582" i="13"/>
  <c r="AR582" i="13" s="1"/>
  <c r="AM582" i="13"/>
  <c r="AN582" i="13" s="1"/>
  <c r="AO525" i="13"/>
  <c r="AP525" i="13" s="1"/>
  <c r="AK525" i="13"/>
  <c r="AL525" i="13" s="1"/>
  <c r="AM525" i="13"/>
  <c r="AN525" i="13" s="1"/>
  <c r="AQ525" i="13"/>
  <c r="AR525" i="13" s="1"/>
  <c r="AM281" i="13"/>
  <c r="AN281" i="13" s="1"/>
  <c r="AO281" i="13"/>
  <c r="AP281" i="13" s="1"/>
  <c r="AK281" i="13"/>
  <c r="AL281" i="13" s="1"/>
  <c r="AQ281" i="13"/>
  <c r="AR281" i="13" s="1"/>
  <c r="AM646" i="13"/>
  <c r="AN646" i="13" s="1"/>
  <c r="AO646" i="13"/>
  <c r="AP646" i="13" s="1"/>
  <c r="AK646" i="13"/>
  <c r="AL646" i="13" s="1"/>
  <c r="AQ646" i="13"/>
  <c r="AR646" i="13" s="1"/>
  <c r="AO307" i="13"/>
  <c r="AP307" i="13" s="1"/>
  <c r="AM307" i="13"/>
  <c r="AN307" i="13" s="1"/>
  <c r="AQ307" i="13"/>
  <c r="AR307" i="13" s="1"/>
  <c r="AK307" i="13"/>
  <c r="AL307" i="13" s="1"/>
  <c r="AO92" i="13"/>
  <c r="AP92" i="13" s="1"/>
  <c r="AM92" i="13"/>
  <c r="AN92" i="13" s="1"/>
  <c r="AK92" i="13"/>
  <c r="AL92" i="13" s="1"/>
  <c r="AQ92" i="13"/>
  <c r="AR92" i="13" s="1"/>
  <c r="AO455" i="13"/>
  <c r="AP455" i="13" s="1"/>
  <c r="AM455" i="13"/>
  <c r="AN455" i="13" s="1"/>
  <c r="AQ455" i="13"/>
  <c r="AR455" i="13" s="1"/>
  <c r="AK455" i="13"/>
  <c r="AL455" i="13" s="1"/>
  <c r="AQ554" i="13"/>
  <c r="AR554" i="13" s="1"/>
  <c r="AM554" i="13"/>
  <c r="AN554" i="13" s="1"/>
  <c r="AO554" i="13"/>
  <c r="AP554" i="13" s="1"/>
  <c r="AK554" i="13"/>
  <c r="AL554" i="13" s="1"/>
  <c r="AQ653" i="13"/>
  <c r="AR653" i="13" s="1"/>
  <c r="AM653" i="13"/>
  <c r="AN653" i="13" s="1"/>
  <c r="AK653" i="13"/>
  <c r="AL653" i="13" s="1"/>
  <c r="AO653" i="13"/>
  <c r="AP653" i="13" s="1"/>
  <c r="AQ326" i="13"/>
  <c r="AR326" i="13" s="1"/>
  <c r="AM326" i="13"/>
  <c r="AN326" i="13" s="1"/>
  <c r="AO326" i="13"/>
  <c r="AP326" i="13" s="1"/>
  <c r="AK326" i="13"/>
  <c r="AL326" i="13" s="1"/>
  <c r="AQ21" i="13"/>
  <c r="AR21" i="13" s="1"/>
  <c r="AM21" i="13"/>
  <c r="AN21" i="13" s="1"/>
  <c r="AO21" i="13"/>
  <c r="AP21" i="13" s="1"/>
  <c r="AK21" i="13"/>
  <c r="AL21" i="13" s="1"/>
  <c r="AQ114" i="13"/>
  <c r="AR114" i="13" s="1"/>
  <c r="AM114" i="13"/>
  <c r="AN114" i="13" s="1"/>
  <c r="AO114" i="13"/>
  <c r="AP114" i="13" s="1"/>
  <c r="AK114" i="13"/>
  <c r="AL114" i="13" s="1"/>
  <c r="AQ386" i="13"/>
  <c r="AR386" i="13" s="1"/>
  <c r="AM386" i="13"/>
  <c r="AN386" i="13" s="1"/>
  <c r="AK386" i="13"/>
  <c r="AL386" i="13" s="1"/>
  <c r="AO386" i="13"/>
  <c r="AP386" i="13" s="1"/>
  <c r="AQ567" i="13"/>
  <c r="AR567" i="13" s="1"/>
  <c r="AM567" i="13"/>
  <c r="AN567" i="13" s="1"/>
  <c r="AO567" i="13"/>
  <c r="AP567" i="13" s="1"/>
  <c r="AK567" i="13"/>
  <c r="AL567" i="13" s="1"/>
  <c r="AQ139" i="13"/>
  <c r="AR139" i="13" s="1"/>
  <c r="AM139" i="13"/>
  <c r="AN139" i="13" s="1"/>
  <c r="AO139" i="13"/>
  <c r="AP139" i="13" s="1"/>
  <c r="AK139" i="13"/>
  <c r="AL139" i="13" s="1"/>
  <c r="AQ417" i="13"/>
  <c r="AR417" i="13" s="1"/>
  <c r="AM417" i="13"/>
  <c r="AN417" i="13" s="1"/>
  <c r="AO417" i="13"/>
  <c r="AP417" i="13" s="1"/>
  <c r="AK417" i="13"/>
  <c r="AL417" i="13" s="1"/>
  <c r="AQ516" i="13"/>
  <c r="AR516" i="13" s="1"/>
  <c r="AM516" i="13"/>
  <c r="AN516" i="13" s="1"/>
  <c r="AK516" i="13"/>
  <c r="AL516" i="13" s="1"/>
  <c r="AO516" i="13"/>
  <c r="AP516" i="13" s="1"/>
  <c r="AO637" i="13"/>
  <c r="AP637" i="13" s="1"/>
  <c r="AK637" i="13"/>
  <c r="AL637" i="13" s="1"/>
  <c r="AQ637" i="13"/>
  <c r="AR637" i="13" s="1"/>
  <c r="AM637" i="13"/>
  <c r="AN637" i="13" s="1"/>
  <c r="AO175" i="13"/>
  <c r="AP175" i="13" s="1"/>
  <c r="AK175" i="13"/>
  <c r="AL175" i="13" s="1"/>
  <c r="AM175" i="13"/>
  <c r="AN175" i="13" s="1"/>
  <c r="AQ175" i="13"/>
  <c r="AR175" i="13" s="1"/>
  <c r="AO612" i="13"/>
  <c r="AP612" i="13" s="1"/>
  <c r="AK612" i="13"/>
  <c r="AL612" i="13" s="1"/>
  <c r="AM612" i="13"/>
  <c r="AN612" i="13" s="1"/>
  <c r="AQ612" i="13"/>
  <c r="AR612" i="13" s="1"/>
  <c r="AO413" i="13"/>
  <c r="AP413" i="13" s="1"/>
  <c r="AK413" i="13"/>
  <c r="AL413" i="13" s="1"/>
  <c r="AM413" i="13"/>
  <c r="AN413" i="13" s="1"/>
  <c r="AQ413" i="13"/>
  <c r="AR413" i="13" s="1"/>
  <c r="AO684" i="13"/>
  <c r="AP684" i="13" s="1"/>
  <c r="AK684" i="13"/>
  <c r="AL684" i="13" s="1"/>
  <c r="AQ684" i="13"/>
  <c r="AR684" i="13" s="1"/>
  <c r="AM684" i="13"/>
  <c r="AN684" i="13" s="1"/>
  <c r="AO337" i="13"/>
  <c r="AP337" i="13" s="1"/>
  <c r="AK337" i="13"/>
  <c r="AL337" i="13" s="1"/>
  <c r="AM337" i="13"/>
  <c r="AN337" i="13" s="1"/>
  <c r="AQ337" i="13"/>
  <c r="AR337" i="13" s="1"/>
  <c r="AO469" i="13"/>
  <c r="AP469" i="13" s="1"/>
  <c r="AK469" i="13"/>
  <c r="AL469" i="13" s="1"/>
  <c r="AM469" i="13"/>
  <c r="AN469" i="13" s="1"/>
  <c r="AQ469" i="13"/>
  <c r="AR469" i="13" s="1"/>
  <c r="AQ434" i="13"/>
  <c r="AR434" i="13" s="1"/>
  <c r="AM434" i="13"/>
  <c r="AN434" i="13" s="1"/>
  <c r="AO434" i="13"/>
  <c r="AP434" i="13" s="1"/>
  <c r="AK434" i="13"/>
  <c r="AL434" i="13" s="1"/>
  <c r="AO422" i="13"/>
  <c r="AP422" i="13" s="1"/>
  <c r="AK422" i="13"/>
  <c r="AL422" i="13" s="1"/>
  <c r="AQ422" i="13"/>
  <c r="AR422" i="13" s="1"/>
  <c r="AM422" i="13"/>
  <c r="AN422" i="13" s="1"/>
  <c r="AO86" i="13"/>
  <c r="AP86" i="13" s="1"/>
  <c r="AK86" i="13"/>
  <c r="AL86" i="13" s="1"/>
  <c r="AQ86" i="13"/>
  <c r="AR86" i="13" s="1"/>
  <c r="AM86" i="13"/>
  <c r="AN86" i="13" s="1"/>
  <c r="AQ162" i="13"/>
  <c r="AR162" i="13" s="1"/>
  <c r="AM162" i="13"/>
  <c r="AN162" i="13" s="1"/>
  <c r="AO162" i="13"/>
  <c r="AP162" i="13" s="1"/>
  <c r="AK162" i="13"/>
  <c r="AL162" i="13" s="1"/>
  <c r="AQ164" i="13"/>
  <c r="AR164" i="13" s="1"/>
  <c r="AM164" i="13"/>
  <c r="AN164" i="13" s="1"/>
  <c r="AK164" i="13"/>
  <c r="AL164" i="13" s="1"/>
  <c r="AO164" i="13"/>
  <c r="AP164" i="13" s="1"/>
  <c r="AQ315" i="13"/>
  <c r="AR315" i="13" s="1"/>
  <c r="AM315" i="13"/>
  <c r="AN315" i="13" s="1"/>
  <c r="AK315" i="13"/>
  <c r="AL315" i="13" s="1"/>
  <c r="AO315" i="13"/>
  <c r="AP315" i="13" s="1"/>
  <c r="AQ49" i="13"/>
  <c r="AR49" i="13" s="1"/>
  <c r="AM49" i="13"/>
  <c r="AN49" i="13" s="1"/>
  <c r="AO49" i="13"/>
  <c r="AP49" i="13" s="1"/>
  <c r="AK49" i="13"/>
  <c r="AL49" i="13" s="1"/>
  <c r="AO581" i="13"/>
  <c r="AP581" i="13" s="1"/>
  <c r="AK581" i="13"/>
  <c r="AL581" i="13" s="1"/>
  <c r="AQ581" i="13"/>
  <c r="AR581" i="13" s="1"/>
  <c r="AM581" i="13"/>
  <c r="AN581" i="13" s="1"/>
  <c r="AO689" i="13"/>
  <c r="AP689" i="13" s="1"/>
  <c r="AK689" i="13"/>
  <c r="AL689" i="13" s="1"/>
  <c r="AM689" i="13"/>
  <c r="AN689" i="13" s="1"/>
  <c r="AQ689" i="13"/>
  <c r="AR689" i="13" s="1"/>
  <c r="AQ225" i="13"/>
  <c r="AR225" i="13" s="1"/>
  <c r="AM225" i="13"/>
  <c r="AN225" i="13" s="1"/>
  <c r="AK225" i="13"/>
  <c r="AL225" i="13" s="1"/>
  <c r="AO225" i="13"/>
  <c r="AP225" i="13" s="1"/>
  <c r="AQ40" i="13"/>
  <c r="AR40" i="13" s="1"/>
  <c r="AM40" i="13"/>
  <c r="AN40" i="13" s="1"/>
  <c r="AO40" i="13"/>
  <c r="AP40" i="13" s="1"/>
  <c r="AK40" i="13"/>
  <c r="AL40" i="13" s="1"/>
  <c r="AQ334" i="13"/>
  <c r="AR334" i="13" s="1"/>
  <c r="AM334" i="13"/>
  <c r="AN334" i="13" s="1"/>
  <c r="AO334" i="13"/>
  <c r="AP334" i="13" s="1"/>
  <c r="AK334" i="13"/>
  <c r="AL334" i="13" s="1"/>
  <c r="AQ531" i="13"/>
  <c r="AR531" i="13" s="1"/>
  <c r="AM531" i="13"/>
  <c r="AN531" i="13" s="1"/>
  <c r="AK531" i="13"/>
  <c r="AL531" i="13" s="1"/>
  <c r="AO531" i="13"/>
  <c r="AP531" i="13" s="1"/>
  <c r="AQ201" i="13"/>
  <c r="AR201" i="13" s="1"/>
  <c r="AM201" i="13"/>
  <c r="AN201" i="13" s="1"/>
  <c r="AO201" i="13"/>
  <c r="AP201" i="13" s="1"/>
  <c r="AK201" i="13"/>
  <c r="AL201" i="13" s="1"/>
  <c r="AO140" i="13"/>
  <c r="AP140" i="13" s="1"/>
  <c r="AK140" i="13"/>
  <c r="AL140" i="13" s="1"/>
  <c r="AM140" i="13"/>
  <c r="AN140" i="13" s="1"/>
  <c r="AQ140" i="13"/>
  <c r="AR140" i="13" s="1"/>
  <c r="AO537" i="13"/>
  <c r="AP537" i="13" s="1"/>
  <c r="AK537" i="13"/>
  <c r="AL537" i="13" s="1"/>
  <c r="AM537" i="13"/>
  <c r="AN537" i="13" s="1"/>
  <c r="AQ537" i="13"/>
  <c r="AR537" i="13" s="1"/>
  <c r="AO301" i="13"/>
  <c r="AP301" i="13" s="1"/>
  <c r="AM301" i="13"/>
  <c r="AN301" i="13" s="1"/>
  <c r="AQ301" i="13"/>
  <c r="AR301" i="13" s="1"/>
  <c r="AK301" i="13"/>
  <c r="AL301" i="13" s="1"/>
  <c r="U94" i="13"/>
  <c r="U159" i="13"/>
  <c r="U646" i="13"/>
  <c r="U457" i="13"/>
  <c r="U237" i="13"/>
  <c r="U663" i="13"/>
  <c r="U48" i="13"/>
  <c r="U189" i="13"/>
  <c r="U437" i="13"/>
  <c r="U360" i="13"/>
  <c r="U384" i="13"/>
  <c r="U215" i="13"/>
  <c r="U503" i="13"/>
  <c r="U92" i="13"/>
  <c r="U467" i="13"/>
  <c r="U643" i="13"/>
  <c r="U16" i="13"/>
  <c r="U132" i="13"/>
  <c r="U100" i="13"/>
  <c r="U614" i="13"/>
  <c r="U581" i="13"/>
  <c r="U193" i="13"/>
  <c r="U161" i="13"/>
  <c r="U405" i="13"/>
  <c r="U585" i="13"/>
  <c r="U99" i="13"/>
  <c r="U704" i="13"/>
  <c r="U568" i="13"/>
  <c r="U51" i="13"/>
  <c r="U508" i="13"/>
  <c r="U668" i="13"/>
  <c r="U302" i="13"/>
  <c r="U600" i="13"/>
  <c r="U128" i="13"/>
  <c r="U296" i="13"/>
  <c r="U121" i="13"/>
  <c r="U395" i="13"/>
  <c r="U365" i="13"/>
  <c r="U351" i="13"/>
  <c r="U9" i="13"/>
  <c r="U676" i="13"/>
  <c r="U628" i="13"/>
  <c r="U677" i="13"/>
  <c r="U588" i="13"/>
  <c r="U353" i="13"/>
  <c r="U88" i="13"/>
  <c r="U190" i="13"/>
  <c r="U78" i="13"/>
  <c r="U158" i="13"/>
  <c r="U472" i="13"/>
  <c r="U251" i="13"/>
  <c r="U448" i="13"/>
  <c r="U616" i="13"/>
  <c r="U664" i="13"/>
  <c r="U617" i="13"/>
  <c r="U85" i="13"/>
  <c r="U12" i="13"/>
  <c r="U458" i="13"/>
  <c r="U221" i="13"/>
  <c r="U593" i="13"/>
  <c r="U423" i="13"/>
  <c r="U209" i="13"/>
  <c r="U689" i="13"/>
  <c r="U225" i="13"/>
  <c r="U331" i="13"/>
  <c r="U43" i="13"/>
  <c r="U33" i="13"/>
  <c r="U357" i="13"/>
  <c r="U428" i="13"/>
  <c r="U460" i="13"/>
  <c r="U507" i="13"/>
  <c r="U289" i="13"/>
  <c r="U608" i="13"/>
  <c r="U665" i="13"/>
  <c r="U89" i="13"/>
  <c r="U399" i="13"/>
  <c r="U217" i="13"/>
  <c r="U163" i="13"/>
  <c r="U202" i="13"/>
  <c r="U268" i="13"/>
  <c r="U255" i="13"/>
  <c r="U374" i="13"/>
  <c r="U566" i="13"/>
  <c r="U333" i="13"/>
  <c r="U509" i="13"/>
  <c r="U307" i="13"/>
  <c r="U290" i="13"/>
  <c r="U491" i="13"/>
  <c r="U66" i="13"/>
  <c r="U524" i="13"/>
  <c r="U77" i="13"/>
  <c r="U455" i="13"/>
  <c r="U114" i="13"/>
  <c r="U386" i="13"/>
  <c r="U124" i="13"/>
  <c r="U686" i="13"/>
  <c r="U638" i="13"/>
  <c r="V110" i="13"/>
  <c r="V380" i="13"/>
  <c r="V182" i="13"/>
  <c r="V327" i="13"/>
  <c r="V652" i="13"/>
  <c r="V505" i="13"/>
  <c r="V485" i="13"/>
  <c r="V526" i="13"/>
  <c r="U499" i="13"/>
  <c r="U186" i="13"/>
  <c r="U666" i="13"/>
  <c r="U218" i="13"/>
  <c r="U626" i="13"/>
  <c r="U61" i="13"/>
  <c r="U326" i="13"/>
  <c r="U637" i="13"/>
  <c r="V584" i="13"/>
  <c r="U610" i="13"/>
  <c r="U187" i="13"/>
  <c r="U576" i="13"/>
  <c r="V135" i="13"/>
  <c r="V241" i="13"/>
  <c r="V389" i="13"/>
  <c r="V480" i="13"/>
  <c r="V619" i="13"/>
  <c r="V341" i="13"/>
  <c r="V398" i="13"/>
  <c r="V129" i="13"/>
  <c r="V45" i="13"/>
  <c r="V391" i="13"/>
  <c r="U613" i="13"/>
  <c r="U356" i="13"/>
  <c r="U425" i="13"/>
  <c r="U276" i="13"/>
  <c r="U136" i="13"/>
  <c r="U650" i="13"/>
  <c r="U560" i="13"/>
  <c r="U697" i="13"/>
  <c r="U362" i="13"/>
  <c r="U44" i="13"/>
  <c r="U607" i="13"/>
  <c r="U349" i="13"/>
  <c r="U263" i="13"/>
  <c r="U696" i="13"/>
  <c r="U625" i="13"/>
  <c r="U511" i="13"/>
  <c r="U615" i="13"/>
  <c r="U81" i="13"/>
  <c r="U141" i="13"/>
  <c r="U216" i="13"/>
  <c r="U598" i="13"/>
  <c r="U489" i="13"/>
  <c r="U330" i="13"/>
  <c r="U214" i="13"/>
  <c r="U206" i="13"/>
  <c r="U316" i="13"/>
  <c r="U155" i="13"/>
  <c r="U247" i="13"/>
  <c r="U587" i="13"/>
  <c r="U142" i="13"/>
  <c r="U640" i="13"/>
  <c r="U317" i="13"/>
  <c r="U280" i="13"/>
  <c r="U197" i="13"/>
  <c r="U71" i="13"/>
  <c r="U346" i="13"/>
  <c r="U95" i="13"/>
  <c r="U57" i="13"/>
  <c r="U283" i="13"/>
  <c r="U651" i="13"/>
  <c r="U565" i="13"/>
  <c r="U188" i="13"/>
  <c r="U26" i="13"/>
  <c r="U179" i="13"/>
  <c r="U183" i="13"/>
  <c r="U117" i="13"/>
  <c r="U228" i="13"/>
  <c r="U181" i="13"/>
  <c r="U703" i="13"/>
  <c r="U403" i="13"/>
  <c r="U702" i="13"/>
  <c r="U232" i="13"/>
  <c r="U582" i="13"/>
  <c r="U624" i="13"/>
  <c r="U525" i="13"/>
  <c r="U281" i="13"/>
  <c r="V21" i="13"/>
  <c r="V567" i="13"/>
  <c r="V139" i="13"/>
  <c r="V417" i="13"/>
  <c r="V516" i="13"/>
  <c r="V612" i="13"/>
  <c r="V469" i="13"/>
  <c r="V86" i="13"/>
  <c r="V162" i="13"/>
  <c r="V315" i="13"/>
  <c r="V49" i="13"/>
  <c r="V238" i="13"/>
  <c r="V343" i="13"/>
  <c r="V266" i="13"/>
  <c r="V219" i="13"/>
  <c r="V562" i="13"/>
  <c r="V332" i="13"/>
  <c r="V82" i="13"/>
  <c r="V538" i="13"/>
  <c r="V138" i="13"/>
  <c r="V320" i="13"/>
  <c r="V581" i="13"/>
  <c r="U21" i="13"/>
  <c r="V689" i="13"/>
  <c r="U567" i="13"/>
  <c r="U139" i="13"/>
  <c r="U417" i="13"/>
  <c r="U516" i="13"/>
  <c r="V225" i="13"/>
  <c r="V40" i="13"/>
  <c r="V334" i="13"/>
  <c r="V531" i="13"/>
  <c r="V201" i="13"/>
  <c r="V140" i="13"/>
  <c r="V537" i="13"/>
  <c r="V301" i="13"/>
  <c r="V563" i="13"/>
  <c r="V595" i="13"/>
  <c r="V415" i="13"/>
  <c r="V4" i="13"/>
  <c r="V682" i="13"/>
  <c r="V224" i="13"/>
  <c r="V605" i="13"/>
  <c r="V37" i="13"/>
  <c r="V601" i="13"/>
  <c r="V130" i="13"/>
  <c r="V515" i="13"/>
  <c r="V603" i="13"/>
  <c r="V575" i="13"/>
  <c r="V53" i="13"/>
  <c r="V297" i="13"/>
  <c r="V285" i="13"/>
  <c r="U584" i="13"/>
  <c r="V600" i="13"/>
  <c r="U138" i="13"/>
  <c r="V704" i="13"/>
  <c r="U320" i="13"/>
  <c r="V128" i="13"/>
  <c r="V373" i="13"/>
  <c r="U373" i="13"/>
  <c r="V675" i="13"/>
  <c r="U675" i="13"/>
  <c r="V323" i="13"/>
  <c r="U323" i="13"/>
  <c r="V39" i="13"/>
  <c r="U39" i="13"/>
  <c r="V254" i="13"/>
  <c r="U254" i="13"/>
  <c r="V350" i="13"/>
  <c r="U350" i="13"/>
  <c r="V700" i="13"/>
  <c r="U700" i="13"/>
  <c r="V250" i="13"/>
  <c r="U250" i="13"/>
  <c r="V326" i="13"/>
  <c r="V114" i="13"/>
  <c r="V386" i="13"/>
  <c r="V637" i="13"/>
  <c r="V175" i="13"/>
  <c r="V413" i="13"/>
  <c r="V684" i="13"/>
  <c r="V337" i="13"/>
  <c r="V434" i="13"/>
  <c r="V422" i="13"/>
  <c r="V164" i="13"/>
  <c r="V105" i="13"/>
  <c r="V35" i="13"/>
  <c r="V641" i="13"/>
  <c r="V342" i="13"/>
  <c r="V671" i="13"/>
  <c r="V610" i="13"/>
  <c r="V85" i="13"/>
  <c r="V12" i="13"/>
  <c r="V458" i="13"/>
  <c r="V296" i="13"/>
  <c r="V331" i="13"/>
  <c r="V221" i="13"/>
  <c r="V437" i="13"/>
  <c r="V121" i="13"/>
  <c r="V593" i="13"/>
  <c r="V16" i="13"/>
  <c r="V237" i="13"/>
  <c r="V395" i="13"/>
  <c r="V193" i="13"/>
  <c r="V43" i="13"/>
  <c r="V344" i="13"/>
  <c r="V106" i="13"/>
  <c r="V122" i="13"/>
  <c r="V410" i="13"/>
  <c r="V101" i="13"/>
  <c r="V199" i="13"/>
  <c r="V629" i="13"/>
  <c r="V76" i="13"/>
  <c r="V660" i="13"/>
  <c r="V586" i="13"/>
  <c r="V151" i="13"/>
  <c r="V75" i="13"/>
  <c r="V47" i="13"/>
  <c r="V309" i="13"/>
  <c r="V313" i="13"/>
  <c r="V248" i="13"/>
  <c r="V125" i="13"/>
  <c r="V542" i="13"/>
  <c r="V693" i="13"/>
  <c r="V672" i="13"/>
  <c r="V583" i="13"/>
  <c r="V532" i="13"/>
  <c r="V599" i="13"/>
  <c r="V484" i="13"/>
  <c r="V264" i="13"/>
  <c r="V173" i="13"/>
  <c r="V282" i="13"/>
  <c r="V170" i="13"/>
  <c r="V233" i="13"/>
  <c r="V482" i="13"/>
  <c r="V522" i="13"/>
  <c r="V46" i="13"/>
  <c r="V453" i="13"/>
  <c r="V308" i="13"/>
  <c r="V361" i="13"/>
  <c r="V692" i="13"/>
  <c r="V347" i="13"/>
  <c r="V131" i="13"/>
  <c r="V688" i="13"/>
  <c r="V205" i="13"/>
  <c r="V119" i="13"/>
  <c r="V242" i="13"/>
  <c r="V517" i="13"/>
  <c r="V545" i="13"/>
  <c r="V639" i="13"/>
  <c r="V355" i="13"/>
  <c r="V14" i="13"/>
  <c r="V303" i="13"/>
  <c r="V204" i="13"/>
  <c r="V227" i="13"/>
  <c r="V33" i="13"/>
  <c r="V284" i="13"/>
  <c r="V321" i="13"/>
  <c r="V591" i="13"/>
  <c r="V459" i="13"/>
  <c r="V372" i="13"/>
  <c r="V124" i="13"/>
  <c r="V686" i="13"/>
  <c r="V187" i="13"/>
  <c r="V638" i="13"/>
  <c r="V310" i="13"/>
  <c r="V5" i="13"/>
  <c r="V123" i="13"/>
  <c r="V171" i="13"/>
  <c r="V661" i="13"/>
  <c r="V680" i="13"/>
  <c r="V38" i="13"/>
  <c r="V339" i="13"/>
  <c r="V654" i="13"/>
  <c r="V336" i="13"/>
  <c r="V192" i="13"/>
  <c r="V611" i="13"/>
  <c r="V277" i="13"/>
  <c r="V539" i="13"/>
  <c r="V387" i="13"/>
  <c r="V108" i="13"/>
  <c r="V126" i="13"/>
  <c r="V102" i="13"/>
  <c r="V208" i="13"/>
  <c r="V340" i="13"/>
  <c r="V269" i="13"/>
  <c r="V34" i="13"/>
  <c r="V160" i="13"/>
  <c r="V678" i="13"/>
  <c r="V533" i="13"/>
  <c r="V28" i="13"/>
  <c r="V274" i="13"/>
  <c r="V50" i="13"/>
  <c r="V29" i="13"/>
  <c r="V699" i="13"/>
  <c r="V96" i="13"/>
  <c r="V52" i="13"/>
  <c r="V674" i="13"/>
  <c r="V328" i="13"/>
  <c r="V465" i="13"/>
  <c r="V622" i="13"/>
  <c r="V198" i="13"/>
  <c r="V15" i="13"/>
  <c r="V157" i="13"/>
  <c r="V631" i="13"/>
  <c r="V246" i="13"/>
  <c r="V312" i="13"/>
  <c r="V479" i="13"/>
  <c r="V265" i="13"/>
  <c r="V656" i="13"/>
  <c r="V176" i="13"/>
  <c r="V275" i="13"/>
  <c r="V613" i="13"/>
  <c r="V499" i="13"/>
  <c r="V186" i="13"/>
  <c r="V666" i="13"/>
  <c r="U284" i="13"/>
  <c r="U321" i="13"/>
  <c r="V360" i="13"/>
  <c r="U591" i="13"/>
  <c r="U459" i="13"/>
  <c r="V132" i="13"/>
  <c r="U372" i="13"/>
  <c r="V357" i="13"/>
  <c r="V590" i="13"/>
  <c r="U590" i="13"/>
  <c r="V152" i="13"/>
  <c r="U152" i="13"/>
  <c r="V133" i="13"/>
  <c r="U133" i="13"/>
  <c r="V212" i="13"/>
  <c r="U212" i="13"/>
  <c r="V476" i="13"/>
  <c r="U476" i="13"/>
  <c r="V645" i="13"/>
  <c r="U645" i="13"/>
  <c r="V366" i="13"/>
  <c r="U366" i="13"/>
  <c r="V314" i="13"/>
  <c r="U314" i="13"/>
  <c r="V667" i="13"/>
  <c r="U667" i="13"/>
  <c r="V620" i="13"/>
  <c r="U620" i="13"/>
  <c r="V429" i="13"/>
  <c r="U429" i="13"/>
  <c r="V564" i="13"/>
  <c r="U564" i="13"/>
  <c r="V68" i="13"/>
  <c r="U68" i="13"/>
  <c r="V365" i="13"/>
  <c r="V423" i="13"/>
  <c r="V568" i="13"/>
  <c r="V384" i="13"/>
  <c r="V356" i="13"/>
  <c r="V209" i="13"/>
  <c r="V218" i="13"/>
  <c r="V161" i="13"/>
  <c r="V351" i="13"/>
  <c r="V100" i="13"/>
  <c r="V51" i="13"/>
  <c r="V276" i="13"/>
  <c r="V61" i="13"/>
  <c r="V405" i="13"/>
  <c r="V508" i="13"/>
  <c r="V215" i="13"/>
  <c r="V460" i="13"/>
  <c r="V9" i="13"/>
  <c r="V507" i="13"/>
  <c r="V676" i="13"/>
  <c r="V289" i="13"/>
  <c r="V677" i="13"/>
  <c r="V608" i="13"/>
  <c r="V668" i="13"/>
  <c r="V302" i="13"/>
  <c r="V665" i="13"/>
  <c r="V48" i="13"/>
  <c r="V628" i="13"/>
  <c r="V588" i="13"/>
  <c r="V428" i="13"/>
  <c r="V467" i="13"/>
  <c r="V626" i="13"/>
  <c r="V136" i="13"/>
  <c r="V425" i="13"/>
  <c r="V650" i="13"/>
  <c r="V330" i="13"/>
  <c r="V560" i="13"/>
  <c r="V697" i="13"/>
  <c r="V362" i="13"/>
  <c r="V214" i="13"/>
  <c r="V206" i="13"/>
  <c r="V316" i="13"/>
  <c r="V155" i="13"/>
  <c r="V44" i="13"/>
  <c r="V607" i="13"/>
  <c r="V349" i="13"/>
  <c r="V247" i="13"/>
  <c r="V587" i="13"/>
  <c r="V263" i="13"/>
  <c r="V142" i="13"/>
  <c r="V696" i="13"/>
  <c r="V640" i="13"/>
  <c r="V317" i="13"/>
  <c r="V625" i="13"/>
  <c r="V251" i="13"/>
  <c r="V89" i="13"/>
  <c r="V163" i="13"/>
  <c r="V353" i="13"/>
  <c r="V189" i="13"/>
  <c r="V202" i="13"/>
  <c r="U510" i="13"/>
  <c r="V88" i="13"/>
  <c r="V399" i="13"/>
  <c r="V663" i="13"/>
  <c r="V268" i="13"/>
  <c r="V457" i="13"/>
  <c r="V271" i="13"/>
  <c r="V272" i="13"/>
  <c r="V463" i="13"/>
  <c r="V273" i="13"/>
  <c r="V468" i="13"/>
  <c r="V471" i="13"/>
  <c r="V461" i="13"/>
  <c r="V473" i="13"/>
  <c r="V286" i="13"/>
  <c r="V287" i="13"/>
  <c r="V24" i="13"/>
  <c r="V17" i="13"/>
  <c r="V288" i="13"/>
  <c r="V454" i="13"/>
  <c r="V10" i="13"/>
  <c r="V177" i="13"/>
  <c r="V570" i="13"/>
  <c r="V404" i="13"/>
  <c r="V195" i="13"/>
  <c r="V401" i="13"/>
  <c r="V146" i="13"/>
  <c r="V511" i="13"/>
  <c r="V280" i="13"/>
  <c r="V615" i="13"/>
  <c r="V81" i="13"/>
  <c r="V197" i="13"/>
  <c r="V71" i="13"/>
  <c r="V346" i="13"/>
  <c r="V141" i="13"/>
  <c r="V510" i="13"/>
  <c r="V95" i="13"/>
  <c r="V216" i="13"/>
  <c r="V57" i="13"/>
  <c r="V598" i="13"/>
  <c r="V283" i="13"/>
  <c r="V546" i="13"/>
  <c r="V462" i="13"/>
  <c r="V464" i="13"/>
  <c r="V381" i="13"/>
  <c r="V470" i="13"/>
  <c r="V279" i="13"/>
  <c r="V27" i="13"/>
  <c r="V481" i="13"/>
  <c r="V475" i="13"/>
  <c r="V58" i="13"/>
  <c r="V364" i="13"/>
  <c r="V456" i="13"/>
  <c r="V685" i="13"/>
  <c r="V371" i="13"/>
  <c r="V498" i="13"/>
  <c r="V551" i="13"/>
  <c r="V145" i="13"/>
  <c r="V630" i="13"/>
  <c r="V636" i="13"/>
  <c r="V609" i="13"/>
  <c r="V22" i="13"/>
  <c r="V70" i="13"/>
  <c r="V194" i="13"/>
  <c r="V647" i="13"/>
  <c r="V655" i="13"/>
  <c r="V486" i="13"/>
  <c r="V488" i="13"/>
  <c r="V8" i="13"/>
  <c r="V65" i="13"/>
  <c r="V150" i="13"/>
  <c r="V474" i="13"/>
  <c r="V535" i="13"/>
  <c r="V79" i="13"/>
  <c r="V335" i="13"/>
  <c r="V306" i="13"/>
  <c r="V529" i="13"/>
  <c r="V115" i="13"/>
  <c r="V518" i="13"/>
  <c r="V109" i="13"/>
  <c r="V543" i="13"/>
  <c r="V487" i="13"/>
  <c r="V504" i="13"/>
  <c r="V156" i="13"/>
  <c r="V262" i="13"/>
  <c r="V62" i="13"/>
  <c r="V670" i="13"/>
  <c r="V295" i="13"/>
  <c r="U299" i="13"/>
  <c r="V91" i="13"/>
  <c r="V396" i="13"/>
  <c r="V569" i="13"/>
  <c r="V397" i="13"/>
  <c r="V200" i="13"/>
  <c r="V293" i="13"/>
  <c r="V210" i="13"/>
  <c r="V6" i="13"/>
  <c r="V300" i="13"/>
  <c r="V547" i="13"/>
  <c r="V493" i="13"/>
  <c r="V223" i="13"/>
  <c r="V523" i="13"/>
  <c r="V134" i="13"/>
  <c r="V329" i="13"/>
  <c r="V659" i="13"/>
  <c r="V414" i="13"/>
  <c r="V497" i="13"/>
  <c r="V55" i="13"/>
  <c r="V107" i="13"/>
  <c r="V104" i="13"/>
  <c r="V623" i="13"/>
  <c r="V572" i="13"/>
  <c r="V348" i="13"/>
  <c r="V322" i="13"/>
  <c r="V648" i="13"/>
  <c r="V435" i="13"/>
  <c r="V578" i="13"/>
  <c r="V662" i="13"/>
  <c r="V30" i="13"/>
  <c r="V409" i="13"/>
  <c r="V80" i="13"/>
  <c r="V430" i="13"/>
  <c r="V447" i="13"/>
  <c r="U91" i="13"/>
  <c r="V448" i="13"/>
  <c r="U396" i="13"/>
  <c r="U569" i="13"/>
  <c r="V217" i="13"/>
  <c r="U397" i="13"/>
  <c r="V651" i="13"/>
  <c r="U200" i="13"/>
  <c r="V94" i="13"/>
  <c r="U293" i="13"/>
  <c r="V203" i="13"/>
  <c r="U203" i="13"/>
  <c r="V243" i="13"/>
  <c r="U243" i="13"/>
  <c r="V19" i="13"/>
  <c r="U19" i="13"/>
  <c r="V222" i="13"/>
  <c r="U222" i="13"/>
  <c r="V489" i="13"/>
  <c r="V255" i="13"/>
  <c r="V374" i="13"/>
  <c r="V566" i="13"/>
  <c r="V585" i="13"/>
  <c r="V159" i="13"/>
  <c r="V333" i="13"/>
  <c r="V190" i="13"/>
  <c r="V290" i="13"/>
  <c r="V616" i="13"/>
  <c r="V664" i="13"/>
  <c r="V78" i="13"/>
  <c r="V491" i="13"/>
  <c r="V614" i="13"/>
  <c r="V617" i="13"/>
  <c r="V565" i="13"/>
  <c r="V26" i="13"/>
  <c r="V179" i="13"/>
  <c r="V183" i="13"/>
  <c r="V117" i="13"/>
  <c r="V188" i="13"/>
  <c r="V228" i="13"/>
  <c r="V181" i="13"/>
  <c r="V443" i="13"/>
  <c r="U443" i="13"/>
  <c r="V180" i="13"/>
  <c r="U180" i="13"/>
  <c r="V184" i="13"/>
  <c r="U184" i="13"/>
  <c r="V191" i="13"/>
  <c r="U191" i="13"/>
  <c r="V627" i="13"/>
  <c r="U627" i="13"/>
  <c r="V394" i="13"/>
  <c r="U394" i="13"/>
  <c r="V158" i="13"/>
  <c r="V509" i="13"/>
  <c r="V503" i="13"/>
  <c r="V703" i="13"/>
  <c r="V66" i="13"/>
  <c r="V99" i="13"/>
  <c r="V524" i="13"/>
  <c r="V643" i="13"/>
  <c r="V77" i="13"/>
  <c r="V472" i="13"/>
  <c r="V624" i="13"/>
  <c r="V403" i="13"/>
  <c r="V702" i="13"/>
  <c r="V232" i="13"/>
  <c r="V582" i="13"/>
  <c r="V525" i="13"/>
  <c r="V281" i="13"/>
  <c r="V103" i="13"/>
  <c r="U103" i="13"/>
  <c r="V416" i="13"/>
  <c r="U416" i="13"/>
  <c r="U64" i="13"/>
  <c r="V646" i="13"/>
  <c r="V307" i="13"/>
  <c r="V92" i="13"/>
  <c r="V455" i="13"/>
  <c r="V64" i="13"/>
  <c r="U175" i="13"/>
  <c r="U612" i="13"/>
  <c r="U413" i="13"/>
  <c r="U40" i="13"/>
  <c r="U684" i="13"/>
  <c r="U334" i="13"/>
  <c r="U337" i="13"/>
  <c r="U469" i="13"/>
  <c r="U434" i="13"/>
  <c r="U422" i="13"/>
  <c r="U531" i="13"/>
  <c r="U86" i="13"/>
  <c r="U201" i="13"/>
  <c r="U162" i="13"/>
  <c r="U164" i="13"/>
  <c r="U140" i="13"/>
  <c r="U315" i="13"/>
  <c r="U537" i="13"/>
  <c r="U49" i="13"/>
  <c r="U301" i="13"/>
  <c r="U105" i="13"/>
  <c r="U238" i="13"/>
  <c r="U563" i="13"/>
  <c r="U35" i="13"/>
  <c r="U595" i="13"/>
  <c r="U343" i="13"/>
  <c r="U266" i="13"/>
  <c r="U415" i="13"/>
  <c r="U219" i="13"/>
  <c r="U4" i="13"/>
  <c r="U562" i="13"/>
  <c r="U682" i="13"/>
  <c r="U332" i="13"/>
  <c r="U224" i="13"/>
  <c r="U605" i="13"/>
  <c r="U37" i="13"/>
  <c r="U82" i="13"/>
  <c r="U601" i="13"/>
  <c r="U130" i="13"/>
  <c r="U641" i="13"/>
  <c r="U515" i="13"/>
  <c r="U342" i="13"/>
  <c r="U603" i="13"/>
  <c r="U538" i="13"/>
  <c r="U575" i="13"/>
  <c r="U53" i="13"/>
  <c r="U297" i="13"/>
  <c r="U671" i="13"/>
  <c r="U285" i="13"/>
  <c r="U658" i="13"/>
  <c r="U135" i="13"/>
  <c r="U110" i="13"/>
  <c r="U380" i="13"/>
  <c r="U241" i="13"/>
  <c r="U389" i="13"/>
  <c r="U182" i="13"/>
  <c r="U480" i="13"/>
  <c r="U327" i="13"/>
  <c r="U619" i="13"/>
  <c r="U652" i="13"/>
  <c r="U341" i="13"/>
  <c r="U398" i="13"/>
  <c r="U505" i="13"/>
  <c r="U129" i="13"/>
  <c r="U485" i="13"/>
  <c r="U526" i="13"/>
  <c r="U45" i="13"/>
  <c r="U391" i="13"/>
  <c r="V658" i="13"/>
  <c r="U344" i="13"/>
  <c r="U106" i="13"/>
  <c r="U310" i="13"/>
  <c r="U122" i="13"/>
  <c r="U5" i="13"/>
  <c r="U410" i="13"/>
  <c r="U123" i="13"/>
  <c r="U171" i="13"/>
  <c r="U661" i="13"/>
  <c r="U101" i="13"/>
  <c r="U680" i="13"/>
  <c r="U199" i="13"/>
  <c r="U38" i="13"/>
  <c r="U629" i="13"/>
  <c r="U339" i="13"/>
  <c r="U76" i="13"/>
  <c r="U654" i="13"/>
  <c r="U336" i="13"/>
  <c r="U660" i="13"/>
  <c r="U192" i="13"/>
  <c r="U586" i="13"/>
  <c r="U611" i="13"/>
  <c r="U151" i="13"/>
  <c r="U277" i="13"/>
  <c r="U75" i="13"/>
  <c r="U539" i="13"/>
  <c r="U387" i="13"/>
  <c r="U47" i="13"/>
  <c r="U108" i="13"/>
  <c r="U126" i="13"/>
  <c r="U309" i="13"/>
  <c r="U102" i="13"/>
  <c r="U313" i="13"/>
  <c r="U208" i="13"/>
  <c r="U248" i="13"/>
  <c r="U125" i="13"/>
  <c r="U542" i="13"/>
  <c r="U693" i="13"/>
  <c r="U672" i="13"/>
  <c r="U340" i="13"/>
  <c r="U269" i="13"/>
  <c r="U34" i="13"/>
  <c r="U583" i="13"/>
  <c r="U160" i="13"/>
  <c r="U678" i="13"/>
  <c r="U533" i="13"/>
  <c r="U532" i="13"/>
  <c r="U599" i="13"/>
  <c r="U28" i="13"/>
  <c r="U484" i="13"/>
  <c r="U264" i="13"/>
  <c r="U274" i="13"/>
  <c r="U173" i="13"/>
  <c r="U50" i="13"/>
  <c r="U282" i="13"/>
  <c r="U170" i="13"/>
  <c r="U29" i="13"/>
  <c r="U233" i="13"/>
  <c r="U482" i="13"/>
  <c r="U522" i="13"/>
  <c r="U699" i="13"/>
  <c r="U46" i="13"/>
  <c r="U453" i="13"/>
  <c r="U96" i="13"/>
  <c r="U52" i="13"/>
  <c r="U308" i="13"/>
  <c r="U361" i="13"/>
  <c r="U674" i="13"/>
  <c r="U692" i="13"/>
  <c r="U347" i="13"/>
  <c r="U328" i="13"/>
  <c r="U131" i="13"/>
  <c r="U465" i="13"/>
  <c r="U688" i="13"/>
  <c r="U622" i="13"/>
  <c r="U205" i="13"/>
  <c r="U198" i="13"/>
  <c r="U15" i="13"/>
  <c r="U119" i="13"/>
  <c r="U157" i="13"/>
  <c r="U242" i="13"/>
  <c r="U631" i="13"/>
  <c r="U246" i="13"/>
  <c r="U517" i="13"/>
  <c r="U312" i="13"/>
  <c r="U545" i="13"/>
  <c r="U639" i="13"/>
  <c r="U355" i="13"/>
  <c r="U479" i="13"/>
  <c r="U14" i="13"/>
  <c r="U303" i="13"/>
  <c r="U265" i="13"/>
  <c r="U204" i="13"/>
  <c r="U656" i="13"/>
  <c r="U227" i="13"/>
  <c r="U176" i="13"/>
  <c r="U275" i="13"/>
  <c r="U271" i="13"/>
  <c r="U546" i="13"/>
  <c r="U272" i="13"/>
  <c r="U462" i="13"/>
  <c r="U463" i="13"/>
  <c r="U464" i="13"/>
  <c r="U273" i="13"/>
  <c r="U381" i="13"/>
  <c r="U468" i="13"/>
  <c r="U470" i="13"/>
  <c r="U471" i="13"/>
  <c r="U279" i="13"/>
  <c r="U461" i="13"/>
  <c r="U27" i="13"/>
  <c r="U473" i="13"/>
  <c r="U481" i="13"/>
  <c r="U286" i="13"/>
  <c r="U475" i="13"/>
  <c r="U287" i="13"/>
  <c r="U58" i="13"/>
  <c r="U24" i="13"/>
  <c r="U364" i="13"/>
  <c r="U17" i="13"/>
  <c r="U288" i="13"/>
  <c r="U456" i="13"/>
  <c r="U454" i="13"/>
  <c r="U685" i="13"/>
  <c r="U10" i="13"/>
  <c r="U371" i="13"/>
  <c r="U177" i="13"/>
  <c r="U570" i="13"/>
  <c r="U498" i="13"/>
  <c r="U404" i="13"/>
  <c r="U551" i="13"/>
  <c r="U195" i="13"/>
  <c r="U145" i="13"/>
  <c r="U401" i="13"/>
  <c r="U146" i="13"/>
  <c r="U630" i="13"/>
  <c r="U210" i="13"/>
  <c r="U636" i="13"/>
  <c r="U609" i="13"/>
  <c r="U6" i="13"/>
  <c r="U22" i="13"/>
  <c r="U70" i="13"/>
  <c r="U300" i="13"/>
  <c r="U194" i="13"/>
  <c r="U547" i="13"/>
  <c r="U647" i="13"/>
  <c r="U655" i="13"/>
  <c r="U486" i="13"/>
  <c r="U493" i="13"/>
  <c r="U223" i="13"/>
  <c r="U523" i="13"/>
  <c r="U488" i="13"/>
  <c r="U8" i="13"/>
  <c r="U65" i="13"/>
  <c r="U134" i="13"/>
  <c r="U150" i="13"/>
  <c r="U329" i="13"/>
  <c r="U474" i="13"/>
  <c r="U659" i="13"/>
  <c r="U535" i="13"/>
  <c r="U414" i="13"/>
  <c r="U497" i="13"/>
  <c r="U55" i="13"/>
  <c r="U79" i="13"/>
  <c r="U107" i="13"/>
  <c r="U104" i="13"/>
  <c r="U335" i="13"/>
  <c r="U306" i="13"/>
  <c r="U623" i="13"/>
  <c r="U529" i="13"/>
  <c r="U572" i="13"/>
  <c r="U348" i="13"/>
  <c r="U544" i="13"/>
  <c r="U115" i="13"/>
  <c r="U322" i="13"/>
  <c r="U518" i="13"/>
  <c r="U109" i="13"/>
  <c r="U648" i="13"/>
  <c r="U543" i="13"/>
  <c r="U487" i="13"/>
  <c r="U435" i="13"/>
  <c r="U504" i="13"/>
  <c r="U578" i="13"/>
  <c r="U156" i="13"/>
  <c r="U662" i="13"/>
  <c r="U262" i="13"/>
  <c r="U62" i="13"/>
  <c r="U30" i="13"/>
  <c r="U409" i="13"/>
  <c r="U80" i="13"/>
  <c r="U430" i="13"/>
  <c r="U670" i="13"/>
  <c r="U295" i="13"/>
  <c r="U447" i="13"/>
  <c r="V299" i="13"/>
  <c r="V270" i="13"/>
  <c r="V554" i="13"/>
  <c r="U270" i="13"/>
  <c r="U554" i="13"/>
  <c r="AN1" i="13" l="1"/>
  <c r="AL1" i="13"/>
  <c r="AR1" i="13"/>
  <c r="AP1" i="13"/>
</calcChain>
</file>

<file path=xl/comments1.xml><?xml version="1.0" encoding="utf-8"?>
<comments xmlns="http://schemas.openxmlformats.org/spreadsheetml/2006/main">
  <authors>
    <author>ksmyalm</author>
  </authors>
  <commentList>
    <comment ref="D62" authorId="0" shapeId="0">
      <text>
        <r>
          <rPr>
            <b/>
            <sz val="9"/>
            <color indexed="81"/>
            <rFont val="Tahoma"/>
            <family val="2"/>
          </rPr>
          <t>ksmyalm:</t>
        </r>
        <r>
          <rPr>
            <sz val="9"/>
            <color indexed="81"/>
            <rFont val="Tahoma"/>
            <family val="2"/>
          </rPr>
          <t xml:space="preserve">
Espuma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ksmyalm:</t>
        </r>
        <r>
          <rPr>
            <sz val="9"/>
            <color indexed="81"/>
            <rFont val="Tahoma"/>
            <family val="2"/>
          </rPr>
          <t xml:space="preserve">
ANTES TRAPEADOR METALSA</t>
        </r>
      </text>
    </comment>
  </commentList>
</comments>
</file>

<file path=xl/sharedStrings.xml><?xml version="1.0" encoding="utf-8"?>
<sst xmlns="http://schemas.openxmlformats.org/spreadsheetml/2006/main" count="1181" uniqueCount="791">
  <si>
    <t>Producto</t>
  </si>
  <si>
    <t>Núm.</t>
  </si>
  <si>
    <t>KEY LD 4 LTS</t>
  </si>
  <si>
    <t>KEY LD 20 LTS</t>
  </si>
  <si>
    <t>SSE</t>
  </si>
  <si>
    <t>KEY SOLV VDG 30 KGS</t>
  </si>
  <si>
    <t>SSK</t>
  </si>
  <si>
    <t>KEY IMAN 1 LTS</t>
  </si>
  <si>
    <t>KEY IMAN 4 LTS</t>
  </si>
  <si>
    <t>KEY IMAN 20 LTS</t>
  </si>
  <si>
    <t>KEY LAVALOZA</t>
  </si>
  <si>
    <t>KEY LIMPIABAOS 4 LTS</t>
  </si>
  <si>
    <t>KEY LIMPIABAOS 20 LTS</t>
  </si>
  <si>
    <t>KEY LIMON 4 LTS</t>
  </si>
  <si>
    <t>KEY LIMON 20 LTS</t>
  </si>
  <si>
    <t>KEY LIMPIAMANOS LIQ. 4 LT</t>
  </si>
  <si>
    <t>KEY LIMPIAMANOS LIQ. 20 L</t>
  </si>
  <si>
    <t>KEY LIMPIAMANOS PASTA 17 KGS</t>
  </si>
  <si>
    <t>KEY LIMPIAMANOS PASTA 4 KGS</t>
  </si>
  <si>
    <t>KEY LIMPIAVIDRIOS 1 LTS</t>
  </si>
  <si>
    <t>KEY LIMPIAVIDRIOS 4 LTS</t>
  </si>
  <si>
    <t>KEY 1000 4 LTS</t>
  </si>
  <si>
    <t>KEY 1000 20 LTS</t>
  </si>
  <si>
    <t>KEY PINO 4 LTS</t>
  </si>
  <si>
    <t>KEY JABON CREMA ALMENDRAS</t>
  </si>
  <si>
    <t>KEY BIOACTIV 100</t>
  </si>
  <si>
    <t xml:space="preserve">KEY JABON LIQ. NEUTROLIM 4 LTS </t>
  </si>
  <si>
    <t>KEY LIMPIAHORNOS 1 LTS</t>
  </si>
  <si>
    <t>KEY LCM 1 LTS</t>
  </si>
  <si>
    <t>KEY BF 20 KGS</t>
  </si>
  <si>
    <t>KEY BM 20 KGS</t>
  </si>
  <si>
    <t>KEY BRILLO 1 LTS</t>
  </si>
  <si>
    <t>KEY BRILLO 4 LTS</t>
  </si>
  <si>
    <t>KEY BRILLO 20 LTS</t>
  </si>
  <si>
    <t>KEY AFLOJATODO 1 LTO. (PET)</t>
  </si>
  <si>
    <t>KEY AFLOJATODO 200 LTS</t>
  </si>
  <si>
    <t>KEY AFLOJATODO AERO 0.3 KGS</t>
  </si>
  <si>
    <t>KEY DLP AEROSOL 0.4 KGS</t>
  </si>
  <si>
    <t>KEY PROTECTO DERM A 1 PZA (SKIN SHIELD/PROTECTO DE</t>
  </si>
  <si>
    <t>AIRE COMPRIMIDO (.350 KGS) 1 P</t>
  </si>
  <si>
    <t>KEY ELECTROLUB AERO 0.3 KGS</t>
  </si>
  <si>
    <t>KEY ECOSOLVETRON 0.3 KGS</t>
  </si>
  <si>
    <t>ECOSOLVETRON II 0.3 KGS</t>
  </si>
  <si>
    <t>KEY DLP A GRANEL 20 LTS</t>
  </si>
  <si>
    <t>KEY TOTAL 4 LTS</t>
  </si>
  <si>
    <t>KEY UNICO 4 LTS</t>
  </si>
  <si>
    <t>KEY LUBOL 5OO AEROS 1 PZA</t>
  </si>
  <si>
    <t>KEY FORMULA 503 4 LTS</t>
  </si>
  <si>
    <t>KEY MULTIBIO</t>
  </si>
  <si>
    <t>KEY LIMPIABAOS (NUEVO) 4 LTS</t>
  </si>
  <si>
    <t>KEY LIMPIABAÑOS (NUEVO) 20 LTS</t>
  </si>
  <si>
    <t>KEY LIMPIAMANOS PASTA 1 LT.</t>
  </si>
  <si>
    <t>KEY LIMPIABAÑOS S/B</t>
  </si>
  <si>
    <t>KEY LAVALOZA BIO</t>
  </si>
  <si>
    <t>PRO DN 20 LTS</t>
  </si>
  <si>
    <t>PRO AUTOSHAMPOO 20 LTS</t>
  </si>
  <si>
    <t>PRO EM-1</t>
  </si>
  <si>
    <t>JABONERA  INDUSTRIAL P/GALO JABON ESPUMA</t>
  </si>
  <si>
    <t>BOTELLA DE PLASTICO 1 LT</t>
  </si>
  <si>
    <t>PROSH 1</t>
  </si>
  <si>
    <t>PRO BA-1 20 LTS</t>
  </si>
  <si>
    <t xml:space="preserve">JABONERA ESPUMA RELLENABLE 1LT 9325 FOAMEEZE BULK </t>
  </si>
  <si>
    <t>KEY PANTALLA SANIT. MANZANA 1 PZA.</t>
  </si>
  <si>
    <t>KEY AMBIENTADOR AQUA 4 LTS</t>
  </si>
  <si>
    <t>KEY AMBIENTADOR AMANECER 4 LTS</t>
  </si>
  <si>
    <t>KEY AMBIENTADOR AMANECER 20 LT</t>
  </si>
  <si>
    <t>KEY AMBIENTADOR MANZANA 4 LTS.</t>
  </si>
  <si>
    <t>KEY AMBIENTADOR MANZANA 20 LTS</t>
  </si>
  <si>
    <t>MANGOS DE MADERA 1 PZA ITEM 45267</t>
  </si>
  <si>
    <t>ESPATULA P/VIDRIOS 1 PZA ITEM 2556</t>
  </si>
  <si>
    <t>REPUESTOS P/ESPATULA (10 PZAS) (R00305)</t>
  </si>
  <si>
    <t>REPUESTO MOP SECO 18 (NAC) ART. 6201</t>
  </si>
  <si>
    <t>MOP SECO COMPLETO 24</t>
  </si>
  <si>
    <t>REPUESTO MOP SECO 24 (NAC) ART. 6202</t>
  </si>
  <si>
    <t>MOP SECO 36 (NAC) 1 PZA ARTS. 6103 Y 6203</t>
  </si>
  <si>
    <t>REPUESTO MOP SECO 36(NAC) ART. 6203</t>
  </si>
  <si>
    <t>DESENGRASANTE SUPERBASE</t>
  </si>
  <si>
    <t>KEY MULTIUSOS S/B</t>
  </si>
  <si>
    <t>KEY LIMPIAVIDRIOS S/B</t>
  </si>
  <si>
    <t>KEY TRIPLE ACCION  LIMON S/B</t>
  </si>
  <si>
    <t xml:space="preserve">SERV. LGS PRIMAVERA CONC.1064  45 GR.   P.ORIGEN: </t>
  </si>
  <si>
    <t>KEY AROMATIZANTE MANZANA S/B</t>
  </si>
  <si>
    <t>MOP SECO COMPLETO DE 48</t>
  </si>
  <si>
    <t>REPUESTO DE MOP SECO DE 48</t>
  </si>
  <si>
    <t>SERV. BIMESTRAL LGS PRIMAVERA  CONCENTRADO (51801)</t>
  </si>
  <si>
    <t>SERV. BIMESTRAL LGS CITRUS     CONCENTRADO (51801)</t>
  </si>
  <si>
    <t>SERV. BIMESTRAL LGS MORA       CONCENTRADO (51801)</t>
  </si>
  <si>
    <t>PISTOLA ATOMIZADORA GRANDE ITEM 3333 B/W</t>
  </si>
  <si>
    <t>PISTOLA ATOMIZADORA BCO/AZUL</t>
  </si>
  <si>
    <t xml:space="preserve">KEY ODOCONTROL TRAD. MANGO     TAILANDIA          </t>
  </si>
  <si>
    <t xml:space="preserve">KEY ODOCONTROL TRAD. BRISA     TAILANDIA          </t>
  </si>
  <si>
    <t xml:space="preserve">KEY ODOCONTROL TRAD.NATURALEZA TAILANDIA          </t>
  </si>
  <si>
    <t xml:space="preserve">KEY ODOCONTROL TRAD. MANANTIAL TAILANDIA          </t>
  </si>
  <si>
    <t>KEY ODOCONTROL CANELA ALTA     CONCENTRACION   TAI</t>
  </si>
  <si>
    <t>KEY ODOCONTROL DE SERVICIO H2</t>
  </si>
  <si>
    <t>KEY ODOCONTROL NATURALEZA ALTA CONCENTRACION  TAIL</t>
  </si>
  <si>
    <t>KEY ODOCONTROL MANANTIAL ALTA  CONCENTRACION  TAIL</t>
  </si>
  <si>
    <t>KEY ODOCONTROL MANGO ALTA      CONCENTRACION  TAIL</t>
  </si>
  <si>
    <t xml:space="preserve">KEY ODOCONTROL BRISA MARINA H2 BLUE SPLASH        </t>
  </si>
  <si>
    <t xml:space="preserve">KEY ODOCONTROL CITRUS H2       </t>
  </si>
  <si>
    <t>DETERGENTE 210  60 LT</t>
  </si>
  <si>
    <t>ALCALINO 310  60 LT</t>
  </si>
  <si>
    <t>EMULSIFICANTE 110  60 LT</t>
  </si>
  <si>
    <t>BLANQUEADOR 450  20 LT</t>
  </si>
  <si>
    <t>NUEVO DOSIFICADOR ODOCONTROL  .</t>
  </si>
  <si>
    <t xml:space="preserve">KEY AEROSOL PRIMAVERA 2 OZ     (7638)             </t>
  </si>
  <si>
    <t xml:space="preserve">KEY AEROSOL BRISA ALTA CONC.   TAILANDIA          </t>
  </si>
  <si>
    <t xml:space="preserve">KEY AEROSOL CITRUS 2 OZ        (7637)             </t>
  </si>
  <si>
    <t>BLANQUEADOR 450  60 LT</t>
  </si>
  <si>
    <t>SUAVIZANTE 610  60 LT</t>
  </si>
  <si>
    <t>KEY ODOCONTROL ALTA PERMANENCIA CITRUS</t>
  </si>
  <si>
    <t>KEY PLOMERO  1 LTS</t>
  </si>
  <si>
    <t>TELA REMOVEDORA DE GRAFFITI (C/40)</t>
  </si>
  <si>
    <t>TELAS LIMPIADORAS P/ACERO INOX (BOTES C/40)</t>
  </si>
  <si>
    <t>TRAPEADOR PABILO EXTRA</t>
  </si>
  <si>
    <t xml:space="preserve">TRAPEADOR PABILO               </t>
  </si>
  <si>
    <t>ESCOBA MEDIA PEOLERA MIXTA RO JA</t>
  </si>
  <si>
    <t>ESCOBA PEÑOLERA MIXTA (AZUL)</t>
  </si>
  <si>
    <t>FIBRA VERDE/AMARILLA C/72 PZAS</t>
  </si>
  <si>
    <t>FIBRA VERDE CAJA C/144 PZAS</t>
  </si>
  <si>
    <t>KEY LUMEN REMOVEDOR 4 LTS</t>
  </si>
  <si>
    <t>KEY LUMEN REMOVEDOR 20 LTS</t>
  </si>
  <si>
    <t>KEY GLOX CRISTALIZADOR 4 LT</t>
  </si>
  <si>
    <t>KEY LUMEN ANTIESTATICO 20 LTS</t>
  </si>
  <si>
    <t xml:space="preserve">KEY AEROSOL VAINILLA 2 OZ      (7615)             </t>
  </si>
  <si>
    <t>TOALLAS DESINFECTANTES USO GRAL BOTE C/60</t>
  </si>
  <si>
    <t>AR-100  20 LT</t>
  </si>
  <si>
    <t>KEY LIMP.PARRILLAS P/ALTA TEMP 4 LT.</t>
  </si>
  <si>
    <t>KEY BM MARMOL 20 LTS</t>
  </si>
  <si>
    <t>KEY BM MARMOL 200 LT.</t>
  </si>
  <si>
    <t>DISCO NEGRO EXTRA GRUESO 19</t>
  </si>
  <si>
    <t>DISCO VERDE EXTRAGRUESO 19</t>
  </si>
  <si>
    <t>SOSTEN P/FIBRA 1 PZA ITEM 0200T, 542041</t>
  </si>
  <si>
    <t>FIBRA RECTANGULAR CAFE 1 PZA. 541010 MP BROWN 101</t>
  </si>
  <si>
    <t>DISCO FINO D LANA D ACERO 19 pulg</t>
  </si>
  <si>
    <t>DETERGENTE 210  20 LT.</t>
  </si>
  <si>
    <t>ALCALINO 310  20 LT.</t>
  </si>
  <si>
    <t>Neutralizante 510 20l</t>
  </si>
  <si>
    <t>SUAVIZANTE 610  20 LT.</t>
  </si>
  <si>
    <t>KEY LC-21 R  20 LTS.</t>
  </si>
  <si>
    <t>KEY LC-21 20 LTS.</t>
  </si>
  <si>
    <t>ECOSOLV 100 20 LTS</t>
  </si>
  <si>
    <t>KEY LIMPIADOR DE BAÑOS CITRICO 4L</t>
  </si>
  <si>
    <t>ECOSOLV 120 H</t>
  </si>
  <si>
    <t>KEY JABON ANTIPLOMO 4 LTS</t>
  </si>
  <si>
    <t>KEY JABON ANTIPLOMO 20 LTS</t>
  </si>
  <si>
    <t>KEY LUMEN SELLADOR ACABADO 4 L</t>
  </si>
  <si>
    <t>KEY LUMEN SELLADOR ACABADO 20L</t>
  </si>
  <si>
    <t>KEY JABON LIQ. NEUTROLIM</t>
  </si>
  <si>
    <t>KEY DERM-O-WIPE (NUEVO) 0</t>
  </si>
  <si>
    <t>KEY SAN-O-DERM (NUEVO) 0.</t>
  </si>
  <si>
    <t>QUITACHICLES OXXO 250 ML.</t>
  </si>
  <si>
    <t>LIMPIABAOS OXXO 60 ML</t>
  </si>
  <si>
    <t>Sanitizante Oxxo 1 Lt</t>
  </si>
  <si>
    <t>JABON ESPUMA ANTIBACTERIAL 4L</t>
  </si>
  <si>
    <t>DESENGRASANTE ALTA EFICIENCIA 4L</t>
  </si>
  <si>
    <t>KEY DEORIZANTE 4L</t>
  </si>
  <si>
    <t>DOSIFICADOR AUT ESPUMA/JAB LIQ CARTUCHO 1</t>
  </si>
  <si>
    <t>KEY JABÓN ESPUMA ALMENDRAS CARTUCHO 1</t>
  </si>
  <si>
    <t>KEY JABÓN ESPUMA ROCÍO CARTUCHO 1</t>
  </si>
  <si>
    <t xml:space="preserve">KEY ESPUMA ANTIBACTERIAL CARTU CHO 1 LT.          </t>
  </si>
  <si>
    <t xml:space="preserve">KEY DERM-O-WIPE ESPUMA CARTUCH 1 LT.              </t>
  </si>
  <si>
    <t>KEY DERM-O-QUAT ESPUMA CARTUCHO 1L</t>
  </si>
  <si>
    <t>KEY DERM-O-WIPE GEL CARTUCHO 1L</t>
  </si>
  <si>
    <t>BIODIGESTOR MB 19 LTS.</t>
  </si>
  <si>
    <t>KEY BRILLANTE 4 LT.</t>
  </si>
  <si>
    <t>KEY ABRILLANTADOR  1 LT.</t>
  </si>
  <si>
    <t>KEY ABRILLANTADOR  20 LTS.</t>
  </si>
  <si>
    <t>CAJA C/30 SOBRES DE LAVALOZA PASTA C/80 GR.</t>
  </si>
  <si>
    <t>CAJA C/30 SOBRES DESENGRASANTE C/100 ML.</t>
  </si>
  <si>
    <t>CAJA C/30 SOBRES DE SANITIZANT C/60 ML.</t>
  </si>
  <si>
    <t>DESPACHADOR DE TOALLA INTERDOBLADA BLANCO</t>
  </si>
  <si>
    <t>KEY JABON ANTIPLOMO ESPUMA 4LT</t>
  </si>
  <si>
    <t>KEY EXTRACTO LAVALFOMBRAS 4 LT</t>
  </si>
  <si>
    <t>KEY AIRE LIMPIO LIMA 4 LTS</t>
  </si>
  <si>
    <t>KEY SUPER D 4 LTS</t>
  </si>
  <si>
    <t>KEY SUPER D</t>
  </si>
  <si>
    <t>GERM-O- QUAT PLUS</t>
  </si>
  <si>
    <t>KEY DERM-O-WIPE 0.25 LT.</t>
  </si>
  <si>
    <t>DERM - O - WIPE 960 ML MAQUILADO</t>
  </si>
  <si>
    <t>KEY DERM-O-QUAT ESPUMA 4L</t>
  </si>
  <si>
    <t>KEY SPA SHAMPOO P/CABELLO</t>
  </si>
  <si>
    <t>KEY DERM-O-WIPE 0.12 LTS</t>
  </si>
  <si>
    <t>KEY DERM-O-WIPE 4 LTS</t>
  </si>
  <si>
    <t>KEY DERM-O-WIPE 20 LTS</t>
  </si>
  <si>
    <t>KEY SAN-O-DERM 4 LTS</t>
  </si>
  <si>
    <t>KEY DIGESTOR 20 LT</t>
  </si>
  <si>
    <t>KIT P/ESTACION LAVADO DE MANOS</t>
  </si>
  <si>
    <t>KEY AEROSAN AEROSOL 300 GR</t>
  </si>
  <si>
    <t>KEY AEROSAN 4 LTS</t>
  </si>
  <si>
    <t>DESPACHADOR MINIROLLO 3.25 HUMO</t>
  </si>
  <si>
    <t>DESPACHADOR MINIROLLO 3.25 BLANCO</t>
  </si>
  <si>
    <t>BRAWNY USO MEDIO 760 WIPERS H/S C/10 PAQ. DE 76 (2</t>
  </si>
  <si>
    <t>BRAWNY MULTIUSOS 800 WIPERS H/S C/16 PAQ. DE 50 (</t>
  </si>
  <si>
    <t>PAÑUELO FACIAL PREMIUM H/D (PAQ.C/100, CAJA C/30 P</t>
  </si>
  <si>
    <t>AMBITEC TOALLA EN ROLLO BLANCA H/S 180M (CAJA C/6)</t>
  </si>
  <si>
    <t>KEY TOALLA ROLLO CLASICO 9K HD (BOLSA C/2 ROLLOS)</t>
  </si>
  <si>
    <t>AMBITEC PAPEL MAXIROLLO (CAJA C/6)</t>
  </si>
  <si>
    <t>PAPEL HIGIENICO ANGEL SOFT DE 450 HD 36 ROLLOS/CAJ</t>
  </si>
  <si>
    <t>VANGUARD TOALLA INTERDOBLADA H/S (CAJA C/2000) (BL</t>
  </si>
  <si>
    <t>BOLSA HR334011N (CAJA C/500)</t>
  </si>
  <si>
    <t>BOLSA HR334011K (CAJA C/500)</t>
  </si>
  <si>
    <t>BOLSA HR404812N (CAJA C/250)</t>
  </si>
  <si>
    <t>BOLSA HR404812B (CAJA C/250)</t>
  </si>
  <si>
    <t>BOLSA HR434814B (CAJA C/200)</t>
  </si>
  <si>
    <t>BOLSA HR24246N (CAJA C/1000)</t>
  </si>
  <si>
    <t>BOLSA HR24246B (CAJA C/1000)</t>
  </si>
  <si>
    <t>BOLSA HR24336N (CAJA C/1000)</t>
  </si>
  <si>
    <t>BOLSA HR24336B (CAJA C/1000)</t>
  </si>
  <si>
    <t>BOLSA NEGRA BAJA DENS.50X70CM P/25KG</t>
  </si>
  <si>
    <t>BOLSA BAJA DENS.70X90CM.P/25KG</t>
  </si>
  <si>
    <t>BOLSA BAJA DENS.90X120CM.P/25K</t>
  </si>
  <si>
    <t>BOLSA BAJA DENS.TRANSP.90X120C P/25 KG.</t>
  </si>
  <si>
    <t>BOLSA BAJA DENSIDAD 120X120 CM P/25 KG.</t>
  </si>
  <si>
    <t>GUANTE ROJO CLASICO TALLA 9 (1 PAR)</t>
  </si>
  <si>
    <t>GUANTE ROJO CLASICO TALLA 8 (1 PAR)</t>
  </si>
  <si>
    <t xml:space="preserve">GUANTE POLIETILENO GRANDE CAJA C/100              </t>
  </si>
  <si>
    <t>TIRAS PARA CLORO (CM-240) DESP.C/2 ROLLOSX15CU</t>
  </si>
  <si>
    <t>TIRAS PARA QUATS (QT-10) DESP.C/1 ROLLO DE 15</t>
  </si>
  <si>
    <t>KEY REMOVEDOR DE ETIQUETAS Y GRAFITTI S/B</t>
  </si>
  <si>
    <t>SANITIZANTE</t>
  </si>
  <si>
    <t>DESINF. DE FRUTAS Y VERDURAS</t>
  </si>
  <si>
    <t>KEY DESINF. FRUT. VERD. NVO. NCC4L</t>
  </si>
  <si>
    <t>LIMP. DE TABLAS DE CORTE</t>
  </si>
  <si>
    <t>REPUESTO ESCOBA AMARILLA</t>
  </si>
  <si>
    <t>REPUESTO ESCOBA AZUL</t>
  </si>
  <si>
    <t>BASTON DE ALUMINIO BLANCO</t>
  </si>
  <si>
    <t xml:space="preserve">BASTON FIB-VIDR PUNTA PLA BLAN 1906-FW            </t>
  </si>
  <si>
    <t xml:space="preserve">BASTON FIBRA VID PUNTA PL ROJO 1906-FR            </t>
  </si>
  <si>
    <t xml:space="preserve">BASTON FIBRA VID PUNTA PL VERD 1906-FG            </t>
  </si>
  <si>
    <t xml:space="preserve">BASTON FIBRA VID PUNTA PL AMAR 1906-FY            </t>
  </si>
  <si>
    <t xml:space="preserve">BASTON FIBRA VID PUNTA PL AZUL 1906-FB            </t>
  </si>
  <si>
    <t>BASTON FIB DE VIDRIO (1.50m) PUNTA ZINC BLANCO</t>
  </si>
  <si>
    <t>REPUESTO TRAPEADOR ANTIBAC INTERCAMBIABLE ROJO</t>
  </si>
  <si>
    <t>REPUESTO TRAPEADOR ANTIBAC INTERCAMBIABLE AMARILLO</t>
  </si>
  <si>
    <t>REPUESTO TRAPEADOR INTERCAMBIABLE (mod. 500) 400g ROJO</t>
  </si>
  <si>
    <t>REPUESTO TRAPEADOR INTERCAMBIABLE (mod. 500) 400g VERDE</t>
  </si>
  <si>
    <t>REPUESTO TRAPEADOR INTERCAMBIABLE (mod. 500) 400g AMARILLO</t>
  </si>
  <si>
    <t>REP TRAPEADOR INTER MOD500AZUL</t>
  </si>
  <si>
    <t>REPUESTO JALADOR HULE ESPUMA HYGIENIC 55cm AMARILLO</t>
  </si>
  <si>
    <t>REPUESTO JALADOR HULE ESPUMA HYGIENIC 55cm AZUL</t>
  </si>
  <si>
    <t xml:space="preserve">CEPILLO LARGO 20¨ BLANCO       4102W              </t>
  </si>
  <si>
    <t>VANGUARD PAPEL MINIROLLO HD180</t>
  </si>
  <si>
    <t>vanguard Papel Maxirollo H/D 360m (caja c 6)</t>
  </si>
  <si>
    <t>Vanguard Papel Maxirollo H/D 500m (caja c/6)</t>
  </si>
  <si>
    <t>Key Toalla en Rollo Natural H/S 180m (caja c/6)</t>
  </si>
  <si>
    <t>Vanguard Toalla en Rollo Natural H/S 165m (caja c/6)</t>
  </si>
  <si>
    <t>VAGUARD TOALLA EN ROLLO BLANCA H/S 180M (CAJA C/6)</t>
  </si>
  <si>
    <t xml:space="preserve">T.EN ROLLO PETALO 180 M.BLANCO CAJA C/6 (92221)   </t>
  </si>
  <si>
    <t>TOALLA EN ROLLO KLEENEX ULTRA183M  BCO C.C/12</t>
  </si>
  <si>
    <t>TOALLA EN ROLLO MARLI  180 MTS BLANCO  CAJA C/6</t>
  </si>
  <si>
    <t>JABON EN ESPUMA EXPERIENCE CAJA C/4</t>
  </si>
  <si>
    <t>TOALLA ECOLOGICA EN ROLLO 180 MTSX19.5 CM 6 PZAS/</t>
  </si>
  <si>
    <t>TOALLA INTERDOBLADA PÉTALO 150H BCO CAJA C/20</t>
  </si>
  <si>
    <t xml:space="preserve">T. INTERDOB. SANITAS 100 H.BCO CAJA C/20 (92231)  </t>
  </si>
  <si>
    <t>PETALO 500 MT.HD CAJA C/6 ROLLO</t>
  </si>
  <si>
    <t>KIMLARK 510  MTS HD CAJA C/6 ROLLOS</t>
  </si>
  <si>
    <t>DESPACHADOR TOALLA INTERDOBLADA MINI BLANCO</t>
  </si>
  <si>
    <t>HIGIENICO JUMBO ECOLOGICO H SENC. 700 MTS 6 PZAS/</t>
  </si>
  <si>
    <t>KLEENEX  300  MTS HD CAJA C/12 ROLLOS</t>
  </si>
  <si>
    <t>PETALO 250 MT. HD CAJA C/6 ROL CAJA C/6 ROLLOS (90</t>
  </si>
  <si>
    <t>KIMLARK  230  MTS HD CAJA C/6 ROLLOS</t>
  </si>
  <si>
    <t>WYPER COD. COLOR MULTICOLOR  100 PZAS/CAJA</t>
  </si>
  <si>
    <t>FACIALES KLEENEX DE 90 HD CAJA C/72 CAJILLAS (8933</t>
  </si>
  <si>
    <t>CUBREASIENTOS SURPASS SCOTT D 125 PZ CAJA C/ 24</t>
  </si>
  <si>
    <t>WIPER SCOTT SHOP TOWEL DE 55PZ CAJA C/6 (1501)</t>
  </si>
  <si>
    <t>DESPACHADOR LEV-R-MATIC* 2  (TOALLA EN ROLLO)</t>
  </si>
  <si>
    <t xml:space="preserve">SERVILLETA PETALO INTERFOLDEAD C/125 HD CAJA C/48 </t>
  </si>
  <si>
    <t>SERVILLETA PETALO BARRACAFETERIA SR 250SX 24</t>
  </si>
  <si>
    <t>SERVILLETA TRADICIONAL KLEENEX LUJO TOKS</t>
  </si>
  <si>
    <t>KLEENEX COTTONELLE 540 H/S CAJ</t>
  </si>
  <si>
    <t>WIPER  KIMTECH PREP  KIMTEX JUMBO ROLL (1 PZA)</t>
  </si>
  <si>
    <t>KLEENEX COTONELLE HD 360 HOJAS</t>
  </si>
  <si>
    <t>TORK UNIVERSAL TOALLA ROLLO BLANCA H/S 180M (CAJA</t>
  </si>
  <si>
    <t>TORK UNIVERSAL TOALLA INTERDOBLADA BLANCO H/D 20 P</t>
  </si>
  <si>
    <t>TORK UNIVERSAL H. BOBINA MULTI MAXI BLANCO H/D 200</t>
  </si>
  <si>
    <t>TORK ADVANCED HIGIENICO CONVEN</t>
  </si>
  <si>
    <t>TORK ADVANCED TOALLA ROLLO BLANCA H/S 180M</t>
  </si>
  <si>
    <t>TORK UNIVERSAL HIGIENICO BOBIN</t>
  </si>
  <si>
    <t xml:space="preserve">JABON KIMBERLY ESPUMA 800 ML   CAJA C/6           </t>
  </si>
  <si>
    <t>KEY TRIPLE ACCION PARAISO S/B</t>
  </si>
  <si>
    <t>KEY PARAISO 4 LTS.</t>
  </si>
  <si>
    <t>KEY JABON ESPUMA ALMENDRAS</t>
  </si>
  <si>
    <t xml:space="preserve">KEY JABON ESPUMA ROCIO 4 LT    </t>
  </si>
  <si>
    <t>LAVALOZA PREVIO</t>
  </si>
  <si>
    <t>LAVALOZA PREVIO PLUS</t>
  </si>
  <si>
    <t>LAVANCE 100</t>
  </si>
  <si>
    <t>LAVANCE 125</t>
  </si>
  <si>
    <t>KEY DESINCRUSTANTE 4 LTS</t>
  </si>
  <si>
    <t>KEY DESINCRUSTANTE 16.6 LTS</t>
  </si>
  <si>
    <t>KEY DESINCRUSTANTE PLUS 4 LT.</t>
  </si>
  <si>
    <t>DESENGRASANTE  PLUS</t>
  </si>
  <si>
    <t>KEY LAVALOZA PASTA 3.5 KGS</t>
  </si>
  <si>
    <t>KEY LAVALOZA PASTA PLUS 3.5 KG</t>
  </si>
  <si>
    <t>KEY LIMP.ACERO INOXID. 3 KGS</t>
  </si>
  <si>
    <t>KEY LUBRICANTE GRADO ALIM. 20L</t>
  </si>
  <si>
    <t>KEY AIRE LIMPIO LIMA 220 GR.</t>
  </si>
  <si>
    <t>KEY LIMP.PARRILLAS (PASO 1) 4L</t>
  </si>
  <si>
    <t>KEY LIMP.PARRILLAS (PASO 2) 4L</t>
  </si>
  <si>
    <t>LAVANCE 150 4L</t>
  </si>
  <si>
    <t>LAVANCE 145 4L</t>
  </si>
  <si>
    <t>LAVANCE 145 20L</t>
  </si>
  <si>
    <t>LAVANCE 147 4L</t>
  </si>
  <si>
    <t>LAVANCE 600</t>
  </si>
  <si>
    <t>KEY DESINFECTANTE BP 4 KG</t>
  </si>
  <si>
    <t>PRO LUB (AEROSOL) 0.3 KG.</t>
  </si>
  <si>
    <t xml:space="preserve">CIP-200 20 LTS                 </t>
  </si>
  <si>
    <t xml:space="preserve">CIP-300 20 LTS                 </t>
  </si>
  <si>
    <t>KEY LUSTRADOR DE ACERO INOX.1L</t>
  </si>
  <si>
    <t xml:space="preserve">CIP-510 20 LTS                 </t>
  </si>
  <si>
    <t xml:space="preserve">FOM 100 20 LTS                 </t>
  </si>
  <si>
    <t xml:space="preserve">FOM 200 20 LTS                 </t>
  </si>
  <si>
    <t xml:space="preserve">FOM 300 20 LTS                 </t>
  </si>
  <si>
    <t xml:space="preserve">CLF-100 20 LTS                 </t>
  </si>
  <si>
    <t xml:space="preserve">CLG-100 20 LTS                 </t>
  </si>
  <si>
    <t xml:space="preserve">CLG-200 20 LTS                 </t>
  </si>
  <si>
    <t xml:space="preserve">CLG-400 4 LT                   </t>
  </si>
  <si>
    <t xml:space="preserve">CLG-400 20 LTS                 </t>
  </si>
  <si>
    <t xml:space="preserve">SANI 100  4 LTS.               </t>
  </si>
  <si>
    <t xml:space="preserve">SANI 100 20 LTS                </t>
  </si>
  <si>
    <t xml:space="preserve">SANI 300 4 LTS                 </t>
  </si>
  <si>
    <t xml:space="preserve">SANI 300 20 LTS                </t>
  </si>
  <si>
    <t xml:space="preserve">SANI 400  20 LTS.              </t>
  </si>
  <si>
    <t>SANI 500 4 LTS</t>
  </si>
  <si>
    <t>SANI 550  4 LTS</t>
  </si>
  <si>
    <t xml:space="preserve">SANI 800 20 KG                 </t>
  </si>
  <si>
    <t xml:space="preserve">SANI 900  4 LT.                </t>
  </si>
  <si>
    <t xml:space="preserve">CLD-100    20 LTS              </t>
  </si>
  <si>
    <t>VANG. AROM.MANZANA-CANELA 18 L</t>
  </si>
  <si>
    <t>KEY CICE 200 20 LT.</t>
  </si>
  <si>
    <t>VIRUSOLVE 5 LTS</t>
  </si>
  <si>
    <t>KEY DERM-O-XINE JABON ESPUMA</t>
  </si>
  <si>
    <t>DERM-O-XINE 4L</t>
  </si>
  <si>
    <t>KEY CITRA-D  4 KG.</t>
  </si>
  <si>
    <t>KEY SAN-O-DERM PLUS CARTUCHO 1</t>
  </si>
  <si>
    <t>Key Jabón antiplomo P ropa 20 L</t>
  </si>
  <si>
    <t>JABONERA AITANA BLANCA</t>
  </si>
  <si>
    <t>JABONERA AITANA GRIS (DJ70020)</t>
  </si>
  <si>
    <t>PASTILLA SANITARIA 70 GR</t>
  </si>
  <si>
    <t>PASTILLA SANITARIA 80 GR</t>
  </si>
  <si>
    <t>PASTILLA SANITARIA 100 GR</t>
  </si>
  <si>
    <t xml:space="preserve">PANTALLA SANITARIA CON BLOCK   caja con 12        </t>
  </si>
  <si>
    <t>DETERGENTE POLVO  9 KG</t>
  </si>
  <si>
    <t>FRANELA BLANCA (ROLLO 25MX50CM</t>
  </si>
  <si>
    <t>FRANELA GRIS (ROLLO 25MX50CM)</t>
  </si>
  <si>
    <t xml:space="preserve">VASO CONICO 104 (CAJA C/5000)  </t>
  </si>
  <si>
    <t>JALADOR P/PISOS NACIONAL 40 CM</t>
  </si>
  <si>
    <t>JALADOR P/PISOS NACIONAL 50 CM</t>
  </si>
  <si>
    <t>CEPILLO TIPO PLANCHA           CEPILLO MANUAL T/PL</t>
  </si>
  <si>
    <t>ESCOBA TIPO CEPILLO ESCOBA ECONOMICA C/B</t>
  </si>
  <si>
    <t>ESCOBA TIPO ABANICO EXTRA      ESCOBA ABANICO LARG</t>
  </si>
  <si>
    <t>JALADOR PISOS ECON.M/MET.PL.50 CM</t>
  </si>
  <si>
    <t>BOMBA DESTAPACAÑOS M/MADERA14C</t>
  </si>
  <si>
    <t xml:space="preserve">RECOGEDOR PLASTICO C/MANGO     </t>
  </si>
  <si>
    <t xml:space="preserve"> TOALLA EN ROLLO CORMATIC H/S 213 M BLANCA 6 R.</t>
  </si>
  <si>
    <t>ENMOTION TOALLA EN ROLLO BLANCA H/S 243.84 M (CAJA</t>
  </si>
  <si>
    <t>Compact papel higiénico 1000H/D de 9.8 x 10.3 (caja c/36)</t>
  </si>
  <si>
    <t>T. EN ROLLO SOFPULL DE FLUIDO CONCENTRICO H/S 6PAQ</t>
  </si>
  <si>
    <t>SOFPULL TOALLA EN ROLLO MANUAL</t>
  </si>
  <si>
    <t>BASE PARA MOP ECONOMICO 60 CM</t>
  </si>
  <si>
    <t>REPUESTO MOP ECONOMICO 60 CM.</t>
  </si>
  <si>
    <t>BASE PARA MOP ECONOMICO 90 CM.</t>
  </si>
  <si>
    <t>REPUESTO MOP ECONOMICO 90 CM.</t>
  </si>
  <si>
    <t>BASE PARA MOP ECONOMICO 120 CM</t>
  </si>
  <si>
    <t>REPUESTO MOP ECONOMICO 120 CM.</t>
  </si>
  <si>
    <t>MOTA PARA LUSTRADO DE AUTOS</t>
  </si>
  <si>
    <t xml:space="preserve">CUBETA 24.6 L C/EXPRIMIDOR RB  (748000)           </t>
  </si>
  <si>
    <t xml:space="preserve">CARRO P/ASEADOR RB             (617388 BLA)       </t>
  </si>
  <si>
    <t>BOLSAS ENCERADAS P/RECIP.TOALL 250/CAJA RB (614100</t>
  </si>
  <si>
    <t xml:space="preserve">BASURERO P/ESCRITORIO BEIGE RB (2956 BEIG)        </t>
  </si>
  <si>
    <t>MINI TILT 1 PZA RB</t>
  </si>
  <si>
    <t>KEY ODOCONTROL NATURALEZA</t>
  </si>
  <si>
    <t>KEY AEROSOL CANELA ALTA CONCEN</t>
  </si>
  <si>
    <t>TAPA RECICLA BOT-LATA P/SJ VER</t>
  </si>
  <si>
    <t xml:space="preserve">MICROFIBRA 40x40 AZUL RB      </t>
  </si>
  <si>
    <t xml:space="preserve">MICROFIBRA 40x40 AMARILLA RB  </t>
  </si>
  <si>
    <t xml:space="preserve">TELA CHIX FRESH GUY C/150 PZAS </t>
  </si>
  <si>
    <t>MECHA AFELPADA(NEW 1 PZA</t>
  </si>
  <si>
    <t>VANG. MULTIUSOS LAVANDA 4 LT</t>
  </si>
  <si>
    <t>VANG. MULTIUSOS LAVANDA 18 L</t>
  </si>
  <si>
    <t>VANG. MULTIUSOS PINO 4 LTS.</t>
  </si>
  <si>
    <t>VANG. MULTIUSOS PINO 18 LTS</t>
  </si>
  <si>
    <t>VANG. MULTIUSOS FRUTA CITR.4L</t>
  </si>
  <si>
    <t>VANG. MULTIUSOS FRUTA CIT.18L</t>
  </si>
  <si>
    <t>VANG. AROMAT.FIESTA FRUTAL 4 L</t>
  </si>
  <si>
    <t>VANG. AROMAT.FIESTA FRUTAL 18L</t>
  </si>
  <si>
    <t>VANG. AROMAT. FRESCURA 4 LTS</t>
  </si>
  <si>
    <t>VANG. AROMAT. FRESCURA 18 LTS</t>
  </si>
  <si>
    <t>VANG. AROM.MANZANA-CANELA 4 LT</t>
  </si>
  <si>
    <t>VANG. LIMPIAVIDRIOS 4 LT.</t>
  </si>
  <si>
    <t>VANGUARD LIMPIAVIDRIOS 18 LT</t>
  </si>
  <si>
    <t>VANG. AROM.MELODIA CITRICA 18L</t>
  </si>
  <si>
    <t>VANG. SARRICIDA 4 LTS</t>
  </si>
  <si>
    <t>VANG. SARRICIDA 18 LTS</t>
  </si>
  <si>
    <t>VANG. IMPREGNADOR B/S 18 LT</t>
  </si>
  <si>
    <t>VANG. IMPREGNADOR B/A 18 LT</t>
  </si>
  <si>
    <t>CLORO VANGUARD 3.75 LTS</t>
  </si>
  <si>
    <t>CLORO VANGUARD 20 LT. (AL 6%)</t>
  </si>
  <si>
    <t>VANGUARD JABON DE MANOS FRESCO</t>
  </si>
  <si>
    <t>VANGUARD JABON DE MANOS CREMA</t>
  </si>
  <si>
    <t>LUSTRAMUEBLES LPU 1 L</t>
  </si>
  <si>
    <t>AROMATIZANTE LAVANDA LPU 4L</t>
  </si>
  <si>
    <t>MULTIUSOS LAVANDA LPU 4L</t>
  </si>
  <si>
    <t>MULTIUSOS PINO LPU 4 LT</t>
  </si>
  <si>
    <t>JABON DE MANOS LPU 4 LT.</t>
  </si>
  <si>
    <t>JABON DE MANOS LPU 20 LTS</t>
  </si>
  <si>
    <t>colgador de escobas</t>
  </si>
  <si>
    <t>RAID MAX</t>
  </si>
  <si>
    <t>JABON ROSA VENUS 100GRMS.</t>
  </si>
  <si>
    <t>AROMAT. GLADE VARIOS AROMAS</t>
  </si>
  <si>
    <t>higienico 360</t>
  </si>
  <si>
    <t>WIPEALL X80 CAJA C/150 PZ. (1401)</t>
  </si>
  <si>
    <t>BOLSA  70X90 NEGRA KG</t>
  </si>
  <si>
    <t>CAJA BOLSA 43 X 48 NATURAL (C434816N)</t>
  </si>
  <si>
    <t>CEPILLO PARA WC CON TAZA</t>
  </si>
  <si>
    <t>CEPILLO P/CAMIONES PAREDES Y VENTANAS</t>
  </si>
  <si>
    <t>CEPILLO PLASTICO TIPO PLANCHA</t>
  </si>
  <si>
    <t>CEPILLO BRSHTECH</t>
  </si>
  <si>
    <t>CEPILLO DE BOLA SIN BASE</t>
  </si>
  <si>
    <t>CEPILLO DE IXTLE C/MANGO</t>
  </si>
  <si>
    <t>FIBRA BLANCA ECONOMICA</t>
  </si>
  <si>
    <t>REPUESTO DE MOP FUNDA 90 CMS</t>
  </si>
  <si>
    <t>CUBETA DE PLASTICO  no.16</t>
  </si>
  <si>
    <t>CUBETA DE PLASTICO #14</t>
  </si>
  <si>
    <t>DETERGENTE ARIEL 1 KG.</t>
  </si>
  <si>
    <t>DETERGENTE AXION 1 KG</t>
  </si>
  <si>
    <t>JABON ZOTE 200 GRS</t>
  </si>
  <si>
    <t>DETERGENTE ARCOIRIS 9 KGS</t>
  </si>
  <si>
    <t>DETERGENTE EN POLVO ARCOIRIS 900 GRM</t>
  </si>
  <si>
    <t>BOLSA 50 X 70 NEGRA</t>
  </si>
  <si>
    <t>CAJA BOLSA 43 X 48 NEGRA (C434814K)</t>
  </si>
  <si>
    <t>CAJA BOLSA 30 GALONES</t>
  </si>
  <si>
    <t>DETERGENTE ROMA KILO</t>
  </si>
  <si>
    <t>LIMP.MULTIUSOS FABULOSO VARIOS AROMAS</t>
  </si>
  <si>
    <t>BOLSA AD 40 X 48 NEGRA (C404812K)</t>
  </si>
  <si>
    <t>AXION PARA TRASTES LIQUIDO 750 ML</t>
  </si>
  <si>
    <t>AROMATIZANTE PINOL DE 1 LITRO</t>
  </si>
  <si>
    <t>ESCOBILLA DE IXTLE</t>
  </si>
  <si>
    <t>ESCOBA VERDE</t>
  </si>
  <si>
    <t>ESCOBA TIPO INDUSTRIAL AZUL</t>
  </si>
  <si>
    <t>ESCOBA PEOLERA MANGO NEGRO</t>
  </si>
  <si>
    <t>ESCOBA TIPO ABANICO CADEREYTA AMARILLA</t>
  </si>
  <si>
    <t>TRAPEADORDE PABILO MANGO PLASTICO AMARILLO</t>
  </si>
  <si>
    <t>ESCOBA TIPO ABANICO CADEREYTA</t>
  </si>
  <si>
    <t>GOGGLE VENTILACION DIRECTA</t>
  </si>
  <si>
    <t>PORRON DE 20 LTS</t>
  </si>
  <si>
    <t>ESTROPAJO DE ALAMBRE SENCILLO</t>
  </si>
  <si>
    <t>FIBRA ECONOMICA CON ESPONJA</t>
  </si>
  <si>
    <t>WORKHORSE X 70 1412</t>
  </si>
  <si>
    <t>SECADOR DE MANOS</t>
  </si>
  <si>
    <t>FRANELA BLANCA DE 1 MTO.</t>
  </si>
  <si>
    <t>FRANELA ROJA 1MT</t>
  </si>
  <si>
    <t>FRANELA GRIS I MTO.</t>
  </si>
  <si>
    <t>FRANELA BLANCA</t>
  </si>
  <si>
    <t>JALADOR MANGO METALICO 50CM.</t>
  </si>
  <si>
    <t>trapeador policlean</t>
  </si>
  <si>
    <t>LIMPIA VIDRIOS CON ESPONJA</t>
  </si>
  <si>
    <t xml:space="preserve">JERGA </t>
  </si>
  <si>
    <t>CAJA BOLSA 24 X 24 ROJA C/1000</t>
  </si>
  <si>
    <t xml:space="preserve">BOLSA 79 X 109 CM VERDE C/250 PZ (C304314M) </t>
  </si>
  <si>
    <t>BOLSA 84 X 1.02 CM C/250 PZ  BLANCO  (C334017W)</t>
  </si>
  <si>
    <t xml:space="preserve">BOLSA 76 X 109 CM AZUL  (C304314B) </t>
  </si>
  <si>
    <t>GUANTE ROJO DERMA CARE</t>
  </si>
  <si>
    <t>CUBETA PLASTICO AMARILLA OXXOS</t>
  </si>
  <si>
    <t>PETALO 255 MTS HD CAJA C/6 ROLLOS</t>
  </si>
  <si>
    <t>RECOGEDOR ECONOMICO MANGO PLASTICO</t>
  </si>
  <si>
    <t>RECOGEDOR DE LAMINA</t>
  </si>
  <si>
    <t>RECOGEDOR ESPECIAL DAWN</t>
  </si>
  <si>
    <t>Cesto basura rectangular</t>
  </si>
  <si>
    <t xml:space="preserve">ESCOBA INDUSTRIAL ESPIGA </t>
  </si>
  <si>
    <t>FIBRA NEGRA ECONOMICA</t>
  </si>
  <si>
    <t>TRAPEADOR 1 kg. MANGO MADERA</t>
  </si>
  <si>
    <t>TRAPEADOR DE PABILO MANGO MADERA</t>
  </si>
  <si>
    <t xml:space="preserve">BOLSA 60 X 60 CM CAJA C/1000 VERDE (C242408M) </t>
  </si>
  <si>
    <t>ESPONJA LAVACOCHES</t>
  </si>
  <si>
    <t>REPUESTO PARA MOP 90cm</t>
  </si>
  <si>
    <t xml:space="preserve">Papel higienico 5100   </t>
  </si>
  <si>
    <t>Toalla en rollo 5104</t>
  </si>
  <si>
    <t>TOALLA INTERDOBLADA SANITAS c/20 DE 100</t>
  </si>
  <si>
    <t>HIGIENICO  KLEENEX COTT 72/540 HJS</t>
  </si>
  <si>
    <t>SERVILLETA  MARLI 12/500</t>
  </si>
  <si>
    <t>VASO CONICO CAJA C/250</t>
  </si>
  <si>
    <t>CUCHARA MEDIANA c1000</t>
  </si>
  <si>
    <t>BOMBA PARA WC</t>
  </si>
  <si>
    <t>PISTOLA ATOMIZADORA (AZUL VERDE ROJA)</t>
  </si>
  <si>
    <t>DESINFECTANTE LYSOL</t>
  </si>
  <si>
    <t>TELA  MULTIUSOS RESISTENTE</t>
  </si>
  <si>
    <t>ALCOHOL ISOPROPILICO</t>
  </si>
  <si>
    <t>TAMBO VACIO</t>
  </si>
  <si>
    <t>TELA MULTIUSOS MILTEX PQT C/5</t>
  </si>
  <si>
    <t>AJAX AMONIA LTO.</t>
  </si>
  <si>
    <t>VARSOL</t>
  </si>
  <si>
    <t>THINER</t>
  </si>
  <si>
    <t>PETROLEO</t>
  </si>
  <si>
    <t>ALCOHOL ETILICO</t>
  </si>
  <si>
    <t>TOALLITAS DE ALCOHOL</t>
  </si>
  <si>
    <t xml:space="preserve">DESP. LEVE-R-MATIC*2(T.EN ROLL (92259)            </t>
  </si>
  <si>
    <t>KEY BIOACTIV 160</t>
  </si>
  <si>
    <t>LIMPIADOR DE PISOS ALEX 750 ML</t>
  </si>
  <si>
    <t>Emulsificante 110 20l</t>
  </si>
  <si>
    <t>KEY MULTIUSOS 4L</t>
  </si>
  <si>
    <t>Key Servilleta Barramesa H/S (caja c/6000)</t>
  </si>
  <si>
    <t xml:space="preserve">KEY LAVALOZA PREVIO 20 LTS     </t>
  </si>
  <si>
    <t>ESCOBA TIPO ABANICO ESCOBA ABANICO MEDIANA C/B</t>
  </si>
  <si>
    <t>RECOGEDOR LAMINA M/MADERA</t>
  </si>
  <si>
    <t>KEY TOALLA EN ROLLO CORMATIC H/S 114 M NATURAL (27</t>
  </si>
  <si>
    <t xml:space="preserve">TOALLA SOFPULL HCA BCA 6/305 M 40% REC            </t>
  </si>
  <si>
    <t xml:space="preserve">MICROFIBRA 40x40 VERDE RB     </t>
  </si>
  <si>
    <t>DESP. MANUAL  DE TOALLA KEY CROMATIC BLANCO</t>
  </si>
  <si>
    <t>Inv</t>
  </si>
  <si>
    <t>Dias de Inv</t>
  </si>
  <si>
    <t>Deficit</t>
  </si>
  <si>
    <t>Pedido final</t>
  </si>
  <si>
    <t>Unidades x empaque</t>
  </si>
  <si>
    <t>KEY LIMPIABAÑOS (NUEVO) 1 LTS</t>
  </si>
  <si>
    <t>BOLSA 38X60 12B C/200</t>
  </si>
  <si>
    <t>KEY ANTICLORO 20 LT.</t>
  </si>
  <si>
    <t xml:space="preserve">BASTON FIB-VIDR PUNTA PLA CAFE 1906-FT            </t>
  </si>
  <si>
    <t>MARLI  400 MTS HD CAJA C/6 ROLLOS</t>
  </si>
  <si>
    <t>MARLI  200 MTS HD CAJA C/12 ROLLOS</t>
  </si>
  <si>
    <t>PETALO DE 240 HD CAJA C/96 ROL (90441)</t>
  </si>
  <si>
    <t>SERVILLETAS KIMLARK C/500 HS CAJA C/12 PAQ. (91660</t>
  </si>
  <si>
    <t>SERVILLETA LYS BLANCO C/500 HS CJA C/12 PAQ.</t>
  </si>
  <si>
    <t>DESPACHADOR DE HIGIENICO JUMBO MINIROLLO BLANCO</t>
  </si>
  <si>
    <t>DESPACHADOR DE SANIASIENTOS BLANCO</t>
  </si>
  <si>
    <t>WIPER KIMTECH SCIENCE 280 PZAS/CJA</t>
  </si>
  <si>
    <t xml:space="preserve">SERVITOALLA KLEENEX 100HD CAJA C/12               </t>
  </si>
  <si>
    <t xml:space="preserve">CIP-510  4 LTS                 </t>
  </si>
  <si>
    <t>DESPACHADOR HIGIÉNICO COMPACT BLANCO</t>
  </si>
  <si>
    <t>DESP. SMARTONE HUMO</t>
  </si>
  <si>
    <t>DESP. SMARTONE AZUL SPLASH</t>
  </si>
  <si>
    <t xml:space="preserve">DESPACHADOR TOALLA SOFPULL HCA BLANCO             </t>
  </si>
  <si>
    <t>ENMOTION 25 TOALLA ROLLO  BLAN CA H/S 244M 25CM (C</t>
  </si>
  <si>
    <t xml:space="preserve">DOSIFICADOR LGS AUTOMATICO     </t>
  </si>
  <si>
    <t>VANG. LIMPIAVIDRIOS 1 LT</t>
  </si>
  <si>
    <t>MULTIUSOS LAVANDA LPU 1L</t>
  </si>
  <si>
    <t>BOLSA 50 X 70  NARANJA</t>
  </si>
  <si>
    <t>BOLSA 50 x 70 TRANSPARENTE KG.</t>
  </si>
  <si>
    <t>DESPACHADOR HIGIÉNICO COMPACT HUMO</t>
  </si>
  <si>
    <t>Cod Prov</t>
  </si>
  <si>
    <t>Dias de Inv Final</t>
  </si>
  <si>
    <t>T. Interdoblada sanitas pieza</t>
  </si>
  <si>
    <t>DESPACHADOR DE HIGIENICO JUMBO MINIROLLO HUMO</t>
  </si>
  <si>
    <t>WYPALL L30 CENTER PULL PAQ.C/  (1451)</t>
  </si>
  <si>
    <t>SERVILLETAS PETALO C/500 HS CAJA C/12 PAQ. (91640)</t>
  </si>
  <si>
    <t>Observaciones</t>
  </si>
  <si>
    <t>KC</t>
  </si>
  <si>
    <t>HDS200K</t>
  </si>
  <si>
    <t>GP</t>
  </si>
  <si>
    <t>Prov</t>
  </si>
  <si>
    <t>ABC 6m</t>
  </si>
  <si>
    <t>Frec 6m</t>
  </si>
  <si>
    <t>Jabon lavatrastes axion pasta</t>
  </si>
  <si>
    <t>DIESEL 1 LTO</t>
  </si>
  <si>
    <t>Prom 6m</t>
  </si>
  <si>
    <t>Tran</t>
  </si>
  <si>
    <t>Dias de Inv + transito - Ped</t>
  </si>
  <si>
    <t>KEY REMOVEDOR ETIQUETA/GRAFITI</t>
  </si>
  <si>
    <t>Asig</t>
  </si>
  <si>
    <t>Ped</t>
  </si>
  <si>
    <t>Ord</t>
  </si>
  <si>
    <t>Local</t>
  </si>
  <si>
    <t xml:space="preserve">KEY DERM-O-XINE 1L CARTUCHO    </t>
  </si>
  <si>
    <t>GERM-O-DINE PLUS</t>
  </si>
  <si>
    <t>ENMOTION 21 T.ROLLO BCA.HS 213 M. (C/6 R)  (89422)</t>
  </si>
  <si>
    <t xml:space="preserve">JABONERA RELLENABLE JABON LIQ. 1 L                </t>
  </si>
  <si>
    <t>BOLSA 38 x 60 NEGRA C/200 (C386012K)</t>
  </si>
  <si>
    <t>KEY ODOCONTROL AMANECER TROPH2</t>
  </si>
  <si>
    <t>Afectar transito</t>
  </si>
  <si>
    <t>Cine</t>
  </si>
  <si>
    <t>DERM-O-WIPE ESPUMA 4L</t>
  </si>
  <si>
    <t>jalador neopreno metalsa</t>
  </si>
  <si>
    <t xml:space="preserve">DESPACHADOR HIGIENICO JUMBO JR HUMO  94202        </t>
  </si>
  <si>
    <t>Obsoleto</t>
  </si>
  <si>
    <t>KEY DESINCRUSTANTE PLUS 20 LT.</t>
  </si>
  <si>
    <t>malla para mingitorio</t>
  </si>
  <si>
    <t>BASTON DE LAMINA AZUL</t>
  </si>
  <si>
    <t>BOLSA BAJA DENS.TRANSP.50X70CM P/25 KG.</t>
  </si>
  <si>
    <t>SERVICIO BIM. LGS UVA 154.4 GR CONCENTRADO (51801)</t>
  </si>
  <si>
    <t>Oxxo</t>
  </si>
  <si>
    <t>NTE</t>
  </si>
  <si>
    <t>Nombre Prov</t>
  </si>
  <si>
    <t># Articulo</t>
  </si>
  <si>
    <t>Nombre Articulo</t>
  </si>
  <si>
    <t>Opción</t>
  </si>
  <si>
    <t>RUBBERMAID COMMERCIAL PRODUCTS</t>
  </si>
  <si>
    <t>KEY ODOCONTROL TRAD. BRISA</t>
  </si>
  <si>
    <t>KEY ODOCONTROL MANGO ALTA</t>
  </si>
  <si>
    <t>KEY AEROSOL BRISA ALTA CONC.</t>
  </si>
  <si>
    <t>HOSPITAL SPECIALTY DISTRIBUTION</t>
  </si>
  <si>
    <t>KEY ODOCONTROL CANELA 6 OZ</t>
  </si>
  <si>
    <t>trapo oxxo amarillo</t>
  </si>
  <si>
    <t>trapo oxxo naranja</t>
  </si>
  <si>
    <t>Sofpull Toalla en Rollo Automático Blanca 122m (caja c/6)</t>
  </si>
  <si>
    <t>NTE/SUR</t>
  </si>
  <si>
    <t>SUR</t>
  </si>
  <si>
    <t>CUBREBOCA POLIPROP 2 CAPAS     BLANCO</t>
  </si>
  <si>
    <t>FIBRA VERDE ECONOMICA 1 PZS.</t>
  </si>
  <si>
    <t>FIBRA VERDE/AMARILLA 1 PZS.</t>
  </si>
  <si>
    <t>FIBRA VERDE  PZA.</t>
  </si>
  <si>
    <t>baston fibra de vidrio</t>
  </si>
  <si>
    <t>Acido sulfurico</t>
  </si>
  <si>
    <t>PLEDGE PARA MUEBLES AEROSOL</t>
  </si>
  <si>
    <t>BOLSA HR303708N 30x37 NAT 500 BOLSAS</t>
  </si>
  <si>
    <t>DESP.HIGIENICO SOFPULL TWIN HUMO</t>
  </si>
  <si>
    <t xml:space="preserve">KEY ODOCONTROL AMANECER TROPH2 AMANECER TROPTCELL </t>
  </si>
  <si>
    <t>KEY LAVANCE 100 4 LT CONTRATAP</t>
  </si>
  <si>
    <t>FACIALES KLEENEX DE 90 HD PIEZA (5256)</t>
  </si>
  <si>
    <t>FIBRA NEGRA (3M)</t>
  </si>
  <si>
    <t>RASTRILLO PLAST. P/VIDRIOS 12 2472 PLASTIC WINDOW</t>
  </si>
  <si>
    <t>SERVITOALLAS KIMLARK DE 60 HD CAJA C/24 (92109)</t>
  </si>
  <si>
    <t>valvula porron</t>
  </si>
  <si>
    <t xml:space="preserve">HIGIENICO SOFPULL 1000 H/D     (13.3x21.3CM) 213M </t>
  </si>
  <si>
    <t>KEY ODOCONTROL BRISA MARINA H2 BLUE SPLASH TCELL K</t>
  </si>
  <si>
    <t>Bolsa negra 1.20*1.20</t>
  </si>
  <si>
    <t>CESTO PAPELERO #25 (sams)</t>
  </si>
  <si>
    <t>VASO SOLO TP7</t>
  </si>
  <si>
    <t>TRAPEADOR MAGITEL MANGO MADERA</t>
  </si>
  <si>
    <t xml:space="preserve">SANI 560 1L CARTUCHO           </t>
  </si>
  <si>
    <t>Costo</t>
  </si>
  <si>
    <t>Costo Tot</t>
  </si>
  <si>
    <t>Costo Vta</t>
  </si>
  <si>
    <t>TE</t>
  </si>
  <si>
    <t>Proyección 15 días</t>
  </si>
  <si>
    <t>Key</t>
  </si>
  <si>
    <t>Costo Vta Prom</t>
  </si>
  <si>
    <t>Proyección 15 días $</t>
  </si>
  <si>
    <t>Proyección 21 días</t>
  </si>
  <si>
    <t>Proyección 21 días $</t>
  </si>
  <si>
    <t>Proyección 30 días</t>
  </si>
  <si>
    <t>Proyección 30 días $</t>
  </si>
  <si>
    <t>AGUA DESMINERALIZADA</t>
  </si>
  <si>
    <t>RECOGEDOR ESPECIAL FLIPP AMARILLO</t>
  </si>
  <si>
    <t>Peso (Kg)</t>
  </si>
  <si>
    <t>Peso 12m (Kg)</t>
  </si>
  <si>
    <t>Peso 6m (Kg)</t>
  </si>
  <si>
    <t>BASTON DE LAMINA VERDE</t>
  </si>
  <si>
    <t>JALADOR PISOS ECON.M/MADERA 40 CM</t>
  </si>
  <si>
    <t>Escoba de mijo 8 hilos</t>
  </si>
  <si>
    <t xml:space="preserve">Jabón KimCare Te Verde 18L </t>
  </si>
  <si>
    <t>BOLSA BAJA DENS.90X120CM KG</t>
  </si>
  <si>
    <t>BOLSA BAJA DENS.TRANSP.90X120C</t>
  </si>
  <si>
    <t>PETALO 500 MT.HD CAJA C/6 ROLLO 90502</t>
  </si>
  <si>
    <t>HIGIENICO JR LA PRUEBA 180 MTS C/12</t>
  </si>
  <si>
    <t>TOALLA EN ROLLO CAFÉ INSTITUCIONAL C/6 ECO</t>
  </si>
  <si>
    <t>HIGIENICO JUMBO LA PRUEBA BLANCA 360 MTS C/6</t>
  </si>
  <si>
    <t>Toalla en rollo 5105 (Pieza)</t>
  </si>
  <si>
    <t>TORK ADV HIG BOBINA 6/200 MTS HD</t>
  </si>
  <si>
    <t xml:space="preserve">Tork Advanced Toalla Rollo Blanca H/D 180m (caja </t>
  </si>
  <si>
    <t>LAVANCE 350 4L</t>
  </si>
  <si>
    <t xml:space="preserve">CEPILLO PISO FIBRA POLIPRO 18" BLANCO             </t>
  </si>
  <si>
    <t>Despachador Higiénico JUMBO Sr. Jumbo</t>
  </si>
  <si>
    <t xml:space="preserve">CUBETA PLASTICO BLANCA 19 LTS. </t>
  </si>
  <si>
    <t>Descripción</t>
  </si>
  <si>
    <t>BOLSA 50 x 70 TRANSPARENTE KG. (DELPHI)</t>
  </si>
  <si>
    <t xml:space="preserve">TELA CHIX PIZZA 8254 (150 TOALLAS ROJAS) </t>
  </si>
  <si>
    <t>TORK HIGIENICO 12 ROLLO / 200 MTS (700152)</t>
  </si>
  <si>
    <t xml:space="preserve">TRAPEADOR INTERCAMBIABLE TWISTER BLANCO 500 </t>
  </si>
  <si>
    <t>PISTOLA ATOMIZADOR REFORZADO CANYON ROJO</t>
  </si>
  <si>
    <t>SERVILLETA LYS BLANCO C/500 HS</t>
  </si>
  <si>
    <t>CEPILLO P/CARROCERIA 10"</t>
  </si>
  <si>
    <t>LAVANCE 350 20L</t>
  </si>
  <si>
    <t>PISTOLA ATOMIZADORA BCO</t>
  </si>
  <si>
    <t>SERVICIO BIM.LGS DURAZNO 141.2 GR CONCENTRADO (518</t>
  </si>
  <si>
    <t>DETERGENTE AXION 500g</t>
  </si>
  <si>
    <t>Malla para mingitorio con pastilla Wiese</t>
  </si>
  <si>
    <t xml:space="preserve">CUBETA PLASTICO GRIS 19 LTS. </t>
  </si>
  <si>
    <t>TORK UNIVERSAL H. BOBINA MULTI MAX BLANCO H/D 500M</t>
  </si>
  <si>
    <t xml:space="preserve">LIMPIADOR MOHO Y HONGO 1LTO   </t>
  </si>
  <si>
    <t>Presentación</t>
  </si>
  <si>
    <t>Porron</t>
  </si>
  <si>
    <t>Cubeta Lam</t>
  </si>
  <si>
    <t>Galon</t>
  </si>
  <si>
    <t>Muestra</t>
  </si>
  <si>
    <t>Litro</t>
  </si>
  <si>
    <t>Tambor</t>
  </si>
  <si>
    <t>Aerosol</t>
  </si>
  <si>
    <t>LGS</t>
  </si>
  <si>
    <t>Odocontrol</t>
  </si>
  <si>
    <t>Bidon</t>
  </si>
  <si>
    <t>Cartucho</t>
  </si>
  <si>
    <t>Bolsa Caja</t>
  </si>
  <si>
    <t>Bolsa Bulto</t>
  </si>
  <si>
    <t>H2</t>
  </si>
  <si>
    <t>Cepillo</t>
  </si>
  <si>
    <t>Baston</t>
  </si>
  <si>
    <t>Base Mop</t>
  </si>
  <si>
    <t>MANGO COLOR AMARILLO C-28</t>
  </si>
  <si>
    <t xml:space="preserve">MANGO DE MADERA CONICO ,LIJADO RB                 </t>
  </si>
  <si>
    <t>CUBREBOCAS BLANCO PAQ C/100</t>
  </si>
  <si>
    <t>CAJA BOLSA 38 X 60 NATURAL (C386012N) 96 x 152 C/200</t>
  </si>
  <si>
    <t>REPUESTO POLICLEAN TRAPEADOR ROJO</t>
  </si>
  <si>
    <t xml:space="preserve">COFIA NEGRA PAQ. C/48   </t>
  </si>
  <si>
    <t>REPUESTO ESCOBA TIPO ABANICO AZUL</t>
  </si>
  <si>
    <t>DISCO NEGRO 19"</t>
  </si>
  <si>
    <t>KEY LIMON 1 LTS</t>
  </si>
  <si>
    <t>JALADOR HULE ESPUMA ESP NEGRO MTAL 45cm</t>
  </si>
  <si>
    <t>COFIA BLANCA PIEZA</t>
  </si>
  <si>
    <t>GLICERINA USP</t>
  </si>
  <si>
    <t>WYPALL X70 C/275 PZ. CAJA C/3 (1412)</t>
  </si>
  <si>
    <t>Codigo</t>
  </si>
  <si>
    <t>HIPOCLORITO DE CALCIO TABLETA 22.7</t>
  </si>
  <si>
    <t>SERVILLETA TRADICIONAL KLEENEX LUJO</t>
  </si>
  <si>
    <t>Proyección 40 días</t>
  </si>
  <si>
    <t>Proyección 40 días $</t>
  </si>
  <si>
    <t>TORK UNIVERSAL H. BOBINA MULTI MAX BLANCO H/D 400M</t>
  </si>
  <si>
    <t>Coagulante inorganico</t>
  </si>
  <si>
    <t>SERVILLETAS MARLI C/500 HS CAJA C/12 PAQ. (91662)</t>
  </si>
  <si>
    <t xml:space="preserve">WYPALL X80 FOOD SERVICE CAJA  C/150 PZ. (1401)   </t>
  </si>
  <si>
    <t>Validar Ord</t>
  </si>
  <si>
    <t>PRO AUTOSHAMPOO 4 LT</t>
  </si>
  <si>
    <t>CLG-200 200 LTS</t>
  </si>
  <si>
    <t>JABONERA AITANA BLANCA DJ70000KEY</t>
  </si>
  <si>
    <t>TELA VERDE 37.5/45  150 PZAS</t>
  </si>
  <si>
    <t>TELA AMARILLA 37.5/45  150 PZAS</t>
  </si>
  <si>
    <t>TELA AZUL  37.5/45  150 PZAS</t>
  </si>
  <si>
    <t>TELA BLANCA 37.5/45  150 PZAS</t>
  </si>
  <si>
    <t>TELA ROSA 37.5/45  150 PZAS</t>
  </si>
  <si>
    <t>DETERGENTE NEUTRO</t>
  </si>
  <si>
    <t>CONTENEDOR MEDIANO PARA TELAS</t>
  </si>
  <si>
    <t>ACETONA</t>
  </si>
  <si>
    <t>SAN-O-DERM OXXO 1 LT.</t>
  </si>
  <si>
    <t>KEY FIESTA FRUTAL 4 LT.</t>
  </si>
  <si>
    <t>ALCOHOL METILICO</t>
  </si>
  <si>
    <t>TORK ADVANCED TOALLA INTERDOBLADA</t>
  </si>
  <si>
    <t>MULTIUSOS PINO LPU 20 LT</t>
  </si>
  <si>
    <t>MULTIUSOS OXXO 1 LT.</t>
  </si>
  <si>
    <t>FIBRA VERDE/AMARILLA ECONOM. (CAJA C/20) (74-612)</t>
  </si>
  <si>
    <t>CEPILLO P/MANOS BLANCO</t>
  </si>
  <si>
    <t>ESCOBILLON 1" BLANCO</t>
  </si>
  <si>
    <t xml:space="preserve">JUMBO SCOTT 500 MTS HD CAJA C/ 6 ROLLOS           </t>
  </si>
  <si>
    <t xml:space="preserve">RECOGEDOR MANUAL PLASTICO AZUL </t>
  </si>
  <si>
    <t xml:space="preserve">RASTRILLO P/PISOS 8" C/REPUEST RB (9C26 BLA)      </t>
  </si>
  <si>
    <t xml:space="preserve">TAPA UNTOUCHABLE PARA CESTO    BEIGE RB           </t>
  </si>
  <si>
    <t>SEÑAL DE PISO 2 CARAS C/ ADVER TENCIA "CUIDADO" VA</t>
  </si>
  <si>
    <t>Guante latex tipo cirujano C/100</t>
  </si>
  <si>
    <t>FRANELA ROJA 50 MTS X METRO (CAD)</t>
  </si>
  <si>
    <t>SERVICIO MENSUAL LGS CITRUS 132.4 GRS</t>
  </si>
  <si>
    <t>ESCOBA ESPIGA 7 HILOS 7/8X42</t>
  </si>
  <si>
    <t>DISCO BEIGE EXTRA GRUESO 19 15119 UHS 19 BEIGE</t>
  </si>
  <si>
    <t>KEY ABRILLANTADOR II 20 LT</t>
  </si>
  <si>
    <t>BOLSA 38X60 12N C/200</t>
  </si>
  <si>
    <t xml:space="preserve">JUMBO SCOTT 700 MTS HS CAJA C/ 6 ROLLOS           </t>
  </si>
  <si>
    <t xml:space="preserve">XPRESSNAP CAFE NAPKIN 1/4 FOLD NATURAL 12/500     </t>
  </si>
  <si>
    <t xml:space="preserve">TRAPEADOR TRADICIONAL 400g     8150               </t>
  </si>
  <si>
    <t>KEY BOSQUE 4 LT</t>
  </si>
  <si>
    <t>ECONOMY WET PAD</t>
  </si>
  <si>
    <t>ECONOMY 18" plastic</t>
  </si>
  <si>
    <t>ECONOMY 52 " STEEL QUICK</t>
  </si>
  <si>
    <t>TOALLA EMOTION C/6 ROLLOS CLAVE 89470</t>
  </si>
  <si>
    <t>BOLSA TRANSPARENTE 20X30 1 KG</t>
  </si>
  <si>
    <t>TOALLERO PALANCA ALTERO BLANCO</t>
  </si>
  <si>
    <t>TRAPEADOR HILO COLOR SUAVE EXT</t>
  </si>
  <si>
    <t>ESCOBA TIPO CEPILLO EXTRA ESCOBA MAXI C/BASTON</t>
  </si>
  <si>
    <t xml:space="preserve">PAÑO DE MICROFIBRA VERDE       </t>
  </si>
  <si>
    <t>Wypall X70 C/3 de 275</t>
  </si>
  <si>
    <t>CESTO DE BASURA INGNIFUGO R2540/BE</t>
  </si>
  <si>
    <t>CESTO DE BASURA PARA ESCRITORIO C/TAPA R3071-20/BE</t>
  </si>
  <si>
    <t>CONTENEDOR CON PEDAL  ROJO</t>
  </si>
  <si>
    <t>SUAVIZANTES DE TELAS</t>
  </si>
  <si>
    <t>HIGIENICO JUMBO INSTITUCIONAL C/6</t>
  </si>
  <si>
    <t>WIND FRES</t>
  </si>
  <si>
    <t>CESTO BALANCIN CHICO</t>
  </si>
  <si>
    <t>DESPACHADOR TORK MINI TOALLA INTERDOBLADA BLANCO</t>
  </si>
  <si>
    <t>WB MOPPING TROLLEY</t>
  </si>
  <si>
    <t>2016-06</t>
  </si>
  <si>
    <t xml:space="preserve">KEY DESENGRASANTE EXPRESS PLUS 4L                 </t>
  </si>
  <si>
    <t>SERVILLETAS PETALO BARRAMESA C/250 HS CAJA C/24</t>
  </si>
  <si>
    <t>TORK ADVANCE TOALLA T INTER BLANCA(700174)</t>
  </si>
  <si>
    <t>higienico tork</t>
  </si>
  <si>
    <t>PAÑO DE TELA COLOR BLANCO 14 X 17</t>
  </si>
  <si>
    <t>AAA</t>
  </si>
  <si>
    <t>2016-07</t>
  </si>
  <si>
    <t>$</t>
  </si>
  <si>
    <t>2016-08</t>
  </si>
  <si>
    <t>2016-09</t>
  </si>
  <si>
    <t>2016-10</t>
  </si>
  <si>
    <t>TRAPEADOR INTERCAMBIABLE  TWIS TER BLANCO 300G</t>
  </si>
  <si>
    <t>KEY AIRE LIMPIO CAMPOS FRESCOS 4 LT.</t>
  </si>
  <si>
    <t xml:space="preserve">DOLY BRUTE RB                  (264000 BLA)   </t>
  </si>
  <si>
    <t>TAZA MEDIDORA 12 OZ. RB</t>
  </si>
  <si>
    <t>BOTE SLIM JIM RANURA VENT VERD FG354007GRN</t>
  </si>
  <si>
    <t>Arrendamiento</t>
  </si>
  <si>
    <t>Puente</t>
  </si>
  <si>
    <t>Ssutituye a 8906</t>
  </si>
  <si>
    <t>Dev a cedis</t>
  </si>
  <si>
    <t>f</t>
  </si>
  <si>
    <t>FIBRA NEGRA CAJA C/72 PZAS. (P</t>
  </si>
  <si>
    <t>2016-11</t>
  </si>
  <si>
    <t>2016-12</t>
  </si>
  <si>
    <t>Inactivo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</si>
</sst>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&quot;$&quot;* #,##0.00_-;\-&quot;$&quot;* #,##0.00_-;_-&quot;$&quot;* &quot;-&quot;??_-;_-@_-"/>
    <numFmt numFmtId="164" formatCode="_(* #,##0.00_);_(* \(#,##0.00\);_(* &quot;-&quot;??_);_(@_)"/>
    <numFmt numFmtId="165" formatCode="[$-101080A]#,##0;\-#,##0"/>
    <numFmt numFmtId="166" formatCode="_(* #,##0_);_(* \(#,##0\);_(* &quot;-&quot;??_);_(@_)"/>
    <numFmt numFmtId="167" formatCode="[$-101080A]General"/>
  </numFmts>
  <fonts count="18" x14ac:knownFonts="1">
    <font>
      <sz val="10"/>
      <name val="Arial"/>
      <charset val="1"/>
    </font>
    <font>
      <sz val="10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9"/>
      <name val="Arial"/>
      <family val="2"/>
    </font>
    <font>
      <b/>
      <sz val="8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8"/>
      <name val="Arial"/>
      <family val="2"/>
    </font>
    <font>
      <b/>
      <u/>
      <sz val="8"/>
      <color indexed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b/>
      <sz val="8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wrapText="1"/>
    </xf>
    <xf numFmtId="164" fontId="1" fillId="0" borderId="0" applyFont="0" applyFill="0" applyBorder="0" applyAlignment="0" applyProtection="0">
      <alignment wrapText="1"/>
    </xf>
    <xf numFmtId="44" fontId="16" fillId="0" borderId="0" applyFont="0" applyFill="0" applyBorder="0" applyAlignment="0" applyProtection="0"/>
  </cellStyleXfs>
  <cellXfs count="102">
    <xf numFmtId="0" fontId="0" fillId="0" borderId="0" xfId="0">
      <alignment wrapText="1"/>
    </xf>
    <xf numFmtId="0" fontId="3" fillId="2" borderId="0" xfId="0" applyFont="1" applyFill="1" applyBorder="1" applyAlignment="1">
      <alignment horizontal="right" vertical="center" readingOrder="1"/>
    </xf>
    <xf numFmtId="165" fontId="3" fillId="2" borderId="0" xfId="0" applyNumberFormat="1" applyFont="1" applyFill="1" applyBorder="1" applyAlignment="1">
      <alignment horizontal="right" vertical="center" readingOrder="1"/>
    </xf>
    <xf numFmtId="0" fontId="3" fillId="2" borderId="0" xfId="0" applyNumberFormat="1" applyFont="1" applyFill="1" applyBorder="1" applyAlignment="1">
      <alignment horizontal="right" vertical="center" readingOrder="1"/>
    </xf>
    <xf numFmtId="0" fontId="2" fillId="2" borderId="0" xfId="0" applyFont="1" applyFill="1" applyBorder="1" applyAlignment="1">
      <alignment horizontal="center" vertical="center" wrapText="1" readingOrder="1"/>
    </xf>
    <xf numFmtId="0" fontId="4" fillId="0" borderId="0" xfId="0" applyFont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 readingOrder="1"/>
    </xf>
    <xf numFmtId="166" fontId="5" fillId="3" borderId="0" xfId="1" applyNumberFormat="1" applyFont="1" applyFill="1" applyBorder="1" applyAlignment="1">
      <alignment horizontal="right" vertical="center" readingOrder="1"/>
    </xf>
    <xf numFmtId="166" fontId="3" fillId="2" borderId="0" xfId="1" applyNumberFormat="1" applyFont="1" applyFill="1" applyBorder="1" applyAlignment="1">
      <alignment horizontal="right" vertical="center" readingOrder="1"/>
    </xf>
    <xf numFmtId="165" fontId="5" fillId="3" borderId="0" xfId="0" applyNumberFormat="1" applyFont="1" applyFill="1" applyBorder="1" applyAlignment="1">
      <alignment horizontal="right" vertical="center" readingOrder="1"/>
    </xf>
    <xf numFmtId="0" fontId="2" fillId="4" borderId="0" xfId="0" applyFont="1" applyFill="1" applyBorder="1" applyAlignment="1">
      <alignment horizontal="center" vertical="center" wrapText="1" readingOrder="1"/>
    </xf>
    <xf numFmtId="166" fontId="4" fillId="0" borderId="0" xfId="1" applyNumberFormat="1" applyFont="1" applyAlignment="1">
      <alignment horizontal="center" vertical="center"/>
    </xf>
    <xf numFmtId="164" fontId="0" fillId="0" borderId="0" xfId="1" applyFont="1" applyAlignment="1">
      <alignment horizontal="center" wrapText="1"/>
    </xf>
    <xf numFmtId="164" fontId="2" fillId="2" borderId="0" xfId="1" applyFont="1" applyFill="1" applyBorder="1" applyAlignment="1">
      <alignment horizontal="center" vertical="center" wrapText="1"/>
    </xf>
    <xf numFmtId="165" fontId="2" fillId="3" borderId="0" xfId="0" applyNumberFormat="1" applyFont="1" applyFill="1" applyBorder="1" applyAlignment="1">
      <alignment horizontal="right" vertical="center" readingOrder="1"/>
    </xf>
    <xf numFmtId="0" fontId="0" fillId="0" borderId="0" xfId="0" applyAlignment="1">
      <alignment wrapText="1"/>
    </xf>
    <xf numFmtId="0" fontId="2" fillId="5" borderId="0" xfId="0" applyFont="1" applyFill="1" applyBorder="1" applyAlignment="1">
      <alignment horizontal="center" vertical="center" wrapText="1" readingOrder="1"/>
    </xf>
    <xf numFmtId="0" fontId="5" fillId="0" borderId="3" xfId="1" applyNumberFormat="1" applyFont="1" applyFill="1" applyBorder="1" applyAlignment="1">
      <alignment horizontal="center" vertical="center" readingOrder="1"/>
    </xf>
    <xf numFmtId="0" fontId="5" fillId="0" borderId="6" xfId="0" applyNumberFormat="1" applyFont="1" applyFill="1" applyBorder="1" applyAlignment="1">
      <alignment horizontal="center" vertical="center" wrapText="1" readingOrder="1"/>
    </xf>
    <xf numFmtId="0" fontId="5" fillId="0" borderId="9" xfId="1" applyNumberFormat="1" applyFont="1" applyFill="1" applyBorder="1" applyAlignment="1">
      <alignment horizontal="center" vertical="center" readingOrder="1"/>
    </xf>
    <xf numFmtId="0" fontId="2" fillId="0" borderId="4" xfId="0" applyFont="1" applyFill="1" applyBorder="1" applyAlignment="1">
      <alignment horizontal="center" vertical="center" wrapText="1" readingOrder="1"/>
    </xf>
    <xf numFmtId="0" fontId="2" fillId="0" borderId="5" xfId="0" applyFont="1" applyFill="1" applyBorder="1" applyAlignment="1">
      <alignment horizontal="center" vertical="center" wrapText="1" readingOrder="1"/>
    </xf>
    <xf numFmtId="0" fontId="3" fillId="0" borderId="2" xfId="0" applyFont="1" applyFill="1" applyBorder="1" applyAlignment="1">
      <alignment horizontal="right" vertical="center" readingOrder="1"/>
    </xf>
    <xf numFmtId="0" fontId="3" fillId="0" borderId="1" xfId="0" applyFont="1" applyFill="1" applyBorder="1" applyAlignment="1">
      <alignment horizontal="right" vertical="center" readingOrder="1"/>
    </xf>
    <xf numFmtId="0" fontId="3" fillId="0" borderId="1" xfId="0" applyFont="1" applyFill="1" applyBorder="1" applyAlignment="1">
      <alignment horizontal="left" vertical="center" readingOrder="1"/>
    </xf>
    <xf numFmtId="0" fontId="3" fillId="0" borderId="1" xfId="0" applyNumberFormat="1" applyFont="1" applyFill="1" applyBorder="1" applyAlignment="1">
      <alignment horizontal="right" vertical="center" readingOrder="1"/>
    </xf>
    <xf numFmtId="0" fontId="3" fillId="0" borderId="7" xfId="0" applyFont="1" applyFill="1" applyBorder="1" applyAlignment="1">
      <alignment horizontal="right" vertical="center" readingOrder="1"/>
    </xf>
    <xf numFmtId="0" fontId="3" fillId="0" borderId="8" xfId="0" applyFont="1" applyFill="1" applyBorder="1" applyAlignment="1">
      <alignment horizontal="right" vertical="center" readingOrder="1"/>
    </xf>
    <xf numFmtId="0" fontId="3" fillId="0" borderId="8" xfId="0" applyFont="1" applyFill="1" applyBorder="1" applyAlignment="1">
      <alignment horizontal="left" vertical="center" readingOrder="1"/>
    </xf>
    <xf numFmtId="0" fontId="3" fillId="0" borderId="8" xfId="0" applyNumberFormat="1" applyFont="1" applyFill="1" applyBorder="1" applyAlignment="1">
      <alignment horizontal="right" vertical="center" readingOrder="1"/>
    </xf>
    <xf numFmtId="0" fontId="0" fillId="0" borderId="0" xfId="0" applyAlignment="1">
      <alignment horizontal="left" wrapText="1"/>
    </xf>
    <xf numFmtId="0" fontId="2" fillId="2" borderId="0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/>
    </xf>
    <xf numFmtId="0" fontId="0" fillId="0" borderId="0" xfId="0" applyAlignment="1"/>
    <xf numFmtId="0" fontId="2" fillId="2" borderId="0" xfId="0" applyFont="1" applyFill="1" applyBorder="1" applyAlignment="1">
      <alignment horizontal="center" vertical="center"/>
    </xf>
    <xf numFmtId="0" fontId="8" fillId="6" borderId="10" xfId="0" applyFont="1" applyFill="1" applyBorder="1" applyAlignment="1"/>
    <xf numFmtId="0" fontId="8" fillId="6" borderId="11" xfId="0" applyFont="1" applyFill="1" applyBorder="1" applyAlignment="1"/>
    <xf numFmtId="0" fontId="8" fillId="6" borderId="11" xfId="0" applyFont="1" applyFill="1" applyBorder="1" applyAlignment="1">
      <alignment horizontal="center"/>
    </xf>
    <xf numFmtId="0" fontId="9" fillId="0" borderId="12" xfId="0" applyFont="1" applyBorder="1" applyAlignment="1"/>
    <xf numFmtId="0" fontId="9" fillId="0" borderId="13" xfId="0" applyFont="1" applyBorder="1" applyAlignment="1">
      <alignment horizontal="right"/>
    </xf>
    <xf numFmtId="0" fontId="9" fillId="0" borderId="13" xfId="0" applyFont="1" applyBorder="1" applyAlignment="1"/>
    <xf numFmtId="0" fontId="9" fillId="0" borderId="13" xfId="0" applyFont="1" applyBorder="1" applyAlignment="1">
      <alignment horizontal="center"/>
    </xf>
    <xf numFmtId="0" fontId="0" fillId="0" borderId="0" xfId="0" applyFill="1">
      <alignment wrapText="1"/>
    </xf>
    <xf numFmtId="165" fontId="3" fillId="0" borderId="0" xfId="0" applyNumberFormat="1" applyFont="1" applyFill="1" applyBorder="1" applyAlignment="1">
      <alignment horizontal="right" vertical="center" readingOrder="1"/>
    </xf>
    <xf numFmtId="0" fontId="0" fillId="0" borderId="0" xfId="0" applyAlignment="1">
      <alignment horizontal="center" wrapText="1"/>
    </xf>
    <xf numFmtId="0" fontId="2" fillId="2" borderId="0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left"/>
    </xf>
    <xf numFmtId="0" fontId="1" fillId="0" borderId="0" xfId="0" applyFont="1" applyAlignment="1"/>
    <xf numFmtId="164" fontId="0" fillId="0" borderId="0" xfId="1" applyFont="1">
      <alignment wrapText="1"/>
    </xf>
    <xf numFmtId="165" fontId="0" fillId="0" borderId="0" xfId="0" applyNumberFormat="1">
      <alignment wrapText="1"/>
    </xf>
    <xf numFmtId="164" fontId="3" fillId="2" borderId="0" xfId="1" applyNumberFormat="1" applyFont="1" applyFill="1" applyBorder="1" applyAlignment="1">
      <alignment horizontal="right" vertical="center" readingOrder="1"/>
    </xf>
    <xf numFmtId="0" fontId="0" fillId="0" borderId="0" xfId="0" applyAlignment="1">
      <alignment horizontal="center" vertical="center" wrapText="1"/>
    </xf>
    <xf numFmtId="166" fontId="0" fillId="0" borderId="0" xfId="0" applyNumberFormat="1">
      <alignment wrapText="1"/>
    </xf>
    <xf numFmtId="0" fontId="1" fillId="0" borderId="0" xfId="0" applyFont="1">
      <alignment wrapText="1"/>
    </xf>
    <xf numFmtId="164" fontId="0" fillId="0" borderId="0" xfId="1" applyFont="1" applyAlignment="1">
      <alignment wrapText="1"/>
    </xf>
    <xf numFmtId="0" fontId="1" fillId="0" borderId="0" xfId="0" applyFont="1" applyAlignment="1">
      <alignment horizontal="left" wrapText="1"/>
    </xf>
    <xf numFmtId="0" fontId="12" fillId="3" borderId="0" xfId="0" applyFont="1" applyFill="1" applyAlignment="1">
      <alignment horizontal="center" vertical="center"/>
    </xf>
    <xf numFmtId="0" fontId="11" fillId="3" borderId="0" xfId="0" applyFont="1" applyFill="1">
      <alignment wrapText="1"/>
    </xf>
    <xf numFmtId="0" fontId="0" fillId="3" borderId="0" xfId="0" applyFill="1">
      <alignment wrapText="1"/>
    </xf>
    <xf numFmtId="0" fontId="2" fillId="3" borderId="0" xfId="0" applyFont="1" applyFill="1" applyBorder="1" applyAlignment="1">
      <alignment horizontal="center" vertical="center" wrapText="1" readingOrder="1"/>
    </xf>
    <xf numFmtId="166" fontId="3" fillId="3" borderId="0" xfId="1" applyNumberFormat="1" applyFont="1" applyFill="1" applyBorder="1" applyAlignment="1">
      <alignment horizontal="right" vertical="center" readingOrder="1"/>
    </xf>
    <xf numFmtId="0" fontId="3" fillId="7" borderId="0" xfId="0" applyFont="1" applyFill="1" applyBorder="1" applyAlignment="1">
      <alignment horizontal="right" vertical="center" readingOrder="1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4" fillId="2" borderId="0" xfId="0" applyFont="1" applyFill="1" applyBorder="1" applyAlignment="1">
      <alignment horizontal="center" vertical="center" wrapText="1" readingOrder="1"/>
    </xf>
    <xf numFmtId="0" fontId="2" fillId="0" borderId="0" xfId="0" applyFont="1" applyFill="1" applyBorder="1" applyAlignment="1">
      <alignment horizontal="center" vertical="center" wrapText="1" readingOrder="1"/>
    </xf>
    <xf numFmtId="167" fontId="15" fillId="2" borderId="0" xfId="0" applyNumberFormat="1" applyFont="1" applyFill="1" applyBorder="1" applyAlignment="1">
      <alignment horizontal="right" vertical="center" readingOrder="1"/>
    </xf>
    <xf numFmtId="167" fontId="3" fillId="2" borderId="0" xfId="0" applyNumberFormat="1" applyFont="1" applyFill="1" applyBorder="1" applyAlignment="1">
      <alignment horizontal="right" vertical="center" readingOrder="1"/>
    </xf>
    <xf numFmtId="0" fontId="3" fillId="3" borderId="0" xfId="0" applyNumberFormat="1" applyFont="1" applyFill="1" applyBorder="1" applyAlignment="1">
      <alignment horizontal="right" vertical="center" readingOrder="1"/>
    </xf>
    <xf numFmtId="0" fontId="0" fillId="4" borderId="0" xfId="0" applyFill="1" applyAlignment="1"/>
    <xf numFmtId="0" fontId="0" fillId="4" borderId="0" xfId="0" applyFill="1">
      <alignment wrapText="1"/>
    </xf>
    <xf numFmtId="0" fontId="3" fillId="5" borderId="0" xfId="0" applyNumberFormat="1" applyFont="1" applyFill="1" applyBorder="1" applyAlignment="1">
      <alignment horizontal="right" vertical="center" readingOrder="1"/>
    </xf>
    <xf numFmtId="0" fontId="1" fillId="8" borderId="0" xfId="0" applyFont="1" applyFill="1" applyAlignment="1">
      <alignment horizontal="left"/>
    </xf>
    <xf numFmtId="0" fontId="2" fillId="6" borderId="0" xfId="0" applyFont="1" applyFill="1" applyBorder="1" applyAlignment="1">
      <alignment horizontal="center" vertical="center" wrapText="1" readingOrder="1"/>
    </xf>
    <xf numFmtId="44" fontId="5" fillId="6" borderId="0" xfId="2" applyFont="1" applyFill="1" applyBorder="1" applyAlignment="1">
      <alignment horizontal="right" vertical="center" readingOrder="1"/>
    </xf>
    <xf numFmtId="164" fontId="0" fillId="6" borderId="0" xfId="1" applyFont="1" applyFill="1" applyAlignment="1">
      <alignment wrapText="1"/>
    </xf>
    <xf numFmtId="0" fontId="0" fillId="6" borderId="0" xfId="0" applyFill="1" applyAlignment="1">
      <alignment horizontal="left"/>
    </xf>
    <xf numFmtId="0" fontId="0" fillId="6" borderId="0" xfId="0" applyFill="1" applyAlignment="1">
      <alignment wrapText="1"/>
    </xf>
    <xf numFmtId="44" fontId="0" fillId="0" borderId="0" xfId="0" applyNumberFormat="1">
      <alignment wrapText="1"/>
    </xf>
    <xf numFmtId="0" fontId="3" fillId="0" borderId="0" xfId="0" applyFont="1" applyFill="1" applyBorder="1" applyAlignment="1">
      <alignment horizontal="right" vertical="center" readingOrder="1"/>
    </xf>
    <xf numFmtId="0" fontId="3" fillId="0" borderId="0" xfId="0" applyFont="1" applyFill="1" applyBorder="1" applyAlignment="1">
      <alignment horizontal="left" vertical="center"/>
    </xf>
    <xf numFmtId="167" fontId="15" fillId="0" borderId="0" xfId="0" applyNumberFormat="1" applyFont="1" applyFill="1" applyBorder="1" applyAlignment="1">
      <alignment horizontal="right" vertical="center" readingOrder="1"/>
    </xf>
    <xf numFmtId="167" fontId="3" fillId="0" borderId="0" xfId="0" applyNumberFormat="1" applyFont="1" applyFill="1" applyBorder="1" applyAlignment="1">
      <alignment horizontal="right" vertical="center" readingOrder="1"/>
    </xf>
    <xf numFmtId="0" fontId="1" fillId="0" borderId="0" xfId="0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0" fontId="0" fillId="0" borderId="0" xfId="0" applyFill="1" applyAlignment="1">
      <alignment wrapText="1"/>
    </xf>
    <xf numFmtId="0" fontId="1" fillId="0" borderId="0" xfId="0" applyFont="1" applyFill="1" applyAlignment="1">
      <alignment wrapText="1"/>
    </xf>
    <xf numFmtId="165" fontId="17" fillId="3" borderId="0" xfId="0" applyNumberFormat="1" applyFont="1" applyFill="1" applyBorder="1" applyAlignment="1">
      <alignment horizontal="right" vertical="center" readingOrder="1"/>
    </xf>
    <xf numFmtId="0" fontId="1" fillId="7" borderId="0" xfId="0" applyFont="1" applyFill="1" applyAlignment="1">
      <alignment horizontal="left"/>
    </xf>
    <xf numFmtId="0" fontId="10" fillId="0" borderId="0" xfId="0" applyFont="1" applyFill="1" applyAlignment="1">
      <alignment horizontal="center" wrapText="1"/>
    </xf>
    <xf numFmtId="0" fontId="0" fillId="0" borderId="0" xfId="0" applyFill="1" applyAlignment="1">
      <alignment horizontal="center" wrapText="1"/>
    </xf>
    <xf numFmtId="0" fontId="1" fillId="0" borderId="0" xfId="0" applyFont="1" applyFill="1">
      <alignment wrapText="1"/>
    </xf>
    <xf numFmtId="0" fontId="3" fillId="0" borderId="0" xfId="0" applyNumberFormat="1" applyFont="1" applyFill="1" applyBorder="1" applyAlignment="1">
      <alignment horizontal="right" vertical="center" readingOrder="1"/>
    </xf>
    <xf numFmtId="0" fontId="10" fillId="0" borderId="0" xfId="0" applyFont="1" applyFill="1">
      <alignment wrapText="1"/>
    </xf>
    <xf numFmtId="0" fontId="0" fillId="4" borderId="10" xfId="0" applyFill="1" applyBorder="1" applyAlignment="1"/>
    <xf numFmtId="0" fontId="10" fillId="3" borderId="10" xfId="0" applyFont="1" applyFill="1" applyBorder="1">
      <alignment wrapText="1"/>
    </xf>
    <xf numFmtId="0" fontId="2" fillId="3" borderId="10" xfId="0" applyNumberFormat="1" applyFont="1" applyFill="1" applyBorder="1" applyAlignment="1">
      <alignment horizontal="right" vertical="center" readingOrder="1"/>
    </xf>
    <xf numFmtId="0" fontId="2" fillId="5" borderId="10" xfId="0" applyNumberFormat="1" applyFont="1" applyFill="1" applyBorder="1" applyAlignment="1">
      <alignment horizontal="right" vertical="center" readingOrder="1"/>
    </xf>
    <xf numFmtId="0" fontId="0" fillId="8" borderId="0" xfId="0" applyFill="1" applyAlignment="1">
      <alignment horizontal="left"/>
    </xf>
    <xf numFmtId="0" fontId="10" fillId="4" borderId="10" xfId="0" applyFont="1" applyFill="1" applyBorder="1" applyAlignment="1"/>
    <xf numFmtId="0" fontId="0" fillId="7" borderId="0" xfId="0" applyFill="1" applyAlignment="1">
      <alignment horizontal="left"/>
    </xf>
  </cellXfs>
  <cellStyles count="3">
    <cellStyle name="Millares" xfId="1" builtinId="3"/>
    <cellStyle name="Moneda" xfId="2" builtinId="4"/>
    <cellStyle name="Normal" xfId="0" builtinId="0"/>
  </cellStyles>
  <dxfs count="1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1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center" textRotation="0" wrapText="0" relative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relative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relative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0" relativeIndent="0" justifyLastLine="0" shrinkToFit="0" readingOrder="1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relative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slmtyjos/Desktop/ABASTO/OC%20KEY/Octubre/Analisis%20de%20Inventario%20241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slmtyjos/Desktop/ABASTO/OC%20KEY/$%20AAA%20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slmtyjos/Desktop/ABASTO/Productos%20tiempo%20de%20surtido%20y%20multiplos%20de%20pedido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OC%2005121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slmtyjos/Desktop/ABASTO/OC%20KC/Orden%20de%20Compra%20KC%200708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pel sin mov"/>
      <sheetName val="Odocontroles"/>
      <sheetName val="Hoja2"/>
      <sheetName val="Hoja1"/>
      <sheetName val="Hoja4"/>
      <sheetName val="Análisis"/>
      <sheetName val="Vta + Mov 80"/>
      <sheetName val="OC 7245"/>
      <sheetName val="KC"/>
      <sheetName val="GP"/>
      <sheetName val="Mula"/>
    </sheetNames>
    <sheetDataSet>
      <sheetData sheetId="0"/>
      <sheetData sheetId="1"/>
      <sheetData sheetId="2"/>
      <sheetData sheetId="3"/>
      <sheetData sheetId="4"/>
      <sheetData sheetId="5">
        <row r="3">
          <cell r="B3">
            <v>5021</v>
          </cell>
          <cell r="C3">
            <v>0</v>
          </cell>
          <cell r="D3">
            <v>5021</v>
          </cell>
          <cell r="E3" t="str">
            <v>CEPILLO PISO FIBRA POLIPRO 18"</v>
          </cell>
          <cell r="F3" t="str">
            <v>Key</v>
          </cell>
        </row>
        <row r="4">
          <cell r="B4">
            <v>3317</v>
          </cell>
          <cell r="C4">
            <v>0</v>
          </cell>
          <cell r="D4">
            <v>3317</v>
          </cell>
          <cell r="E4" t="str">
            <v>BOLSA HR434814B (CAJA C/200)</v>
          </cell>
          <cell r="F4" t="str">
            <v>Key</v>
          </cell>
        </row>
        <row r="5">
          <cell r="B5">
            <v>4819</v>
          </cell>
          <cell r="C5">
            <v>0</v>
          </cell>
          <cell r="D5">
            <v>4819</v>
          </cell>
          <cell r="E5" t="str">
            <v>BASTON DE ALUMINIO BLANCO</v>
          </cell>
          <cell r="F5" t="str">
            <v>Key</v>
          </cell>
        </row>
        <row r="6">
          <cell r="B6">
            <v>119</v>
          </cell>
          <cell r="C6">
            <v>0</v>
          </cell>
          <cell r="D6">
            <v>119</v>
          </cell>
          <cell r="E6" t="str">
            <v>KEY IMAN 20 LTS</v>
          </cell>
          <cell r="F6" t="str">
            <v>Key</v>
          </cell>
        </row>
        <row r="7">
          <cell r="B7">
            <v>2985</v>
          </cell>
          <cell r="C7">
            <v>1607</v>
          </cell>
          <cell r="D7">
            <v>2985</v>
          </cell>
          <cell r="E7" t="str">
            <v>PAPEL HIGIENICO ANGEL SOFT DE 450 HD 36 ROLLOS/CAJ</v>
          </cell>
          <cell r="F7" t="str">
            <v>GP</v>
          </cell>
        </row>
        <row r="8">
          <cell r="B8">
            <v>160</v>
          </cell>
          <cell r="C8">
            <v>0</v>
          </cell>
          <cell r="D8">
            <v>160</v>
          </cell>
          <cell r="E8" t="str">
            <v>KEY LIMPIAMANOS PASTA 4 KGS</v>
          </cell>
          <cell r="F8" t="str">
            <v>Key</v>
          </cell>
        </row>
        <row r="9">
          <cell r="B9">
            <v>3329</v>
          </cell>
          <cell r="C9">
            <v>0</v>
          </cell>
          <cell r="D9">
            <v>3329</v>
          </cell>
          <cell r="E9" t="str">
            <v>BOLSA HR24246B (CAJA C/1000)</v>
          </cell>
          <cell r="F9" t="str">
            <v>Key</v>
          </cell>
        </row>
        <row r="10">
          <cell r="B10">
            <v>111743</v>
          </cell>
          <cell r="C10">
            <v>0</v>
          </cell>
          <cell r="D10">
            <v>111743</v>
          </cell>
          <cell r="E10" t="str">
            <v>THINER</v>
          </cell>
          <cell r="F10" t="str">
            <v>Quimicompuesto</v>
          </cell>
        </row>
        <row r="11">
          <cell r="B11">
            <v>111202</v>
          </cell>
          <cell r="C11">
            <v>0</v>
          </cell>
          <cell r="D11">
            <v>111202</v>
          </cell>
          <cell r="E11" t="str">
            <v>RECOGEDOR DE LAMINA</v>
          </cell>
          <cell r="F11" t="str">
            <v>Chartea</v>
          </cell>
        </row>
        <row r="12">
          <cell r="B12">
            <v>111739</v>
          </cell>
          <cell r="C12">
            <v>0</v>
          </cell>
          <cell r="D12">
            <v>111739</v>
          </cell>
          <cell r="E12" t="str">
            <v>VARSOL</v>
          </cell>
          <cell r="F12" t="str">
            <v>Quimicompuesto</v>
          </cell>
        </row>
        <row r="13">
          <cell r="B13">
            <v>2652</v>
          </cell>
          <cell r="C13">
            <v>0</v>
          </cell>
          <cell r="D13">
            <v>2652</v>
          </cell>
          <cell r="E13" t="str">
            <v>KEY DERM-O-QUAT ESPUMA 4L</v>
          </cell>
          <cell r="F13" t="str">
            <v>Key</v>
          </cell>
        </row>
        <row r="14">
          <cell r="B14">
            <v>472</v>
          </cell>
          <cell r="C14">
            <v>0</v>
          </cell>
          <cell r="D14">
            <v>472</v>
          </cell>
          <cell r="E14" t="str">
            <v>KEY ECOSOLVETRON 0.3 KGS</v>
          </cell>
          <cell r="F14" t="str">
            <v>Key</v>
          </cell>
        </row>
        <row r="15">
          <cell r="B15">
            <v>110790</v>
          </cell>
          <cell r="C15">
            <v>0</v>
          </cell>
          <cell r="D15">
            <v>110790</v>
          </cell>
          <cell r="E15" t="str">
            <v>PORRON DE 20 LTS</v>
          </cell>
          <cell r="F15" t="str">
            <v>Local</v>
          </cell>
        </row>
        <row r="16">
          <cell r="B16">
            <v>110610</v>
          </cell>
          <cell r="C16">
            <v>0</v>
          </cell>
          <cell r="D16">
            <v>110610</v>
          </cell>
          <cell r="E16" t="str">
            <v>DETERGENTE ARCOIRIS 9 KGS</v>
          </cell>
          <cell r="F16" t="str">
            <v>Food</v>
          </cell>
        </row>
        <row r="17">
          <cell r="B17">
            <v>111307</v>
          </cell>
          <cell r="C17">
            <v>0</v>
          </cell>
          <cell r="D17">
            <v>111307</v>
          </cell>
          <cell r="E17" t="str">
            <v>TRAPEADOR DE PABILO MANGO MADERA</v>
          </cell>
          <cell r="F17" t="str">
            <v>Chartea</v>
          </cell>
        </row>
        <row r="18">
          <cell r="B18">
            <v>111723</v>
          </cell>
          <cell r="C18">
            <v>0</v>
          </cell>
          <cell r="D18">
            <v>111723</v>
          </cell>
          <cell r="E18" t="str">
            <v>HIPOCLORITO DE CALCIO TABLETA 22.7</v>
          </cell>
          <cell r="F18" t="str">
            <v>Local</v>
          </cell>
        </row>
        <row r="19">
          <cell r="B19">
            <v>110620</v>
          </cell>
          <cell r="C19">
            <v>0</v>
          </cell>
          <cell r="D19">
            <v>110620</v>
          </cell>
          <cell r="E19" t="str">
            <v>CAJA BOLSA 43 X 48 NEGRA (C434814K)</v>
          </cell>
          <cell r="F19" t="str">
            <v>Cronos</v>
          </cell>
        </row>
        <row r="20">
          <cell r="B20">
            <v>2902</v>
          </cell>
          <cell r="C20" t="str">
            <v>D253</v>
          </cell>
          <cell r="D20">
            <v>2902</v>
          </cell>
          <cell r="E20" t="str">
            <v>DESPACHADOR DE TOALLA EN ROLLO HUMO</v>
          </cell>
          <cell r="F20" t="str">
            <v>GP</v>
          </cell>
        </row>
        <row r="21">
          <cell r="B21">
            <v>2912</v>
          </cell>
          <cell r="C21" t="str">
            <v>D280</v>
          </cell>
          <cell r="D21">
            <v>2912</v>
          </cell>
          <cell r="E21" t="str">
            <v>DESPACHADOR DE TOALLA INTERDOBLADA HUMO</v>
          </cell>
          <cell r="F21" t="str">
            <v>GP</v>
          </cell>
        </row>
        <row r="22">
          <cell r="B22">
            <v>111456</v>
          </cell>
          <cell r="C22">
            <v>0</v>
          </cell>
          <cell r="D22">
            <v>111456</v>
          </cell>
          <cell r="E22" t="str">
            <v>SERVILLETA  MARLI 12/500</v>
          </cell>
          <cell r="F22" t="str">
            <v>Local</v>
          </cell>
        </row>
        <row r="23">
          <cell r="B23">
            <v>110701</v>
          </cell>
          <cell r="C23">
            <v>0</v>
          </cell>
          <cell r="D23">
            <v>110701</v>
          </cell>
          <cell r="E23" t="str">
            <v>ESCOBA VERDE</v>
          </cell>
          <cell r="F23" t="str">
            <v>Chartea</v>
          </cell>
        </row>
        <row r="24">
          <cell r="B24">
            <v>111156</v>
          </cell>
          <cell r="C24">
            <v>0</v>
          </cell>
          <cell r="D24">
            <v>111156</v>
          </cell>
          <cell r="E24" t="str">
            <v>2424N6M BOLSA 24X24 20R 6 MIC. BLANCA</v>
          </cell>
          <cell r="F24" t="str">
            <v>Cronos</v>
          </cell>
        </row>
        <row r="25">
          <cell r="B25">
            <v>110917</v>
          </cell>
          <cell r="C25">
            <v>0</v>
          </cell>
          <cell r="D25">
            <v>110917</v>
          </cell>
          <cell r="E25" t="str">
            <v>trapo oxxo naranja</v>
          </cell>
          <cell r="F25" t="str">
            <v>MEGO</v>
          </cell>
        </row>
        <row r="26">
          <cell r="B26">
            <v>110200</v>
          </cell>
          <cell r="C26">
            <v>0</v>
          </cell>
          <cell r="D26">
            <v>110200</v>
          </cell>
          <cell r="E26" t="str">
            <v>BOLSA BAJA DENS.90X120CM KG</v>
          </cell>
          <cell r="F26" t="str">
            <v>Cronos</v>
          </cell>
        </row>
        <row r="27">
          <cell r="B27">
            <v>110203</v>
          </cell>
          <cell r="C27">
            <v>0</v>
          </cell>
          <cell r="D27">
            <v>110203</v>
          </cell>
          <cell r="E27" t="str">
            <v>BOLSA  70X90 NEGRA KG</v>
          </cell>
          <cell r="F27" t="str">
            <v>Cronos</v>
          </cell>
        </row>
        <row r="28">
          <cell r="B28">
            <v>111201</v>
          </cell>
          <cell r="C28">
            <v>0</v>
          </cell>
          <cell r="D28">
            <v>111201</v>
          </cell>
          <cell r="E28" t="str">
            <v>RECOGEDOR ECONOMICO MANGO PLASTICO</v>
          </cell>
          <cell r="F28" t="str">
            <v>Chartea</v>
          </cell>
        </row>
        <row r="29">
          <cell r="B29">
            <v>111303</v>
          </cell>
          <cell r="C29">
            <v>0</v>
          </cell>
          <cell r="D29">
            <v>111303</v>
          </cell>
          <cell r="E29" t="str">
            <v>TRAPEADOR 1 kg. MANGO MADERA</v>
          </cell>
          <cell r="F29" t="str">
            <v>Chartea</v>
          </cell>
        </row>
        <row r="30">
          <cell r="B30">
            <v>110901</v>
          </cell>
          <cell r="C30">
            <v>0</v>
          </cell>
          <cell r="D30">
            <v>110901</v>
          </cell>
          <cell r="E30" t="str">
            <v>FRANELA BLANCA DE 1 MTO.</v>
          </cell>
          <cell r="F30" t="str">
            <v>Franelas de Mex</v>
          </cell>
        </row>
        <row r="31">
          <cell r="B31">
            <v>111745</v>
          </cell>
          <cell r="C31">
            <v>0</v>
          </cell>
          <cell r="D31">
            <v>111745</v>
          </cell>
          <cell r="E31" t="str">
            <v>ALCOHOL ETILICO</v>
          </cell>
          <cell r="F31" t="str">
            <v>Local</v>
          </cell>
        </row>
        <row r="32">
          <cell r="B32">
            <v>3923</v>
          </cell>
          <cell r="C32">
            <v>0</v>
          </cell>
          <cell r="D32">
            <v>3923</v>
          </cell>
          <cell r="E32" t="str">
            <v>GUANTE ROJO CLASICO TALLA 9 (1 PAR)</v>
          </cell>
          <cell r="F32" t="str">
            <v>Key</v>
          </cell>
        </row>
        <row r="33">
          <cell r="B33">
            <v>69</v>
          </cell>
          <cell r="C33">
            <v>0</v>
          </cell>
          <cell r="D33">
            <v>69</v>
          </cell>
          <cell r="E33" t="str">
            <v>SSE</v>
          </cell>
          <cell r="F33" t="str">
            <v>Key</v>
          </cell>
        </row>
        <row r="34">
          <cell r="B34">
            <v>110804</v>
          </cell>
          <cell r="C34">
            <v>0</v>
          </cell>
          <cell r="D34">
            <v>110804</v>
          </cell>
          <cell r="E34" t="str">
            <v>FIBRA VERDE  PZA.</v>
          </cell>
          <cell r="F34" t="str">
            <v>Key</v>
          </cell>
        </row>
        <row r="35">
          <cell r="B35">
            <v>6450</v>
          </cell>
          <cell r="C35">
            <v>0</v>
          </cell>
          <cell r="D35">
            <v>6450</v>
          </cell>
          <cell r="E35" t="str">
            <v>KEY DESINFECTANTE BP 4 KG</v>
          </cell>
          <cell r="F35" t="str">
            <v>Key</v>
          </cell>
        </row>
        <row r="36">
          <cell r="B36">
            <v>6853</v>
          </cell>
          <cell r="C36">
            <v>0</v>
          </cell>
          <cell r="D36">
            <v>6853</v>
          </cell>
          <cell r="E36" t="str">
            <v>KEY BOSQUE 4 LT</v>
          </cell>
          <cell r="F36" t="str">
            <v>Key</v>
          </cell>
        </row>
        <row r="37">
          <cell r="B37">
            <v>547</v>
          </cell>
          <cell r="C37">
            <v>0</v>
          </cell>
          <cell r="D37">
            <v>547</v>
          </cell>
          <cell r="E37" t="str">
            <v>KEY MULTIBIO</v>
          </cell>
          <cell r="F37" t="str">
            <v>Key</v>
          </cell>
        </row>
        <row r="38">
          <cell r="B38">
            <v>9008</v>
          </cell>
          <cell r="C38">
            <v>0</v>
          </cell>
          <cell r="D38">
            <v>9008</v>
          </cell>
          <cell r="E38" t="str">
            <v>BASE PARA MOP ECONOMICO 120 CM</v>
          </cell>
          <cell r="F38" t="str">
            <v>Key</v>
          </cell>
        </row>
        <row r="39">
          <cell r="B39">
            <v>1363</v>
          </cell>
          <cell r="C39">
            <v>0</v>
          </cell>
          <cell r="D39">
            <v>1363</v>
          </cell>
          <cell r="E39" t="str">
            <v>KEY AROMATIZANTE MANZANA S/B</v>
          </cell>
          <cell r="F39" t="str">
            <v>Key</v>
          </cell>
        </row>
        <row r="40">
          <cell r="B40">
            <v>4824</v>
          </cell>
          <cell r="C40">
            <v>0</v>
          </cell>
          <cell r="D40">
            <v>4824</v>
          </cell>
          <cell r="E40" t="str">
            <v xml:space="preserve">BASTON FIB-VIDR PUNTA PLA CAFE 1906-FT            </v>
          </cell>
          <cell r="F40" t="str">
            <v>Key</v>
          </cell>
        </row>
        <row r="41">
          <cell r="B41">
            <v>35006</v>
          </cell>
          <cell r="C41">
            <v>0</v>
          </cell>
          <cell r="D41">
            <v>35006</v>
          </cell>
          <cell r="E41" t="str">
            <v xml:space="preserve">MOP MICROFIBRA AZUL HUMEDO RB  (Q410 BLOO)        </v>
          </cell>
          <cell r="F41" t="str">
            <v>Key</v>
          </cell>
        </row>
        <row r="42">
          <cell r="B42">
            <v>7664</v>
          </cell>
          <cell r="C42">
            <v>0</v>
          </cell>
          <cell r="D42">
            <v>7664</v>
          </cell>
          <cell r="E42" t="str">
            <v>Key Jabón antiplomo P ropa 20 L</v>
          </cell>
          <cell r="F42" t="str">
            <v>Key</v>
          </cell>
        </row>
        <row r="43">
          <cell r="B43">
            <v>4833</v>
          </cell>
          <cell r="C43">
            <v>0</v>
          </cell>
          <cell r="D43">
            <v>4833</v>
          </cell>
          <cell r="E43" t="str">
            <v>BASTON FIB DE VIDRIO (1.50m) PUNTA ZINC VERDE</v>
          </cell>
          <cell r="F43" t="str">
            <v>Key</v>
          </cell>
        </row>
        <row r="44">
          <cell r="B44">
            <v>7607</v>
          </cell>
          <cell r="C44">
            <v>0</v>
          </cell>
          <cell r="D44">
            <v>7607</v>
          </cell>
          <cell r="E44" t="str">
            <v>KEY DERM-O-XINE JABON ESPUMA</v>
          </cell>
          <cell r="F44" t="str">
            <v>Key</v>
          </cell>
        </row>
        <row r="45">
          <cell r="B45">
            <v>1371</v>
          </cell>
          <cell r="C45">
            <v>0</v>
          </cell>
          <cell r="D45">
            <v>1371</v>
          </cell>
          <cell r="E45" t="str">
            <v>REPUESTO DE MOP SECO DE 48</v>
          </cell>
          <cell r="F45" t="str">
            <v>Key</v>
          </cell>
        </row>
        <row r="46">
          <cell r="B46">
            <v>3334</v>
          </cell>
          <cell r="C46">
            <v>0</v>
          </cell>
          <cell r="D46">
            <v>3334</v>
          </cell>
          <cell r="E46" t="str">
            <v>BOLSA HR24336N (CAJA C/1000)</v>
          </cell>
          <cell r="F46" t="str">
            <v>Key</v>
          </cell>
        </row>
        <row r="47">
          <cell r="B47">
            <v>134</v>
          </cell>
          <cell r="C47">
            <v>0</v>
          </cell>
          <cell r="D47">
            <v>134</v>
          </cell>
          <cell r="E47" t="str">
            <v>KEY LIMPIABAOS 20 LTS</v>
          </cell>
          <cell r="F47" t="str">
            <v>Key</v>
          </cell>
        </row>
        <row r="48">
          <cell r="B48">
            <v>2931</v>
          </cell>
          <cell r="C48">
            <v>0</v>
          </cell>
          <cell r="D48">
            <v>2931</v>
          </cell>
          <cell r="E48" t="str">
            <v>BRAWNY USO MEDIO 760 WIPERS H/S C/10 PAQ. DE 76 (2</v>
          </cell>
          <cell r="F48" t="str">
            <v>GP</v>
          </cell>
        </row>
        <row r="49">
          <cell r="B49">
            <v>2974</v>
          </cell>
          <cell r="C49">
            <v>0</v>
          </cell>
          <cell r="D49">
            <v>2974</v>
          </cell>
          <cell r="E49" t="str">
            <v>AMBITEC PAPEL MAXIROLLO (CAJA C/6)</v>
          </cell>
          <cell r="F49" t="str">
            <v>GP</v>
          </cell>
        </row>
        <row r="50">
          <cell r="B50">
            <v>8976</v>
          </cell>
          <cell r="C50" t="str">
            <v>HDS200K</v>
          </cell>
          <cell r="D50">
            <v>8976</v>
          </cell>
          <cell r="E50" t="str">
            <v>DESP. MANUAL  DE TOALLA KEY CROMATIC BLANCO</v>
          </cell>
          <cell r="F50" t="str">
            <v>GP</v>
          </cell>
        </row>
        <row r="51">
          <cell r="B51">
            <v>9101</v>
          </cell>
          <cell r="C51">
            <v>26915</v>
          </cell>
          <cell r="D51">
            <v>9101</v>
          </cell>
          <cell r="E51" t="str">
            <v xml:space="preserve">TOALLA SOFPULL HCA BCA 6/305 M 40% REC            </v>
          </cell>
          <cell r="F51" t="str">
            <v>GP</v>
          </cell>
        </row>
        <row r="52">
          <cell r="B52">
            <v>9113</v>
          </cell>
          <cell r="C52">
            <v>89470</v>
          </cell>
          <cell r="D52">
            <v>9113</v>
          </cell>
          <cell r="E52" t="str">
            <v>ENMOTION 25 TOALLA ROLLO  BLAN CA H/S 244M 25CM (C</v>
          </cell>
          <cell r="F52" t="str">
            <v>GP</v>
          </cell>
        </row>
        <row r="53">
          <cell r="B53">
            <v>2911</v>
          </cell>
          <cell r="C53" t="str">
            <v>D270</v>
          </cell>
          <cell r="D53">
            <v>2911</v>
          </cell>
          <cell r="E53" t="str">
            <v>DESPACHADOR DE TOALLA INTERDOBLADA BLANCO</v>
          </cell>
          <cell r="F53" t="str">
            <v>GP</v>
          </cell>
        </row>
        <row r="54">
          <cell r="B54">
            <v>9131</v>
          </cell>
          <cell r="C54">
            <v>2240</v>
          </cell>
          <cell r="D54">
            <v>9131</v>
          </cell>
          <cell r="E54" t="str">
            <v>KEY TOALLA EN ROLLO NATURAL H/S 180M (CAJA C/6)</v>
          </cell>
          <cell r="F54" t="str">
            <v>GP</v>
          </cell>
        </row>
        <row r="55">
          <cell r="B55">
            <v>8906</v>
          </cell>
          <cell r="C55">
            <v>89470</v>
          </cell>
          <cell r="D55">
            <v>8906</v>
          </cell>
          <cell r="E55" t="str">
            <v>ENMOTION TOALLA EN ROLLO BLANCA H/S 243.84 M (CAJA</v>
          </cell>
          <cell r="F55" t="str">
            <v>GP</v>
          </cell>
        </row>
        <row r="56">
          <cell r="B56">
            <v>110813</v>
          </cell>
          <cell r="C56">
            <v>0</v>
          </cell>
          <cell r="D56">
            <v>110813</v>
          </cell>
          <cell r="E56" t="str">
            <v>FIBRA BLANCA 1 PZA</v>
          </cell>
          <cell r="F56" t="str">
            <v>Key</v>
          </cell>
        </row>
        <row r="57">
          <cell r="B57">
            <v>111147</v>
          </cell>
          <cell r="C57">
            <v>0</v>
          </cell>
          <cell r="D57">
            <v>111147</v>
          </cell>
          <cell r="E57" t="str">
            <v>CUBREBOCA POLIPROP 2 CAPAS     BLANCO</v>
          </cell>
          <cell r="F57" t="str">
            <v>Key</v>
          </cell>
        </row>
        <row r="58">
          <cell r="B58">
            <v>1784</v>
          </cell>
          <cell r="C58">
            <v>0</v>
          </cell>
          <cell r="D58">
            <v>1784</v>
          </cell>
          <cell r="E58" t="str">
            <v>FIBRA VERDE CAJA C/144 PZAS</v>
          </cell>
          <cell r="F58" t="str">
            <v>Key</v>
          </cell>
        </row>
        <row r="59">
          <cell r="B59">
            <v>110803</v>
          </cell>
          <cell r="C59">
            <v>0</v>
          </cell>
          <cell r="D59">
            <v>110803</v>
          </cell>
          <cell r="E59" t="str">
            <v>FIBRA VERDE/AMARILLA 1 PZS.</v>
          </cell>
          <cell r="F59" t="str">
            <v>Key</v>
          </cell>
        </row>
        <row r="60">
          <cell r="B60">
            <v>2161</v>
          </cell>
          <cell r="C60">
            <v>0</v>
          </cell>
          <cell r="D60">
            <v>2161</v>
          </cell>
          <cell r="E60" t="str">
            <v>SAN-O-DERM OXXO 1 LT.</v>
          </cell>
          <cell r="F60" t="str">
            <v>Key</v>
          </cell>
        </row>
        <row r="61">
          <cell r="B61">
            <v>4823</v>
          </cell>
          <cell r="C61">
            <v>0</v>
          </cell>
          <cell r="D61">
            <v>4823</v>
          </cell>
          <cell r="E61" t="str">
            <v>BASTON ALUMINIO AZUL</v>
          </cell>
          <cell r="F61" t="str">
            <v>Key</v>
          </cell>
        </row>
        <row r="62">
          <cell r="B62">
            <v>4854</v>
          </cell>
          <cell r="C62">
            <v>0</v>
          </cell>
          <cell r="D62">
            <v>4854</v>
          </cell>
          <cell r="E62" t="str">
            <v>REPUESTO ESCOBA TIPO ABANICO AZUL</v>
          </cell>
          <cell r="F62" t="str">
            <v>Key</v>
          </cell>
        </row>
        <row r="63">
          <cell r="B63">
            <v>4</v>
          </cell>
          <cell r="C63">
            <v>0</v>
          </cell>
          <cell r="D63">
            <v>4</v>
          </cell>
          <cell r="E63" t="str">
            <v>KEY ASFALTEX 20 LTS</v>
          </cell>
          <cell r="F63" t="str">
            <v>Key</v>
          </cell>
        </row>
        <row r="64">
          <cell r="B64">
            <v>3313</v>
          </cell>
          <cell r="C64">
            <v>0</v>
          </cell>
          <cell r="D64">
            <v>3313</v>
          </cell>
          <cell r="E64" t="str">
            <v>BOLSA HR404812B (CAJA C/250)</v>
          </cell>
          <cell r="F64" t="str">
            <v>Key</v>
          </cell>
        </row>
        <row r="65">
          <cell r="B65">
            <v>2259</v>
          </cell>
          <cell r="C65">
            <v>0</v>
          </cell>
          <cell r="D65">
            <v>2259</v>
          </cell>
          <cell r="E65" t="str">
            <v>KEY ABRILLANTADOR II 20 LT</v>
          </cell>
          <cell r="F65" t="str">
            <v>Key</v>
          </cell>
        </row>
        <row r="66">
          <cell r="B66">
            <v>111297</v>
          </cell>
          <cell r="C66">
            <v>0</v>
          </cell>
          <cell r="D66">
            <v>111297</v>
          </cell>
          <cell r="E66" t="str">
            <v>FIBRA NEGRA ECONOMICA</v>
          </cell>
          <cell r="F66" t="str">
            <v>Key</v>
          </cell>
        </row>
        <row r="67">
          <cell r="B67">
            <v>2156</v>
          </cell>
          <cell r="C67">
            <v>0</v>
          </cell>
          <cell r="D67">
            <v>2156</v>
          </cell>
          <cell r="E67" t="str">
            <v>MULTIUSOS OXXO 4 LT.</v>
          </cell>
          <cell r="F67" t="str">
            <v>Key</v>
          </cell>
        </row>
        <row r="68">
          <cell r="B68">
            <v>8704</v>
          </cell>
          <cell r="C68">
            <v>0</v>
          </cell>
          <cell r="D68">
            <v>8704</v>
          </cell>
          <cell r="E68" t="str">
            <v xml:space="preserve">RECOGEDOR PLASTICO C/MANGO     </v>
          </cell>
          <cell r="F68" t="str">
            <v>Key</v>
          </cell>
        </row>
        <row r="69">
          <cell r="B69">
            <v>110338</v>
          </cell>
          <cell r="C69">
            <v>0</v>
          </cell>
          <cell r="D69">
            <v>110338</v>
          </cell>
          <cell r="E69" t="str">
            <v>FIBRA BLANCA ECONOMICA</v>
          </cell>
          <cell r="F69" t="str">
            <v>Key</v>
          </cell>
        </row>
        <row r="70">
          <cell r="B70">
            <v>159</v>
          </cell>
          <cell r="C70">
            <v>0</v>
          </cell>
          <cell r="D70">
            <v>159</v>
          </cell>
          <cell r="E70" t="str">
            <v>KEY LIMPIAMANOS PASTA 17 KGS</v>
          </cell>
          <cell r="F70" t="str">
            <v>Key</v>
          </cell>
        </row>
        <row r="71">
          <cell r="B71">
            <v>169</v>
          </cell>
          <cell r="C71">
            <v>0</v>
          </cell>
          <cell r="D71">
            <v>169</v>
          </cell>
          <cell r="E71" t="str">
            <v>KEY LIMPIAVIDRIOS 20 LTS</v>
          </cell>
          <cell r="F71" t="str">
            <v>Key</v>
          </cell>
        </row>
        <row r="72">
          <cell r="B72">
            <v>193</v>
          </cell>
          <cell r="C72">
            <v>0</v>
          </cell>
          <cell r="D72">
            <v>193</v>
          </cell>
          <cell r="E72" t="str">
            <v>KEY DLC 4 LTS</v>
          </cell>
          <cell r="F72" t="str">
            <v>Key</v>
          </cell>
        </row>
        <row r="73">
          <cell r="B73">
            <v>273</v>
          </cell>
          <cell r="C73">
            <v>0</v>
          </cell>
          <cell r="D73">
            <v>273</v>
          </cell>
          <cell r="E73" t="str">
            <v>KEY COB-B 20 LTS</v>
          </cell>
          <cell r="F73" t="str">
            <v>Key</v>
          </cell>
        </row>
        <row r="74">
          <cell r="B74">
            <v>289</v>
          </cell>
          <cell r="C74">
            <v>0</v>
          </cell>
          <cell r="D74">
            <v>289</v>
          </cell>
          <cell r="E74" t="str">
            <v>KEY LIMPIAHORNOS 20 LTS</v>
          </cell>
          <cell r="F74" t="str">
            <v>Key</v>
          </cell>
        </row>
        <row r="75">
          <cell r="B75">
            <v>2159</v>
          </cell>
          <cell r="C75">
            <v>0</v>
          </cell>
          <cell r="D75">
            <v>2159</v>
          </cell>
          <cell r="E75" t="str">
            <v>Sanitizante Oxxo 1 Lt</v>
          </cell>
          <cell r="F75" t="str">
            <v>Key</v>
          </cell>
        </row>
        <row r="76">
          <cell r="B76">
            <v>389</v>
          </cell>
          <cell r="C76">
            <v>0</v>
          </cell>
          <cell r="D76">
            <v>389</v>
          </cell>
          <cell r="E76" t="str">
            <v>KEY BRILLO 20 LTS</v>
          </cell>
          <cell r="F76" t="str">
            <v>Key</v>
          </cell>
        </row>
        <row r="77">
          <cell r="B77">
            <v>394</v>
          </cell>
          <cell r="C77">
            <v>0</v>
          </cell>
          <cell r="D77">
            <v>394</v>
          </cell>
          <cell r="E77" t="str">
            <v>KEY CITROSOLV 20 LTS</v>
          </cell>
          <cell r="F77" t="str">
            <v>Key</v>
          </cell>
        </row>
        <row r="78">
          <cell r="B78">
            <v>514</v>
          </cell>
          <cell r="C78">
            <v>0</v>
          </cell>
          <cell r="D78">
            <v>514</v>
          </cell>
          <cell r="E78" t="str">
            <v>KEY BIOACTIV 160  20 LTS</v>
          </cell>
          <cell r="F78" t="str">
            <v>Key</v>
          </cell>
        </row>
        <row r="79">
          <cell r="B79">
            <v>558</v>
          </cell>
          <cell r="C79">
            <v>0</v>
          </cell>
          <cell r="D79">
            <v>558</v>
          </cell>
          <cell r="E79" t="str">
            <v>KEY LX-100 4 LTS</v>
          </cell>
          <cell r="F79" t="str">
            <v>Key</v>
          </cell>
        </row>
        <row r="80">
          <cell r="B80">
            <v>3302</v>
          </cell>
          <cell r="C80">
            <v>0</v>
          </cell>
          <cell r="D80">
            <v>3302</v>
          </cell>
          <cell r="E80" t="str">
            <v>BOLSA HR334011N (CAJA C/500)</v>
          </cell>
          <cell r="F80" t="str">
            <v>Key</v>
          </cell>
        </row>
        <row r="81">
          <cell r="B81">
            <v>958</v>
          </cell>
          <cell r="C81">
            <v>0</v>
          </cell>
          <cell r="D81">
            <v>958</v>
          </cell>
          <cell r="E81" t="str">
            <v>ASPERSOR P/ACIDOS ( 1 PZA</v>
          </cell>
          <cell r="F81" t="str">
            <v>Key</v>
          </cell>
        </row>
        <row r="82">
          <cell r="B82">
            <v>1081</v>
          </cell>
          <cell r="C82">
            <v>0</v>
          </cell>
          <cell r="D82">
            <v>1081</v>
          </cell>
          <cell r="E82" t="str">
            <v>KEY AMBIENTADOR AMANECER 0.25 LTS.</v>
          </cell>
          <cell r="F82" t="str">
            <v>Key</v>
          </cell>
        </row>
        <row r="83">
          <cell r="B83">
            <v>1103</v>
          </cell>
          <cell r="C83">
            <v>0</v>
          </cell>
          <cell r="D83">
            <v>1103</v>
          </cell>
          <cell r="E83" t="str">
            <v>CEPILLO TRIPLE P/VASOS 1 PZA</v>
          </cell>
          <cell r="F83" t="str">
            <v>Key</v>
          </cell>
        </row>
        <row r="84">
          <cell r="B84">
            <v>2157</v>
          </cell>
          <cell r="C84">
            <v>0</v>
          </cell>
          <cell r="D84">
            <v>2157</v>
          </cell>
          <cell r="E84" t="str">
            <v>Quitasarro Oxxo 60 ml</v>
          </cell>
          <cell r="F84" t="str">
            <v>Key</v>
          </cell>
        </row>
        <row r="85">
          <cell r="B85">
            <v>1115</v>
          </cell>
          <cell r="C85">
            <v>0</v>
          </cell>
          <cell r="D85">
            <v>1115</v>
          </cell>
          <cell r="E85" t="str">
            <v>CEPILLO P/CONTENEDORES GRANDE ITEM 40003-02</v>
          </cell>
          <cell r="F85" t="str">
            <v>Key</v>
          </cell>
        </row>
        <row r="86">
          <cell r="B86">
            <v>2154</v>
          </cell>
          <cell r="C86">
            <v>0</v>
          </cell>
          <cell r="D86">
            <v>2154</v>
          </cell>
          <cell r="E86" t="str">
            <v>QUITACHICLES OXXO 250 ML.</v>
          </cell>
          <cell r="F86" t="str">
            <v>Key</v>
          </cell>
        </row>
        <row r="87">
          <cell r="B87">
            <v>1116</v>
          </cell>
          <cell r="C87">
            <v>0</v>
          </cell>
          <cell r="D87">
            <v>1116</v>
          </cell>
          <cell r="E87" t="str">
            <v>CEPILLO MANUAL MULTIUSOS 1 PZA ITEM 40521-02</v>
          </cell>
          <cell r="F87" t="str">
            <v>Key</v>
          </cell>
        </row>
        <row r="88">
          <cell r="B88">
            <v>2155</v>
          </cell>
          <cell r="C88">
            <v>0</v>
          </cell>
          <cell r="D88">
            <v>2155</v>
          </cell>
          <cell r="E88" t="str">
            <v>Jabón para Manos Oxxo 1 Lt</v>
          </cell>
          <cell r="F88" t="str">
            <v>Key</v>
          </cell>
        </row>
        <row r="89">
          <cell r="B89">
            <v>110730</v>
          </cell>
          <cell r="C89">
            <v>0</v>
          </cell>
          <cell r="D89">
            <v>110730</v>
          </cell>
          <cell r="E89" t="str">
            <v>GOGGLE VENTILACION DIRECTA</v>
          </cell>
          <cell r="F89" t="str">
            <v>Key</v>
          </cell>
        </row>
        <row r="90">
          <cell r="B90">
            <v>1105</v>
          </cell>
          <cell r="C90">
            <v>0</v>
          </cell>
          <cell r="D90">
            <v>1105</v>
          </cell>
          <cell r="E90" t="str">
            <v>CEPILLO P/PISOS HILO 1 PZA. ITEM 40423-04</v>
          </cell>
          <cell r="F90" t="str">
            <v>Key</v>
          </cell>
        </row>
        <row r="91">
          <cell r="B91">
            <v>1117</v>
          </cell>
          <cell r="C91">
            <v>0</v>
          </cell>
          <cell r="D91">
            <v>1117</v>
          </cell>
          <cell r="E91" t="str">
            <v>CEPILLO P/SANIT. TRAB. PESADO ITEM 40140</v>
          </cell>
          <cell r="F91" t="str">
            <v>Key</v>
          </cell>
        </row>
        <row r="92">
          <cell r="B92">
            <v>1118</v>
          </cell>
          <cell r="C92">
            <v>0</v>
          </cell>
          <cell r="D92">
            <v>1118</v>
          </cell>
          <cell r="E92" t="str">
            <v>GANCHO PARA ESCOBA 1 PZA ITEM 40732-00</v>
          </cell>
          <cell r="F92" t="str">
            <v>Key</v>
          </cell>
        </row>
        <row r="93">
          <cell r="B93">
            <v>1121</v>
          </cell>
          <cell r="C93">
            <v>0</v>
          </cell>
          <cell r="D93">
            <v>1121</v>
          </cell>
          <cell r="E93" t="str">
            <v>CEPILLO P/VEGETALES 1 PZA ITEM 40164-00</v>
          </cell>
          <cell r="F93" t="str">
            <v>Key</v>
          </cell>
        </row>
        <row r="94">
          <cell r="B94">
            <v>2158</v>
          </cell>
          <cell r="C94">
            <v>0</v>
          </cell>
          <cell r="D94">
            <v>2158</v>
          </cell>
          <cell r="E94" t="str">
            <v>LIMPIABAOS OXXO 60 ML</v>
          </cell>
          <cell r="F94" t="str">
            <v>Key</v>
          </cell>
        </row>
        <row r="95">
          <cell r="B95">
            <v>1122</v>
          </cell>
          <cell r="C95">
            <v>0</v>
          </cell>
          <cell r="D95">
            <v>1122</v>
          </cell>
          <cell r="E95" t="str">
            <v>BROCHA PASTELERA 2 1 PZA Item 40391-02</v>
          </cell>
          <cell r="F95" t="str">
            <v>Key</v>
          </cell>
        </row>
        <row r="96">
          <cell r="B96">
            <v>1148</v>
          </cell>
          <cell r="C96">
            <v>0</v>
          </cell>
          <cell r="D96">
            <v>1148</v>
          </cell>
          <cell r="E96" t="str">
            <v>REPUESTO DE HULE P/RAST MET 12 METALICO 12 (T0300</v>
          </cell>
          <cell r="F96" t="str">
            <v>Key</v>
          </cell>
        </row>
        <row r="97">
          <cell r="B97">
            <v>1155</v>
          </cell>
          <cell r="C97">
            <v>0</v>
          </cell>
          <cell r="D97">
            <v>1155</v>
          </cell>
          <cell r="E97" t="str">
            <v>MANGO TELESC.P/RAST 3X2M 3X2M (6.00M.) (PO3600)</v>
          </cell>
          <cell r="F97" t="str">
            <v>Key</v>
          </cell>
        </row>
        <row r="98">
          <cell r="B98">
            <v>1160</v>
          </cell>
          <cell r="C98">
            <v>0</v>
          </cell>
          <cell r="D98">
            <v>1160</v>
          </cell>
          <cell r="E98" t="str">
            <v>LAVADOR DE VIDRIO 18 1 PZA. ITEM 2518-4</v>
          </cell>
          <cell r="F98" t="str">
            <v>Key</v>
          </cell>
        </row>
        <row r="99">
          <cell r="B99">
            <v>1161</v>
          </cell>
          <cell r="C99">
            <v>0</v>
          </cell>
          <cell r="D99">
            <v>1161</v>
          </cell>
          <cell r="E99" t="str">
            <v>REPUESTO LAVADOR DE VIDRIO 18 ITEM 2518-6</v>
          </cell>
          <cell r="F99" t="str">
            <v>Key</v>
          </cell>
        </row>
        <row r="100">
          <cell r="B100">
            <v>1162</v>
          </cell>
          <cell r="C100">
            <v>0</v>
          </cell>
          <cell r="D100">
            <v>1162</v>
          </cell>
          <cell r="E100" t="str">
            <v>ESPATULA P/VIDRIOS 1 PZA ITEM 2556</v>
          </cell>
          <cell r="F100" t="str">
            <v>Key</v>
          </cell>
        </row>
        <row r="101">
          <cell r="B101">
            <v>8686</v>
          </cell>
          <cell r="C101">
            <v>0</v>
          </cell>
          <cell r="D101">
            <v>8686</v>
          </cell>
          <cell r="E101" t="str">
            <v>JALADOR P/PISOS NACIONAL 50 CM</v>
          </cell>
          <cell r="F101" t="str">
            <v>Key</v>
          </cell>
        </row>
        <row r="102">
          <cell r="B102">
            <v>1163</v>
          </cell>
          <cell r="C102">
            <v>0</v>
          </cell>
          <cell r="D102">
            <v>1163</v>
          </cell>
          <cell r="E102" t="str">
            <v>REPUESTOS P/ESPATULA (10 PZAS) (R00305)</v>
          </cell>
          <cell r="F102" t="str">
            <v>Key</v>
          </cell>
        </row>
        <row r="103">
          <cell r="B103">
            <v>1183</v>
          </cell>
          <cell r="C103">
            <v>0</v>
          </cell>
          <cell r="D103">
            <v>1183</v>
          </cell>
          <cell r="E103" t="str">
            <v>RASTRILLO METAL. P/VIDRIOS 12 COMPLETO (T00300)</v>
          </cell>
          <cell r="F103" t="str">
            <v>Key</v>
          </cell>
        </row>
        <row r="104">
          <cell r="B104">
            <v>1267</v>
          </cell>
          <cell r="C104">
            <v>0</v>
          </cell>
          <cell r="D104">
            <v>1267</v>
          </cell>
          <cell r="E104" t="str">
            <v>CEPILLO P/PISOS HI-LO AZUL ITEM 40423-14</v>
          </cell>
          <cell r="F104" t="str">
            <v>Key</v>
          </cell>
        </row>
        <row r="105">
          <cell r="B105">
            <v>2197</v>
          </cell>
          <cell r="C105">
            <v>0</v>
          </cell>
          <cell r="D105">
            <v>2197</v>
          </cell>
          <cell r="E105" t="str">
            <v xml:space="preserve">KEY DERM-O-WIPE ESPUMA CARTUCH 1 LT.              </v>
          </cell>
          <cell r="F105" t="str">
            <v>Key</v>
          </cell>
        </row>
        <row r="106">
          <cell r="B106">
            <v>1335</v>
          </cell>
          <cell r="C106">
            <v>0</v>
          </cell>
          <cell r="D106">
            <v>1335</v>
          </cell>
          <cell r="E106" t="str">
            <v xml:space="preserve">SERV. LGS PRIMAVERA CONC.(1063 62.5 GR.           </v>
          </cell>
          <cell r="F106" t="str">
            <v>Key</v>
          </cell>
        </row>
        <row r="107">
          <cell r="B107">
            <v>3328</v>
          </cell>
          <cell r="C107">
            <v>0</v>
          </cell>
          <cell r="D107">
            <v>3328</v>
          </cell>
          <cell r="E107" t="str">
            <v>BOLSA HR24246N (CAJA C/1000)</v>
          </cell>
          <cell r="F107" t="str">
            <v>Key</v>
          </cell>
        </row>
        <row r="108">
          <cell r="B108">
            <v>3303</v>
          </cell>
          <cell r="C108">
            <v>0</v>
          </cell>
          <cell r="D108">
            <v>3303</v>
          </cell>
          <cell r="E108" t="str">
            <v>BOLSA HR334011K (CAJA C/500)</v>
          </cell>
          <cell r="F108" t="str">
            <v>Key</v>
          </cell>
        </row>
        <row r="109">
          <cell r="B109">
            <v>1357</v>
          </cell>
          <cell r="C109">
            <v>0</v>
          </cell>
          <cell r="D109">
            <v>1357</v>
          </cell>
          <cell r="E109" t="str">
            <v>SERV. LGS MORA CONC.(1064)     45 GR  P.ORIGEN: ME</v>
          </cell>
          <cell r="F109" t="str">
            <v>Key</v>
          </cell>
        </row>
        <row r="110">
          <cell r="B110">
            <v>1284</v>
          </cell>
          <cell r="C110">
            <v>0</v>
          </cell>
          <cell r="D110">
            <v>1284</v>
          </cell>
          <cell r="E110" t="str">
            <v>REPUESTO MOP SECO 18 (NAC) ART. 6201</v>
          </cell>
          <cell r="F110" t="str">
            <v>Key</v>
          </cell>
        </row>
        <row r="111">
          <cell r="B111">
            <v>8692</v>
          </cell>
          <cell r="C111">
            <v>0</v>
          </cell>
          <cell r="D111">
            <v>8692</v>
          </cell>
          <cell r="E111" t="str">
            <v>ESCOBA TIPO ABANICO ESCOBA ABANICO MEDIANA C/B</v>
          </cell>
          <cell r="F111" t="str">
            <v>Key</v>
          </cell>
        </row>
        <row r="112">
          <cell r="B112">
            <v>1426</v>
          </cell>
          <cell r="E112" t="str">
            <v>KEY CONCRESEL 720 (AD. DE CURADO)</v>
          </cell>
          <cell r="F112" t="str">
            <v>Key</v>
          </cell>
        </row>
        <row r="113">
          <cell r="B113">
            <v>110811</v>
          </cell>
          <cell r="C113">
            <v>0</v>
          </cell>
          <cell r="D113">
            <v>110811</v>
          </cell>
          <cell r="E113" t="str">
            <v>FIBRA VERDE ECONOMICA 1 PZS.</v>
          </cell>
          <cell r="F113" t="str">
            <v>Key</v>
          </cell>
        </row>
        <row r="114">
          <cell r="B114">
            <v>1621</v>
          </cell>
          <cell r="C114">
            <v>0</v>
          </cell>
          <cell r="D114">
            <v>1621</v>
          </cell>
          <cell r="E114" t="str">
            <v xml:space="preserve">KEY ODOCONTROL TRAD. BRISA     TAILANDIA          </v>
          </cell>
          <cell r="F114" t="str">
            <v>Key</v>
          </cell>
        </row>
        <row r="115">
          <cell r="B115">
            <v>1700</v>
          </cell>
          <cell r="C115">
            <v>0</v>
          </cell>
          <cell r="D115">
            <v>1700</v>
          </cell>
          <cell r="E115" t="str">
            <v>KEY ODOCONTROL ALTA PERMANENCIA CITRUS</v>
          </cell>
          <cell r="F115" t="str">
            <v>Key</v>
          </cell>
        </row>
        <row r="116">
          <cell r="B116">
            <v>1730</v>
          </cell>
          <cell r="C116">
            <v>0</v>
          </cell>
          <cell r="D116">
            <v>1730</v>
          </cell>
          <cell r="E116" t="str">
            <v>CAJA CON 100 TELAS 37.5 X 45 CM 4 COLORES (Az Bl</v>
          </cell>
          <cell r="F116" t="str">
            <v>Key</v>
          </cell>
        </row>
        <row r="117">
          <cell r="B117">
            <v>183</v>
          </cell>
          <cell r="C117">
            <v>0</v>
          </cell>
          <cell r="D117">
            <v>183</v>
          </cell>
          <cell r="E117" t="str">
            <v>KEY PINO 4 LTS</v>
          </cell>
          <cell r="F117" t="str">
            <v>Key</v>
          </cell>
        </row>
        <row r="118">
          <cell r="B118">
            <v>1734</v>
          </cell>
          <cell r="C118">
            <v>0</v>
          </cell>
          <cell r="D118">
            <v>1734</v>
          </cell>
          <cell r="E118" t="str">
            <v>ESCOBA ESPIGA 7 HILOS 7/8X42</v>
          </cell>
          <cell r="F118" t="str">
            <v>Key</v>
          </cell>
        </row>
        <row r="119">
          <cell r="B119">
            <v>1748</v>
          </cell>
          <cell r="C119">
            <v>0</v>
          </cell>
          <cell r="D119">
            <v>1748</v>
          </cell>
          <cell r="E119" t="str">
            <v>ESCOBA MEDIA PEOLERA MIXTA RO JA</v>
          </cell>
          <cell r="F119" t="str">
            <v>Key</v>
          </cell>
        </row>
        <row r="120">
          <cell r="B120">
            <v>1838</v>
          </cell>
          <cell r="C120">
            <v>0</v>
          </cell>
          <cell r="D120">
            <v>1838</v>
          </cell>
          <cell r="E120" t="str">
            <v>KEY LUMEN REMOVEDOR 4 LTS</v>
          </cell>
          <cell r="F120" t="str">
            <v>Key</v>
          </cell>
        </row>
        <row r="121">
          <cell r="B121">
            <v>1928</v>
          </cell>
          <cell r="C121">
            <v>0</v>
          </cell>
          <cell r="D121">
            <v>1928</v>
          </cell>
          <cell r="E121" t="str">
            <v>KEY LIMP.PARRILLAS P/ALTA TEMP 4 LT.</v>
          </cell>
          <cell r="F121" t="str">
            <v>Key</v>
          </cell>
        </row>
        <row r="122">
          <cell r="B122">
            <v>1930</v>
          </cell>
          <cell r="C122">
            <v>0</v>
          </cell>
          <cell r="D122">
            <v>1930</v>
          </cell>
          <cell r="E122" t="str">
            <v>KEY BM MARMOL 200 LT.</v>
          </cell>
          <cell r="F122" t="str">
            <v>Key</v>
          </cell>
        </row>
        <row r="123">
          <cell r="B123">
            <v>1940</v>
          </cell>
          <cell r="C123">
            <v>0</v>
          </cell>
          <cell r="D123">
            <v>1940</v>
          </cell>
          <cell r="E123" t="str">
            <v>TWISTER DIAMOND COATED FLOOR BLANCO 21 Pulgadas</v>
          </cell>
          <cell r="F123" t="str">
            <v>Key</v>
          </cell>
        </row>
        <row r="124">
          <cell r="B124">
            <v>1957</v>
          </cell>
          <cell r="C124">
            <v>0</v>
          </cell>
          <cell r="D124">
            <v>1957</v>
          </cell>
          <cell r="E124" t="str">
            <v>DISCO BEIGE EXTRA GRUESO 19 15119 UHS 19 BEIGE</v>
          </cell>
          <cell r="F124" t="str">
            <v>Key</v>
          </cell>
        </row>
        <row r="125">
          <cell r="B125">
            <v>1963</v>
          </cell>
          <cell r="C125">
            <v>0</v>
          </cell>
          <cell r="D125">
            <v>1963</v>
          </cell>
          <cell r="E125" t="str">
            <v>DISCO DE LANA DE ACERO 19 MEDIO 1 PZA.</v>
          </cell>
          <cell r="F125" t="str">
            <v>Key</v>
          </cell>
        </row>
        <row r="126">
          <cell r="B126">
            <v>8619</v>
          </cell>
          <cell r="C126">
            <v>0</v>
          </cell>
          <cell r="D126">
            <v>8619</v>
          </cell>
          <cell r="E126" t="str">
            <v>JABONERA AITANA BLANCA DJ70000KEY</v>
          </cell>
          <cell r="F126" t="str">
            <v>Key</v>
          </cell>
        </row>
        <row r="127">
          <cell r="B127">
            <v>4006</v>
          </cell>
          <cell r="C127">
            <v>0</v>
          </cell>
          <cell r="D127">
            <v>4006</v>
          </cell>
          <cell r="E127" t="str">
            <v>CUBREBOCAS BLANCO PAQ C/100</v>
          </cell>
          <cell r="F127" t="str">
            <v>Key</v>
          </cell>
        </row>
        <row r="128">
          <cell r="B128">
            <v>1971</v>
          </cell>
          <cell r="C128">
            <v>0</v>
          </cell>
          <cell r="D128">
            <v>1971</v>
          </cell>
          <cell r="E128" t="str">
            <v>SOSTEN P/FIBRA 1 PZA ITEM 0200T, 542041</v>
          </cell>
          <cell r="F128" t="str">
            <v>Key</v>
          </cell>
        </row>
        <row r="129">
          <cell r="B129">
            <v>1974</v>
          </cell>
          <cell r="C129">
            <v>0</v>
          </cell>
          <cell r="D129">
            <v>1974</v>
          </cell>
          <cell r="E129" t="str">
            <v>DISCO FINO D LANA D ACERO 19 pulg</v>
          </cell>
          <cell r="F129" t="str">
            <v>Key</v>
          </cell>
        </row>
        <row r="130">
          <cell r="B130">
            <v>1975</v>
          </cell>
          <cell r="C130">
            <v>0</v>
          </cell>
          <cell r="D130">
            <v>1975</v>
          </cell>
          <cell r="E130" t="str">
            <v>DISCO BLANCO EXTRAGRUESO 19 4119 WHITE</v>
          </cell>
          <cell r="F130" t="str">
            <v>Key</v>
          </cell>
        </row>
        <row r="131">
          <cell r="B131">
            <v>2055</v>
          </cell>
          <cell r="C131">
            <v>0</v>
          </cell>
          <cell r="D131">
            <v>2055</v>
          </cell>
          <cell r="E131" t="str">
            <v>ECOSOLV 100 200 LTS</v>
          </cell>
          <cell r="F131" t="str">
            <v>Key</v>
          </cell>
        </row>
        <row r="132">
          <cell r="B132">
            <v>2131</v>
          </cell>
          <cell r="C132">
            <v>0</v>
          </cell>
          <cell r="D132">
            <v>2131</v>
          </cell>
          <cell r="E132" t="str">
            <v>NUEVA JABONERA KEY BLANCA 1 PZ</v>
          </cell>
          <cell r="F132" t="str">
            <v>Key</v>
          </cell>
        </row>
        <row r="133">
          <cell r="B133">
            <v>2147</v>
          </cell>
          <cell r="C133">
            <v>0</v>
          </cell>
          <cell r="D133">
            <v>2147</v>
          </cell>
          <cell r="E133" t="str">
            <v>SANI-550 (NUEVO) 0.8 LTS</v>
          </cell>
          <cell r="F133" t="str">
            <v>Key</v>
          </cell>
        </row>
        <row r="134">
          <cell r="B134">
            <v>3924</v>
          </cell>
          <cell r="C134">
            <v>0</v>
          </cell>
          <cell r="D134">
            <v>3924</v>
          </cell>
          <cell r="E134" t="str">
            <v>GUANTE ROJO CLASICO TALLA 8 (1 PAR)</v>
          </cell>
          <cell r="F134" t="str">
            <v>Key</v>
          </cell>
        </row>
        <row r="135">
          <cell r="B135">
            <v>2179</v>
          </cell>
          <cell r="C135">
            <v>0</v>
          </cell>
          <cell r="D135">
            <v>2179</v>
          </cell>
          <cell r="E135" t="str">
            <v xml:space="preserve">KEY DEODORIZANTE 20 LT.        </v>
          </cell>
          <cell r="F135" t="str">
            <v>Key</v>
          </cell>
        </row>
        <row r="136">
          <cell r="B136">
            <v>2311</v>
          </cell>
          <cell r="C136">
            <v>0</v>
          </cell>
          <cell r="D136">
            <v>2311</v>
          </cell>
          <cell r="E136" t="str">
            <v>DESPACHADOR DE TOALLA INTERDOBLADA BLANCO</v>
          </cell>
          <cell r="F136" t="str">
            <v>Key</v>
          </cell>
        </row>
        <row r="137">
          <cell r="B137">
            <v>1717</v>
          </cell>
          <cell r="C137">
            <v>0</v>
          </cell>
          <cell r="D137">
            <v>1717</v>
          </cell>
          <cell r="E137" t="str">
            <v>KEY PLOMERO  1 LTS</v>
          </cell>
          <cell r="F137" t="str">
            <v>Key</v>
          </cell>
        </row>
        <row r="138">
          <cell r="B138">
            <v>2449</v>
          </cell>
          <cell r="C138">
            <v>0</v>
          </cell>
          <cell r="D138">
            <v>2449</v>
          </cell>
          <cell r="E138" t="str">
            <v>KOOL FLUSH ACONDICIONADOR 1 L PRESENTACION DE PORR</v>
          </cell>
          <cell r="F138" t="str">
            <v>Key</v>
          </cell>
        </row>
        <row r="139">
          <cell r="B139">
            <v>4843</v>
          </cell>
          <cell r="C139">
            <v>0</v>
          </cell>
          <cell r="D139">
            <v>4843</v>
          </cell>
          <cell r="E139" t="str">
            <v>REPUESTO TRAPEADOR ANTIBAC INTERCAMBIABLE ROJO</v>
          </cell>
          <cell r="F139" t="str">
            <v>Key</v>
          </cell>
        </row>
        <row r="140">
          <cell r="B140">
            <v>2458</v>
          </cell>
          <cell r="C140">
            <v>0</v>
          </cell>
          <cell r="D140">
            <v>2458</v>
          </cell>
          <cell r="E140" t="str">
            <v>KEY AIRE LIMPIO BOSQUE 4 LTS.</v>
          </cell>
          <cell r="F140" t="str">
            <v>Key</v>
          </cell>
        </row>
        <row r="141">
          <cell r="B141">
            <v>8693</v>
          </cell>
          <cell r="C141">
            <v>0</v>
          </cell>
          <cell r="D141">
            <v>8693</v>
          </cell>
          <cell r="E141" t="str">
            <v>ESCOBA TIPO ABANICO EXTRA      ESCOBA ABANICO LARG</v>
          </cell>
          <cell r="F141" t="str">
            <v>Key</v>
          </cell>
        </row>
        <row r="142">
          <cell r="B142">
            <v>2628</v>
          </cell>
          <cell r="C142">
            <v>0</v>
          </cell>
          <cell r="D142">
            <v>2628</v>
          </cell>
          <cell r="E142" t="str">
            <v>GERM-O- QUAT</v>
          </cell>
          <cell r="F142" t="str">
            <v>Key</v>
          </cell>
        </row>
        <row r="143">
          <cell r="B143">
            <v>2629</v>
          </cell>
          <cell r="C143">
            <v>0</v>
          </cell>
          <cell r="D143">
            <v>2629</v>
          </cell>
          <cell r="E143" t="str">
            <v>GERM-O- QUAT</v>
          </cell>
          <cell r="F143" t="str">
            <v>Key</v>
          </cell>
        </row>
        <row r="144">
          <cell r="B144">
            <v>2653</v>
          </cell>
          <cell r="C144">
            <v>0</v>
          </cell>
          <cell r="D144">
            <v>2653</v>
          </cell>
          <cell r="E144" t="str">
            <v>DERM-O-WIPE ESPUMA 4L</v>
          </cell>
          <cell r="F144" t="str">
            <v>Key</v>
          </cell>
        </row>
        <row r="145">
          <cell r="B145">
            <v>2688</v>
          </cell>
          <cell r="C145">
            <v>0</v>
          </cell>
          <cell r="D145">
            <v>2688</v>
          </cell>
          <cell r="E145" t="str">
            <v>KEY GERM-O-ZYME 4 LTS</v>
          </cell>
          <cell r="F145" t="str">
            <v>Key</v>
          </cell>
        </row>
        <row r="146">
          <cell r="B146">
            <v>2693</v>
          </cell>
          <cell r="C146">
            <v>0</v>
          </cell>
          <cell r="D146">
            <v>2693</v>
          </cell>
          <cell r="E146" t="str">
            <v>ASPERSORPUMP-UP SPRAYER 1.5 HS</v>
          </cell>
          <cell r="F146" t="str">
            <v>Key</v>
          </cell>
        </row>
        <row r="147">
          <cell r="B147">
            <v>2796</v>
          </cell>
          <cell r="C147">
            <v>0</v>
          </cell>
          <cell r="D147">
            <v>2796</v>
          </cell>
          <cell r="E147" t="str">
            <v>DETERGENTE P/LAVANDERIA 50 KGS (SACOS) 350.316.005</v>
          </cell>
          <cell r="F147" t="str">
            <v>Key</v>
          </cell>
        </row>
        <row r="148">
          <cell r="B148">
            <v>3306</v>
          </cell>
          <cell r="C148">
            <v>0</v>
          </cell>
          <cell r="D148">
            <v>3306</v>
          </cell>
          <cell r="E148" t="str">
            <v>BOLSA 38X60 12N C/200</v>
          </cell>
          <cell r="F148" t="str">
            <v>Key</v>
          </cell>
        </row>
        <row r="149">
          <cell r="B149">
            <v>477</v>
          </cell>
          <cell r="C149">
            <v>0</v>
          </cell>
          <cell r="D149">
            <v>477</v>
          </cell>
          <cell r="E149" t="str">
            <v>ECOSOLVETRON II 0.3 KGS</v>
          </cell>
          <cell r="F149" t="str">
            <v>Key</v>
          </cell>
        </row>
        <row r="150">
          <cell r="B150">
            <v>110802</v>
          </cell>
          <cell r="C150">
            <v>0</v>
          </cell>
          <cell r="D150">
            <v>110802</v>
          </cell>
          <cell r="E150" t="str">
            <v>FIBRA NEGRA (3M)</v>
          </cell>
          <cell r="F150" t="str">
            <v>Key</v>
          </cell>
        </row>
        <row r="151">
          <cell r="B151">
            <v>3316</v>
          </cell>
          <cell r="C151">
            <v>0</v>
          </cell>
          <cell r="D151">
            <v>3316</v>
          </cell>
          <cell r="E151" t="str">
            <v>BOLSA HR434814N (CAJA C/200)</v>
          </cell>
          <cell r="F151" t="str">
            <v>Key</v>
          </cell>
        </row>
        <row r="152">
          <cell r="B152">
            <v>3388</v>
          </cell>
          <cell r="C152">
            <v>0</v>
          </cell>
          <cell r="D152">
            <v>3388</v>
          </cell>
          <cell r="E152" t="str">
            <v>BOLSA BAJA DENS.TRANSP.70X90CM P/25 KG.</v>
          </cell>
          <cell r="F152" t="str">
            <v>Key</v>
          </cell>
        </row>
        <row r="153">
          <cell r="B153">
            <v>1040</v>
          </cell>
          <cell r="C153">
            <v>0</v>
          </cell>
          <cell r="D153">
            <v>1040</v>
          </cell>
          <cell r="E153" t="str">
            <v>KEY PANTALLA SANIT. MANZANA 1 PZA.</v>
          </cell>
          <cell r="F153" t="str">
            <v>Key</v>
          </cell>
        </row>
        <row r="154">
          <cell r="B154">
            <v>3398</v>
          </cell>
          <cell r="C154">
            <v>0</v>
          </cell>
          <cell r="D154">
            <v>3398</v>
          </cell>
          <cell r="E154" t="str">
            <v xml:space="preserve">BOLSA 120 x 120 CM NEGRA CAL   250, 25 KGS        </v>
          </cell>
          <cell r="F154" t="str">
            <v>Key</v>
          </cell>
        </row>
        <row r="155">
          <cell r="B155">
            <v>7608</v>
          </cell>
          <cell r="C155">
            <v>0</v>
          </cell>
          <cell r="D155">
            <v>7608</v>
          </cell>
          <cell r="E155" t="str">
            <v>DERM-O-XINE 4L</v>
          </cell>
          <cell r="F155" t="str">
            <v>Key</v>
          </cell>
        </row>
        <row r="156">
          <cell r="B156">
            <v>4123</v>
          </cell>
          <cell r="C156">
            <v>0</v>
          </cell>
          <cell r="D156">
            <v>4123</v>
          </cell>
          <cell r="E156" t="str">
            <v>ABSORBENTE GRANULADO (BOLSA C/22.7 KG.)</v>
          </cell>
          <cell r="F156" t="str">
            <v>Key</v>
          </cell>
        </row>
        <row r="157">
          <cell r="B157">
            <v>4213</v>
          </cell>
          <cell r="C157">
            <v>0</v>
          </cell>
          <cell r="D157">
            <v>4213</v>
          </cell>
          <cell r="E157" t="str">
            <v>KEY REMOVEDOR DE ETIQUETAS Y GRAFITTI S/B</v>
          </cell>
          <cell r="F157" t="str">
            <v>Key</v>
          </cell>
        </row>
        <row r="158">
          <cell r="B158">
            <v>4801</v>
          </cell>
          <cell r="C158">
            <v>0</v>
          </cell>
          <cell r="D158">
            <v>4801</v>
          </cell>
          <cell r="E158" t="str">
            <v>REPUESTO CEPILLO BI-LEVEL ROJO</v>
          </cell>
          <cell r="F158" t="str">
            <v>Key</v>
          </cell>
        </row>
        <row r="159">
          <cell r="B159">
            <v>4802</v>
          </cell>
          <cell r="C159">
            <v>0</v>
          </cell>
          <cell r="D159">
            <v>4802</v>
          </cell>
          <cell r="E159" t="str">
            <v>REPUESTO CEPILLO BI-LEVEL VERDE</v>
          </cell>
          <cell r="F159" t="str">
            <v>Key</v>
          </cell>
        </row>
        <row r="160">
          <cell r="B160">
            <v>4808</v>
          </cell>
          <cell r="C160">
            <v>0</v>
          </cell>
          <cell r="D160">
            <v>4808</v>
          </cell>
          <cell r="E160" t="str">
            <v>REPUESTO CEPILLO PARA TANQUE VERDE</v>
          </cell>
          <cell r="F160" t="str">
            <v>Key</v>
          </cell>
        </row>
        <row r="161">
          <cell r="B161">
            <v>4809</v>
          </cell>
          <cell r="C161">
            <v>0</v>
          </cell>
          <cell r="D161">
            <v>4809</v>
          </cell>
          <cell r="E161" t="str">
            <v>REPUESTO CEPILLO PARA TANQUE AMARILLO</v>
          </cell>
          <cell r="F161" t="str">
            <v>Key</v>
          </cell>
        </row>
        <row r="162">
          <cell r="B162">
            <v>1412</v>
          </cell>
          <cell r="C162">
            <v>0</v>
          </cell>
          <cell r="D162">
            <v>1412</v>
          </cell>
          <cell r="E162" t="str">
            <v>SERV. BIMESTRAL LGS PRIMAVERA  CONCENTRADO (51801)</v>
          </cell>
          <cell r="F162" t="str">
            <v>Key</v>
          </cell>
        </row>
        <row r="163">
          <cell r="B163">
            <v>4822</v>
          </cell>
          <cell r="C163">
            <v>0</v>
          </cell>
          <cell r="D163">
            <v>4822</v>
          </cell>
          <cell r="E163" t="str">
            <v xml:space="preserve">BASTON ALUMINIO AMARILLO </v>
          </cell>
          <cell r="F163" t="str">
            <v>Key</v>
          </cell>
        </row>
        <row r="164">
          <cell r="B164">
            <v>7653</v>
          </cell>
          <cell r="C164">
            <v>0</v>
          </cell>
          <cell r="D164">
            <v>7653</v>
          </cell>
          <cell r="E164" t="str">
            <v>KEY CITRA-D  4 KG.</v>
          </cell>
          <cell r="F164" t="str">
            <v>Key</v>
          </cell>
        </row>
        <row r="165">
          <cell r="B165">
            <v>2173</v>
          </cell>
          <cell r="C165">
            <v>0</v>
          </cell>
          <cell r="D165">
            <v>2173</v>
          </cell>
          <cell r="E165" t="str">
            <v>DESENGRASANTE ALTA EFICIENCIA 4L</v>
          </cell>
          <cell r="F165" t="str">
            <v>Key</v>
          </cell>
        </row>
        <row r="166">
          <cell r="B166">
            <v>6389</v>
          </cell>
          <cell r="C166">
            <v>0</v>
          </cell>
          <cell r="D166">
            <v>6389</v>
          </cell>
          <cell r="E166" t="str">
            <v>KEY LUBRICANTE GRADO ALIM. 20L</v>
          </cell>
          <cell r="F166" t="str">
            <v>Key</v>
          </cell>
        </row>
        <row r="167">
          <cell r="B167">
            <v>4831</v>
          </cell>
          <cell r="C167">
            <v>0</v>
          </cell>
          <cell r="D167">
            <v>4831</v>
          </cell>
          <cell r="E167" t="str">
            <v>BASTON FIB DE VIDRIO (1.50m) PUNTA ZINC BLANCO</v>
          </cell>
          <cell r="F167" t="str">
            <v>Key</v>
          </cell>
        </row>
        <row r="168">
          <cell r="B168">
            <v>4834</v>
          </cell>
          <cell r="C168">
            <v>0</v>
          </cell>
          <cell r="D168">
            <v>4834</v>
          </cell>
          <cell r="E168" t="str">
            <v>BASTON FIB DE VIDRIO (1.50m) PUNTA ZINC AMARILLO</v>
          </cell>
          <cell r="F168" t="str">
            <v>Key</v>
          </cell>
        </row>
        <row r="169">
          <cell r="B169">
            <v>4837</v>
          </cell>
          <cell r="C169">
            <v>0</v>
          </cell>
          <cell r="D169">
            <v>4837</v>
          </cell>
          <cell r="E169" t="str">
            <v xml:space="preserve">BASTON MADERA CN ROSCA MADERA </v>
          </cell>
          <cell r="F169" t="str">
            <v>Key</v>
          </cell>
        </row>
        <row r="170">
          <cell r="B170">
            <v>6503</v>
          </cell>
          <cell r="C170">
            <v>0</v>
          </cell>
          <cell r="D170">
            <v>6503</v>
          </cell>
          <cell r="E170" t="str">
            <v xml:space="preserve">CIP-510  4 LTS                 </v>
          </cell>
          <cell r="F170" t="str">
            <v>Key</v>
          </cell>
        </row>
        <row r="171">
          <cell r="B171">
            <v>70010</v>
          </cell>
          <cell r="C171">
            <v>0</v>
          </cell>
          <cell r="D171">
            <v>70010</v>
          </cell>
          <cell r="E171" t="str">
            <v>VANG. MULTIUSOS PINO 4 LTS.</v>
          </cell>
          <cell r="F171" t="str">
            <v>Key</v>
          </cell>
        </row>
        <row r="172">
          <cell r="B172">
            <v>4839</v>
          </cell>
          <cell r="C172">
            <v>0</v>
          </cell>
          <cell r="D172">
            <v>4839</v>
          </cell>
          <cell r="E172" t="str">
            <v>BASTON DE LAMINA ROJO</v>
          </cell>
          <cell r="F172" t="str">
            <v>Key</v>
          </cell>
        </row>
        <row r="173">
          <cell r="B173">
            <v>4841</v>
          </cell>
          <cell r="C173">
            <v>0</v>
          </cell>
          <cell r="D173">
            <v>4841</v>
          </cell>
          <cell r="E173" t="str">
            <v>BASTON DE LAMINA AMARILLO</v>
          </cell>
          <cell r="F173" t="str">
            <v>Key</v>
          </cell>
        </row>
        <row r="174">
          <cell r="B174">
            <v>4827</v>
          </cell>
          <cell r="C174">
            <v>0</v>
          </cell>
          <cell r="D174">
            <v>4827</v>
          </cell>
          <cell r="E174" t="str">
            <v xml:space="preserve">BASTON FIBRA VID PUNTA PL VERD 1906-FG            </v>
          </cell>
          <cell r="F174" t="str">
            <v>Key</v>
          </cell>
        </row>
        <row r="175">
          <cell r="B175">
            <v>2494</v>
          </cell>
          <cell r="C175">
            <v>0</v>
          </cell>
          <cell r="D175">
            <v>2494</v>
          </cell>
          <cell r="E175" t="str">
            <v>KEY SUPER D</v>
          </cell>
          <cell r="F175" t="str">
            <v>Key</v>
          </cell>
        </row>
        <row r="176">
          <cell r="B176">
            <v>4846</v>
          </cell>
          <cell r="C176">
            <v>0</v>
          </cell>
          <cell r="D176">
            <v>4846</v>
          </cell>
          <cell r="E176" t="str">
            <v xml:space="preserve">REP TRAPEADOR ANTIB INTER AZUL 8418B              </v>
          </cell>
          <cell r="F176" t="str">
            <v>Key</v>
          </cell>
        </row>
        <row r="177">
          <cell r="B177">
            <v>5412</v>
          </cell>
          <cell r="C177">
            <v>91685</v>
          </cell>
          <cell r="D177">
            <v>5412</v>
          </cell>
          <cell r="E177" t="str">
            <v>SERVILLETA PETALO BARRACAFETERIA SR 250SX 24</v>
          </cell>
          <cell r="F177" t="str">
            <v>KC</v>
          </cell>
        </row>
        <row r="178">
          <cell r="B178">
            <v>4851</v>
          </cell>
          <cell r="C178">
            <v>0</v>
          </cell>
          <cell r="D178">
            <v>4851</v>
          </cell>
          <cell r="E178" t="str">
            <v>REPUESTO ESCOBA TIPO ABANICO ROJA</v>
          </cell>
          <cell r="F178" t="str">
            <v>Key</v>
          </cell>
        </row>
        <row r="179">
          <cell r="B179">
            <v>5210</v>
          </cell>
          <cell r="C179">
            <v>92244</v>
          </cell>
          <cell r="D179">
            <v>5210</v>
          </cell>
          <cell r="E179" t="str">
            <v>TOALLA ECOLOGICA EN ROLLO 180 MTSX19.5 CM 6 PZAS/</v>
          </cell>
          <cell r="F179" t="str">
            <v>KC</v>
          </cell>
        </row>
        <row r="180">
          <cell r="B180">
            <v>2160</v>
          </cell>
          <cell r="C180">
            <v>0</v>
          </cell>
          <cell r="D180">
            <v>2160</v>
          </cell>
          <cell r="E180" t="str">
            <v>MULTIUSOS OXXO 1 LT.</v>
          </cell>
          <cell r="F180" t="str">
            <v>Key</v>
          </cell>
        </row>
        <row r="181">
          <cell r="B181">
            <v>4855</v>
          </cell>
          <cell r="C181">
            <v>0</v>
          </cell>
          <cell r="D181">
            <v>4855</v>
          </cell>
          <cell r="E181" t="str">
            <v>REPUESTO JALADOR HULE ESPUMA HYGIENIC 55cm ROJO</v>
          </cell>
          <cell r="F181" t="str">
            <v>Key</v>
          </cell>
        </row>
        <row r="182">
          <cell r="B182">
            <v>4856</v>
          </cell>
          <cell r="C182">
            <v>0</v>
          </cell>
          <cell r="D182">
            <v>4856</v>
          </cell>
          <cell r="E182" t="str">
            <v>REPUESTO JALADOR HULE ESPUMA HYGIENIC 55cm VERDE</v>
          </cell>
          <cell r="F182" t="str">
            <v>Key</v>
          </cell>
        </row>
        <row r="183">
          <cell r="B183">
            <v>4858</v>
          </cell>
          <cell r="C183">
            <v>0</v>
          </cell>
          <cell r="D183">
            <v>4858</v>
          </cell>
          <cell r="E183" t="str">
            <v>REPUESTO JALADOR HULE ESPUMA HYGIENIC 55cm AZUL</v>
          </cell>
          <cell r="F183" t="str">
            <v>Key</v>
          </cell>
        </row>
        <row r="184">
          <cell r="B184">
            <v>5261</v>
          </cell>
          <cell r="C184">
            <v>92109</v>
          </cell>
          <cell r="D184">
            <v>5261</v>
          </cell>
          <cell r="E184" t="str">
            <v>SERVITOALLAS KIMLARK DE 60 HD CAJA C/24 (92109)</v>
          </cell>
          <cell r="F184" t="str">
            <v>KC</v>
          </cell>
        </row>
        <row r="185">
          <cell r="B185">
            <v>4860</v>
          </cell>
          <cell r="C185">
            <v>0</v>
          </cell>
          <cell r="D185">
            <v>4860</v>
          </cell>
          <cell r="E185" t="str">
            <v>REPUESTO JALADOR INDUSTRIAL PARA PISOS (75cm) VERDE</v>
          </cell>
          <cell r="F185" t="str">
            <v>Key</v>
          </cell>
        </row>
        <row r="186">
          <cell r="B186">
            <v>70038</v>
          </cell>
          <cell r="C186">
            <v>0</v>
          </cell>
          <cell r="D186">
            <v>70038</v>
          </cell>
          <cell r="E186" t="str">
            <v>VANG. AROMAT.FIESTA FRUTAL 4 L</v>
          </cell>
          <cell r="F186" t="str">
            <v>Key</v>
          </cell>
        </row>
        <row r="187">
          <cell r="B187">
            <v>4861</v>
          </cell>
          <cell r="C187">
            <v>0</v>
          </cell>
          <cell r="D187">
            <v>4861</v>
          </cell>
          <cell r="E187" t="str">
            <v>REPUESTO JALADOR INDUSTRIAL PARA PISOS (75cm) AMARILLO</v>
          </cell>
          <cell r="F187" t="str">
            <v>Key</v>
          </cell>
        </row>
        <row r="188">
          <cell r="B188">
            <v>1592</v>
          </cell>
          <cell r="C188">
            <v>0</v>
          </cell>
          <cell r="D188">
            <v>1592</v>
          </cell>
          <cell r="E188" t="str">
            <v>PISTOLA ATOMIZADORA BCO/AZUL</v>
          </cell>
          <cell r="F188" t="str">
            <v>Key</v>
          </cell>
        </row>
        <row r="189">
          <cell r="B189">
            <v>1416</v>
          </cell>
          <cell r="C189">
            <v>0</v>
          </cell>
          <cell r="D189">
            <v>1416</v>
          </cell>
          <cell r="E189" t="str">
            <v>SERV. BIMESTRAL LGS MORA       CONCENTRADO (51801)</v>
          </cell>
          <cell r="F189" t="str">
            <v>Key</v>
          </cell>
        </row>
        <row r="190">
          <cell r="B190">
            <v>4877</v>
          </cell>
          <cell r="C190">
            <v>0</v>
          </cell>
          <cell r="D190">
            <v>4877</v>
          </cell>
          <cell r="E190" t="str">
            <v xml:space="preserve">CEPILLO LARGO 20¨ BLANCO       4102W              </v>
          </cell>
          <cell r="F190" t="str">
            <v>Key</v>
          </cell>
        </row>
        <row r="191">
          <cell r="B191">
            <v>4886</v>
          </cell>
          <cell r="C191">
            <v>0</v>
          </cell>
          <cell r="D191">
            <v>4886</v>
          </cell>
          <cell r="E191" t="str">
            <v>REPUESTO POLICLEAN TRAPEADOR AZUL</v>
          </cell>
          <cell r="F191" t="str">
            <v>Key</v>
          </cell>
        </row>
        <row r="192">
          <cell r="B192">
            <v>1919</v>
          </cell>
          <cell r="C192">
            <v>0</v>
          </cell>
          <cell r="D192">
            <v>1919</v>
          </cell>
          <cell r="E192" t="str">
            <v>AR-100  20 LT</v>
          </cell>
          <cell r="F192" t="str">
            <v>Key</v>
          </cell>
        </row>
        <row r="193">
          <cell r="B193">
            <v>533</v>
          </cell>
          <cell r="C193">
            <v>0</v>
          </cell>
          <cell r="D193">
            <v>533</v>
          </cell>
          <cell r="E193" t="str">
            <v>KEY UNICO 4 LTS</v>
          </cell>
          <cell r="F193" t="str">
            <v>Key</v>
          </cell>
        </row>
        <row r="194">
          <cell r="B194">
            <v>5004</v>
          </cell>
          <cell r="C194">
            <v>0</v>
          </cell>
          <cell r="D194">
            <v>5004</v>
          </cell>
          <cell r="E194" t="str">
            <v>ADAPTADOR PARA BASTON</v>
          </cell>
          <cell r="F194" t="str">
            <v>Key</v>
          </cell>
        </row>
        <row r="195">
          <cell r="B195">
            <v>1747</v>
          </cell>
          <cell r="C195">
            <v>0</v>
          </cell>
          <cell r="D195">
            <v>1747</v>
          </cell>
          <cell r="E195" t="str">
            <v xml:space="preserve">TRAPEADOR PABILO               </v>
          </cell>
          <cell r="F195" t="str">
            <v>Key</v>
          </cell>
        </row>
        <row r="196">
          <cell r="B196">
            <v>5944</v>
          </cell>
          <cell r="C196">
            <v>0</v>
          </cell>
          <cell r="D196">
            <v>5944</v>
          </cell>
          <cell r="E196" t="str">
            <v>ESCOBILLON 1" BLANCO</v>
          </cell>
          <cell r="F196" t="str">
            <v>Key</v>
          </cell>
        </row>
        <row r="197">
          <cell r="B197">
            <v>5413</v>
          </cell>
          <cell r="C197">
            <v>91675</v>
          </cell>
          <cell r="D197">
            <v>5413</v>
          </cell>
          <cell r="E197" t="str">
            <v>SERVILLETA TRADICIONAL KLEENEX LUJO TOKS</v>
          </cell>
          <cell r="F197" t="str">
            <v>KC</v>
          </cell>
        </row>
        <row r="198">
          <cell r="B198">
            <v>111419</v>
          </cell>
          <cell r="C198">
            <v>0</v>
          </cell>
          <cell r="D198">
            <v>111419</v>
          </cell>
          <cell r="E198" t="str">
            <v>FACIALES KLEENEX DE 90 HD PIEZA (5256)</v>
          </cell>
          <cell r="F198" t="str">
            <v>KC</v>
          </cell>
        </row>
        <row r="199">
          <cell r="B199">
            <v>5226</v>
          </cell>
          <cell r="C199">
            <v>90510</v>
          </cell>
          <cell r="D199">
            <v>5226</v>
          </cell>
          <cell r="E199" t="str">
            <v>MARLI  400 MTS HD CAJA C/6 ROLLOS</v>
          </cell>
          <cell r="F199" t="str">
            <v>KC</v>
          </cell>
        </row>
        <row r="200">
          <cell r="B200">
            <v>1142</v>
          </cell>
          <cell r="C200">
            <v>0</v>
          </cell>
          <cell r="D200">
            <v>1142</v>
          </cell>
          <cell r="E200" t="str">
            <v>MANGOS DE MADERA 1 PZA ITEM 45267</v>
          </cell>
          <cell r="F200" t="str">
            <v>Key</v>
          </cell>
        </row>
        <row r="201">
          <cell r="B201">
            <v>5947</v>
          </cell>
          <cell r="C201">
            <v>0</v>
          </cell>
          <cell r="D201">
            <v>5947</v>
          </cell>
          <cell r="E201" t="str">
            <v>PINCEL SAN. REDONDO CAFE</v>
          </cell>
          <cell r="F201" t="str">
            <v>Key</v>
          </cell>
        </row>
        <row r="202">
          <cell r="B202">
            <v>6118</v>
          </cell>
          <cell r="C202">
            <v>0</v>
          </cell>
          <cell r="D202">
            <v>6118</v>
          </cell>
          <cell r="E202" t="str">
            <v>KEY PARAISO 4 LTS.</v>
          </cell>
          <cell r="F202" t="str">
            <v>Key</v>
          </cell>
        </row>
        <row r="203">
          <cell r="B203">
            <v>2648</v>
          </cell>
          <cell r="C203">
            <v>0</v>
          </cell>
          <cell r="D203">
            <v>2648</v>
          </cell>
          <cell r="E203" t="str">
            <v>DERM - O - WIPE 960 ML MAQUILADO</v>
          </cell>
          <cell r="F203" t="str">
            <v>Key</v>
          </cell>
        </row>
        <row r="204">
          <cell r="B204">
            <v>6635</v>
          </cell>
          <cell r="C204">
            <v>0</v>
          </cell>
          <cell r="D204">
            <v>6635</v>
          </cell>
          <cell r="E204" t="str">
            <v>CLG-200 200 LTS</v>
          </cell>
          <cell r="F204" t="str">
            <v>Key</v>
          </cell>
        </row>
        <row r="205">
          <cell r="B205">
            <v>35218</v>
          </cell>
          <cell r="C205">
            <v>0</v>
          </cell>
          <cell r="D205">
            <v>35218</v>
          </cell>
          <cell r="E205" t="str">
            <v xml:space="preserve">MICROFIBRA 40x40 VERDE RB     </v>
          </cell>
          <cell r="F205" t="str">
            <v>Key</v>
          </cell>
        </row>
        <row r="206">
          <cell r="B206">
            <v>5991</v>
          </cell>
          <cell r="C206">
            <v>0</v>
          </cell>
          <cell r="D206">
            <v>5991</v>
          </cell>
          <cell r="E206" t="str">
            <v xml:space="preserve">PAÑO DE MICROFIBRA VERDE       </v>
          </cell>
          <cell r="F206" t="str">
            <v>Key</v>
          </cell>
        </row>
        <row r="207">
          <cell r="B207">
            <v>6533</v>
          </cell>
          <cell r="C207">
            <v>0</v>
          </cell>
          <cell r="D207">
            <v>6533</v>
          </cell>
          <cell r="E207" t="str">
            <v xml:space="preserve">FOM-200 4 LTS                  </v>
          </cell>
          <cell r="F207" t="str">
            <v>Key</v>
          </cell>
        </row>
        <row r="208">
          <cell r="B208">
            <v>874</v>
          </cell>
          <cell r="C208">
            <v>0</v>
          </cell>
          <cell r="D208">
            <v>874</v>
          </cell>
          <cell r="E208" t="str">
            <v>PRO AUTOSHAMPOO 20 LTS</v>
          </cell>
          <cell r="F208" t="str">
            <v>Key</v>
          </cell>
        </row>
        <row r="209">
          <cell r="B209">
            <v>6632</v>
          </cell>
          <cell r="C209">
            <v>0</v>
          </cell>
          <cell r="D209">
            <v>6632</v>
          </cell>
          <cell r="E209" t="str">
            <v>CLG-200 LPU CAFFENIO 4 LTS</v>
          </cell>
          <cell r="F209" t="str">
            <v>Key</v>
          </cell>
        </row>
        <row r="210">
          <cell r="B210">
            <v>173</v>
          </cell>
          <cell r="C210">
            <v>0</v>
          </cell>
          <cell r="D210">
            <v>173</v>
          </cell>
          <cell r="E210" t="str">
            <v>KEY 1000 4 LTS</v>
          </cell>
          <cell r="F210" t="str">
            <v>Key</v>
          </cell>
        </row>
        <row r="211">
          <cell r="B211">
            <v>110041</v>
          </cell>
          <cell r="C211">
            <v>0</v>
          </cell>
          <cell r="D211">
            <v>110041</v>
          </cell>
          <cell r="E211" t="str">
            <v>DETERGENTE AXION 500g</v>
          </cell>
          <cell r="F211" t="str">
            <v>Food</v>
          </cell>
        </row>
        <row r="212">
          <cell r="B212">
            <v>110042</v>
          </cell>
          <cell r="C212">
            <v>0</v>
          </cell>
          <cell r="D212">
            <v>110042</v>
          </cell>
          <cell r="E212" t="str">
            <v xml:space="preserve">CUBETA PLASTICO GRIS 19 LTS. </v>
          </cell>
          <cell r="F212" t="str">
            <v>Plastomax</v>
          </cell>
        </row>
        <row r="213">
          <cell r="B213">
            <v>6699</v>
          </cell>
          <cell r="C213">
            <v>0</v>
          </cell>
          <cell r="D213">
            <v>6699</v>
          </cell>
          <cell r="E213" t="str">
            <v xml:space="preserve">SANI 300 20 LTS                </v>
          </cell>
          <cell r="F213" t="str">
            <v>Key</v>
          </cell>
        </row>
        <row r="214">
          <cell r="B214">
            <v>110130</v>
          </cell>
          <cell r="C214">
            <v>0</v>
          </cell>
          <cell r="D214">
            <v>110130</v>
          </cell>
          <cell r="E214" t="str">
            <v>higienico 360</v>
          </cell>
          <cell r="F214" t="str">
            <v>Local</v>
          </cell>
        </row>
        <row r="215">
          <cell r="B215">
            <v>110183</v>
          </cell>
          <cell r="C215">
            <v>0</v>
          </cell>
          <cell r="D215">
            <v>110183</v>
          </cell>
          <cell r="E215" t="str">
            <v>WB MOPPING TROLLEY</v>
          </cell>
          <cell r="F215" t="str">
            <v>Local</v>
          </cell>
        </row>
        <row r="216">
          <cell r="B216">
            <v>110208</v>
          </cell>
          <cell r="C216">
            <v>0</v>
          </cell>
          <cell r="D216">
            <v>110208</v>
          </cell>
          <cell r="E216" t="str">
            <v>BOLSA 50 X 70 AMARILLA 1 KG</v>
          </cell>
          <cell r="F216" t="str">
            <v>Local</v>
          </cell>
        </row>
        <row r="217">
          <cell r="B217">
            <v>8912</v>
          </cell>
          <cell r="C217">
            <v>28124</v>
          </cell>
          <cell r="D217">
            <v>8912</v>
          </cell>
          <cell r="E217" t="str">
            <v>T. EN ROLLO SOFPULL DE FLUIDO CONCENTRICO H/S 6PAQ</v>
          </cell>
          <cell r="F217" t="str">
            <v>GP</v>
          </cell>
        </row>
        <row r="218">
          <cell r="B218">
            <v>6709</v>
          </cell>
          <cell r="C218">
            <v>0</v>
          </cell>
          <cell r="D218">
            <v>6709</v>
          </cell>
          <cell r="E218" t="str">
            <v>SANI 500 20 LTS</v>
          </cell>
          <cell r="F218" t="str">
            <v>Key</v>
          </cell>
        </row>
        <row r="219">
          <cell r="B219">
            <v>110428</v>
          </cell>
          <cell r="E219" t="str">
            <v>PAÑO DE TELA COLOR BLANCO 14 X 17</v>
          </cell>
          <cell r="F219" t="str">
            <v>Local</v>
          </cell>
        </row>
        <row r="220">
          <cell r="B220">
            <v>110474</v>
          </cell>
          <cell r="C220">
            <v>0</v>
          </cell>
          <cell r="D220">
            <v>110474</v>
          </cell>
          <cell r="E220" t="str">
            <v>CESTO BALANCIN CHICO</v>
          </cell>
          <cell r="F220" t="str">
            <v>Local</v>
          </cell>
        </row>
        <row r="221">
          <cell r="B221">
            <v>110700</v>
          </cell>
          <cell r="C221">
            <v>0</v>
          </cell>
          <cell r="D221">
            <v>110700</v>
          </cell>
          <cell r="E221" t="str">
            <v>ESCOBILLA DE IXTLE</v>
          </cell>
          <cell r="F221" t="str">
            <v>Local</v>
          </cell>
        </row>
        <row r="222">
          <cell r="B222">
            <v>110792</v>
          </cell>
          <cell r="C222">
            <v>0</v>
          </cell>
          <cell r="D222">
            <v>110792</v>
          </cell>
          <cell r="E222" t="str">
            <v>GALON VACIO</v>
          </cell>
          <cell r="F222" t="str">
            <v>Local</v>
          </cell>
        </row>
        <row r="223">
          <cell r="B223">
            <v>111120</v>
          </cell>
          <cell r="C223">
            <v>0</v>
          </cell>
          <cell r="D223">
            <v>111120</v>
          </cell>
          <cell r="E223" t="str">
            <v>trapeador policlean</v>
          </cell>
          <cell r="F223" t="str">
            <v>Local</v>
          </cell>
        </row>
        <row r="224">
          <cell r="B224">
            <v>111126</v>
          </cell>
          <cell r="C224">
            <v>0</v>
          </cell>
          <cell r="D224">
            <v>111126</v>
          </cell>
          <cell r="E224" t="str">
            <v>JALADOR BHSHTECH</v>
          </cell>
          <cell r="F224" t="str">
            <v>Local</v>
          </cell>
        </row>
        <row r="225">
          <cell r="B225">
            <v>111160</v>
          </cell>
          <cell r="C225">
            <v>0</v>
          </cell>
          <cell r="D225">
            <v>111160</v>
          </cell>
          <cell r="E225" t="str">
            <v xml:space="preserve">CEPILLO TIPO ESCOBA DE POLIESTER NEGRO (DICO) </v>
          </cell>
          <cell r="F225" t="str">
            <v>Local</v>
          </cell>
        </row>
        <row r="226">
          <cell r="B226">
            <v>111203</v>
          </cell>
          <cell r="C226">
            <v>0</v>
          </cell>
          <cell r="D226">
            <v>111203</v>
          </cell>
          <cell r="E226" t="str">
            <v>RECOGEDOR ROJO</v>
          </cell>
          <cell r="F226" t="str">
            <v>Local</v>
          </cell>
        </row>
        <row r="227">
          <cell r="B227">
            <v>111280</v>
          </cell>
          <cell r="C227">
            <v>0</v>
          </cell>
          <cell r="D227">
            <v>111280</v>
          </cell>
          <cell r="E227" t="str">
            <v>Cesto basura rectangular</v>
          </cell>
          <cell r="F227" t="str">
            <v>Local</v>
          </cell>
        </row>
        <row r="228">
          <cell r="B228">
            <v>110036</v>
          </cell>
          <cell r="C228">
            <v>0</v>
          </cell>
          <cell r="D228">
            <v>110036</v>
          </cell>
          <cell r="E228" t="str">
            <v>ACETONA</v>
          </cell>
          <cell r="F228" t="str">
            <v>Local</v>
          </cell>
        </row>
        <row r="229">
          <cell r="B229">
            <v>110070</v>
          </cell>
          <cell r="C229">
            <v>0</v>
          </cell>
          <cell r="D229">
            <v>110070</v>
          </cell>
          <cell r="E229" t="str">
            <v>Rollo Bolsa 434814K (25 bolsas)</v>
          </cell>
          <cell r="F229" t="str">
            <v>Local</v>
          </cell>
        </row>
        <row r="230">
          <cell r="B230">
            <v>110120</v>
          </cell>
          <cell r="C230">
            <v>0</v>
          </cell>
          <cell r="D230">
            <v>110120</v>
          </cell>
          <cell r="E230" t="str">
            <v>malla para mingitorio</v>
          </cell>
          <cell r="F230" t="str">
            <v>Local</v>
          </cell>
        </row>
        <row r="231">
          <cell r="B231">
            <v>110101</v>
          </cell>
          <cell r="C231">
            <v>0</v>
          </cell>
          <cell r="D231">
            <v>110101</v>
          </cell>
          <cell r="E231" t="str">
            <v>(Flash) PASTILLA P/WC CON CANASTILLA.</v>
          </cell>
          <cell r="F231" t="str">
            <v>Local</v>
          </cell>
        </row>
        <row r="232">
          <cell r="B232">
            <v>111409</v>
          </cell>
          <cell r="C232">
            <v>0</v>
          </cell>
          <cell r="D232">
            <v>111409</v>
          </cell>
          <cell r="E232" t="str">
            <v>T. Interdoblada sanitas pieza</v>
          </cell>
          <cell r="F232" t="str">
            <v>Local</v>
          </cell>
        </row>
        <row r="233">
          <cell r="B233">
            <v>110075</v>
          </cell>
          <cell r="C233">
            <v>0</v>
          </cell>
          <cell r="D233">
            <v>110075</v>
          </cell>
          <cell r="E233" t="str">
            <v>Wypall X70 C/3 de 275</v>
          </cell>
          <cell r="F233" t="str">
            <v>Local</v>
          </cell>
        </row>
        <row r="234">
          <cell r="B234">
            <v>110100</v>
          </cell>
          <cell r="C234">
            <v>0</v>
          </cell>
          <cell r="D234">
            <v>110100</v>
          </cell>
          <cell r="E234" t="str">
            <v>INSECTICIDA RAID MATA BICHOS 250 ML</v>
          </cell>
          <cell r="F234" t="str">
            <v>Local</v>
          </cell>
        </row>
        <row r="235">
          <cell r="B235">
            <v>110951</v>
          </cell>
          <cell r="C235">
            <v>0</v>
          </cell>
          <cell r="D235">
            <v>110951</v>
          </cell>
          <cell r="E235" t="str">
            <v>BOLSA TRANSPARENTE 20X30 1 KG</v>
          </cell>
          <cell r="F235" t="str">
            <v>Local</v>
          </cell>
        </row>
        <row r="236">
          <cell r="B236">
            <v>110349</v>
          </cell>
          <cell r="C236">
            <v>0</v>
          </cell>
          <cell r="D236">
            <v>110349</v>
          </cell>
          <cell r="E236" t="str">
            <v>WIND FRES</v>
          </cell>
          <cell r="F236" t="str">
            <v>Local</v>
          </cell>
        </row>
        <row r="237">
          <cell r="B237">
            <v>110603</v>
          </cell>
          <cell r="C237">
            <v>0</v>
          </cell>
          <cell r="D237">
            <v>110603</v>
          </cell>
          <cell r="E237" t="str">
            <v>Jabon lavatrastes axion pasta</v>
          </cell>
          <cell r="F237" t="str">
            <v>Local</v>
          </cell>
        </row>
        <row r="238">
          <cell r="B238">
            <v>110325</v>
          </cell>
          <cell r="C238">
            <v>0</v>
          </cell>
          <cell r="D238">
            <v>110325</v>
          </cell>
          <cell r="E238" t="str">
            <v>CEPILLO PLASTICO TIPO PLANCHA</v>
          </cell>
          <cell r="F238" t="str">
            <v>Chartea</v>
          </cell>
        </row>
        <row r="239">
          <cell r="B239">
            <v>110715</v>
          </cell>
          <cell r="C239">
            <v>0</v>
          </cell>
          <cell r="D239">
            <v>110715</v>
          </cell>
          <cell r="E239" t="str">
            <v>ESCOBA TIPO ABANICO CADEREYTA AMARILLA</v>
          </cell>
          <cell r="F239" t="str">
            <v>Chartea</v>
          </cell>
        </row>
        <row r="240">
          <cell r="B240">
            <v>111700</v>
          </cell>
          <cell r="C240">
            <v>0</v>
          </cell>
          <cell r="D240">
            <v>111700</v>
          </cell>
          <cell r="E240" t="str">
            <v>TELA  MULTIUSOS RESISTENTE</v>
          </cell>
          <cell r="F240" t="str">
            <v>Local</v>
          </cell>
        </row>
        <row r="241">
          <cell r="B241">
            <v>110010</v>
          </cell>
          <cell r="C241">
            <v>0</v>
          </cell>
          <cell r="D241">
            <v>110010</v>
          </cell>
          <cell r="E241" t="str">
            <v>HIGIENICO JUMBO LA PRUEBA BLANCA 360 MTS C/6</v>
          </cell>
          <cell r="F241" t="str">
            <v>Ailsa</v>
          </cell>
        </row>
        <row r="242">
          <cell r="B242">
            <v>110006</v>
          </cell>
          <cell r="C242">
            <v>0</v>
          </cell>
          <cell r="D242">
            <v>110006</v>
          </cell>
          <cell r="E242" t="str">
            <v>HIGIENICO JR LA PRUEBA 180 MTS C/12</v>
          </cell>
          <cell r="F242" t="str">
            <v>Ailsa</v>
          </cell>
        </row>
        <row r="243">
          <cell r="B243">
            <v>111169</v>
          </cell>
          <cell r="C243">
            <v>0</v>
          </cell>
          <cell r="D243">
            <v>111169</v>
          </cell>
          <cell r="E243" t="str">
            <v>BOLSA AZUL  60 X 60  20R  (2424AZU)</v>
          </cell>
          <cell r="F243" t="str">
            <v>Cronos</v>
          </cell>
        </row>
        <row r="244">
          <cell r="B244">
            <v>110077</v>
          </cell>
          <cell r="C244">
            <v>0</v>
          </cell>
          <cell r="D244">
            <v>110077</v>
          </cell>
          <cell r="E244" t="str">
            <v>GLICERINA USP</v>
          </cell>
          <cell r="F244" t="str">
            <v>Local</v>
          </cell>
        </row>
        <row r="245">
          <cell r="B245">
            <v>110635</v>
          </cell>
          <cell r="C245">
            <v>0</v>
          </cell>
          <cell r="D245">
            <v>110635</v>
          </cell>
          <cell r="E245" t="str">
            <v>BOLSA AD 40 X 48 NEGRA (C404812K)</v>
          </cell>
          <cell r="F245" t="str">
            <v>Local</v>
          </cell>
        </row>
        <row r="246">
          <cell r="B246">
            <v>111396</v>
          </cell>
          <cell r="C246">
            <v>0</v>
          </cell>
          <cell r="D246">
            <v>111396</v>
          </cell>
          <cell r="E246" t="str">
            <v>VASO SOLO TP7</v>
          </cell>
          <cell r="F246" t="str">
            <v>Local</v>
          </cell>
        </row>
        <row r="247">
          <cell r="B247">
            <v>111629</v>
          </cell>
          <cell r="C247">
            <v>0</v>
          </cell>
          <cell r="D247">
            <v>111629</v>
          </cell>
          <cell r="E247" t="str">
            <v>BOMBA PARA WC</v>
          </cell>
          <cell r="F247" t="str">
            <v>Chartea</v>
          </cell>
        </row>
        <row r="248">
          <cell r="B248">
            <v>5510</v>
          </cell>
          <cell r="C248">
            <v>552000</v>
          </cell>
          <cell r="D248">
            <v>5510</v>
          </cell>
          <cell r="E248" t="str">
            <v>DESPACHADOR TORK TOALLA INTERDOBLADA BLANCO</v>
          </cell>
          <cell r="F248" t="str">
            <v>SCA</v>
          </cell>
        </row>
        <row r="249">
          <cell r="B249">
            <v>110007</v>
          </cell>
          <cell r="C249">
            <v>0</v>
          </cell>
          <cell r="D249">
            <v>110007</v>
          </cell>
          <cell r="E249" t="str">
            <v>TOALLA EN ROLLO CAFÉ INSTITUCIONAL C/6 ECO</v>
          </cell>
          <cell r="F249" t="str">
            <v>Ailsa</v>
          </cell>
        </row>
        <row r="250">
          <cell r="B250">
            <v>110015</v>
          </cell>
          <cell r="C250">
            <v>0</v>
          </cell>
          <cell r="D250">
            <v>110015</v>
          </cell>
          <cell r="E250" t="str">
            <v>HIGIENICO JUNIOR INSTITUCIONAL C/12 (9031)</v>
          </cell>
          <cell r="F250" t="str">
            <v>Ailsa</v>
          </cell>
        </row>
        <row r="251">
          <cell r="B251">
            <v>110021</v>
          </cell>
          <cell r="C251">
            <v>0</v>
          </cell>
          <cell r="D251">
            <v>110021</v>
          </cell>
          <cell r="E251" t="str">
            <v xml:space="preserve">CUBETA PLASTICO BLANCA 19 LTS. </v>
          </cell>
          <cell r="F251" t="str">
            <v>Local</v>
          </cell>
        </row>
        <row r="252">
          <cell r="B252">
            <v>110029</v>
          </cell>
          <cell r="C252">
            <v>0</v>
          </cell>
          <cell r="D252">
            <v>110029</v>
          </cell>
          <cell r="E252" t="str">
            <v>HIGIENICO JUMBO INSTITUCIONAL C/6</v>
          </cell>
          <cell r="F252" t="str">
            <v>Local</v>
          </cell>
        </row>
        <row r="253">
          <cell r="B253">
            <v>110039</v>
          </cell>
          <cell r="C253">
            <v>0</v>
          </cell>
          <cell r="D253">
            <v>110039</v>
          </cell>
          <cell r="E253" t="str">
            <v>TORK ADV HIG BOBINA JR 12/200 MTS HD (700165)</v>
          </cell>
          <cell r="F253" t="str">
            <v>Local</v>
          </cell>
        </row>
        <row r="254">
          <cell r="B254">
            <v>110044</v>
          </cell>
          <cell r="C254">
            <v>0</v>
          </cell>
          <cell r="D254">
            <v>110044</v>
          </cell>
          <cell r="E254" t="str">
            <v>TORK UNIVERSAL TOALLA ROLLO BLANCA H/S 180M</v>
          </cell>
          <cell r="F254" t="str">
            <v>Local</v>
          </cell>
        </row>
        <row r="255">
          <cell r="B255">
            <v>110060</v>
          </cell>
          <cell r="C255">
            <v>0</v>
          </cell>
          <cell r="D255">
            <v>110060</v>
          </cell>
          <cell r="E255" t="str">
            <v>SERVILLETAS KIMLARK C/500 HS</v>
          </cell>
          <cell r="F255" t="str">
            <v>Local</v>
          </cell>
        </row>
        <row r="256">
          <cell r="B256">
            <v>110064</v>
          </cell>
          <cell r="C256">
            <v>0</v>
          </cell>
          <cell r="D256">
            <v>110064</v>
          </cell>
          <cell r="E256" t="str">
            <v>RECOGEDOR ESPECIAL FLIPP AZUL</v>
          </cell>
          <cell r="F256" t="str">
            <v>Chartea</v>
          </cell>
        </row>
        <row r="257">
          <cell r="B257">
            <v>110074</v>
          </cell>
          <cell r="C257">
            <v>0</v>
          </cell>
          <cell r="D257">
            <v>110074</v>
          </cell>
          <cell r="E257" t="str">
            <v>Cepillo Circular 18" Polipropileno</v>
          </cell>
          <cell r="F257" t="str">
            <v>Local</v>
          </cell>
        </row>
        <row r="258">
          <cell r="B258">
            <v>110076</v>
          </cell>
          <cell r="C258">
            <v>0</v>
          </cell>
          <cell r="D258">
            <v>110076</v>
          </cell>
          <cell r="E258" t="str">
            <v>GEL PARA MINGITORIO ECOLOGICO</v>
          </cell>
          <cell r="F258" t="str">
            <v>Local</v>
          </cell>
        </row>
        <row r="259">
          <cell r="B259">
            <v>110084</v>
          </cell>
          <cell r="C259">
            <v>0</v>
          </cell>
          <cell r="D259">
            <v>110084</v>
          </cell>
          <cell r="E259" t="str">
            <v>192240 TUBO DE EXTENSION 2.4 MTS P/TRABAJO RUDO</v>
          </cell>
          <cell r="F259" t="str">
            <v>Local</v>
          </cell>
        </row>
        <row r="260">
          <cell r="B260">
            <v>110087</v>
          </cell>
          <cell r="C260">
            <v>0</v>
          </cell>
          <cell r="D260">
            <v>110087</v>
          </cell>
          <cell r="E260" t="str">
            <v>BOTE BRUTE 44 GAL. AZUL RB (R2643/AZ)</v>
          </cell>
          <cell r="F260" t="str">
            <v>Local</v>
          </cell>
        </row>
        <row r="261">
          <cell r="B261">
            <v>110088</v>
          </cell>
          <cell r="C261">
            <v>0</v>
          </cell>
          <cell r="D261">
            <v>110088</v>
          </cell>
          <cell r="E261" t="str">
            <v>ACEITE 3 EN 1 30ML</v>
          </cell>
          <cell r="F261" t="str">
            <v>Local</v>
          </cell>
        </row>
        <row r="262">
          <cell r="B262">
            <v>110089</v>
          </cell>
          <cell r="C262">
            <v>0</v>
          </cell>
          <cell r="D262">
            <v>110089</v>
          </cell>
          <cell r="E262" t="str">
            <v>4901-W CEPILLO P/MANOS</v>
          </cell>
          <cell r="F262" t="str">
            <v>Local</v>
          </cell>
        </row>
        <row r="263">
          <cell r="B263">
            <v>110090</v>
          </cell>
          <cell r="C263">
            <v>0</v>
          </cell>
          <cell r="D263">
            <v>110090</v>
          </cell>
          <cell r="E263" t="str">
            <v>valvula porron chica</v>
          </cell>
          <cell r="F263" t="str">
            <v>Local</v>
          </cell>
        </row>
        <row r="264">
          <cell r="B264">
            <v>110091</v>
          </cell>
          <cell r="C264">
            <v>0</v>
          </cell>
          <cell r="D264">
            <v>110091</v>
          </cell>
          <cell r="E264" t="str">
            <v>Servicio de limpieza</v>
          </cell>
          <cell r="F264" t="str">
            <v>Local</v>
          </cell>
        </row>
        <row r="265">
          <cell r="B265">
            <v>110092</v>
          </cell>
          <cell r="C265">
            <v>0</v>
          </cell>
          <cell r="D265">
            <v>110092</v>
          </cell>
          <cell r="E265" t="str">
            <v>Servicio de limpieza</v>
          </cell>
          <cell r="F265" t="str">
            <v>Local</v>
          </cell>
        </row>
        <row r="266">
          <cell r="B266">
            <v>110096</v>
          </cell>
          <cell r="C266">
            <v>0</v>
          </cell>
          <cell r="D266">
            <v>110096</v>
          </cell>
          <cell r="E266" t="str">
            <v>TAMBOR DE PLASTICO C/TAPA 220 LITROS</v>
          </cell>
          <cell r="F266" t="str">
            <v>Local</v>
          </cell>
        </row>
        <row r="267">
          <cell r="B267">
            <v>110097</v>
          </cell>
          <cell r="C267">
            <v>0</v>
          </cell>
          <cell r="D267">
            <v>110097</v>
          </cell>
          <cell r="E267" t="str">
            <v>TRAPO SECADOR LISO 6 PIEZAS</v>
          </cell>
          <cell r="F267" t="str">
            <v>Local</v>
          </cell>
        </row>
        <row r="268">
          <cell r="B268">
            <v>110099</v>
          </cell>
          <cell r="C268">
            <v>0</v>
          </cell>
          <cell r="D268">
            <v>110099</v>
          </cell>
          <cell r="E268" t="str">
            <v>RAID MAX</v>
          </cell>
          <cell r="F268" t="str">
            <v>Local</v>
          </cell>
        </row>
        <row r="269">
          <cell r="B269">
            <v>110122</v>
          </cell>
          <cell r="C269">
            <v>0</v>
          </cell>
          <cell r="D269">
            <v>110122</v>
          </cell>
          <cell r="E269" t="str">
            <v>CUBREBOCAS 1 PZA</v>
          </cell>
          <cell r="F269" t="str">
            <v>Local</v>
          </cell>
        </row>
        <row r="270">
          <cell r="B270">
            <v>110123</v>
          </cell>
          <cell r="C270">
            <v>0</v>
          </cell>
          <cell r="D270">
            <v>110123</v>
          </cell>
          <cell r="E270" t="str">
            <v>Guante Ultra Protector Vileda (Paquete c/10 piezas)</v>
          </cell>
          <cell r="F270" t="str">
            <v>Vileda</v>
          </cell>
        </row>
        <row r="271">
          <cell r="B271">
            <v>110129</v>
          </cell>
          <cell r="C271">
            <v>0</v>
          </cell>
          <cell r="D271">
            <v>110129</v>
          </cell>
          <cell r="E271" t="str">
            <v>TORK HIGIENICO 12 ROLLO / 200 MTS (700152)</v>
          </cell>
          <cell r="F271" t="str">
            <v>Local</v>
          </cell>
        </row>
        <row r="272">
          <cell r="B272">
            <v>110136</v>
          </cell>
          <cell r="C272">
            <v>0</v>
          </cell>
          <cell r="D272">
            <v>110136</v>
          </cell>
          <cell r="E272" t="str">
            <v>servilleta barramesa</v>
          </cell>
          <cell r="F272" t="str">
            <v>Local</v>
          </cell>
        </row>
        <row r="273">
          <cell r="B273">
            <v>110137</v>
          </cell>
          <cell r="C273">
            <v>0</v>
          </cell>
          <cell r="D273">
            <v>110137</v>
          </cell>
          <cell r="E273" t="str">
            <v>WIPEALL X80 CAJA C/150 PZ. (1401)</v>
          </cell>
          <cell r="F273" t="str">
            <v>Local</v>
          </cell>
        </row>
        <row r="274">
          <cell r="B274">
            <v>110139</v>
          </cell>
          <cell r="C274">
            <v>0</v>
          </cell>
          <cell r="D274">
            <v>110139</v>
          </cell>
          <cell r="E274" t="str">
            <v>PASTILLA P.PURIFIC</v>
          </cell>
          <cell r="F274" t="str">
            <v>Local</v>
          </cell>
        </row>
        <row r="275">
          <cell r="B275">
            <v>110142</v>
          </cell>
          <cell r="C275">
            <v>0</v>
          </cell>
          <cell r="D275">
            <v>110142</v>
          </cell>
          <cell r="E275" t="str">
            <v>PAPEL FLAMINGO 4 ROLLOS 195</v>
          </cell>
          <cell r="F275" t="str">
            <v>Local</v>
          </cell>
        </row>
        <row r="276">
          <cell r="B276">
            <v>110143</v>
          </cell>
          <cell r="C276">
            <v>0</v>
          </cell>
          <cell r="D276">
            <v>110143</v>
          </cell>
          <cell r="E276" t="str">
            <v>Base de Discos Ahulada Combinada 19" Pza</v>
          </cell>
          <cell r="F276" t="str">
            <v>Local</v>
          </cell>
        </row>
        <row r="277">
          <cell r="B277">
            <v>110144</v>
          </cell>
          <cell r="C277">
            <v>0</v>
          </cell>
          <cell r="D277">
            <v>110144</v>
          </cell>
          <cell r="E277" t="str">
            <v>Pistola riego metal flujo ajustable</v>
          </cell>
          <cell r="F277" t="str">
            <v>Local</v>
          </cell>
        </row>
        <row r="278">
          <cell r="B278">
            <v>110145</v>
          </cell>
          <cell r="C278">
            <v>0</v>
          </cell>
          <cell r="D278">
            <v>110145</v>
          </cell>
          <cell r="E278" t="str">
            <v>1905 BASTON DE MADERA 1.5 MTS PUNTA METALICA</v>
          </cell>
          <cell r="F278" t="str">
            <v>Local</v>
          </cell>
        </row>
        <row r="279">
          <cell r="B279">
            <v>110146</v>
          </cell>
          <cell r="C279">
            <v>0</v>
          </cell>
          <cell r="D279">
            <v>110146</v>
          </cell>
          <cell r="E279" t="str">
            <v>Letreo p/piso Precaucion Varios Idiomas (R6112/AM)</v>
          </cell>
          <cell r="F279" t="str">
            <v>Local</v>
          </cell>
        </row>
        <row r="280">
          <cell r="B280">
            <v>110147</v>
          </cell>
          <cell r="C280">
            <v>0</v>
          </cell>
          <cell r="D280">
            <v>110147</v>
          </cell>
          <cell r="E280" t="str">
            <v>Contenedor Brute (R2632/GR)</v>
          </cell>
          <cell r="F280" t="str">
            <v>Local</v>
          </cell>
        </row>
        <row r="281">
          <cell r="B281">
            <v>110148</v>
          </cell>
          <cell r="C281">
            <v>0</v>
          </cell>
          <cell r="D281">
            <v>110148</v>
          </cell>
          <cell r="E281" t="str">
            <v>Tapa en forma de embudop/2632 y 2634 (R3543/GR)</v>
          </cell>
          <cell r="F281" t="str">
            <v>Local</v>
          </cell>
        </row>
        <row r="282">
          <cell r="B282">
            <v>8620</v>
          </cell>
          <cell r="C282">
            <v>0</v>
          </cell>
          <cell r="D282">
            <v>8620</v>
          </cell>
          <cell r="E282" t="str">
            <v>JABONERA AITANA GRIS (DJ70020)</v>
          </cell>
          <cell r="F282" t="str">
            <v>Key</v>
          </cell>
        </row>
        <row r="283">
          <cell r="B283">
            <v>110149</v>
          </cell>
          <cell r="C283">
            <v>0</v>
          </cell>
          <cell r="D283">
            <v>110149</v>
          </cell>
          <cell r="E283" t="str">
            <v>Contenedor Brute (R2632/AM)</v>
          </cell>
          <cell r="F283" t="str">
            <v>Local</v>
          </cell>
        </row>
        <row r="284">
          <cell r="B284">
            <v>110150</v>
          </cell>
          <cell r="C284">
            <v>0</v>
          </cell>
          <cell r="D284">
            <v>110150</v>
          </cell>
          <cell r="E284" t="str">
            <v>Contenedor Brute (R2632/AZ)</v>
          </cell>
          <cell r="F284" t="str">
            <v>Local</v>
          </cell>
        </row>
        <row r="285">
          <cell r="B285">
            <v>110151</v>
          </cell>
          <cell r="C285">
            <v>0</v>
          </cell>
          <cell r="D285">
            <v>110151</v>
          </cell>
          <cell r="E285" t="str">
            <v>Contenedor Brute (R2632/VE)</v>
          </cell>
          <cell r="F285" t="str">
            <v>Local</v>
          </cell>
        </row>
        <row r="286">
          <cell r="B286">
            <v>110329</v>
          </cell>
          <cell r="C286">
            <v>0</v>
          </cell>
          <cell r="D286">
            <v>110329</v>
          </cell>
          <cell r="E286" t="str">
            <v>CEPILLO DE BOLA SIN BASE</v>
          </cell>
          <cell r="F286" t="str">
            <v>Chartea</v>
          </cell>
        </row>
        <row r="287">
          <cell r="B287">
            <v>110152</v>
          </cell>
          <cell r="C287">
            <v>0</v>
          </cell>
          <cell r="D287">
            <v>110152</v>
          </cell>
          <cell r="E287" t="str">
            <v>Contenedor Brute (R2632/RO)</v>
          </cell>
          <cell r="F287" t="str">
            <v>Local</v>
          </cell>
        </row>
        <row r="288">
          <cell r="B288">
            <v>110154</v>
          </cell>
          <cell r="C288">
            <v>0</v>
          </cell>
          <cell r="D288">
            <v>110154</v>
          </cell>
          <cell r="E288" t="str">
            <v>ENVASE 125 MLS.PUSH C/ATOM.</v>
          </cell>
          <cell r="F288" t="str">
            <v>Local</v>
          </cell>
        </row>
        <row r="289">
          <cell r="B289">
            <v>110156</v>
          </cell>
          <cell r="C289">
            <v>0</v>
          </cell>
          <cell r="D289">
            <v>110156</v>
          </cell>
          <cell r="E289" t="str">
            <v>HIGIENICO TRADICIONAL KLEENEX COTTONELLE C/300 HOJAS CAJA CON 96 PIEZAS</v>
          </cell>
          <cell r="F289" t="str">
            <v>Local</v>
          </cell>
        </row>
        <row r="290">
          <cell r="B290">
            <v>110157</v>
          </cell>
          <cell r="C290">
            <v>0</v>
          </cell>
          <cell r="D290">
            <v>110157</v>
          </cell>
          <cell r="E290" t="str">
            <v>DETERGENTE EN POLVO CANARIO 1 KG</v>
          </cell>
          <cell r="F290" t="str">
            <v>Local</v>
          </cell>
        </row>
        <row r="291">
          <cell r="B291">
            <v>110158</v>
          </cell>
          <cell r="C291">
            <v>0</v>
          </cell>
          <cell r="D291">
            <v>110158</v>
          </cell>
          <cell r="E291" t="str">
            <v>BRUTE LID REC BOTTLE/CAN 32G/121L BLUE</v>
          </cell>
          <cell r="F291" t="str">
            <v>Local</v>
          </cell>
        </row>
        <row r="292">
          <cell r="B292">
            <v>110159</v>
          </cell>
          <cell r="C292">
            <v>0</v>
          </cell>
          <cell r="D292">
            <v>110159</v>
          </cell>
          <cell r="E292" t="str">
            <v>CONTENEDOR BRUTE R2620-06</v>
          </cell>
          <cell r="F292" t="str">
            <v>Local</v>
          </cell>
        </row>
        <row r="293">
          <cell r="B293">
            <v>110161</v>
          </cell>
          <cell r="C293">
            <v>0</v>
          </cell>
          <cell r="D293">
            <v>110161</v>
          </cell>
          <cell r="E293" t="str">
            <v>DOSIFICADOR EMPOTRABLE CON</v>
          </cell>
          <cell r="F293" t="str">
            <v>Local</v>
          </cell>
        </row>
        <row r="294">
          <cell r="B294">
            <v>110163</v>
          </cell>
          <cell r="C294">
            <v>0</v>
          </cell>
          <cell r="D294">
            <v>110163</v>
          </cell>
          <cell r="E294" t="str">
            <v>MECHUDO SECO COMPLETO 60 CMS</v>
          </cell>
          <cell r="F294" t="str">
            <v>Local</v>
          </cell>
        </row>
        <row r="295">
          <cell r="B295">
            <v>110164</v>
          </cell>
          <cell r="C295">
            <v>0</v>
          </cell>
          <cell r="D295">
            <v>110164</v>
          </cell>
          <cell r="E295" t="str">
            <v>JUEGO DE TAPA Y CUBETA 4 LTS VERDE</v>
          </cell>
          <cell r="F295" t="str">
            <v>Local</v>
          </cell>
        </row>
        <row r="296">
          <cell r="B296">
            <v>110165</v>
          </cell>
          <cell r="C296">
            <v>0</v>
          </cell>
          <cell r="D296">
            <v>110165</v>
          </cell>
          <cell r="E296" t="str">
            <v>JUEGO DE TAPA Y CUBETA 4LT ROJA</v>
          </cell>
          <cell r="F296" t="str">
            <v>Local</v>
          </cell>
        </row>
        <row r="297">
          <cell r="B297">
            <v>110166</v>
          </cell>
          <cell r="C297">
            <v>0</v>
          </cell>
          <cell r="D297">
            <v>110166</v>
          </cell>
          <cell r="E297" t="str">
            <v>WAVE BRAKE 35 QT VERDE (JUEGO PARA TRAPEADOR R7588-88VE)</v>
          </cell>
          <cell r="F297" t="str">
            <v>Local</v>
          </cell>
        </row>
        <row r="298">
          <cell r="B298">
            <v>110167</v>
          </cell>
          <cell r="C298">
            <v>0</v>
          </cell>
          <cell r="D298">
            <v>110167</v>
          </cell>
          <cell r="E298" t="str">
            <v>WAVE BRAKE 35 QT ROJO (JUEGO PARA TRAPEADOR R7588-88/RO)</v>
          </cell>
          <cell r="F298" t="str">
            <v>Local</v>
          </cell>
        </row>
        <row r="299">
          <cell r="B299">
            <v>110168</v>
          </cell>
          <cell r="C299">
            <v>0</v>
          </cell>
          <cell r="D299">
            <v>110168</v>
          </cell>
          <cell r="E299" t="str">
            <v>WAVE BRAKE 35 QT AZUL (JUEGO PARA TRAPEADOR R7588-88/AZ)</v>
          </cell>
          <cell r="F299" t="str">
            <v>Local</v>
          </cell>
        </row>
        <row r="300">
          <cell r="B300">
            <v>110169</v>
          </cell>
          <cell r="C300">
            <v>0</v>
          </cell>
          <cell r="D300">
            <v>110169</v>
          </cell>
          <cell r="E300" t="str">
            <v>CHAROLA SANITARIA DESINFECTANTE 32X39</v>
          </cell>
          <cell r="F300" t="str">
            <v>Local</v>
          </cell>
        </row>
        <row r="301">
          <cell r="B301">
            <v>110170</v>
          </cell>
          <cell r="C301">
            <v>0</v>
          </cell>
          <cell r="D301">
            <v>110170</v>
          </cell>
          <cell r="E301" t="str">
            <v>SENSOR P/LX-30</v>
          </cell>
          <cell r="F301" t="str">
            <v>Local</v>
          </cell>
        </row>
        <row r="302">
          <cell r="B302">
            <v>110172</v>
          </cell>
          <cell r="C302">
            <v>0</v>
          </cell>
          <cell r="D302">
            <v>110172</v>
          </cell>
          <cell r="E302" t="str">
            <v>TINACO SMA TRICAPA 750 LTS</v>
          </cell>
          <cell r="F302" t="str">
            <v>Local</v>
          </cell>
        </row>
        <row r="303">
          <cell r="B303">
            <v>110173</v>
          </cell>
          <cell r="C303">
            <v>0</v>
          </cell>
          <cell r="D303">
            <v>110173</v>
          </cell>
          <cell r="E303" t="str">
            <v>KIT CLORO RESIDUAL</v>
          </cell>
          <cell r="F303" t="str">
            <v>Local</v>
          </cell>
        </row>
        <row r="304">
          <cell r="B304">
            <v>110175</v>
          </cell>
          <cell r="C304">
            <v>0</v>
          </cell>
          <cell r="D304">
            <v>110175</v>
          </cell>
          <cell r="E304" t="str">
            <v>FIBRA SCOTCH BRITE VERDE</v>
          </cell>
          <cell r="F304" t="str">
            <v>Local</v>
          </cell>
        </row>
        <row r="305">
          <cell r="B305">
            <v>110176</v>
          </cell>
          <cell r="C305">
            <v>0</v>
          </cell>
          <cell r="D305">
            <v>110176</v>
          </cell>
          <cell r="E305" t="str">
            <v>CESTO DE BASURA INGNIFUGO R2540/BE</v>
          </cell>
          <cell r="F305" t="str">
            <v>Local</v>
          </cell>
        </row>
        <row r="306">
          <cell r="B306">
            <v>110177</v>
          </cell>
          <cell r="C306">
            <v>0</v>
          </cell>
          <cell r="D306">
            <v>110177</v>
          </cell>
          <cell r="E306" t="str">
            <v>CESTO DE BASURA PARA ESCRITORIO C/TAPA R3071-20/BE</v>
          </cell>
          <cell r="F306" t="str">
            <v>Local</v>
          </cell>
        </row>
        <row r="307">
          <cell r="B307">
            <v>110178</v>
          </cell>
          <cell r="C307">
            <v>0</v>
          </cell>
          <cell r="D307">
            <v>110178</v>
          </cell>
          <cell r="E307" t="str">
            <v>CONTENEDOR CON PEDAL  ROJO</v>
          </cell>
          <cell r="F307" t="str">
            <v>Local</v>
          </cell>
        </row>
        <row r="308">
          <cell r="B308">
            <v>110179</v>
          </cell>
          <cell r="C308">
            <v>0</v>
          </cell>
          <cell r="D308">
            <v>110179</v>
          </cell>
          <cell r="E308" t="str">
            <v>CONTENEDOR CON PEDAL  AZUL</v>
          </cell>
          <cell r="F308" t="str">
            <v>Local</v>
          </cell>
        </row>
        <row r="309">
          <cell r="B309">
            <v>110181</v>
          </cell>
          <cell r="C309">
            <v>0</v>
          </cell>
          <cell r="D309">
            <v>110181</v>
          </cell>
          <cell r="E309" t="str">
            <v>ACEITE HIDRAULICO SAE 20</v>
          </cell>
          <cell r="F309" t="str">
            <v>Local</v>
          </cell>
        </row>
        <row r="310">
          <cell r="B310">
            <v>110182</v>
          </cell>
          <cell r="C310">
            <v>0</v>
          </cell>
          <cell r="D310">
            <v>110182</v>
          </cell>
          <cell r="E310" t="str">
            <v>BOLSA 84 X 1.02 CM C/250 PZ  AMARILLA  (C334014Y)</v>
          </cell>
          <cell r="F310" t="str">
            <v>Local</v>
          </cell>
        </row>
        <row r="311">
          <cell r="B311">
            <v>110184</v>
          </cell>
          <cell r="C311">
            <v>0</v>
          </cell>
          <cell r="D311">
            <v>110184</v>
          </cell>
          <cell r="E311" t="str">
            <v>CUBETA DE 20 LTS DE ACEITE HIDRAULICO ISO CON ADITIVO ANTIDESGASTANTE</v>
          </cell>
          <cell r="F311" t="str">
            <v>Local</v>
          </cell>
        </row>
        <row r="312">
          <cell r="B312">
            <v>110185</v>
          </cell>
          <cell r="C312">
            <v>0</v>
          </cell>
          <cell r="D312">
            <v>110185</v>
          </cell>
          <cell r="E312" t="str">
            <v>TAMBO DE 200 LTS DE ACEITE HIDRAULICO ISO CON ADITIVO ANTIDESGASTANTE</v>
          </cell>
          <cell r="F312" t="str">
            <v>Local</v>
          </cell>
        </row>
        <row r="313">
          <cell r="B313">
            <v>110186</v>
          </cell>
          <cell r="C313">
            <v>0</v>
          </cell>
          <cell r="D313">
            <v>110186</v>
          </cell>
          <cell r="E313" t="str">
            <v>ECONOMY WET PAD</v>
          </cell>
          <cell r="F313" t="str">
            <v>Local</v>
          </cell>
        </row>
        <row r="314">
          <cell r="B314">
            <v>110187</v>
          </cell>
          <cell r="C314">
            <v>0</v>
          </cell>
          <cell r="D314">
            <v>110187</v>
          </cell>
          <cell r="E314" t="str">
            <v>ECONOMY 18" plastic</v>
          </cell>
          <cell r="F314" t="str">
            <v>Local</v>
          </cell>
        </row>
        <row r="315">
          <cell r="B315">
            <v>110188</v>
          </cell>
          <cell r="C315">
            <v>0</v>
          </cell>
          <cell r="D315">
            <v>110188</v>
          </cell>
          <cell r="E315" t="str">
            <v>ECONOMY 52 " STEEL QUICK</v>
          </cell>
          <cell r="F315" t="str">
            <v>Local</v>
          </cell>
        </row>
        <row r="316">
          <cell r="B316">
            <v>110189</v>
          </cell>
          <cell r="C316">
            <v>0</v>
          </cell>
          <cell r="D316">
            <v>110189</v>
          </cell>
          <cell r="E316" t="str">
            <v>TOALLA EMOTION C/6 ROLLOS CLAVE 89470</v>
          </cell>
          <cell r="F316" t="str">
            <v>Local</v>
          </cell>
        </row>
        <row r="317">
          <cell r="B317">
            <v>110209</v>
          </cell>
          <cell r="C317">
            <v>0</v>
          </cell>
          <cell r="D317">
            <v>110209</v>
          </cell>
          <cell r="E317" t="str">
            <v>CAJA BOLSA 43 X 48 NATURAL (C434816N)</v>
          </cell>
          <cell r="F317" t="str">
            <v>Cronos</v>
          </cell>
        </row>
        <row r="318">
          <cell r="B318">
            <v>110312</v>
          </cell>
          <cell r="C318">
            <v>0</v>
          </cell>
          <cell r="D318">
            <v>110312</v>
          </cell>
          <cell r="E318" t="str">
            <v>Cepillo deck 10 "</v>
          </cell>
          <cell r="F318" t="str">
            <v>Local</v>
          </cell>
        </row>
        <row r="319">
          <cell r="B319">
            <v>110328</v>
          </cell>
          <cell r="C319">
            <v>0</v>
          </cell>
          <cell r="D319">
            <v>110328</v>
          </cell>
          <cell r="E319" t="str">
            <v>CEPILLO BRSHTECH</v>
          </cell>
          <cell r="F319" t="str">
            <v>Local</v>
          </cell>
        </row>
        <row r="320">
          <cell r="B320">
            <v>110332</v>
          </cell>
          <cell r="C320">
            <v>0</v>
          </cell>
          <cell r="D320">
            <v>110332</v>
          </cell>
          <cell r="E320" t="str">
            <v>CEPILLO MONACO</v>
          </cell>
          <cell r="F320" t="str">
            <v>Local</v>
          </cell>
        </row>
        <row r="321">
          <cell r="B321">
            <v>110401</v>
          </cell>
          <cell r="C321">
            <v>0</v>
          </cell>
          <cell r="D321">
            <v>110401</v>
          </cell>
          <cell r="E321" t="str">
            <v>CUBETA CON EXPRIMIDOR</v>
          </cell>
          <cell r="F321" t="str">
            <v>Local</v>
          </cell>
        </row>
        <row r="322">
          <cell r="B322">
            <v>110406</v>
          </cell>
          <cell r="C322">
            <v>0</v>
          </cell>
          <cell r="D322">
            <v>110406</v>
          </cell>
          <cell r="E322" t="str">
            <v>CUBETA DE PLASTCO #12</v>
          </cell>
          <cell r="F322" t="str">
            <v>Local</v>
          </cell>
        </row>
        <row r="323">
          <cell r="B323">
            <v>110411</v>
          </cell>
          <cell r="C323">
            <v>0</v>
          </cell>
          <cell r="D323">
            <v>110411</v>
          </cell>
          <cell r="E323" t="str">
            <v>SUAVIZANTES DE TELAS</v>
          </cell>
          <cell r="F323" t="str">
            <v>Local</v>
          </cell>
        </row>
        <row r="324">
          <cell r="B324">
            <v>110502</v>
          </cell>
          <cell r="E324" t="str">
            <v>MARCO FLEXI FRAME</v>
          </cell>
          <cell r="F324" t="str">
            <v>Local</v>
          </cell>
        </row>
        <row r="325">
          <cell r="B325">
            <v>110611</v>
          </cell>
          <cell r="C325">
            <v>0</v>
          </cell>
          <cell r="D325">
            <v>110611</v>
          </cell>
          <cell r="E325" t="str">
            <v>DETERGENTE EN POLVO 9KGS PALOMA</v>
          </cell>
          <cell r="F325" t="str">
            <v>Local</v>
          </cell>
        </row>
        <row r="326">
          <cell r="B326">
            <v>110613</v>
          </cell>
          <cell r="C326">
            <v>0</v>
          </cell>
          <cell r="D326">
            <v>110613</v>
          </cell>
          <cell r="E326" t="str">
            <v>BOLSA 50 x 70 TRANSPARENTE KG.</v>
          </cell>
          <cell r="F326" t="str">
            <v>Local</v>
          </cell>
        </row>
        <row r="327">
          <cell r="B327">
            <v>110617</v>
          </cell>
          <cell r="C327">
            <v>0</v>
          </cell>
          <cell r="D327">
            <v>110617</v>
          </cell>
          <cell r="E327" t="str">
            <v>BOLSA P/BASURA 24X24 negra</v>
          </cell>
          <cell r="F327" t="str">
            <v>Cronos</v>
          </cell>
        </row>
        <row r="328">
          <cell r="B328">
            <v>110618</v>
          </cell>
          <cell r="C328">
            <v>0</v>
          </cell>
          <cell r="D328">
            <v>110618</v>
          </cell>
          <cell r="E328" t="str">
            <v>BOLSA P/BASURA 24*24 AMARILLA</v>
          </cell>
          <cell r="F328" t="str">
            <v>Local</v>
          </cell>
        </row>
        <row r="329">
          <cell r="B329">
            <v>110622</v>
          </cell>
          <cell r="C329">
            <v>0</v>
          </cell>
          <cell r="D329">
            <v>110622</v>
          </cell>
          <cell r="E329" t="str">
            <v>BOLSA AD 40X48 NEGRA C/250 12MIC</v>
          </cell>
          <cell r="F329" t="str">
            <v>Cronos</v>
          </cell>
        </row>
        <row r="330">
          <cell r="B330">
            <v>110623</v>
          </cell>
          <cell r="C330">
            <v>0</v>
          </cell>
          <cell r="D330">
            <v>110623</v>
          </cell>
          <cell r="E330" t="str">
            <v>CAJA BOLSA 30 GALONES</v>
          </cell>
          <cell r="F330" t="str">
            <v>Cronos</v>
          </cell>
        </row>
        <row r="331">
          <cell r="B331">
            <v>110625</v>
          </cell>
          <cell r="C331">
            <v>0</v>
          </cell>
          <cell r="D331">
            <v>110625</v>
          </cell>
          <cell r="E331" t="str">
            <v>BOLSA AD 33 X 40 NEGRA C/500</v>
          </cell>
          <cell r="F331" t="str">
            <v>Cronos</v>
          </cell>
        </row>
        <row r="332">
          <cell r="B332">
            <v>110636</v>
          </cell>
          <cell r="C332">
            <v>0</v>
          </cell>
          <cell r="D332">
            <v>110636</v>
          </cell>
          <cell r="E332" t="str">
            <v>CAJA BOLSA 102 X 122 C/250 PZAS. (C404812N)</v>
          </cell>
          <cell r="F332" t="str">
            <v>Local</v>
          </cell>
        </row>
        <row r="333">
          <cell r="B333">
            <v>110637</v>
          </cell>
          <cell r="C333">
            <v>0</v>
          </cell>
          <cell r="D333">
            <v>110637</v>
          </cell>
          <cell r="E333" t="str">
            <v>Bolsa celofan invitacion 12x20 c/100</v>
          </cell>
          <cell r="F333" t="str">
            <v>Local</v>
          </cell>
        </row>
        <row r="334">
          <cell r="B334">
            <v>110642</v>
          </cell>
          <cell r="C334">
            <v>0</v>
          </cell>
          <cell r="D334">
            <v>110642</v>
          </cell>
          <cell r="E334" t="str">
            <v>AROMATIZANTE PINOL DE 1 LITRO</v>
          </cell>
          <cell r="F334" t="str">
            <v>Food</v>
          </cell>
        </row>
        <row r="335">
          <cell r="B335">
            <v>6729</v>
          </cell>
          <cell r="C335">
            <v>0</v>
          </cell>
          <cell r="D335">
            <v>6729</v>
          </cell>
          <cell r="E335" t="str">
            <v xml:space="preserve">CLD-250  20 LT                 </v>
          </cell>
          <cell r="F335" t="str">
            <v>Key</v>
          </cell>
        </row>
        <row r="336">
          <cell r="B336">
            <v>110710</v>
          </cell>
          <cell r="C336">
            <v>0</v>
          </cell>
          <cell r="D336">
            <v>110710</v>
          </cell>
          <cell r="E336" t="str">
            <v>PLUMERO SINTETICO</v>
          </cell>
          <cell r="F336" t="str">
            <v>Local</v>
          </cell>
        </row>
        <row r="337">
          <cell r="B337">
            <v>7086</v>
          </cell>
          <cell r="C337">
            <v>0</v>
          </cell>
          <cell r="D337">
            <v>7086</v>
          </cell>
          <cell r="E337" t="str">
            <v>PISTOLA ATOMIZADORA MINI TRIG GER P/BOTELLA 250 M</v>
          </cell>
          <cell r="F337" t="str">
            <v>Key</v>
          </cell>
        </row>
        <row r="338">
          <cell r="B338">
            <v>110735</v>
          </cell>
          <cell r="E338" t="str">
            <v>TORK ADVANCE TOALLA T INTER BLANCA(700174)</v>
          </cell>
          <cell r="F338" t="str">
            <v>Local</v>
          </cell>
        </row>
        <row r="339">
          <cell r="B339">
            <v>110815</v>
          </cell>
          <cell r="C339">
            <v>0</v>
          </cell>
          <cell r="D339">
            <v>110815</v>
          </cell>
          <cell r="E339" t="str">
            <v>FRANELA ULTRALIMPIADORA BULL MASTER</v>
          </cell>
          <cell r="F339" t="str">
            <v>Local</v>
          </cell>
        </row>
        <row r="340">
          <cell r="B340">
            <v>110889</v>
          </cell>
          <cell r="C340">
            <v>0</v>
          </cell>
          <cell r="D340">
            <v>110889</v>
          </cell>
          <cell r="E340" t="str">
            <v>WORKHORSE X 70 1412</v>
          </cell>
          <cell r="F340" t="str">
            <v>Local</v>
          </cell>
        </row>
        <row r="341">
          <cell r="B341">
            <v>110900</v>
          </cell>
          <cell r="C341">
            <v>0</v>
          </cell>
          <cell r="D341">
            <v>110900</v>
          </cell>
          <cell r="E341" t="str">
            <v>SECADOR DE MANOS</v>
          </cell>
          <cell r="F341" t="str">
            <v>Local</v>
          </cell>
        </row>
        <row r="342">
          <cell r="B342">
            <v>110924</v>
          </cell>
          <cell r="C342">
            <v>0</v>
          </cell>
          <cell r="D342">
            <v>110924</v>
          </cell>
          <cell r="E342" t="str">
            <v>bolsa 43*48 rollo</v>
          </cell>
          <cell r="F342" t="str">
            <v>Local</v>
          </cell>
        </row>
        <row r="343">
          <cell r="B343">
            <v>110925</v>
          </cell>
          <cell r="C343">
            <v>0</v>
          </cell>
          <cell r="D343">
            <v>110925</v>
          </cell>
          <cell r="E343" t="str">
            <v>bolsa 30*37 rollo</v>
          </cell>
          <cell r="F343" t="str">
            <v>Local</v>
          </cell>
        </row>
        <row r="344">
          <cell r="B344">
            <v>110926</v>
          </cell>
          <cell r="C344">
            <v>0</v>
          </cell>
          <cell r="D344">
            <v>110926</v>
          </cell>
          <cell r="E344" t="str">
            <v>baston fibra de vidrio</v>
          </cell>
          <cell r="F344" t="str">
            <v>Local</v>
          </cell>
        </row>
        <row r="345">
          <cell r="B345">
            <v>110937</v>
          </cell>
          <cell r="E345" t="str">
            <v>higienico tork</v>
          </cell>
          <cell r="F345" t="str">
            <v>Local</v>
          </cell>
        </row>
        <row r="346">
          <cell r="B346">
            <v>110940</v>
          </cell>
          <cell r="C346">
            <v>0</v>
          </cell>
          <cell r="D346">
            <v>110940</v>
          </cell>
          <cell r="E346" t="str">
            <v>valvula porron</v>
          </cell>
          <cell r="F346" t="str">
            <v>Local</v>
          </cell>
        </row>
        <row r="347">
          <cell r="B347">
            <v>110952</v>
          </cell>
          <cell r="C347">
            <v>0</v>
          </cell>
          <cell r="D347">
            <v>110952</v>
          </cell>
          <cell r="E347" t="str">
            <v>BOLSA TRANSPARENTE 25X40  2KG</v>
          </cell>
          <cell r="F347" t="str">
            <v>Local</v>
          </cell>
        </row>
        <row r="348">
          <cell r="B348">
            <v>111098</v>
          </cell>
          <cell r="C348">
            <v>0</v>
          </cell>
          <cell r="D348">
            <v>111098</v>
          </cell>
          <cell r="E348" t="str">
            <v>TOALLERO PALANCA ALTERO BLANCO</v>
          </cell>
          <cell r="F348" t="str">
            <v>Local</v>
          </cell>
        </row>
        <row r="349">
          <cell r="B349">
            <v>111106</v>
          </cell>
          <cell r="C349">
            <v>0</v>
          </cell>
          <cell r="D349">
            <v>111106</v>
          </cell>
          <cell r="E349" t="str">
            <v>JALADOR PARA PISO 18 ROJO</v>
          </cell>
          <cell r="F349" t="str">
            <v>Local</v>
          </cell>
        </row>
        <row r="350">
          <cell r="B350">
            <v>111107</v>
          </cell>
          <cell r="C350">
            <v>0</v>
          </cell>
          <cell r="D350">
            <v>111107</v>
          </cell>
          <cell r="E350" t="str">
            <v>JALADOR DE HULE NEGRO DE 75 cm</v>
          </cell>
          <cell r="F350" t="str">
            <v>Local</v>
          </cell>
        </row>
        <row r="351">
          <cell r="B351">
            <v>111155</v>
          </cell>
          <cell r="C351">
            <v>0</v>
          </cell>
          <cell r="D351">
            <v>111155</v>
          </cell>
          <cell r="E351" t="str">
            <v xml:space="preserve">BOLSA 76 X 109 CM AZUL  (C304314B) </v>
          </cell>
          <cell r="F351" t="str">
            <v>Cronos</v>
          </cell>
        </row>
        <row r="352">
          <cell r="B352">
            <v>111161</v>
          </cell>
          <cell r="C352">
            <v>0</v>
          </cell>
          <cell r="D352">
            <v>111161</v>
          </cell>
          <cell r="E352" t="str">
            <v>CAJA BOLSA 38 X 60 NATURAL (C386012N) 96 x 152 C/200</v>
          </cell>
          <cell r="F352" t="str">
            <v>Local</v>
          </cell>
        </row>
        <row r="353">
          <cell r="B353">
            <v>111167</v>
          </cell>
          <cell r="C353">
            <v>0</v>
          </cell>
          <cell r="D353">
            <v>111167</v>
          </cell>
          <cell r="E353" t="str">
            <v>GUANTE ROJO DERMA CARE</v>
          </cell>
          <cell r="F353" t="str">
            <v>Local</v>
          </cell>
        </row>
        <row r="354">
          <cell r="B354">
            <v>111179</v>
          </cell>
          <cell r="C354">
            <v>0</v>
          </cell>
          <cell r="D354">
            <v>111179</v>
          </cell>
          <cell r="E354" t="str">
            <v>WYPALL ANTIBACTERIAL 5 COLORES</v>
          </cell>
          <cell r="F354" t="str">
            <v>Local</v>
          </cell>
        </row>
        <row r="355">
          <cell r="B355">
            <v>111180</v>
          </cell>
          <cell r="C355">
            <v>0</v>
          </cell>
          <cell r="D355">
            <v>111180</v>
          </cell>
          <cell r="E355" t="str">
            <v>ESCOBA DE PLASTICO AZUL</v>
          </cell>
          <cell r="F355" t="str">
            <v>Local</v>
          </cell>
        </row>
        <row r="356">
          <cell r="B356">
            <v>111187</v>
          </cell>
          <cell r="C356">
            <v>0</v>
          </cell>
          <cell r="D356">
            <v>111187</v>
          </cell>
          <cell r="E356" t="str">
            <v>TORK ADVANCED TOALLA ROLLO BLANCA H/S 180M</v>
          </cell>
          <cell r="F356" t="str">
            <v>Local</v>
          </cell>
        </row>
        <row r="357">
          <cell r="B357">
            <v>111204</v>
          </cell>
          <cell r="C357">
            <v>0</v>
          </cell>
          <cell r="D357">
            <v>111204</v>
          </cell>
          <cell r="E357" t="str">
            <v>RECOGEDOR ESPECIAL DAWN</v>
          </cell>
          <cell r="F357" t="str">
            <v>Chartea</v>
          </cell>
        </row>
        <row r="358">
          <cell r="B358">
            <v>111281</v>
          </cell>
          <cell r="C358">
            <v>0</v>
          </cell>
          <cell r="D358">
            <v>111281</v>
          </cell>
          <cell r="E358" t="str">
            <v>Cesto 23 gal</v>
          </cell>
          <cell r="F358" t="str">
            <v>Local</v>
          </cell>
        </row>
        <row r="359">
          <cell r="B359">
            <v>111288</v>
          </cell>
          <cell r="C359">
            <v>0</v>
          </cell>
          <cell r="D359">
            <v>111288</v>
          </cell>
          <cell r="E359" t="str">
            <v xml:space="preserve">ESCOBA INDUSTRIAL ESPIGA </v>
          </cell>
          <cell r="F359" t="str">
            <v>Local</v>
          </cell>
        </row>
        <row r="360">
          <cell r="B360">
            <v>111295</v>
          </cell>
          <cell r="C360">
            <v>0</v>
          </cell>
          <cell r="D360">
            <v>111295</v>
          </cell>
          <cell r="E360" t="str">
            <v xml:space="preserve">JALADOR METALICO REFORZADO </v>
          </cell>
          <cell r="F360" t="str">
            <v>Local</v>
          </cell>
        </row>
        <row r="361">
          <cell r="B361">
            <v>111302</v>
          </cell>
          <cell r="C361">
            <v>0</v>
          </cell>
          <cell r="D361">
            <v>111302</v>
          </cell>
          <cell r="E361" t="str">
            <v>TRAPEADOR DE GAS</v>
          </cell>
          <cell r="F361" t="str">
            <v>Local</v>
          </cell>
        </row>
        <row r="362">
          <cell r="B362">
            <v>111311</v>
          </cell>
          <cell r="C362">
            <v>0</v>
          </cell>
          <cell r="D362">
            <v>111311</v>
          </cell>
          <cell r="E362" t="str">
            <v>percheros de madera</v>
          </cell>
          <cell r="F362" t="str">
            <v>Local</v>
          </cell>
        </row>
        <row r="363">
          <cell r="B363">
            <v>111343</v>
          </cell>
          <cell r="C363">
            <v>0</v>
          </cell>
          <cell r="D363">
            <v>111343</v>
          </cell>
          <cell r="E363" t="str">
            <v>repuesto de mop 1.20</v>
          </cell>
          <cell r="F363" t="str">
            <v>Local</v>
          </cell>
        </row>
        <row r="364">
          <cell r="B364">
            <v>111407</v>
          </cell>
          <cell r="C364">
            <v>0</v>
          </cell>
          <cell r="D364">
            <v>111407</v>
          </cell>
          <cell r="E364" t="str">
            <v>MAIN STREET XPRESSNAP BLANCO 12 PAQ. DE 500 SERVI</v>
          </cell>
          <cell r="F364" t="str">
            <v>Local</v>
          </cell>
        </row>
        <row r="365">
          <cell r="B365">
            <v>111410</v>
          </cell>
          <cell r="C365">
            <v>0</v>
          </cell>
          <cell r="D365">
            <v>111410</v>
          </cell>
          <cell r="E365" t="str">
            <v>Toalla en rollo 5106</v>
          </cell>
          <cell r="F365" t="str">
            <v>Local</v>
          </cell>
        </row>
        <row r="366">
          <cell r="B366">
            <v>111414</v>
          </cell>
          <cell r="C366">
            <v>0</v>
          </cell>
          <cell r="D366">
            <v>111414</v>
          </cell>
          <cell r="E366" t="str">
            <v>TOALLA INTERDOBLADA SANITAS c/20 DE 100</v>
          </cell>
          <cell r="F366" t="str">
            <v>Local</v>
          </cell>
        </row>
        <row r="367">
          <cell r="B367">
            <v>111418</v>
          </cell>
          <cell r="C367">
            <v>0</v>
          </cell>
          <cell r="D367">
            <v>111418</v>
          </cell>
          <cell r="E367" t="str">
            <v>HIGIENICO  KLEENEX COTT 72/540 HJS</v>
          </cell>
          <cell r="F367" t="str">
            <v>Local</v>
          </cell>
        </row>
        <row r="368">
          <cell r="B368">
            <v>111422</v>
          </cell>
          <cell r="C368">
            <v>0</v>
          </cell>
          <cell r="D368">
            <v>111422</v>
          </cell>
          <cell r="E368" t="str">
            <v>TOALLA EN ROLLO FAPSA CAJA C/6 DE 180 M</v>
          </cell>
          <cell r="F368" t="str">
            <v>SG</v>
          </cell>
        </row>
        <row r="369">
          <cell r="B369">
            <v>111423</v>
          </cell>
          <cell r="C369">
            <v>0</v>
          </cell>
          <cell r="D369">
            <v>111423</v>
          </cell>
          <cell r="E369" t="str">
            <v>TOALLA ROLLO ECOLOGICA MARLI 6/180 (92244)</v>
          </cell>
          <cell r="F369" t="str">
            <v>Local</v>
          </cell>
        </row>
        <row r="370">
          <cell r="B370">
            <v>111440</v>
          </cell>
          <cell r="C370">
            <v>0</v>
          </cell>
          <cell r="D370">
            <v>111440</v>
          </cell>
          <cell r="E370" t="str">
            <v>JABONERA ACERO INOXIDABLE</v>
          </cell>
          <cell r="F370" t="str">
            <v>Local</v>
          </cell>
        </row>
        <row r="371">
          <cell r="B371">
            <v>111441</v>
          </cell>
          <cell r="C371">
            <v>0</v>
          </cell>
          <cell r="D371">
            <v>111441</v>
          </cell>
          <cell r="E371" t="str">
            <v>toallitas aroma limon fresco</v>
          </cell>
          <cell r="F371" t="str">
            <v>Local</v>
          </cell>
        </row>
        <row r="372">
          <cell r="B372">
            <v>111511</v>
          </cell>
          <cell r="C372">
            <v>0</v>
          </cell>
          <cell r="D372">
            <v>111511</v>
          </cell>
          <cell r="E372" t="str">
            <v>SECADOR DE MANOS XLERATOR</v>
          </cell>
          <cell r="F372" t="str">
            <v>Local</v>
          </cell>
        </row>
        <row r="373">
          <cell r="B373">
            <v>111605</v>
          </cell>
          <cell r="C373">
            <v>0</v>
          </cell>
          <cell r="D373">
            <v>111605</v>
          </cell>
          <cell r="E373" t="str">
            <v>CESTO PARA BASURA</v>
          </cell>
          <cell r="F373" t="str">
            <v>Local</v>
          </cell>
        </row>
        <row r="374">
          <cell r="B374">
            <v>111606</v>
          </cell>
          <cell r="C374">
            <v>0</v>
          </cell>
          <cell r="D374">
            <v>111606</v>
          </cell>
          <cell r="E374" t="str">
            <v>Limpieza y lavado de tanques de sucroliq</v>
          </cell>
          <cell r="F374" t="str">
            <v>Local</v>
          </cell>
        </row>
        <row r="375">
          <cell r="B375">
            <v>111607</v>
          </cell>
          <cell r="C375">
            <v>0</v>
          </cell>
          <cell r="D375">
            <v>111607</v>
          </cell>
          <cell r="E375" t="str">
            <v>VASO CONICO 104</v>
          </cell>
          <cell r="F375" t="str">
            <v>Abaspa</v>
          </cell>
        </row>
        <row r="376">
          <cell r="B376">
            <v>111612</v>
          </cell>
          <cell r="C376">
            <v>0</v>
          </cell>
          <cell r="D376">
            <v>111612</v>
          </cell>
          <cell r="E376" t="str">
            <v>POPOTE PLASTICO</v>
          </cell>
          <cell r="F376" t="str">
            <v>Local</v>
          </cell>
        </row>
        <row r="377">
          <cell r="B377">
            <v>111620</v>
          </cell>
          <cell r="C377">
            <v>0</v>
          </cell>
          <cell r="D377">
            <v>111620</v>
          </cell>
          <cell r="E377" t="str">
            <v>AGUA DESMINERALIZADA</v>
          </cell>
          <cell r="F377" t="str">
            <v>Local</v>
          </cell>
        </row>
        <row r="378">
          <cell r="B378">
            <v>111621</v>
          </cell>
          <cell r="C378">
            <v>0</v>
          </cell>
          <cell r="D378">
            <v>111621</v>
          </cell>
          <cell r="E378" t="str">
            <v>GUANTE POLIETILENO GRANDE</v>
          </cell>
          <cell r="F378" t="str">
            <v>Local</v>
          </cell>
        </row>
        <row r="379">
          <cell r="B379">
            <v>111623</v>
          </cell>
          <cell r="C379">
            <v>0</v>
          </cell>
          <cell r="D379">
            <v>111623</v>
          </cell>
          <cell r="E379" t="str">
            <v>GUANTE AMARILLO LATEX #10</v>
          </cell>
          <cell r="F379" t="str">
            <v>Local</v>
          </cell>
        </row>
        <row r="380">
          <cell r="B380">
            <v>111626</v>
          </cell>
          <cell r="C380">
            <v>0</v>
          </cell>
          <cell r="D380">
            <v>111626</v>
          </cell>
          <cell r="E380" t="str">
            <v>Guante vinil</v>
          </cell>
          <cell r="F380" t="str">
            <v>Local</v>
          </cell>
        </row>
        <row r="381">
          <cell r="B381">
            <v>111638</v>
          </cell>
          <cell r="C381">
            <v>0</v>
          </cell>
          <cell r="D381">
            <v>111638</v>
          </cell>
          <cell r="E381" t="str">
            <v>Contenedor 130L</v>
          </cell>
          <cell r="F381" t="str">
            <v>Local</v>
          </cell>
        </row>
        <row r="382">
          <cell r="B382">
            <v>111661</v>
          </cell>
          <cell r="C382">
            <v>0</v>
          </cell>
          <cell r="D382">
            <v>111661</v>
          </cell>
          <cell r="E382" t="str">
            <v>CARRO PARA CONSERJE 6173-88</v>
          </cell>
          <cell r="F382" t="str">
            <v>Local</v>
          </cell>
        </row>
        <row r="383">
          <cell r="B383">
            <v>111665</v>
          </cell>
          <cell r="C383">
            <v>0</v>
          </cell>
          <cell r="D383">
            <v>111665</v>
          </cell>
          <cell r="E383" t="str">
            <v>BOTELLA DE 1/2 LTO.</v>
          </cell>
          <cell r="F383" t="str">
            <v>Local</v>
          </cell>
        </row>
        <row r="384">
          <cell r="B384">
            <v>111667</v>
          </cell>
          <cell r="C384">
            <v>0</v>
          </cell>
          <cell r="D384">
            <v>111667</v>
          </cell>
          <cell r="E384" t="str">
            <v>Señal piso mojado</v>
          </cell>
          <cell r="F384" t="str">
            <v>Local</v>
          </cell>
        </row>
        <row r="385">
          <cell r="B385">
            <v>111671</v>
          </cell>
          <cell r="C385">
            <v>0</v>
          </cell>
          <cell r="D385">
            <v>111671</v>
          </cell>
          <cell r="E385" t="str">
            <v>TAPA TIPO EMBUDO P/BRUTE 32</v>
          </cell>
          <cell r="F385" t="str">
            <v>Local</v>
          </cell>
        </row>
        <row r="386">
          <cell r="B386">
            <v>111675</v>
          </cell>
          <cell r="C386">
            <v>0</v>
          </cell>
          <cell r="D386">
            <v>111675</v>
          </cell>
          <cell r="E386" t="str">
            <v>BASURERO MEDIA LUNA</v>
          </cell>
          <cell r="F386" t="str">
            <v>Local</v>
          </cell>
        </row>
        <row r="387">
          <cell r="B387">
            <v>111706</v>
          </cell>
          <cell r="C387">
            <v>0</v>
          </cell>
          <cell r="D387">
            <v>111706</v>
          </cell>
          <cell r="E387" t="str">
            <v>CUBETA CON EXPRIMIDOR ROJO 3800300</v>
          </cell>
          <cell r="F387" t="str">
            <v>Local</v>
          </cell>
        </row>
        <row r="388">
          <cell r="B388">
            <v>111707</v>
          </cell>
          <cell r="C388">
            <v>0</v>
          </cell>
          <cell r="D388">
            <v>111707</v>
          </cell>
          <cell r="E388" t="str">
            <v>CUBETA C/EXPRIMIDOR VERDE</v>
          </cell>
          <cell r="F388" t="str">
            <v>Local</v>
          </cell>
        </row>
        <row r="389">
          <cell r="B389">
            <v>111717</v>
          </cell>
          <cell r="C389">
            <v>0</v>
          </cell>
          <cell r="D389">
            <v>111717</v>
          </cell>
          <cell r="E389" t="str">
            <v>AJAX BICLORO 388 GRAMOS</v>
          </cell>
          <cell r="F389" t="str">
            <v>Local</v>
          </cell>
        </row>
        <row r="390">
          <cell r="B390">
            <v>111719</v>
          </cell>
          <cell r="C390">
            <v>0</v>
          </cell>
          <cell r="D390">
            <v>111719</v>
          </cell>
          <cell r="E390" t="str">
            <v>TELA MULTIUSOS MILTEX PQT C/5</v>
          </cell>
          <cell r="F390" t="str">
            <v>Local</v>
          </cell>
        </row>
        <row r="391">
          <cell r="B391">
            <v>111726</v>
          </cell>
          <cell r="C391">
            <v>0</v>
          </cell>
          <cell r="D391">
            <v>111726</v>
          </cell>
          <cell r="E391" t="str">
            <v>TRAPEADOR DE PABILO MANGO PLASTICO</v>
          </cell>
          <cell r="F391" t="str">
            <v>Local</v>
          </cell>
        </row>
        <row r="392">
          <cell r="B392">
            <v>111727</v>
          </cell>
          <cell r="C392">
            <v>0</v>
          </cell>
          <cell r="D392">
            <v>111727</v>
          </cell>
          <cell r="E392" t="str">
            <v>cloro 3.78L</v>
          </cell>
          <cell r="F392" t="str">
            <v>Local</v>
          </cell>
        </row>
        <row r="393">
          <cell r="B393">
            <v>111733</v>
          </cell>
          <cell r="C393">
            <v>0</v>
          </cell>
          <cell r="D393">
            <v>111733</v>
          </cell>
          <cell r="E393" t="str">
            <v>jalador neopreno metalsa</v>
          </cell>
          <cell r="F393" t="str">
            <v>Reyna Garza</v>
          </cell>
        </row>
        <row r="394">
          <cell r="B394">
            <v>111741</v>
          </cell>
          <cell r="C394">
            <v>0</v>
          </cell>
          <cell r="D394">
            <v>111741</v>
          </cell>
          <cell r="E394" t="str">
            <v>DIESEL 1 LTO</v>
          </cell>
          <cell r="F394" t="str">
            <v>Local</v>
          </cell>
        </row>
        <row r="395">
          <cell r="B395">
            <v>111746</v>
          </cell>
          <cell r="C395">
            <v>0</v>
          </cell>
          <cell r="D395">
            <v>111746</v>
          </cell>
          <cell r="E395" t="str">
            <v>TOALLITAS DE ALCOHOL</v>
          </cell>
          <cell r="F395" t="str">
            <v>Local</v>
          </cell>
        </row>
        <row r="396">
          <cell r="B396">
            <v>111966</v>
          </cell>
          <cell r="C396">
            <v>0</v>
          </cell>
          <cell r="D396">
            <v>111966</v>
          </cell>
          <cell r="E396" t="str">
            <v>PORRON  50 LITROS</v>
          </cell>
          <cell r="F396" t="str">
            <v>Local</v>
          </cell>
        </row>
        <row r="397">
          <cell r="B397">
            <v>1101504</v>
          </cell>
          <cell r="C397">
            <v>0</v>
          </cell>
          <cell r="D397">
            <v>1101504</v>
          </cell>
          <cell r="E397" t="str">
            <v>LIMPIADOR DE PISOS ALEX 750 ML</v>
          </cell>
          <cell r="F397" t="str">
            <v>Local</v>
          </cell>
        </row>
        <row r="398">
          <cell r="B398">
            <v>110806</v>
          </cell>
          <cell r="C398">
            <v>0</v>
          </cell>
          <cell r="D398">
            <v>110806</v>
          </cell>
          <cell r="E398" t="str">
            <v xml:space="preserve">TELA CHIX PIZZA 8254 (150 TOALLAS ROJAS) </v>
          </cell>
          <cell r="F398" t="str">
            <v>Local</v>
          </cell>
        </row>
        <row r="399">
          <cell r="B399">
            <v>110140</v>
          </cell>
          <cell r="C399">
            <v>0</v>
          </cell>
          <cell r="D399">
            <v>110140</v>
          </cell>
          <cell r="E399" t="str">
            <v>ALCOHOL METILICO</v>
          </cell>
          <cell r="F399" t="str">
            <v>Local</v>
          </cell>
        </row>
        <row r="400">
          <cell r="B400">
            <v>110035</v>
          </cell>
          <cell r="C400">
            <v>0</v>
          </cell>
          <cell r="D400">
            <v>110035</v>
          </cell>
          <cell r="E400" t="str">
            <v>HIGIENICO KLEENEX COTTONELLE  40/300 HJS</v>
          </cell>
          <cell r="F400" t="str">
            <v>Local</v>
          </cell>
        </row>
        <row r="401">
          <cell r="B401">
            <v>111320</v>
          </cell>
          <cell r="C401">
            <v>0</v>
          </cell>
          <cell r="D401">
            <v>111320</v>
          </cell>
          <cell r="E401" t="str">
            <v>CLORALEX</v>
          </cell>
          <cell r="F401" t="str">
            <v>Local</v>
          </cell>
        </row>
        <row r="402">
          <cell r="B402">
            <v>110400</v>
          </cell>
          <cell r="C402">
            <v>0</v>
          </cell>
          <cell r="D402">
            <v>110400</v>
          </cell>
          <cell r="E402" t="str">
            <v>REPUESTO DE MOP FUNDA 90 CMS</v>
          </cell>
          <cell r="F402" t="str">
            <v>Chartea</v>
          </cell>
        </row>
        <row r="403">
          <cell r="B403">
            <v>110606</v>
          </cell>
          <cell r="C403">
            <v>0</v>
          </cell>
          <cell r="D403">
            <v>110606</v>
          </cell>
          <cell r="E403" t="str">
            <v>DETERGENTE AXION 1 KG</v>
          </cell>
          <cell r="F403" t="str">
            <v>Food</v>
          </cell>
        </row>
        <row r="404">
          <cell r="B404">
            <v>110631</v>
          </cell>
          <cell r="C404">
            <v>0</v>
          </cell>
          <cell r="D404">
            <v>110631</v>
          </cell>
          <cell r="E404" t="str">
            <v>LIMP.MULTIUSOS FABULOSO VARIOS AROMAS</v>
          </cell>
          <cell r="F404" t="str">
            <v>Food</v>
          </cell>
        </row>
        <row r="405">
          <cell r="B405">
            <v>110720</v>
          </cell>
          <cell r="C405">
            <v>0</v>
          </cell>
          <cell r="D405">
            <v>110720</v>
          </cell>
          <cell r="E405" t="str">
            <v>ESCOBA TIPO ABANICO CADEREYTA</v>
          </cell>
          <cell r="F405" t="str">
            <v>Chartea</v>
          </cell>
        </row>
        <row r="406">
          <cell r="B406">
            <v>7087</v>
          </cell>
          <cell r="C406">
            <v>0</v>
          </cell>
          <cell r="D406">
            <v>7087</v>
          </cell>
          <cell r="E406" t="str">
            <v>BOTELLA PET OVAL CRISTAL 25OML</v>
          </cell>
          <cell r="F406" t="str">
            <v>Key</v>
          </cell>
        </row>
        <row r="407">
          <cell r="B407">
            <v>7482</v>
          </cell>
          <cell r="C407">
            <v>0</v>
          </cell>
          <cell r="D407">
            <v>7482</v>
          </cell>
          <cell r="E407" t="str">
            <v>MANGO COLOR AMARILLO C-28</v>
          </cell>
          <cell r="F407" t="str">
            <v>Key</v>
          </cell>
        </row>
        <row r="408">
          <cell r="B408">
            <v>7527</v>
          </cell>
          <cell r="C408">
            <v>0</v>
          </cell>
          <cell r="D408">
            <v>7527</v>
          </cell>
          <cell r="E408" t="str">
            <v>2668 JABON MANOS SANODERM 4/4 L.</v>
          </cell>
          <cell r="F408" t="str">
            <v>Key</v>
          </cell>
        </row>
        <row r="409">
          <cell r="B409">
            <v>96005</v>
          </cell>
          <cell r="C409">
            <v>0</v>
          </cell>
          <cell r="D409">
            <v>96005</v>
          </cell>
          <cell r="E409" t="str">
            <v xml:space="preserve">HIGIENICO JUMBO MARLI SR 400MT S X 9 CM PIEZA     </v>
          </cell>
          <cell r="F409" t="str">
            <v>KC</v>
          </cell>
        </row>
        <row r="410">
          <cell r="B410">
            <v>96004</v>
          </cell>
          <cell r="C410">
            <v>0</v>
          </cell>
          <cell r="D410">
            <v>96004</v>
          </cell>
          <cell r="E410" t="str">
            <v xml:space="preserve">HIGIENICO JUMBO MARLI JR 200MT S X 9CM PIEZA      </v>
          </cell>
          <cell r="F410" t="str">
            <v>KC</v>
          </cell>
        </row>
        <row r="411">
          <cell r="B411">
            <v>111701</v>
          </cell>
          <cell r="C411">
            <v>0</v>
          </cell>
          <cell r="D411">
            <v>111701</v>
          </cell>
          <cell r="E411" t="str">
            <v>PISTOLA ATOMIZADOR REFORZADO CANYON ROJO</v>
          </cell>
          <cell r="F411" t="str">
            <v>Local</v>
          </cell>
        </row>
        <row r="412">
          <cell r="B412">
            <v>5252</v>
          </cell>
          <cell r="C412">
            <v>0</v>
          </cell>
          <cell r="D412">
            <v>5252</v>
          </cell>
          <cell r="E412" t="str">
            <v>SERVILLETAS MARLI C/500 HS CAJA C/12 PAQ. (91662)</v>
          </cell>
          <cell r="F412" t="str">
            <v>KC</v>
          </cell>
        </row>
        <row r="413">
          <cell r="B413">
            <v>5105</v>
          </cell>
          <cell r="C413">
            <v>90543</v>
          </cell>
          <cell r="D413">
            <v>5105</v>
          </cell>
          <cell r="E413" t="str">
            <v>Vanguard Toalla en Rollo Natural H/S 165m (caja c/6)</v>
          </cell>
          <cell r="F413" t="str">
            <v>KC</v>
          </cell>
        </row>
        <row r="414">
          <cell r="B414">
            <v>96006</v>
          </cell>
          <cell r="C414">
            <v>0</v>
          </cell>
          <cell r="D414">
            <v>96006</v>
          </cell>
          <cell r="E414" t="str">
            <v xml:space="preserve">TOALLA MANOS ROLLO MARLI ECOLO GICA 180 MTS PIEZA </v>
          </cell>
          <cell r="F414" t="str">
            <v>KC</v>
          </cell>
        </row>
        <row r="415">
          <cell r="B415">
            <v>110908</v>
          </cell>
          <cell r="C415">
            <v>0</v>
          </cell>
          <cell r="D415">
            <v>110908</v>
          </cell>
          <cell r="E415" t="str">
            <v>FRANELA GRIS I MTO.</v>
          </cell>
          <cell r="F415" t="str">
            <v>Local</v>
          </cell>
        </row>
        <row r="416">
          <cell r="B416">
            <v>618</v>
          </cell>
          <cell r="C416">
            <v>0</v>
          </cell>
          <cell r="D416">
            <v>618</v>
          </cell>
          <cell r="E416" t="str">
            <v>KEY LAVALOZA BIO</v>
          </cell>
          <cell r="F416" t="str">
            <v>Key</v>
          </cell>
        </row>
        <row r="417">
          <cell r="B417">
            <v>7533</v>
          </cell>
          <cell r="C417">
            <v>0</v>
          </cell>
          <cell r="D417">
            <v>7533</v>
          </cell>
          <cell r="E417" t="str">
            <v>6308 LAVALOZA PREVIO PLUS</v>
          </cell>
          <cell r="F417" t="str">
            <v>Key</v>
          </cell>
        </row>
        <row r="418">
          <cell r="B418">
            <v>111413</v>
          </cell>
          <cell r="C418">
            <v>0</v>
          </cell>
          <cell r="D418">
            <v>111413</v>
          </cell>
          <cell r="E418" t="str">
            <v>Toalla en rollo 5104</v>
          </cell>
          <cell r="F418" t="str">
            <v>Local</v>
          </cell>
        </row>
        <row r="419">
          <cell r="B419">
            <v>111123</v>
          </cell>
          <cell r="C419">
            <v>0</v>
          </cell>
          <cell r="D419">
            <v>111123</v>
          </cell>
          <cell r="E419" t="str">
            <v>LIMPIA VIDRIOS CON ESPONJA</v>
          </cell>
          <cell r="F419" t="str">
            <v>Local</v>
          </cell>
        </row>
        <row r="420">
          <cell r="B420">
            <v>5264</v>
          </cell>
          <cell r="C420">
            <v>91637</v>
          </cell>
          <cell r="D420">
            <v>5264</v>
          </cell>
          <cell r="E420" t="str">
            <v>SERVILLETA LYS BLANCO C/500 HS CJA C/12 PAQ.</v>
          </cell>
          <cell r="F420" t="str">
            <v>KC</v>
          </cell>
        </row>
        <row r="421">
          <cell r="B421">
            <v>5272</v>
          </cell>
          <cell r="C421">
            <v>92259</v>
          </cell>
          <cell r="D421">
            <v>5272</v>
          </cell>
          <cell r="E421" t="str">
            <v>DESPACHADOR LEV-R-MATIC* 2  (TOALLA EN ROLLO)</v>
          </cell>
          <cell r="F421" t="str">
            <v>KC</v>
          </cell>
        </row>
        <row r="422">
          <cell r="B422">
            <v>70004</v>
          </cell>
          <cell r="C422">
            <v>0</v>
          </cell>
          <cell r="D422">
            <v>70004</v>
          </cell>
          <cell r="E422" t="str">
            <v>VANG. MULTIUSOS LAVANDA 18 L</v>
          </cell>
          <cell r="F422" t="str">
            <v>Key</v>
          </cell>
        </row>
        <row r="423">
          <cell r="B423">
            <v>7538</v>
          </cell>
          <cell r="C423">
            <v>0</v>
          </cell>
          <cell r="D423">
            <v>7538</v>
          </cell>
          <cell r="E423" t="str">
            <v>4588 JABON PARA MANOS FRESCO 4/4L.</v>
          </cell>
          <cell r="F423" t="str">
            <v>Key</v>
          </cell>
        </row>
        <row r="424">
          <cell r="B424">
            <v>110103</v>
          </cell>
          <cell r="C424">
            <v>0</v>
          </cell>
          <cell r="D424">
            <v>110103</v>
          </cell>
          <cell r="E424" t="str">
            <v>JABON ROSA VENUS 100GRMS.</v>
          </cell>
          <cell r="F424" t="str">
            <v>Local</v>
          </cell>
        </row>
        <row r="425">
          <cell r="B425">
            <v>110721</v>
          </cell>
          <cell r="C425">
            <v>0</v>
          </cell>
          <cell r="D425">
            <v>110721</v>
          </cell>
          <cell r="E425" t="str">
            <v>Coagulante inorganico</v>
          </cell>
          <cell r="F425" t="str">
            <v>Local</v>
          </cell>
        </row>
        <row r="426">
          <cell r="B426">
            <v>110706</v>
          </cell>
          <cell r="C426">
            <v>0</v>
          </cell>
          <cell r="D426">
            <v>110706</v>
          </cell>
          <cell r="E426" t="str">
            <v>ESCOBA PEOLERA MANGO NEGRO</v>
          </cell>
          <cell r="F426" t="str">
            <v>Chartea</v>
          </cell>
        </row>
        <row r="427">
          <cell r="B427">
            <v>111634</v>
          </cell>
          <cell r="C427">
            <v>0</v>
          </cell>
          <cell r="D427">
            <v>111634</v>
          </cell>
          <cell r="E427" t="str">
            <v>CESTO PAPELERO #25 (sams)</v>
          </cell>
          <cell r="F427" t="str">
            <v>Local</v>
          </cell>
        </row>
        <row r="428">
          <cell r="B428">
            <v>7694</v>
          </cell>
          <cell r="C428">
            <v>0</v>
          </cell>
          <cell r="D428">
            <v>7694</v>
          </cell>
          <cell r="E428" t="str">
            <v>KEY MULTIPROPOSITO LIBRE ENJUA</v>
          </cell>
          <cell r="F428" t="str">
            <v>Key</v>
          </cell>
        </row>
        <row r="429">
          <cell r="B429">
            <v>110605</v>
          </cell>
          <cell r="C429">
            <v>0</v>
          </cell>
          <cell r="D429">
            <v>110605</v>
          </cell>
          <cell r="E429" t="str">
            <v>DETERGENTE ARIEL 1 KG.</v>
          </cell>
          <cell r="F429" t="str">
            <v>Food</v>
          </cell>
        </row>
        <row r="430">
          <cell r="B430">
            <v>2168</v>
          </cell>
          <cell r="C430">
            <v>0</v>
          </cell>
          <cell r="D430">
            <v>2168</v>
          </cell>
          <cell r="E430" t="str">
            <v>JABON ESPUMA ANTIBACTERIAL 4L</v>
          </cell>
          <cell r="F430" t="str">
            <v>Key</v>
          </cell>
        </row>
        <row r="431">
          <cell r="B431">
            <v>8658</v>
          </cell>
          <cell r="C431">
            <v>0</v>
          </cell>
          <cell r="D431">
            <v>8658</v>
          </cell>
          <cell r="E431" t="str">
            <v>PASTILLA SANITARIA 100 GR</v>
          </cell>
          <cell r="F431" t="str">
            <v>Key</v>
          </cell>
        </row>
        <row r="432">
          <cell r="B432">
            <v>35007</v>
          </cell>
          <cell r="C432">
            <v>0</v>
          </cell>
          <cell r="D432">
            <v>35007</v>
          </cell>
          <cell r="E432" t="str">
            <v xml:space="preserve">MOP MICROFIBRA VERDE HUMEDO RB (Q410 GROO)        </v>
          </cell>
          <cell r="F432" t="str">
            <v>Key</v>
          </cell>
        </row>
        <row r="433">
          <cell r="B433">
            <v>2898</v>
          </cell>
          <cell r="C433">
            <v>0</v>
          </cell>
          <cell r="D433">
            <v>2898</v>
          </cell>
          <cell r="E433" t="str">
            <v>KEY AEROSAN 4 LTS</v>
          </cell>
          <cell r="F433" t="str">
            <v>Key</v>
          </cell>
        </row>
        <row r="434">
          <cell r="B434">
            <v>35016</v>
          </cell>
          <cell r="C434">
            <v>0</v>
          </cell>
          <cell r="D434">
            <v>35016</v>
          </cell>
          <cell r="E434" t="str">
            <v xml:space="preserve">CARRO P/ASEADOR RB             (617388 BLA)       </v>
          </cell>
          <cell r="F434" t="str">
            <v>Key</v>
          </cell>
        </row>
        <row r="435">
          <cell r="B435">
            <v>111637</v>
          </cell>
          <cell r="C435">
            <v>0</v>
          </cell>
          <cell r="D435">
            <v>111637</v>
          </cell>
          <cell r="E435" t="str">
            <v>VASO REYMA #12</v>
          </cell>
          <cell r="F435" t="str">
            <v>Local</v>
          </cell>
        </row>
        <row r="436">
          <cell r="B436">
            <v>2925</v>
          </cell>
          <cell r="C436" t="str">
            <v>D235</v>
          </cell>
          <cell r="D436">
            <v>2925</v>
          </cell>
          <cell r="E436" t="str">
            <v>DESPACHADOR MINIROLLO 3.25 BLANCO</v>
          </cell>
          <cell r="F436" t="str">
            <v>GP</v>
          </cell>
        </row>
        <row r="437">
          <cell r="B437">
            <v>111721</v>
          </cell>
          <cell r="C437">
            <v>0</v>
          </cell>
          <cell r="D437">
            <v>111721</v>
          </cell>
          <cell r="E437" t="str">
            <v>AJAX AMONIA LTO.</v>
          </cell>
          <cell r="F437" t="str">
            <v>Local</v>
          </cell>
        </row>
        <row r="438">
          <cell r="B438">
            <v>35019</v>
          </cell>
          <cell r="C438">
            <v>0</v>
          </cell>
          <cell r="D438">
            <v>35019</v>
          </cell>
          <cell r="E438" t="str">
            <v xml:space="preserve">RECIPIENTE TOALLAS SANITARIAS  RB (614000 WHT)    </v>
          </cell>
          <cell r="F438" t="str">
            <v>Key</v>
          </cell>
        </row>
        <row r="439">
          <cell r="B439">
            <v>110904</v>
          </cell>
          <cell r="C439">
            <v>0</v>
          </cell>
          <cell r="D439">
            <v>110904</v>
          </cell>
          <cell r="E439" t="str">
            <v>FRANELA ROJA 1MT</v>
          </cell>
          <cell r="F439" t="str">
            <v>Franelas de Mex</v>
          </cell>
        </row>
        <row r="440">
          <cell r="B440">
            <v>35020</v>
          </cell>
          <cell r="C440">
            <v>0</v>
          </cell>
          <cell r="D440">
            <v>35020</v>
          </cell>
          <cell r="E440" t="str">
            <v>BOLSAS ENCERADAS P/RECIP.TOALL 250/CAJA RB (614100</v>
          </cell>
          <cell r="F440" t="str">
            <v>Key</v>
          </cell>
        </row>
        <row r="441">
          <cell r="B441">
            <v>35024</v>
          </cell>
          <cell r="C441">
            <v>0</v>
          </cell>
          <cell r="D441">
            <v>35024</v>
          </cell>
          <cell r="E441" t="str">
            <v xml:space="preserve">BASURERO PERSONAL NEGRO RB     (2955 BLA)         </v>
          </cell>
          <cell r="F441" t="str">
            <v>Key</v>
          </cell>
        </row>
        <row r="442">
          <cell r="B442">
            <v>110639</v>
          </cell>
          <cell r="C442">
            <v>0</v>
          </cell>
          <cell r="D442">
            <v>110639</v>
          </cell>
          <cell r="E442" t="str">
            <v>AXION PARA TRASTES LIQUIDO 750 ML</v>
          </cell>
          <cell r="F442" t="str">
            <v>Local</v>
          </cell>
        </row>
        <row r="443">
          <cell r="B443">
            <v>111617</v>
          </cell>
          <cell r="C443">
            <v>0</v>
          </cell>
          <cell r="D443">
            <v>111617</v>
          </cell>
          <cell r="E443" t="str">
            <v>PISTOLA ATOMIZADORA BCO</v>
          </cell>
          <cell r="F443" t="str">
            <v>Local</v>
          </cell>
        </row>
        <row r="444">
          <cell r="B444">
            <v>110403</v>
          </cell>
          <cell r="C444">
            <v>0</v>
          </cell>
          <cell r="D444">
            <v>110403</v>
          </cell>
          <cell r="E444" t="str">
            <v>CUBETA DE PLASTICO  no.16</v>
          </cell>
          <cell r="F444" t="str">
            <v>Local</v>
          </cell>
        </row>
        <row r="445">
          <cell r="B445">
            <v>110607</v>
          </cell>
          <cell r="C445">
            <v>0</v>
          </cell>
          <cell r="D445">
            <v>110607</v>
          </cell>
          <cell r="E445" t="str">
            <v>JABON ZOTE 200 GRS</v>
          </cell>
          <cell r="F445" t="str">
            <v>Local</v>
          </cell>
        </row>
        <row r="446">
          <cell r="B446">
            <v>35026</v>
          </cell>
          <cell r="C446">
            <v>0</v>
          </cell>
          <cell r="D446">
            <v>35026</v>
          </cell>
          <cell r="E446" t="str">
            <v xml:space="preserve">BASURERO P/ESCRITORIO NEGRO RB (2956 BLA)         </v>
          </cell>
          <cell r="F446" t="str">
            <v>Key</v>
          </cell>
        </row>
        <row r="447">
          <cell r="B447">
            <v>35034</v>
          </cell>
          <cell r="C447">
            <v>0</v>
          </cell>
          <cell r="D447">
            <v>35034</v>
          </cell>
          <cell r="E447" t="str">
            <v xml:space="preserve">BASE BRUTE 32 GLS. RB          (263200 GRAY)      </v>
          </cell>
          <cell r="F447" t="str">
            <v>Key</v>
          </cell>
        </row>
        <row r="448">
          <cell r="B448">
            <v>548</v>
          </cell>
          <cell r="C448">
            <v>0</v>
          </cell>
          <cell r="D448">
            <v>548</v>
          </cell>
          <cell r="E448" t="str">
            <v>KEY MULTIBIO</v>
          </cell>
          <cell r="F448" t="str">
            <v>Key</v>
          </cell>
        </row>
        <row r="449">
          <cell r="B449">
            <v>35039</v>
          </cell>
          <cell r="C449">
            <v>0</v>
          </cell>
          <cell r="D449">
            <v>35039</v>
          </cell>
          <cell r="E449" t="str">
            <v>MINI TILT 1 PZA RB</v>
          </cell>
          <cell r="F449" t="str">
            <v>Key</v>
          </cell>
        </row>
        <row r="450">
          <cell r="B450">
            <v>2661</v>
          </cell>
          <cell r="C450">
            <v>0</v>
          </cell>
          <cell r="D450">
            <v>2661</v>
          </cell>
          <cell r="E450" t="str">
            <v>KEY DERM-O-WIPE 0.12 LTS</v>
          </cell>
          <cell r="F450" t="str">
            <v>Key</v>
          </cell>
        </row>
        <row r="451">
          <cell r="B451">
            <v>35058</v>
          </cell>
          <cell r="C451">
            <v>0</v>
          </cell>
          <cell r="D451">
            <v>35058</v>
          </cell>
          <cell r="E451" t="str">
            <v>TAPA TIPO EMBUDO P/BRUTE 32</v>
          </cell>
          <cell r="F451" t="str">
            <v>Key</v>
          </cell>
        </row>
        <row r="452">
          <cell r="B452">
            <v>35069</v>
          </cell>
          <cell r="C452">
            <v>0</v>
          </cell>
          <cell r="D452">
            <v>35069</v>
          </cell>
          <cell r="E452" t="str">
            <v xml:space="preserve">TAPA UNTOUCHABLE PARA CESTO    BEIGE RB           </v>
          </cell>
          <cell r="F452" t="str">
            <v>Key</v>
          </cell>
        </row>
        <row r="453">
          <cell r="B453">
            <v>35073</v>
          </cell>
          <cell r="C453">
            <v>0</v>
          </cell>
          <cell r="D453">
            <v>35073</v>
          </cell>
          <cell r="E453" t="str">
            <v xml:space="preserve">COMBO WAVE BRAKE 33 1L VERDERB </v>
          </cell>
          <cell r="F453" t="str">
            <v>Key</v>
          </cell>
        </row>
        <row r="454">
          <cell r="B454">
            <v>5545</v>
          </cell>
          <cell r="C454">
            <v>700150</v>
          </cell>
          <cell r="D454">
            <v>5545</v>
          </cell>
          <cell r="E454" t="str">
            <v>TORK ADVANCED HIGIENICO CONVEN</v>
          </cell>
          <cell r="F454" t="str">
            <v>SCA</v>
          </cell>
        </row>
        <row r="455">
          <cell r="B455">
            <v>2849</v>
          </cell>
          <cell r="C455">
            <v>0</v>
          </cell>
          <cell r="D455">
            <v>2849</v>
          </cell>
          <cell r="E455" t="str">
            <v>KEY DIGESTOR 20 LT</v>
          </cell>
          <cell r="F455" t="str">
            <v>Key</v>
          </cell>
        </row>
        <row r="456">
          <cell r="B456">
            <v>35080</v>
          </cell>
          <cell r="C456">
            <v>0</v>
          </cell>
          <cell r="D456">
            <v>35080</v>
          </cell>
          <cell r="E456" t="str">
            <v>KEY ODOCONTROL NATURALEZA</v>
          </cell>
          <cell r="F456" t="str">
            <v>Key</v>
          </cell>
        </row>
        <row r="457">
          <cell r="B457">
            <v>110119</v>
          </cell>
          <cell r="C457">
            <v>0</v>
          </cell>
          <cell r="D457">
            <v>110119</v>
          </cell>
          <cell r="E457" t="str">
            <v>kit ultraspeed</v>
          </cell>
          <cell r="F457" t="str">
            <v>Vileda</v>
          </cell>
        </row>
        <row r="458">
          <cell r="B458">
            <v>111129</v>
          </cell>
          <cell r="C458">
            <v>0</v>
          </cell>
          <cell r="D458">
            <v>111129</v>
          </cell>
          <cell r="E458" t="str">
            <v xml:space="preserve">JERGA </v>
          </cell>
          <cell r="F458" t="str">
            <v>Local</v>
          </cell>
        </row>
        <row r="459">
          <cell r="B459">
            <v>35099</v>
          </cell>
          <cell r="C459">
            <v>0</v>
          </cell>
          <cell r="D459">
            <v>35099</v>
          </cell>
          <cell r="E459" t="str">
            <v xml:space="preserve">MOP HUMEDO SWINGE LOOP CH VERD FGC15106GR00       </v>
          </cell>
          <cell r="F459" t="str">
            <v>Key</v>
          </cell>
        </row>
        <row r="460">
          <cell r="B460">
            <v>2144</v>
          </cell>
          <cell r="C460">
            <v>0</v>
          </cell>
          <cell r="D460">
            <v>2144</v>
          </cell>
          <cell r="E460" t="str">
            <v>KEY SAN-O-DERM (NUEVO) 0.</v>
          </cell>
          <cell r="F460" t="str">
            <v>Key</v>
          </cell>
        </row>
        <row r="461">
          <cell r="B461">
            <v>1591</v>
          </cell>
          <cell r="C461">
            <v>0</v>
          </cell>
          <cell r="D461">
            <v>1591</v>
          </cell>
          <cell r="E461" t="str">
            <v>PISTOLA ATOMIZADORA GRANDE ITEM 3333 B/W</v>
          </cell>
          <cell r="F461" t="str">
            <v>Key</v>
          </cell>
        </row>
        <row r="462">
          <cell r="B462">
            <v>35113</v>
          </cell>
          <cell r="C462">
            <v>0</v>
          </cell>
          <cell r="D462">
            <v>35113</v>
          </cell>
          <cell r="E462" t="str">
            <v>BRUTE TAPA DOMO GRIS RB</v>
          </cell>
          <cell r="F462" t="str">
            <v>Key</v>
          </cell>
        </row>
        <row r="463">
          <cell r="B463">
            <v>2287</v>
          </cell>
          <cell r="C463">
            <v>0</v>
          </cell>
          <cell r="D463">
            <v>2287</v>
          </cell>
          <cell r="E463" t="str">
            <v>CAJA C/30 SOBRES DESENGRASANTE C/100 ML.</v>
          </cell>
          <cell r="F463" t="str">
            <v>Key</v>
          </cell>
        </row>
        <row r="464">
          <cell r="B464">
            <v>35123</v>
          </cell>
          <cell r="C464">
            <v>0</v>
          </cell>
          <cell r="D464">
            <v>35123</v>
          </cell>
          <cell r="E464" t="str">
            <v>BASTON DE ACERO QUICK CONNECT  ECONOMICO 123 cm RB</v>
          </cell>
          <cell r="F464" t="str">
            <v>Key</v>
          </cell>
        </row>
        <row r="465">
          <cell r="B465">
            <v>111734</v>
          </cell>
          <cell r="C465">
            <v>0</v>
          </cell>
          <cell r="D465">
            <v>111734</v>
          </cell>
          <cell r="E465" t="str">
            <v xml:space="preserve">HIPOCLORITO DE CALCIO 45KG </v>
          </cell>
          <cell r="F465" t="str">
            <v>Local</v>
          </cell>
        </row>
        <row r="466">
          <cell r="B466">
            <v>35132</v>
          </cell>
          <cell r="C466">
            <v>0</v>
          </cell>
          <cell r="D466">
            <v>35132</v>
          </cell>
          <cell r="E466" t="str">
            <v xml:space="preserve">BOTE BRUTE 44 GAL. AZUL RB     (FG264300BLUE)     </v>
          </cell>
          <cell r="F466" t="str">
            <v>Key</v>
          </cell>
        </row>
        <row r="467">
          <cell r="B467">
            <v>35184</v>
          </cell>
          <cell r="C467">
            <v>0</v>
          </cell>
          <cell r="D467">
            <v>35184</v>
          </cell>
          <cell r="E467" t="str">
            <v xml:space="preserve">MANGO DE MADERA CONICO ,LIJADO RB                 </v>
          </cell>
          <cell r="F467" t="str">
            <v>Key</v>
          </cell>
        </row>
        <row r="468">
          <cell r="B468">
            <v>35242</v>
          </cell>
          <cell r="C468">
            <v>0</v>
          </cell>
          <cell r="D468">
            <v>35242</v>
          </cell>
          <cell r="E468" t="str">
            <v>BRUTE 20 GAL AZUL RB</v>
          </cell>
          <cell r="F468" t="str">
            <v>Key</v>
          </cell>
        </row>
        <row r="469">
          <cell r="B469">
            <v>35278</v>
          </cell>
          <cell r="C469">
            <v>0</v>
          </cell>
          <cell r="D469">
            <v>35278</v>
          </cell>
          <cell r="E469" t="str">
            <v>TRAPEADOR DE MEZCLA SUPER      STITCH VERDE GRANDE</v>
          </cell>
          <cell r="F469" t="str">
            <v>Key</v>
          </cell>
        </row>
        <row r="470">
          <cell r="B470">
            <v>35414</v>
          </cell>
          <cell r="C470">
            <v>0</v>
          </cell>
          <cell r="D470">
            <v>35414</v>
          </cell>
          <cell r="E470" t="str">
            <v xml:space="preserve">CONTENEDOR DE PEDAL METALICO   </v>
          </cell>
          <cell r="F470" t="str">
            <v>Key</v>
          </cell>
        </row>
        <row r="471">
          <cell r="B471">
            <v>35905</v>
          </cell>
          <cell r="C471">
            <v>0</v>
          </cell>
          <cell r="D471">
            <v>35905</v>
          </cell>
          <cell r="E471" t="str">
            <v xml:space="preserve">TELA WORXWELL AZUL C/300 PZAS  </v>
          </cell>
          <cell r="F471" t="str">
            <v>Key</v>
          </cell>
        </row>
        <row r="472">
          <cell r="B472">
            <v>51801</v>
          </cell>
          <cell r="C472">
            <v>0</v>
          </cell>
          <cell r="D472">
            <v>51801</v>
          </cell>
          <cell r="E472" t="str">
            <v xml:space="preserve">DOSIFICADOR LGS AUTOMATICO     </v>
          </cell>
          <cell r="F472" t="str">
            <v>Key</v>
          </cell>
        </row>
        <row r="473">
          <cell r="B473">
            <v>70074</v>
          </cell>
          <cell r="C473">
            <v>0</v>
          </cell>
          <cell r="D473">
            <v>70074</v>
          </cell>
          <cell r="E473" t="str">
            <v>VANG DESENGRASANTE 18 LT</v>
          </cell>
          <cell r="F473" t="str">
            <v>Key</v>
          </cell>
        </row>
        <row r="474">
          <cell r="B474">
            <v>70079</v>
          </cell>
          <cell r="C474">
            <v>0</v>
          </cell>
          <cell r="D474">
            <v>70079</v>
          </cell>
          <cell r="E474" t="str">
            <v>VANG. SARRICIDA 1 LT</v>
          </cell>
          <cell r="F474" t="str">
            <v>Key</v>
          </cell>
        </row>
        <row r="475">
          <cell r="B475">
            <v>70162</v>
          </cell>
          <cell r="C475">
            <v>0</v>
          </cell>
          <cell r="D475">
            <v>70162</v>
          </cell>
          <cell r="E475" t="str">
            <v>ABRILLANTADOR LPU 1 L</v>
          </cell>
          <cell r="F475" t="str">
            <v>Key</v>
          </cell>
        </row>
        <row r="476">
          <cell r="B476">
            <v>70219</v>
          </cell>
          <cell r="C476">
            <v>0</v>
          </cell>
          <cell r="D476">
            <v>70219</v>
          </cell>
          <cell r="E476" t="str">
            <v>MULTIUSOS PINO LPU 20 LT</v>
          </cell>
          <cell r="F476" t="str">
            <v>Key</v>
          </cell>
        </row>
        <row r="477">
          <cell r="B477">
            <v>70223</v>
          </cell>
          <cell r="C477">
            <v>0</v>
          </cell>
          <cell r="D477">
            <v>70223</v>
          </cell>
          <cell r="E477" t="str">
            <v>MURIATICO LPU 4 LT</v>
          </cell>
          <cell r="F477" t="str">
            <v>Key</v>
          </cell>
        </row>
        <row r="478">
          <cell r="B478">
            <v>90311</v>
          </cell>
          <cell r="C478">
            <v>0</v>
          </cell>
          <cell r="D478">
            <v>90311</v>
          </cell>
          <cell r="E478" t="str">
            <v xml:space="preserve">LIMPIADOR MOHO Y HONGO 1LTO   </v>
          </cell>
          <cell r="F478" t="str">
            <v>Key</v>
          </cell>
        </row>
        <row r="479">
          <cell r="B479">
            <v>90312</v>
          </cell>
          <cell r="C479">
            <v>0</v>
          </cell>
          <cell r="D479">
            <v>90312</v>
          </cell>
          <cell r="E479" t="str">
            <v>LIMPIADOR SERPENTINES 20 LTS</v>
          </cell>
          <cell r="F479" t="str">
            <v>Key</v>
          </cell>
        </row>
        <row r="480">
          <cell r="B480">
            <v>110083</v>
          </cell>
          <cell r="C480">
            <v>0</v>
          </cell>
          <cell r="D480">
            <v>110083</v>
          </cell>
          <cell r="E480" t="str">
            <v>PLATAFORMA RODANTE (R2640/NE)</v>
          </cell>
          <cell r="F480" t="str">
            <v>Key</v>
          </cell>
        </row>
        <row r="481">
          <cell r="B481">
            <v>8977</v>
          </cell>
          <cell r="C481">
            <v>0</v>
          </cell>
          <cell r="D481">
            <v>8977</v>
          </cell>
          <cell r="E481" t="str">
            <v>DESP.HIGIENICO SOFPULL TWIN HUMO</v>
          </cell>
          <cell r="F481" t="str">
            <v>GP</v>
          </cell>
        </row>
        <row r="482">
          <cell r="B482">
            <v>110814</v>
          </cell>
          <cell r="C482">
            <v>0</v>
          </cell>
          <cell r="D482">
            <v>110814</v>
          </cell>
          <cell r="E482" t="str">
            <v>FIBRA BLANCA</v>
          </cell>
          <cell r="F482" t="str">
            <v>Local</v>
          </cell>
        </row>
        <row r="483">
          <cell r="B483">
            <v>999007103</v>
          </cell>
          <cell r="C483">
            <v>0</v>
          </cell>
          <cell r="D483">
            <v>999007103</v>
          </cell>
          <cell r="E483" t="str">
            <v>TORK DESPACHADOR TOAM ROLLO SC A C/PALANCA 1S AZUL</v>
          </cell>
          <cell r="F483" t="str">
            <v>Key</v>
          </cell>
        </row>
        <row r="484">
          <cell r="B484">
            <v>2493</v>
          </cell>
          <cell r="C484">
            <v>0</v>
          </cell>
          <cell r="D484">
            <v>2493</v>
          </cell>
          <cell r="E484" t="str">
            <v>KEY SUPER D 4 LTS</v>
          </cell>
          <cell r="F484" t="str">
            <v>Key</v>
          </cell>
        </row>
        <row r="485">
          <cell r="B485">
            <v>538</v>
          </cell>
          <cell r="C485">
            <v>0</v>
          </cell>
          <cell r="D485">
            <v>538</v>
          </cell>
          <cell r="E485" t="str">
            <v>KEY LUBOL 5OO AEROS 1 PZA</v>
          </cell>
          <cell r="F485" t="str">
            <v>Key</v>
          </cell>
        </row>
        <row r="486">
          <cell r="B486">
            <v>4204</v>
          </cell>
          <cell r="C486">
            <v>0</v>
          </cell>
          <cell r="D486">
            <v>4204</v>
          </cell>
          <cell r="E486" t="str">
            <v>KEY ANTICLORO 20 LT.</v>
          </cell>
          <cell r="F486" t="str">
            <v>Key</v>
          </cell>
        </row>
        <row r="487">
          <cell r="B487">
            <v>110052</v>
          </cell>
          <cell r="C487">
            <v>0</v>
          </cell>
          <cell r="D487">
            <v>110052</v>
          </cell>
          <cell r="E487" t="str">
            <v>BOLSA 60 X 60 (242408N)</v>
          </cell>
          <cell r="F487" t="str">
            <v>Key</v>
          </cell>
        </row>
        <row r="488">
          <cell r="B488">
            <v>198</v>
          </cell>
          <cell r="C488">
            <v>0</v>
          </cell>
          <cell r="D488">
            <v>198</v>
          </cell>
          <cell r="E488" t="str">
            <v>KEY SLC 4 LTS</v>
          </cell>
          <cell r="F488" t="str">
            <v>Key</v>
          </cell>
        </row>
        <row r="489">
          <cell r="B489">
            <v>4821</v>
          </cell>
          <cell r="C489">
            <v>0</v>
          </cell>
          <cell r="D489">
            <v>4821</v>
          </cell>
          <cell r="E489" t="str">
            <v>BASTON ALUMINIO VERDE</v>
          </cell>
          <cell r="F489" t="str">
            <v>Key</v>
          </cell>
        </row>
        <row r="490">
          <cell r="B490">
            <v>3312</v>
          </cell>
          <cell r="C490">
            <v>0</v>
          </cell>
          <cell r="D490">
            <v>3312</v>
          </cell>
          <cell r="E490" t="str">
            <v>BOLSA HR404812N (CAJA C/250)</v>
          </cell>
          <cell r="F490" t="str">
            <v>Key</v>
          </cell>
        </row>
        <row r="491">
          <cell r="B491">
            <v>111747</v>
          </cell>
          <cell r="C491">
            <v>0</v>
          </cell>
          <cell r="D491">
            <v>111747</v>
          </cell>
          <cell r="E491" t="str">
            <v>Base para Mop de 90 Cm.</v>
          </cell>
          <cell r="F491" t="str">
            <v>Local</v>
          </cell>
        </row>
        <row r="492">
          <cell r="B492">
            <v>999005276</v>
          </cell>
          <cell r="C492">
            <v>0</v>
          </cell>
          <cell r="D492">
            <v>999005276</v>
          </cell>
          <cell r="E492" t="str">
            <v>DESPACHADOR DE HIGIENICO JUMBO MINIROLLO HUMO</v>
          </cell>
          <cell r="F492" t="str">
            <v>Local</v>
          </cell>
        </row>
        <row r="493">
          <cell r="B493">
            <v>6374</v>
          </cell>
          <cell r="C493">
            <v>0</v>
          </cell>
          <cell r="D493">
            <v>6374</v>
          </cell>
          <cell r="E493" t="str">
            <v>KEY LAVALOZA PASTA 15 KGS</v>
          </cell>
          <cell r="F493" t="str">
            <v>Key</v>
          </cell>
        </row>
        <row r="494">
          <cell r="B494">
            <v>7072</v>
          </cell>
          <cell r="C494">
            <v>0</v>
          </cell>
          <cell r="D494">
            <v>7072</v>
          </cell>
          <cell r="E494" t="str">
            <v>KEY VIRUSOLVE 1 LT</v>
          </cell>
          <cell r="F494" t="str">
            <v>Key</v>
          </cell>
        </row>
        <row r="495">
          <cell r="B495">
            <v>35035</v>
          </cell>
          <cell r="C495">
            <v>0</v>
          </cell>
          <cell r="D495">
            <v>35035</v>
          </cell>
          <cell r="E495" t="str">
            <v xml:space="preserve">BASE BRUTE 55 GLS. RB          (265500 GRAY)      </v>
          </cell>
          <cell r="F495" t="str">
            <v>Key</v>
          </cell>
        </row>
        <row r="496">
          <cell r="B496">
            <v>6361</v>
          </cell>
          <cell r="C496">
            <v>0</v>
          </cell>
          <cell r="D496">
            <v>6361</v>
          </cell>
          <cell r="E496" t="str">
            <v>LAVANCE 130</v>
          </cell>
          <cell r="F496" t="str">
            <v>Key</v>
          </cell>
        </row>
        <row r="497">
          <cell r="B497">
            <v>6119</v>
          </cell>
          <cell r="C497">
            <v>0</v>
          </cell>
          <cell r="D497">
            <v>6119</v>
          </cell>
          <cell r="E497" t="str">
            <v>KEY PARAISO 20 LTS.</v>
          </cell>
          <cell r="F497" t="str">
            <v>Key</v>
          </cell>
        </row>
        <row r="498">
          <cell r="B498">
            <v>50886</v>
          </cell>
          <cell r="C498">
            <v>0</v>
          </cell>
          <cell r="D498">
            <v>50886</v>
          </cell>
          <cell r="E498" t="str">
            <v>MECHA AFELPADA(NEW 1 PZA</v>
          </cell>
          <cell r="F498" t="str">
            <v>Key</v>
          </cell>
        </row>
        <row r="499">
          <cell r="B499">
            <v>2104</v>
          </cell>
          <cell r="C499">
            <v>0</v>
          </cell>
          <cell r="D499">
            <v>2104</v>
          </cell>
          <cell r="E499" t="str">
            <v>KEY LUMEN SELLADOR ACABADO 20L</v>
          </cell>
          <cell r="F499" t="str">
            <v>Key</v>
          </cell>
        </row>
        <row r="500">
          <cell r="B500">
            <v>5917</v>
          </cell>
          <cell r="C500">
            <v>0</v>
          </cell>
          <cell r="D500">
            <v>5917</v>
          </cell>
          <cell r="E500" t="str">
            <v xml:space="preserve">TRAPEADOR TRADICIONAL 400g     8150               </v>
          </cell>
          <cell r="F500" t="str">
            <v>Key</v>
          </cell>
        </row>
        <row r="501">
          <cell r="B501">
            <v>1089</v>
          </cell>
          <cell r="C501">
            <v>0</v>
          </cell>
          <cell r="D501">
            <v>1089</v>
          </cell>
          <cell r="E501" t="str">
            <v>KEY AMBIENTADOR MANZANA 20 LTS</v>
          </cell>
          <cell r="F501" t="str">
            <v>Key</v>
          </cell>
        </row>
        <row r="502">
          <cell r="B502">
            <v>144</v>
          </cell>
          <cell r="C502">
            <v>0</v>
          </cell>
          <cell r="D502">
            <v>144</v>
          </cell>
          <cell r="E502" t="str">
            <v>KEY LIMON 20 LTS</v>
          </cell>
          <cell r="F502" t="str">
            <v>Key</v>
          </cell>
        </row>
        <row r="503">
          <cell r="B503">
            <v>2084</v>
          </cell>
          <cell r="C503">
            <v>0</v>
          </cell>
          <cell r="D503">
            <v>2084</v>
          </cell>
          <cell r="E503" t="str">
            <v>ECOSOLV 120 H</v>
          </cell>
          <cell r="F503" t="str">
            <v>Key</v>
          </cell>
        </row>
        <row r="504">
          <cell r="B504">
            <v>128</v>
          </cell>
          <cell r="C504">
            <v>0</v>
          </cell>
          <cell r="D504">
            <v>128</v>
          </cell>
          <cell r="E504" t="str">
            <v>KEY LAVALFOMBRAS 4 LTS</v>
          </cell>
          <cell r="F504" t="str">
            <v>Key</v>
          </cell>
        </row>
        <row r="505">
          <cell r="B505">
            <v>6908</v>
          </cell>
          <cell r="C505">
            <v>0</v>
          </cell>
          <cell r="D505">
            <v>6908</v>
          </cell>
          <cell r="E505" t="str">
            <v>KEY FIESTA FRUTAL 4 LT.</v>
          </cell>
          <cell r="F505" t="str">
            <v>Key</v>
          </cell>
        </row>
        <row r="506">
          <cell r="B506">
            <v>6708</v>
          </cell>
          <cell r="C506">
            <v>0</v>
          </cell>
          <cell r="D506">
            <v>6708</v>
          </cell>
          <cell r="E506" t="str">
            <v>SANI 500 4 LTS</v>
          </cell>
          <cell r="F506" t="str">
            <v>Key</v>
          </cell>
        </row>
        <row r="507">
          <cell r="B507">
            <v>167</v>
          </cell>
          <cell r="C507">
            <v>0</v>
          </cell>
          <cell r="D507">
            <v>167</v>
          </cell>
          <cell r="E507" t="str">
            <v>KEY LIMPIAVIDRIOS 1 LTS</v>
          </cell>
          <cell r="F507" t="str">
            <v>Key</v>
          </cell>
        </row>
        <row r="508">
          <cell r="B508">
            <v>44</v>
          </cell>
          <cell r="C508">
            <v>0</v>
          </cell>
          <cell r="D508">
            <v>44</v>
          </cell>
          <cell r="E508" t="str">
            <v>SS</v>
          </cell>
          <cell r="F508" t="str">
            <v>Key</v>
          </cell>
        </row>
        <row r="509">
          <cell r="B509">
            <v>111512</v>
          </cell>
          <cell r="C509">
            <v>0</v>
          </cell>
          <cell r="D509">
            <v>111512</v>
          </cell>
          <cell r="E509" t="str">
            <v>ZOTE 100gramos</v>
          </cell>
          <cell r="F509" t="str">
            <v>Local</v>
          </cell>
        </row>
        <row r="510">
          <cell r="B510">
            <v>35907</v>
          </cell>
          <cell r="C510">
            <v>0</v>
          </cell>
          <cell r="D510">
            <v>35907</v>
          </cell>
          <cell r="E510" t="str">
            <v xml:space="preserve">TELA DURAWIPE SMOOTH BLANCA    C/400 PZAS         </v>
          </cell>
          <cell r="F510" t="str">
            <v>Key</v>
          </cell>
        </row>
        <row r="511">
          <cell r="B511">
            <v>70045</v>
          </cell>
          <cell r="C511">
            <v>0</v>
          </cell>
          <cell r="D511">
            <v>70045</v>
          </cell>
          <cell r="E511" t="str">
            <v>VANG. AROMAT. FRESCURA 4 LTS</v>
          </cell>
          <cell r="F511" t="str">
            <v>Key</v>
          </cell>
        </row>
        <row r="512">
          <cell r="B512">
            <v>35376</v>
          </cell>
          <cell r="C512">
            <v>0</v>
          </cell>
          <cell r="D512">
            <v>35376</v>
          </cell>
          <cell r="E512" t="str">
            <v>MICROFIBRA CAFE 30x30CM (BOLSA CON 24 PIEZAS) RB</v>
          </cell>
          <cell r="F512" t="str">
            <v>Key</v>
          </cell>
        </row>
        <row r="513">
          <cell r="B513">
            <v>2659</v>
          </cell>
          <cell r="C513">
            <v>0</v>
          </cell>
          <cell r="D513">
            <v>2659</v>
          </cell>
          <cell r="E513" t="str">
            <v>KEY SPA SHAMPOO P/CABELLO</v>
          </cell>
          <cell r="F513" t="str">
            <v>Key</v>
          </cell>
        </row>
        <row r="514">
          <cell r="B514">
            <v>484</v>
          </cell>
          <cell r="C514">
            <v>0</v>
          </cell>
          <cell r="D514">
            <v>484</v>
          </cell>
          <cell r="E514" t="str">
            <v>KEY DLP A GRANEL 20 LTS</v>
          </cell>
          <cell r="F514" t="str">
            <v>Key</v>
          </cell>
        </row>
        <row r="515">
          <cell r="B515">
            <v>5518</v>
          </cell>
          <cell r="C515">
            <v>700444</v>
          </cell>
          <cell r="D515">
            <v>5518</v>
          </cell>
          <cell r="E515" t="str">
            <v>TORK UNIVERSAL TOALLA INTERDOBLADA BLANCO H/D 20 P</v>
          </cell>
          <cell r="F515" t="str">
            <v>SCA</v>
          </cell>
        </row>
        <row r="516">
          <cell r="B516">
            <v>5614</v>
          </cell>
          <cell r="C516">
            <v>701341</v>
          </cell>
          <cell r="D516">
            <v>5614</v>
          </cell>
          <cell r="E516" t="str">
            <v xml:space="preserve">XPRESSNAP CAFE NAPKIN 1/4 FOLD NATURAL 12/500     </v>
          </cell>
          <cell r="F516" t="str">
            <v>SCA</v>
          </cell>
        </row>
        <row r="517">
          <cell r="B517">
            <v>9129</v>
          </cell>
          <cell r="C517">
            <v>1607</v>
          </cell>
          <cell r="D517">
            <v>9129</v>
          </cell>
          <cell r="E517" t="str">
            <v>PAPEL HIGIENICO ANGEL SOFT DE 450 HD 36 ROLLOS/CAJ</v>
          </cell>
          <cell r="F517" t="str">
            <v>GP</v>
          </cell>
        </row>
        <row r="518">
          <cell r="B518">
            <v>9112</v>
          </cell>
          <cell r="C518">
            <v>0</v>
          </cell>
          <cell r="D518">
            <v>9112</v>
          </cell>
          <cell r="E518" t="str">
            <v xml:space="preserve">DESPACHADOR HIG. COMPACT DOBLE METAL              </v>
          </cell>
          <cell r="F518" t="str">
            <v>GP</v>
          </cell>
        </row>
        <row r="519">
          <cell r="B519">
            <v>7100</v>
          </cell>
          <cell r="C519">
            <v>700175</v>
          </cell>
          <cell r="D519">
            <v>7100</v>
          </cell>
          <cell r="E519" t="str">
            <v>TORK ADV HIG BOBINA 6/200 MTS HD</v>
          </cell>
          <cell r="F519" t="str">
            <v>SCA</v>
          </cell>
        </row>
        <row r="520">
          <cell r="B520">
            <v>6369</v>
          </cell>
          <cell r="C520">
            <v>0</v>
          </cell>
          <cell r="D520">
            <v>6369</v>
          </cell>
          <cell r="E520" t="str">
            <v>DESENGRASANTE  PLUS</v>
          </cell>
          <cell r="F520" t="str">
            <v>Key</v>
          </cell>
        </row>
        <row r="521">
          <cell r="B521">
            <v>1323</v>
          </cell>
          <cell r="C521">
            <v>0</v>
          </cell>
          <cell r="D521">
            <v>1323</v>
          </cell>
          <cell r="E521" t="str">
            <v>KEY LIMPIAVIDRIOS S/B</v>
          </cell>
          <cell r="F521" t="str">
            <v>Key</v>
          </cell>
        </row>
        <row r="522">
          <cell r="B522">
            <v>70102</v>
          </cell>
          <cell r="C522">
            <v>0</v>
          </cell>
          <cell r="D522">
            <v>70102</v>
          </cell>
          <cell r="E522" t="str">
            <v>VANG. IMPREGNADOR B/A 18 LT</v>
          </cell>
          <cell r="F522" t="str">
            <v>Key</v>
          </cell>
        </row>
        <row r="523">
          <cell r="B523">
            <v>1639</v>
          </cell>
          <cell r="C523">
            <v>0</v>
          </cell>
          <cell r="D523">
            <v>1639</v>
          </cell>
          <cell r="E523" t="str">
            <v xml:space="preserve">KEY ODOCONTROL CITRUS H2       </v>
          </cell>
          <cell r="F523" t="str">
            <v>Key</v>
          </cell>
        </row>
        <row r="524">
          <cell r="B524">
            <v>4849</v>
          </cell>
          <cell r="C524">
            <v>0</v>
          </cell>
          <cell r="D524">
            <v>4849</v>
          </cell>
          <cell r="E524" t="str">
            <v>REPUESTO TRAPEADOR INTERCAMBIABLE (mod. 500) 400g AMARILLO</v>
          </cell>
          <cell r="F524" t="str">
            <v>Key</v>
          </cell>
        </row>
        <row r="525">
          <cell r="B525">
            <v>1662</v>
          </cell>
          <cell r="C525">
            <v>0</v>
          </cell>
          <cell r="D525">
            <v>1662</v>
          </cell>
          <cell r="E525" t="str">
            <v xml:space="preserve">KEY ODOCONTROL VAINILLA 6 OZ   (7915)             </v>
          </cell>
          <cell r="F525" t="str">
            <v>Key</v>
          </cell>
        </row>
        <row r="526">
          <cell r="B526">
            <v>2099</v>
          </cell>
          <cell r="C526">
            <v>0</v>
          </cell>
          <cell r="D526">
            <v>2099</v>
          </cell>
          <cell r="E526" t="str">
            <v>KEY JABON ANTIPLOMO 20 LTS</v>
          </cell>
          <cell r="F526" t="str">
            <v>Key</v>
          </cell>
        </row>
        <row r="527">
          <cell r="B527">
            <v>118</v>
          </cell>
          <cell r="C527">
            <v>0</v>
          </cell>
          <cell r="D527">
            <v>118</v>
          </cell>
          <cell r="E527" t="str">
            <v>KEY IMAN 4 LTS</v>
          </cell>
          <cell r="F527" t="str">
            <v>Key</v>
          </cell>
        </row>
        <row r="528">
          <cell r="B528">
            <v>882</v>
          </cell>
          <cell r="C528">
            <v>0</v>
          </cell>
          <cell r="D528">
            <v>882</v>
          </cell>
          <cell r="E528" t="str">
            <v>PRO EM-1</v>
          </cell>
          <cell r="F528" t="str">
            <v>Key</v>
          </cell>
        </row>
        <row r="529">
          <cell r="B529">
            <v>110014</v>
          </cell>
          <cell r="C529">
            <v>0</v>
          </cell>
          <cell r="D529">
            <v>110014</v>
          </cell>
          <cell r="E529" t="str">
            <v>Toalla en rollo 5105 (Pieza)</v>
          </cell>
          <cell r="F529" t="str">
            <v>Key</v>
          </cell>
        </row>
        <row r="530">
          <cell r="B530">
            <v>70218</v>
          </cell>
          <cell r="C530">
            <v>0</v>
          </cell>
          <cell r="D530">
            <v>70218</v>
          </cell>
          <cell r="E530" t="str">
            <v>MULTIUSOS PINO LPU 4 LT</v>
          </cell>
          <cell r="F530" t="str">
            <v>Key</v>
          </cell>
        </row>
        <row r="531">
          <cell r="B531">
            <v>1659</v>
          </cell>
          <cell r="C531">
            <v>0</v>
          </cell>
          <cell r="D531">
            <v>1659</v>
          </cell>
          <cell r="E531" t="str">
            <v>BLANQUEADOR 450  20 LT</v>
          </cell>
          <cell r="F531" t="str">
            <v>Key</v>
          </cell>
        </row>
        <row r="532">
          <cell r="B532">
            <v>51920</v>
          </cell>
          <cell r="C532">
            <v>0</v>
          </cell>
          <cell r="D532">
            <v>51920</v>
          </cell>
          <cell r="E532" t="str">
            <v xml:space="preserve">JABONERA RELLENABLE JABON LIQ. 1 L                </v>
          </cell>
          <cell r="F532" t="str">
            <v>Key</v>
          </cell>
        </row>
        <row r="533">
          <cell r="B533">
            <v>999005450</v>
          </cell>
          <cell r="C533">
            <v>94205</v>
          </cell>
          <cell r="D533">
            <v>999005450</v>
          </cell>
          <cell r="E533" t="str">
            <v>Despachador Higiénico JUMBO Sr. Jumbo</v>
          </cell>
          <cell r="F533" t="str">
            <v>Key</v>
          </cell>
        </row>
        <row r="534">
          <cell r="B534">
            <v>5065</v>
          </cell>
          <cell r="C534">
            <v>0</v>
          </cell>
          <cell r="D534">
            <v>5065</v>
          </cell>
          <cell r="E534" t="str">
            <v>CEPILLO P/CARROCERIA 10"</v>
          </cell>
          <cell r="F534" t="str">
            <v>Key</v>
          </cell>
        </row>
        <row r="535">
          <cell r="B535">
            <v>35335</v>
          </cell>
          <cell r="C535">
            <v>0</v>
          </cell>
          <cell r="D535">
            <v>35335</v>
          </cell>
          <cell r="E535" t="str">
            <v>SEÑAL DE PISO 2 CARAS C/ ADVER TENCIA "CUIDADO" VA</v>
          </cell>
          <cell r="F535" t="str">
            <v>Key</v>
          </cell>
        </row>
        <row r="536">
          <cell r="B536">
            <v>2103</v>
          </cell>
          <cell r="C536">
            <v>0</v>
          </cell>
          <cell r="D536">
            <v>2103</v>
          </cell>
          <cell r="E536" t="str">
            <v>KEY LUMEN SELLADOR ACABADO 4 L</v>
          </cell>
          <cell r="F536" t="str">
            <v>Key</v>
          </cell>
        </row>
        <row r="537">
          <cell r="B537">
            <v>7088</v>
          </cell>
          <cell r="C537">
            <v>0</v>
          </cell>
          <cell r="D537">
            <v>7088</v>
          </cell>
          <cell r="E537" t="str">
            <v>CONTENEDOR MEDIANO PARA TELAS</v>
          </cell>
          <cell r="F537" t="str">
            <v>Key</v>
          </cell>
        </row>
        <row r="538">
          <cell r="B538">
            <v>2136</v>
          </cell>
          <cell r="C538">
            <v>0</v>
          </cell>
          <cell r="D538">
            <v>2136</v>
          </cell>
          <cell r="E538" t="str">
            <v>KEY JABON CREMA ALMENDRAS</v>
          </cell>
          <cell r="F538" t="str">
            <v>Key</v>
          </cell>
        </row>
        <row r="539">
          <cell r="B539">
            <v>1637</v>
          </cell>
          <cell r="C539">
            <v>0</v>
          </cell>
          <cell r="D539">
            <v>1637</v>
          </cell>
          <cell r="E539" t="str">
            <v xml:space="preserve">KEY ODOCONTROL BRISA MARINA H2 BLUE SPLASH        </v>
          </cell>
          <cell r="F539" t="str">
            <v>Key</v>
          </cell>
        </row>
        <row r="540">
          <cell r="B540">
            <v>2664</v>
          </cell>
          <cell r="C540">
            <v>0</v>
          </cell>
          <cell r="D540">
            <v>2664</v>
          </cell>
          <cell r="E540" t="str">
            <v>KEY DERM-O-WIPE 20 LTS</v>
          </cell>
          <cell r="F540" t="str">
            <v>Key</v>
          </cell>
        </row>
        <row r="541">
          <cell r="B541">
            <v>2647</v>
          </cell>
          <cell r="C541">
            <v>0</v>
          </cell>
          <cell r="D541">
            <v>2647</v>
          </cell>
          <cell r="E541" t="str">
            <v>KEY DERM-O-WIPE 0.25 LT.</v>
          </cell>
          <cell r="F541" t="str">
            <v>Key</v>
          </cell>
        </row>
        <row r="542">
          <cell r="B542">
            <v>1308</v>
          </cell>
          <cell r="C542">
            <v>0</v>
          </cell>
          <cell r="D542">
            <v>1308</v>
          </cell>
          <cell r="E542" t="str">
            <v>KEY MULTIUSOS S/B</v>
          </cell>
          <cell r="F542" t="str">
            <v>Key</v>
          </cell>
        </row>
        <row r="543">
          <cell r="B543">
            <v>149</v>
          </cell>
          <cell r="C543">
            <v>0</v>
          </cell>
          <cell r="D543">
            <v>149</v>
          </cell>
          <cell r="E543" t="str">
            <v>KEY LIMPIAMANOS LIQ. 20 L</v>
          </cell>
          <cell r="F543" t="str">
            <v>Key</v>
          </cell>
        </row>
        <row r="544">
          <cell r="B544">
            <v>1966</v>
          </cell>
          <cell r="C544">
            <v>0</v>
          </cell>
          <cell r="D544">
            <v>1966</v>
          </cell>
          <cell r="E544" t="str">
            <v>DISCO VERDE EXTRAGRUESO 19</v>
          </cell>
          <cell r="F544" t="str">
            <v>Key</v>
          </cell>
        </row>
        <row r="545">
          <cell r="B545">
            <v>29</v>
          </cell>
          <cell r="C545">
            <v>0</v>
          </cell>
          <cell r="D545">
            <v>29</v>
          </cell>
          <cell r="E545" t="str">
            <v>KEY LD 20 LTS</v>
          </cell>
          <cell r="F545" t="str">
            <v>Key</v>
          </cell>
        </row>
        <row r="546">
          <cell r="B546">
            <v>8680</v>
          </cell>
          <cell r="C546">
            <v>0</v>
          </cell>
          <cell r="D546">
            <v>8680</v>
          </cell>
          <cell r="E546" t="str">
            <v xml:space="preserve">VASO CONICO 104 (CAJA C/5000)  </v>
          </cell>
          <cell r="F546" t="str">
            <v>Key</v>
          </cell>
        </row>
        <row r="547">
          <cell r="B547">
            <v>1632</v>
          </cell>
          <cell r="C547">
            <v>0</v>
          </cell>
          <cell r="D547">
            <v>1632</v>
          </cell>
          <cell r="E547" t="str">
            <v>KEY ODOCONTROL MANANTIAL ALTA  CONCENTRACION  TAIL</v>
          </cell>
          <cell r="F547" t="str">
            <v>Key</v>
          </cell>
        </row>
        <row r="548">
          <cell r="B548">
            <v>1113</v>
          </cell>
          <cell r="C548">
            <v>0</v>
          </cell>
          <cell r="D548">
            <v>1113</v>
          </cell>
          <cell r="E548" t="str">
            <v>RACK PARA GANCHOS 1 PZA ITEM 40734-00</v>
          </cell>
          <cell r="F548" t="str">
            <v>Key</v>
          </cell>
        </row>
        <row r="549">
          <cell r="B549">
            <v>6303</v>
          </cell>
          <cell r="C549">
            <v>0</v>
          </cell>
          <cell r="D549">
            <v>6303</v>
          </cell>
          <cell r="E549" t="str">
            <v>LAVALOZA PREVIO</v>
          </cell>
          <cell r="F549" t="str">
            <v>Key</v>
          </cell>
        </row>
        <row r="550">
          <cell r="B550">
            <v>6383</v>
          </cell>
          <cell r="C550">
            <v>0</v>
          </cell>
          <cell r="D550">
            <v>6383</v>
          </cell>
          <cell r="E550" t="str">
            <v>KEY LIMP.ACERO INOXID. 3 KGS</v>
          </cell>
          <cell r="F550" t="str">
            <v>Key</v>
          </cell>
        </row>
        <row r="551">
          <cell r="B551">
            <v>619</v>
          </cell>
          <cell r="C551">
            <v>0</v>
          </cell>
          <cell r="D551">
            <v>619</v>
          </cell>
          <cell r="E551" t="str">
            <v>KEY LAVALOZA BIO</v>
          </cell>
          <cell r="F551" t="str">
            <v>Key</v>
          </cell>
        </row>
        <row r="552">
          <cell r="B552">
            <v>2196</v>
          </cell>
          <cell r="C552">
            <v>0</v>
          </cell>
          <cell r="D552">
            <v>2196</v>
          </cell>
          <cell r="E552" t="str">
            <v xml:space="preserve">KEY ESPUMA ANTIBACTERIAL CARTU CHO 1 LT.          </v>
          </cell>
          <cell r="F552" t="str">
            <v>Key</v>
          </cell>
        </row>
        <row r="553">
          <cell r="B553">
            <v>224</v>
          </cell>
          <cell r="C553">
            <v>0</v>
          </cell>
          <cell r="D553">
            <v>224</v>
          </cell>
          <cell r="E553" t="str">
            <v>KEY BIOACTIV 100</v>
          </cell>
          <cell r="F553" t="str">
            <v>Key</v>
          </cell>
        </row>
        <row r="554">
          <cell r="B554">
            <v>7648</v>
          </cell>
          <cell r="C554">
            <v>0</v>
          </cell>
          <cell r="D554">
            <v>7648</v>
          </cell>
          <cell r="E554" t="str">
            <v>KEY DESINFECTANTE BC 4 LT</v>
          </cell>
          <cell r="F554" t="str">
            <v>Key</v>
          </cell>
        </row>
        <row r="555">
          <cell r="B555">
            <v>1188</v>
          </cell>
          <cell r="C555">
            <v>0</v>
          </cell>
          <cell r="D555">
            <v>1188</v>
          </cell>
          <cell r="E555" t="str">
            <v>RASTRILLO METAL. P/VIDRIOS 18 COMPLETO (T00450)</v>
          </cell>
          <cell r="F555" t="str">
            <v>Key</v>
          </cell>
        </row>
        <row r="556">
          <cell r="B556">
            <v>468</v>
          </cell>
          <cell r="C556">
            <v>0</v>
          </cell>
          <cell r="D556">
            <v>468</v>
          </cell>
          <cell r="E556" t="str">
            <v>KEY PROTECTO DERM A 1 PZA (SKIN SHIELD/PROTECTO DE</v>
          </cell>
          <cell r="F556" t="str">
            <v>Key</v>
          </cell>
        </row>
        <row r="557">
          <cell r="B557">
            <v>70214</v>
          </cell>
          <cell r="C557">
            <v>0</v>
          </cell>
          <cell r="D557">
            <v>70214</v>
          </cell>
          <cell r="E557" t="str">
            <v>MULTIUSOS LAVANDA LPU 20 LT.</v>
          </cell>
          <cell r="F557" t="str">
            <v>Key</v>
          </cell>
        </row>
        <row r="558">
          <cell r="B558">
            <v>35118</v>
          </cell>
          <cell r="C558">
            <v>0</v>
          </cell>
          <cell r="D558">
            <v>35118</v>
          </cell>
          <cell r="E558" t="str">
            <v>TAPA RECICLA BOT-LATA P/SJ VER</v>
          </cell>
          <cell r="F558" t="str">
            <v>Key</v>
          </cell>
        </row>
        <row r="559">
          <cell r="B559">
            <v>549</v>
          </cell>
          <cell r="C559">
            <v>0</v>
          </cell>
          <cell r="D559">
            <v>549</v>
          </cell>
          <cell r="E559" t="str">
            <v>KEY MULTIBIO</v>
          </cell>
          <cell r="F559" t="str">
            <v>Key</v>
          </cell>
        </row>
        <row r="560">
          <cell r="B560">
            <v>2044</v>
          </cell>
          <cell r="C560">
            <v>0</v>
          </cell>
          <cell r="D560">
            <v>2044</v>
          </cell>
          <cell r="E560" t="str">
            <v>KEY LC-21 R  20 LTS.</v>
          </cell>
          <cell r="F560" t="str">
            <v>Key</v>
          </cell>
        </row>
        <row r="561">
          <cell r="B561">
            <v>142</v>
          </cell>
          <cell r="C561">
            <v>0</v>
          </cell>
          <cell r="D561">
            <v>142</v>
          </cell>
          <cell r="E561" t="str">
            <v>KEY LIMON 1 LTS</v>
          </cell>
          <cell r="F561" t="str">
            <v>Key</v>
          </cell>
        </row>
        <row r="562">
          <cell r="B562">
            <v>2339</v>
          </cell>
          <cell r="C562">
            <v>0</v>
          </cell>
          <cell r="D562">
            <v>2339</v>
          </cell>
          <cell r="E562" t="str">
            <v xml:space="preserve">KEY DERM-O-XINE 1L CARTUCHO    </v>
          </cell>
          <cell r="F562" t="str">
            <v>Key</v>
          </cell>
        </row>
        <row r="563">
          <cell r="B563">
            <v>4815</v>
          </cell>
          <cell r="C563">
            <v>0</v>
          </cell>
          <cell r="D563">
            <v>4815</v>
          </cell>
          <cell r="E563" t="str">
            <v>REPUESTO ESCOBA AMARILLA</v>
          </cell>
          <cell r="F563" t="str">
            <v>Key</v>
          </cell>
        </row>
        <row r="564">
          <cell r="B564">
            <v>35259</v>
          </cell>
          <cell r="C564">
            <v>0</v>
          </cell>
          <cell r="D564">
            <v>35259</v>
          </cell>
          <cell r="E564" t="str">
            <v xml:space="preserve">CUBETA 29L CON EXPRIMIDOR TAN  DEM RB             </v>
          </cell>
          <cell r="F564" t="str">
            <v>Key</v>
          </cell>
        </row>
        <row r="565">
          <cell r="B565">
            <v>35025</v>
          </cell>
          <cell r="C565">
            <v>0</v>
          </cell>
          <cell r="D565">
            <v>35025</v>
          </cell>
          <cell r="E565" t="str">
            <v xml:space="preserve">BASURERO P/ESCRITORIO BEIGE RB (2956 BEIG)        </v>
          </cell>
          <cell r="F565" t="str">
            <v>Key</v>
          </cell>
        </row>
        <row r="566">
          <cell r="B566">
            <v>1370</v>
          </cell>
          <cell r="C566">
            <v>0</v>
          </cell>
          <cell r="D566">
            <v>1370</v>
          </cell>
          <cell r="E566" t="str">
            <v>MOP SECO COMPLETO DE 48</v>
          </cell>
          <cell r="F566" t="str">
            <v>Key</v>
          </cell>
        </row>
        <row r="567">
          <cell r="B567">
            <v>6368</v>
          </cell>
          <cell r="C567">
            <v>0</v>
          </cell>
          <cell r="D567">
            <v>6368</v>
          </cell>
          <cell r="E567" t="str">
            <v>DESENGRASANTE  PLUS</v>
          </cell>
          <cell r="F567" t="str">
            <v>Key</v>
          </cell>
        </row>
        <row r="568">
          <cell r="B568">
            <v>70087</v>
          </cell>
          <cell r="C568">
            <v>0</v>
          </cell>
          <cell r="D568">
            <v>70087</v>
          </cell>
          <cell r="E568" t="str">
            <v>VANG. MURIATICO 4 L</v>
          </cell>
          <cell r="F568" t="str">
            <v>Key</v>
          </cell>
        </row>
        <row r="569">
          <cell r="B569">
            <v>35004</v>
          </cell>
          <cell r="C569">
            <v>0</v>
          </cell>
          <cell r="D569">
            <v>35004</v>
          </cell>
          <cell r="E569" t="str">
            <v xml:space="preserve">BASE P/MOP (QUIJADA) RB        (H245 LAC)         </v>
          </cell>
          <cell r="F569" t="str">
            <v>Key</v>
          </cell>
        </row>
        <row r="570">
          <cell r="B570">
            <v>4835</v>
          </cell>
          <cell r="C570">
            <v>0</v>
          </cell>
          <cell r="D570">
            <v>4835</v>
          </cell>
          <cell r="E570" t="str">
            <v>BASTON FIB DE VIDRIO (1.50m) PUNTA ZINC AZUL</v>
          </cell>
          <cell r="F570" t="str">
            <v>Key</v>
          </cell>
        </row>
        <row r="571">
          <cell r="B571">
            <v>4845</v>
          </cell>
          <cell r="C571">
            <v>0</v>
          </cell>
          <cell r="D571">
            <v>4845</v>
          </cell>
          <cell r="E571" t="str">
            <v>REPUESTO TRAPEADOR ANTIBAC INTERCAMBIABLE AMARILLO</v>
          </cell>
          <cell r="F571" t="str">
            <v>Key</v>
          </cell>
        </row>
        <row r="572">
          <cell r="B572">
            <v>6629</v>
          </cell>
          <cell r="C572">
            <v>0</v>
          </cell>
          <cell r="D572">
            <v>6629</v>
          </cell>
          <cell r="E572" t="str">
            <v xml:space="preserve">CLG-100 20 LTS                 </v>
          </cell>
          <cell r="F572" t="str">
            <v>Key</v>
          </cell>
        </row>
        <row r="573">
          <cell r="B573">
            <v>6308</v>
          </cell>
          <cell r="C573">
            <v>0</v>
          </cell>
          <cell r="D573">
            <v>6308</v>
          </cell>
          <cell r="E573" t="str">
            <v>LAVALOZA PREVIO PLUS</v>
          </cell>
          <cell r="F573" t="str">
            <v>Key</v>
          </cell>
        </row>
        <row r="574">
          <cell r="B574">
            <v>1929</v>
          </cell>
          <cell r="C574">
            <v>0</v>
          </cell>
          <cell r="D574">
            <v>1929</v>
          </cell>
          <cell r="E574" t="str">
            <v>KEY BM MARMOL 20 LTS</v>
          </cell>
          <cell r="F574" t="str">
            <v>Key</v>
          </cell>
        </row>
        <row r="575">
          <cell r="B575">
            <v>6944</v>
          </cell>
          <cell r="C575">
            <v>0</v>
          </cell>
          <cell r="D575">
            <v>6944</v>
          </cell>
          <cell r="E575" t="str">
            <v>KEY CICE 200 20 LT.</v>
          </cell>
          <cell r="F575" t="str">
            <v>Key</v>
          </cell>
        </row>
        <row r="576">
          <cell r="B576">
            <v>420</v>
          </cell>
          <cell r="C576">
            <v>0</v>
          </cell>
          <cell r="D576">
            <v>420</v>
          </cell>
          <cell r="E576" t="str">
            <v>KEY AFLOJATODO 200 LTS</v>
          </cell>
          <cell r="F576" t="str">
            <v>Key</v>
          </cell>
        </row>
        <row r="577">
          <cell r="B577">
            <v>4643</v>
          </cell>
          <cell r="C577">
            <v>0</v>
          </cell>
          <cell r="D577">
            <v>4643</v>
          </cell>
          <cell r="E577" t="str">
            <v>KEY DESINF. FRUT. VERD. NVO. NCC4L</v>
          </cell>
          <cell r="F577" t="str">
            <v>Key</v>
          </cell>
        </row>
        <row r="578">
          <cell r="B578">
            <v>124</v>
          </cell>
          <cell r="C578">
            <v>0</v>
          </cell>
          <cell r="D578">
            <v>124</v>
          </cell>
          <cell r="E578" t="str">
            <v>KEY LAVALOZA</v>
          </cell>
          <cell r="F578" t="str">
            <v>Key</v>
          </cell>
        </row>
        <row r="579">
          <cell r="B579">
            <v>6433</v>
          </cell>
          <cell r="C579">
            <v>0</v>
          </cell>
          <cell r="D579">
            <v>6433</v>
          </cell>
          <cell r="E579" t="str">
            <v>LAVANCE 145 4L</v>
          </cell>
          <cell r="F579" t="str">
            <v>Key</v>
          </cell>
        </row>
        <row r="580">
          <cell r="B580">
            <v>70058</v>
          </cell>
          <cell r="C580">
            <v>0</v>
          </cell>
          <cell r="D580">
            <v>70058</v>
          </cell>
          <cell r="E580" t="str">
            <v>VANG. LIMPIAVIDRIOS 1 LT</v>
          </cell>
          <cell r="F580" t="str">
            <v>Key</v>
          </cell>
        </row>
        <row r="581">
          <cell r="B581">
            <v>429</v>
          </cell>
          <cell r="C581">
            <v>0</v>
          </cell>
          <cell r="D581">
            <v>429</v>
          </cell>
          <cell r="E581" t="str">
            <v>KEY ANTICONGELANTE ESP. 20 LTS</v>
          </cell>
          <cell r="F581" t="str">
            <v>Key</v>
          </cell>
        </row>
        <row r="582">
          <cell r="B582">
            <v>4985</v>
          </cell>
          <cell r="C582">
            <v>0</v>
          </cell>
          <cell r="D582">
            <v>4985</v>
          </cell>
          <cell r="E582" t="str">
            <v xml:space="preserve">TRAPEADOR INTERCAMBIABLE TWISTER BLANCO 500 </v>
          </cell>
          <cell r="F582" t="str">
            <v>Key</v>
          </cell>
        </row>
        <row r="583">
          <cell r="B583">
            <v>4606</v>
          </cell>
          <cell r="E583" t="str">
            <v xml:space="preserve">KEY DESENGRASANTE EXPRESS PLUS 4L                 </v>
          </cell>
          <cell r="F583" t="str">
            <v>Key</v>
          </cell>
        </row>
        <row r="584">
          <cell r="B584">
            <v>5945</v>
          </cell>
          <cell r="C584">
            <v>0</v>
          </cell>
          <cell r="D584">
            <v>5945</v>
          </cell>
          <cell r="E584" t="str">
            <v>MICROFIBRA AMARILLA</v>
          </cell>
          <cell r="F584" t="str">
            <v>Key</v>
          </cell>
        </row>
        <row r="585">
          <cell r="B585">
            <v>1304</v>
          </cell>
          <cell r="C585">
            <v>0</v>
          </cell>
          <cell r="D585">
            <v>1304</v>
          </cell>
          <cell r="E585" t="str">
            <v>DESENGRASANTE SUPERBASE</v>
          </cell>
          <cell r="F585" t="str">
            <v>Key</v>
          </cell>
        </row>
        <row r="586">
          <cell r="B586">
            <v>1655</v>
          </cell>
          <cell r="C586">
            <v>0</v>
          </cell>
          <cell r="D586">
            <v>1655</v>
          </cell>
          <cell r="E586" t="str">
            <v>DETERGENTE 210  60 LT</v>
          </cell>
          <cell r="F586" t="str">
            <v>Key</v>
          </cell>
        </row>
        <row r="587">
          <cell r="B587">
            <v>1744</v>
          </cell>
          <cell r="C587">
            <v>0</v>
          </cell>
          <cell r="D587">
            <v>1744</v>
          </cell>
          <cell r="E587" t="str">
            <v>TRAPEADOR HILO COLOR SUAVE EXT</v>
          </cell>
          <cell r="F587" t="str">
            <v>Key</v>
          </cell>
        </row>
        <row r="588">
          <cell r="B588">
            <v>6304</v>
          </cell>
          <cell r="C588">
            <v>0</v>
          </cell>
          <cell r="D588">
            <v>6304</v>
          </cell>
          <cell r="E588" t="str">
            <v xml:space="preserve">KEY LAVALOZA PREVIO 20 LTS     </v>
          </cell>
          <cell r="F588" t="str">
            <v>Key</v>
          </cell>
        </row>
        <row r="589">
          <cell r="B589">
            <v>1333</v>
          </cell>
          <cell r="C589">
            <v>0</v>
          </cell>
          <cell r="D589">
            <v>1333</v>
          </cell>
          <cell r="E589" t="str">
            <v>KEY TRIPLE ACCION  LIMON S/B</v>
          </cell>
          <cell r="F589" t="str">
            <v>Key</v>
          </cell>
        </row>
        <row r="590">
          <cell r="B590">
            <v>3390</v>
          </cell>
          <cell r="C590">
            <v>0</v>
          </cell>
          <cell r="D590">
            <v>3390</v>
          </cell>
          <cell r="E590" t="str">
            <v>BOLSA BAJA DENSIDAD 120X120 CM P/25 KG.</v>
          </cell>
          <cell r="F590" t="str">
            <v>Key</v>
          </cell>
        </row>
        <row r="591">
          <cell r="B591">
            <v>1351</v>
          </cell>
          <cell r="C591">
            <v>0</v>
          </cell>
          <cell r="D591">
            <v>1351</v>
          </cell>
          <cell r="E591" t="str">
            <v xml:space="preserve">SERV. LGS PRIMAVERA CONC.1064  45 GR.   P.ORIGEN: </v>
          </cell>
          <cell r="F591" t="str">
            <v>Key</v>
          </cell>
        </row>
        <row r="592">
          <cell r="B592">
            <v>2252</v>
          </cell>
          <cell r="C592">
            <v>0</v>
          </cell>
          <cell r="D592">
            <v>2252</v>
          </cell>
          <cell r="E592" t="str">
            <v>KEY ABRILLANTADOR  1 LT.</v>
          </cell>
          <cell r="F592" t="str">
            <v>Key</v>
          </cell>
        </row>
        <row r="593">
          <cell r="B593">
            <v>1746</v>
          </cell>
          <cell r="C593">
            <v>0</v>
          </cell>
          <cell r="D593">
            <v>1746</v>
          </cell>
          <cell r="E593" t="str">
            <v>TRAPEADOR PABILO EXTRA</v>
          </cell>
          <cell r="F593" t="str">
            <v>Key</v>
          </cell>
        </row>
        <row r="594">
          <cell r="B594">
            <v>5946</v>
          </cell>
          <cell r="C594">
            <v>0</v>
          </cell>
          <cell r="D594">
            <v>5946</v>
          </cell>
          <cell r="E594" t="str">
            <v>MICROFIBRA AZUL</v>
          </cell>
          <cell r="F594" t="str">
            <v>Key</v>
          </cell>
        </row>
        <row r="595">
          <cell r="B595">
            <v>883</v>
          </cell>
          <cell r="C595">
            <v>0</v>
          </cell>
          <cell r="D595">
            <v>883</v>
          </cell>
          <cell r="E595" t="str">
            <v>JABONERA  INDUSTRIAL P/GALO JABON LIQUIDO</v>
          </cell>
          <cell r="F595" t="str">
            <v>Key</v>
          </cell>
        </row>
        <row r="596">
          <cell r="B596">
            <v>1863</v>
          </cell>
          <cell r="C596">
            <v>0</v>
          </cell>
          <cell r="D596">
            <v>1863</v>
          </cell>
          <cell r="E596" t="str">
            <v>KEY GLOX CRISTALIZADOR 4 LT</v>
          </cell>
          <cell r="F596" t="str">
            <v>Key</v>
          </cell>
        </row>
        <row r="597">
          <cell r="B597">
            <v>2877</v>
          </cell>
          <cell r="C597">
            <v>0</v>
          </cell>
          <cell r="D597">
            <v>2877</v>
          </cell>
          <cell r="E597" t="str">
            <v>KIT P/ESTACION LAVADO DE MANOS</v>
          </cell>
          <cell r="F597" t="str">
            <v>Key</v>
          </cell>
        </row>
        <row r="598">
          <cell r="B598">
            <v>417</v>
          </cell>
          <cell r="C598">
            <v>0</v>
          </cell>
          <cell r="D598">
            <v>417</v>
          </cell>
          <cell r="E598" t="str">
            <v>KEY AFLOJATODO 1 LTO. (PET)</v>
          </cell>
          <cell r="F598" t="str">
            <v>Key</v>
          </cell>
        </row>
        <row r="599">
          <cell r="B599">
            <v>70153</v>
          </cell>
          <cell r="C599">
            <v>0</v>
          </cell>
          <cell r="D599">
            <v>70153</v>
          </cell>
          <cell r="E599" t="str">
            <v>LUSTRAMUEBLES LPU 4 L</v>
          </cell>
          <cell r="F599" t="str">
            <v>Key</v>
          </cell>
        </row>
        <row r="600">
          <cell r="B600">
            <v>6604</v>
          </cell>
          <cell r="C600">
            <v>0</v>
          </cell>
          <cell r="D600">
            <v>6604</v>
          </cell>
          <cell r="E600" t="str">
            <v xml:space="preserve">CLF-100 20 LTS                 </v>
          </cell>
          <cell r="F600" t="str">
            <v>Key</v>
          </cell>
        </row>
        <row r="601">
          <cell r="B601">
            <v>999008962</v>
          </cell>
          <cell r="C601">
            <v>0</v>
          </cell>
          <cell r="D601">
            <v>999008962</v>
          </cell>
          <cell r="E601" t="str">
            <v>DESPACHADOR HIGIÉNICO COMPACT HUMO</v>
          </cell>
          <cell r="F601" t="str">
            <v>Key</v>
          </cell>
        </row>
        <row r="602">
          <cell r="B602">
            <v>6704</v>
          </cell>
          <cell r="C602">
            <v>0</v>
          </cell>
          <cell r="D602">
            <v>6704</v>
          </cell>
          <cell r="E602" t="str">
            <v xml:space="preserve">SANI 400  20 LTS.              </v>
          </cell>
          <cell r="F602" t="str">
            <v>Key</v>
          </cell>
        </row>
        <row r="603">
          <cell r="B603">
            <v>2616</v>
          </cell>
          <cell r="C603">
            <v>0</v>
          </cell>
          <cell r="D603">
            <v>2616</v>
          </cell>
          <cell r="E603" t="str">
            <v>KEY TRANS 300 20 LT.</v>
          </cell>
          <cell r="F603" t="str">
            <v>Key</v>
          </cell>
        </row>
        <row r="604">
          <cell r="B604">
            <v>6390</v>
          </cell>
          <cell r="C604">
            <v>0</v>
          </cell>
          <cell r="D604">
            <v>6390</v>
          </cell>
          <cell r="E604" t="str">
            <v>KEY AIRE LIMPIO LIMA 220 GR.</v>
          </cell>
          <cell r="F604" t="str">
            <v>Key</v>
          </cell>
        </row>
        <row r="605">
          <cell r="B605">
            <v>1904</v>
          </cell>
          <cell r="C605">
            <v>0</v>
          </cell>
          <cell r="D605">
            <v>1904</v>
          </cell>
          <cell r="E605" t="str">
            <v>TOALLAS DESINFECTANTES USO GRAL BOTE C/60</v>
          </cell>
          <cell r="F605" t="str">
            <v>Key</v>
          </cell>
        </row>
        <row r="606">
          <cell r="B606">
            <v>35901</v>
          </cell>
          <cell r="C606">
            <v>0</v>
          </cell>
          <cell r="D606">
            <v>35901</v>
          </cell>
          <cell r="E606" t="str">
            <v xml:space="preserve">TELA CHIX FRESH GUY C/150 PZAS </v>
          </cell>
          <cell r="F606" t="str">
            <v>Key</v>
          </cell>
        </row>
        <row r="607">
          <cell r="B607">
            <v>1998</v>
          </cell>
          <cell r="C607">
            <v>0</v>
          </cell>
          <cell r="D607">
            <v>1998</v>
          </cell>
          <cell r="E607" t="str">
            <v>ALCALINO 310  20 LT.</v>
          </cell>
          <cell r="F607" t="str">
            <v>Key</v>
          </cell>
        </row>
        <row r="608">
          <cell r="B608">
            <v>1945</v>
          </cell>
          <cell r="C608">
            <v>0</v>
          </cell>
          <cell r="D608">
            <v>1945</v>
          </cell>
          <cell r="E608" t="str">
            <v>19  DISCO CANELA (A.V.) 1 PZA</v>
          </cell>
          <cell r="F608" t="str">
            <v>Key</v>
          </cell>
        </row>
        <row r="609">
          <cell r="B609">
            <v>1956</v>
          </cell>
          <cell r="C609">
            <v>0</v>
          </cell>
          <cell r="D609">
            <v>1956</v>
          </cell>
          <cell r="E609" t="str">
            <v>DISCO PORKO NATURAL 19 1 PZA 14819 UHS 19 NATURA</v>
          </cell>
          <cell r="F609" t="str">
            <v>Key</v>
          </cell>
        </row>
        <row r="610">
          <cell r="B610">
            <v>8676</v>
          </cell>
          <cell r="C610">
            <v>0</v>
          </cell>
          <cell r="D610">
            <v>8676</v>
          </cell>
          <cell r="E610" t="str">
            <v>FRANELA GRIS (ROLLO 25MX50CM)</v>
          </cell>
          <cell r="F610" t="str">
            <v>Key</v>
          </cell>
        </row>
        <row r="611">
          <cell r="B611">
            <v>1732</v>
          </cell>
          <cell r="C611">
            <v>0</v>
          </cell>
          <cell r="D611">
            <v>1732</v>
          </cell>
          <cell r="E611" t="str">
            <v>TELA REMOVEDORA DE GRAFFITI (C/40)</v>
          </cell>
          <cell r="F611" t="str">
            <v>Key</v>
          </cell>
        </row>
        <row r="612">
          <cell r="B612">
            <v>1664</v>
          </cell>
          <cell r="C612">
            <v>0</v>
          </cell>
          <cell r="D612">
            <v>1664</v>
          </cell>
          <cell r="E612" t="str">
            <v xml:space="preserve">KEY AEROSOL BRISA ALTA CONC.   TAILANDIA          </v>
          </cell>
          <cell r="F612" t="str">
            <v>Key</v>
          </cell>
        </row>
        <row r="613">
          <cell r="B613">
            <v>101783</v>
          </cell>
          <cell r="C613">
            <v>0</v>
          </cell>
          <cell r="D613">
            <v>101783</v>
          </cell>
          <cell r="E613" t="str">
            <v>FIBRA ECONOMICA ENERTEC</v>
          </cell>
          <cell r="F613" t="str">
            <v>Local</v>
          </cell>
        </row>
        <row r="614">
          <cell r="B614">
            <v>110000</v>
          </cell>
          <cell r="C614">
            <v>0</v>
          </cell>
          <cell r="D614">
            <v>110000</v>
          </cell>
          <cell r="E614" t="str">
            <v>TRAPEADOR DE ACABADOS SUPER STITCH</v>
          </cell>
          <cell r="F614" t="str">
            <v>Local</v>
          </cell>
        </row>
        <row r="615">
          <cell r="B615">
            <v>110001</v>
          </cell>
          <cell r="C615">
            <v>0</v>
          </cell>
          <cell r="D615">
            <v>110001</v>
          </cell>
          <cell r="E615" t="str">
            <v>colgador de escobas</v>
          </cell>
          <cell r="F615" t="str">
            <v>Local</v>
          </cell>
        </row>
        <row r="616">
          <cell r="B616">
            <v>110002</v>
          </cell>
          <cell r="C616">
            <v>0</v>
          </cell>
          <cell r="D616">
            <v>110002</v>
          </cell>
          <cell r="E616" t="str">
            <v>Equipo para lavado</v>
          </cell>
          <cell r="F616" t="str">
            <v>Local</v>
          </cell>
        </row>
        <row r="617">
          <cell r="B617">
            <v>110004</v>
          </cell>
          <cell r="C617">
            <v>0</v>
          </cell>
          <cell r="D617">
            <v>110004</v>
          </cell>
          <cell r="E617" t="str">
            <v>PETALO 500 MT.HD CAJA C/6 ROLLO 90502</v>
          </cell>
          <cell r="F617" t="str">
            <v>Local</v>
          </cell>
        </row>
        <row r="618">
          <cell r="B618">
            <v>6123</v>
          </cell>
          <cell r="C618">
            <v>0</v>
          </cell>
          <cell r="D618">
            <v>6123</v>
          </cell>
          <cell r="E618" t="str">
            <v>KEY JABON ESPUMA ALMENDRAS</v>
          </cell>
          <cell r="F618" t="str">
            <v>Key</v>
          </cell>
        </row>
        <row r="619">
          <cell r="B619">
            <v>1638</v>
          </cell>
          <cell r="C619">
            <v>0</v>
          </cell>
          <cell r="D619">
            <v>1638</v>
          </cell>
          <cell r="E619" t="str">
            <v>KEY ODOCONTROL AMANECER TROPH2</v>
          </cell>
          <cell r="F619" t="str">
            <v>Key</v>
          </cell>
        </row>
        <row r="620">
          <cell r="B620">
            <v>948</v>
          </cell>
          <cell r="C620">
            <v>0</v>
          </cell>
          <cell r="D620">
            <v>948</v>
          </cell>
          <cell r="E620" t="str">
            <v>PRO BA-1 20 LTS</v>
          </cell>
          <cell r="F620" t="str">
            <v>Key</v>
          </cell>
        </row>
        <row r="621">
          <cell r="B621">
            <v>110005</v>
          </cell>
          <cell r="C621">
            <v>0</v>
          </cell>
          <cell r="D621">
            <v>110005</v>
          </cell>
          <cell r="E621" t="str">
            <v>PETALO 250 MT. HD CAJA C/6 ROL CAJA C/6 90500</v>
          </cell>
          <cell r="F621" t="str">
            <v>Local</v>
          </cell>
        </row>
        <row r="622">
          <cell r="B622">
            <v>8654</v>
          </cell>
          <cell r="C622">
            <v>0</v>
          </cell>
          <cell r="D622">
            <v>8654</v>
          </cell>
          <cell r="E622" t="str">
            <v>PANTALLA SANITARIA AZUL (PZA.) (8013)</v>
          </cell>
          <cell r="F622" t="str">
            <v>Key</v>
          </cell>
        </row>
        <row r="623">
          <cell r="B623">
            <v>110008</v>
          </cell>
          <cell r="C623">
            <v>0</v>
          </cell>
          <cell r="D623">
            <v>110008</v>
          </cell>
          <cell r="E623" t="str">
            <v>TOALLA EN ROLLO BLANCA INSTITUCIONAL C/6 ECO</v>
          </cell>
          <cell r="F623" t="str">
            <v>Ailsa</v>
          </cell>
        </row>
        <row r="624">
          <cell r="B624">
            <v>110011</v>
          </cell>
          <cell r="C624">
            <v>0</v>
          </cell>
          <cell r="D624">
            <v>110011</v>
          </cell>
          <cell r="E624" t="str">
            <v>TOALLA EN ROLLO LA PRUEBA BLANCA 6/180</v>
          </cell>
          <cell r="F624" t="str">
            <v>Ailsa</v>
          </cell>
        </row>
        <row r="625">
          <cell r="B625">
            <v>110012</v>
          </cell>
          <cell r="C625">
            <v>0</v>
          </cell>
          <cell r="D625">
            <v>110012</v>
          </cell>
          <cell r="E625" t="str">
            <v>CEPILLO PARA PISO PALMIRA 24" (1224-P)</v>
          </cell>
          <cell r="F625" t="str">
            <v>Ailsa</v>
          </cell>
        </row>
        <row r="626">
          <cell r="B626">
            <v>110013</v>
          </cell>
          <cell r="C626">
            <v>0</v>
          </cell>
          <cell r="D626">
            <v>110013</v>
          </cell>
          <cell r="E626" t="str">
            <v>TIRANTES DE REFUERZO PARA CEPILLO (1910)</v>
          </cell>
          <cell r="F626" t="str">
            <v>Ailsa</v>
          </cell>
        </row>
        <row r="627">
          <cell r="B627">
            <v>475</v>
          </cell>
          <cell r="C627">
            <v>0</v>
          </cell>
          <cell r="D627">
            <v>475</v>
          </cell>
          <cell r="E627" t="str">
            <v>KEY DETECTO PENETRANTE 0.3 KGS</v>
          </cell>
          <cell r="F627" t="str">
            <v>Key</v>
          </cell>
        </row>
        <row r="628">
          <cell r="B628">
            <v>5949</v>
          </cell>
          <cell r="C628">
            <v>0</v>
          </cell>
          <cell r="D628">
            <v>5949</v>
          </cell>
          <cell r="E628" t="str">
            <v xml:space="preserve">RECOGEDOR MANUAL PLASTICO AZUL </v>
          </cell>
          <cell r="F628" t="str">
            <v>Key</v>
          </cell>
        </row>
        <row r="629">
          <cell r="B629">
            <v>110017</v>
          </cell>
          <cell r="C629">
            <v>0</v>
          </cell>
          <cell r="D629">
            <v>110017</v>
          </cell>
          <cell r="E629" t="str">
            <v>JUEGO DE ESCURRIDOR C/PORTACUBIERTOS FERPLAST</v>
          </cell>
          <cell r="F629" t="str">
            <v>Local</v>
          </cell>
        </row>
        <row r="630">
          <cell r="B630">
            <v>110018</v>
          </cell>
          <cell r="C630">
            <v>0</v>
          </cell>
          <cell r="D630">
            <v>110018</v>
          </cell>
          <cell r="E630" t="str">
            <v>JALADOR HULE ESPUMA NEGRO C/BASE METALICA 75 CMS (HD75-B)</v>
          </cell>
          <cell r="F630" t="str">
            <v>Ailsa</v>
          </cell>
        </row>
        <row r="631">
          <cell r="B631">
            <v>110020</v>
          </cell>
          <cell r="C631">
            <v>0</v>
          </cell>
          <cell r="D631">
            <v>110020</v>
          </cell>
          <cell r="E631" t="str">
            <v>JABON PALMOLIVE 110g</v>
          </cell>
          <cell r="F631" t="str">
            <v>Local</v>
          </cell>
        </row>
        <row r="632">
          <cell r="B632">
            <v>589</v>
          </cell>
          <cell r="C632">
            <v>0</v>
          </cell>
          <cell r="D632">
            <v>589</v>
          </cell>
          <cell r="E632" t="str">
            <v>KEY LIMPIABAÑOS S/B</v>
          </cell>
          <cell r="F632" t="str">
            <v>Key</v>
          </cell>
        </row>
        <row r="633">
          <cell r="B633">
            <v>110022</v>
          </cell>
          <cell r="C633">
            <v>0</v>
          </cell>
          <cell r="D633">
            <v>110022</v>
          </cell>
          <cell r="E633" t="str">
            <v>ACIDO PERACETICO KG</v>
          </cell>
          <cell r="F633" t="str">
            <v>Local</v>
          </cell>
        </row>
        <row r="634">
          <cell r="B634">
            <v>110023</v>
          </cell>
          <cell r="C634">
            <v>0</v>
          </cell>
          <cell r="D634">
            <v>110023</v>
          </cell>
          <cell r="E634" t="str">
            <v>Servicio de limpieza</v>
          </cell>
          <cell r="F634" t="str">
            <v>Local</v>
          </cell>
        </row>
        <row r="635">
          <cell r="B635">
            <v>110026</v>
          </cell>
          <cell r="C635">
            <v>0</v>
          </cell>
          <cell r="D635">
            <v>110026</v>
          </cell>
          <cell r="E635" t="str">
            <v>ESPATULA FLEXIBLE 2 PLASTICA</v>
          </cell>
          <cell r="F635" t="str">
            <v>Local</v>
          </cell>
        </row>
        <row r="636">
          <cell r="B636">
            <v>6739</v>
          </cell>
          <cell r="C636">
            <v>0</v>
          </cell>
          <cell r="D636">
            <v>6739</v>
          </cell>
          <cell r="E636" t="str">
            <v xml:space="preserve">SANI 800 20 KG                 </v>
          </cell>
          <cell r="F636" t="str">
            <v>Key</v>
          </cell>
        </row>
        <row r="637">
          <cell r="B637">
            <v>110028</v>
          </cell>
          <cell r="C637">
            <v>0</v>
          </cell>
          <cell r="D637">
            <v>110028</v>
          </cell>
          <cell r="E637" t="str">
            <v>TORK UNI HIGIENICO JR 12 ROLLOS / 180 METROS (70052712)</v>
          </cell>
          <cell r="F637" t="str">
            <v>Local</v>
          </cell>
        </row>
        <row r="638">
          <cell r="B638">
            <v>110030</v>
          </cell>
          <cell r="C638">
            <v>0</v>
          </cell>
          <cell r="D638">
            <v>110030</v>
          </cell>
          <cell r="E638" t="str">
            <v>BOLSA AMARILLO  60 X 60  (242408Y)</v>
          </cell>
          <cell r="F638" t="str">
            <v>Local</v>
          </cell>
        </row>
        <row r="639">
          <cell r="B639">
            <v>324</v>
          </cell>
          <cell r="C639">
            <v>0</v>
          </cell>
          <cell r="D639">
            <v>324</v>
          </cell>
          <cell r="E639" t="str">
            <v>KEY DC 20 KGS</v>
          </cell>
          <cell r="F639" t="str">
            <v>Key</v>
          </cell>
        </row>
        <row r="640">
          <cell r="B640">
            <v>110032</v>
          </cell>
          <cell r="C640">
            <v>0</v>
          </cell>
          <cell r="D640">
            <v>110032</v>
          </cell>
          <cell r="E640" t="str">
            <v>VASO SOUFFLE 1OZ C/2500</v>
          </cell>
          <cell r="F640" t="str">
            <v>Local</v>
          </cell>
        </row>
        <row r="641">
          <cell r="B641">
            <v>110033</v>
          </cell>
          <cell r="C641">
            <v>0</v>
          </cell>
          <cell r="D641">
            <v>110033</v>
          </cell>
          <cell r="E641" t="str">
            <v>BUFFER P.H. 10 1 LT. AZUL B-5655</v>
          </cell>
          <cell r="F641" t="str">
            <v>Local</v>
          </cell>
        </row>
        <row r="642">
          <cell r="B642">
            <v>1874</v>
          </cell>
          <cell r="C642">
            <v>0</v>
          </cell>
          <cell r="D642">
            <v>1874</v>
          </cell>
          <cell r="E642" t="str">
            <v>KEY GLOX PASTA 9 KG</v>
          </cell>
          <cell r="F642" t="str">
            <v>Key</v>
          </cell>
        </row>
        <row r="643">
          <cell r="B643">
            <v>110034</v>
          </cell>
          <cell r="C643">
            <v>0</v>
          </cell>
          <cell r="D643">
            <v>110034</v>
          </cell>
          <cell r="E643" t="str">
            <v>FLETE</v>
          </cell>
          <cell r="F643" t="str">
            <v>Local</v>
          </cell>
        </row>
        <row r="644">
          <cell r="B644">
            <v>110037</v>
          </cell>
          <cell r="C644">
            <v>0</v>
          </cell>
          <cell r="D644">
            <v>110037</v>
          </cell>
          <cell r="E644" t="str">
            <v>PILA ALCALINA MARCA VARTA TAMAÑO C</v>
          </cell>
          <cell r="F644" t="str">
            <v>Local</v>
          </cell>
        </row>
        <row r="645">
          <cell r="B645">
            <v>110038</v>
          </cell>
          <cell r="C645">
            <v>0</v>
          </cell>
          <cell r="D645">
            <v>110038</v>
          </cell>
          <cell r="E645" t="str">
            <v>CONECTORES PARA KIT-2798</v>
          </cell>
          <cell r="F645" t="str">
            <v>Local</v>
          </cell>
        </row>
        <row r="646">
          <cell r="B646">
            <v>110040</v>
          </cell>
          <cell r="C646">
            <v>0</v>
          </cell>
          <cell r="D646">
            <v>110040</v>
          </cell>
          <cell r="E646" t="str">
            <v xml:space="preserve">JABON DE PASTILLA DE 400 GRS (AMARILLO) EMPAQUE INDIVIDUAL </v>
          </cell>
          <cell r="F646" t="str">
            <v>La corona</v>
          </cell>
        </row>
        <row r="647">
          <cell r="B647">
            <v>110045</v>
          </cell>
          <cell r="C647">
            <v>0</v>
          </cell>
          <cell r="D647">
            <v>110045</v>
          </cell>
          <cell r="E647" t="str">
            <v>TORK UNIVERSAL H. BOBINA MULTI MAX BLANCO H/D 500M</v>
          </cell>
          <cell r="F647" t="str">
            <v>Local</v>
          </cell>
        </row>
        <row r="648">
          <cell r="B648">
            <v>110046</v>
          </cell>
          <cell r="C648">
            <v>0</v>
          </cell>
          <cell r="D648">
            <v>110046</v>
          </cell>
          <cell r="E648" t="str">
            <v>SAL DE GRANO</v>
          </cell>
          <cell r="F648" t="str">
            <v>Local</v>
          </cell>
        </row>
        <row r="649">
          <cell r="B649">
            <v>110047</v>
          </cell>
          <cell r="C649">
            <v>0</v>
          </cell>
          <cell r="D649">
            <v>110047</v>
          </cell>
          <cell r="E649" t="str">
            <v>BASE PARA FIBRA 19" CIRCULAR CON GAJOS</v>
          </cell>
          <cell r="F649" t="str">
            <v>Local</v>
          </cell>
        </row>
        <row r="650">
          <cell r="B650">
            <v>110048</v>
          </cell>
          <cell r="C650">
            <v>0</v>
          </cell>
          <cell r="D650">
            <v>110048</v>
          </cell>
          <cell r="E650" t="str">
            <v>CUBETA PLASTICA AMARILLO 4 L</v>
          </cell>
          <cell r="F650" t="str">
            <v>Local</v>
          </cell>
        </row>
        <row r="651">
          <cell r="B651">
            <v>304</v>
          </cell>
          <cell r="C651">
            <v>0</v>
          </cell>
          <cell r="D651">
            <v>304</v>
          </cell>
          <cell r="E651" t="str">
            <v>KEY BF 20 KGS</v>
          </cell>
          <cell r="F651" t="str">
            <v>Key</v>
          </cell>
        </row>
        <row r="652">
          <cell r="B652">
            <v>110050</v>
          </cell>
          <cell r="C652">
            <v>0</v>
          </cell>
          <cell r="D652">
            <v>110050</v>
          </cell>
          <cell r="E652" t="str">
            <v>TORK UNIVERSAL TOALLA ROLLO BLANCA H/S 180M (700160)</v>
          </cell>
          <cell r="F652" t="str">
            <v>Local</v>
          </cell>
        </row>
        <row r="653">
          <cell r="B653">
            <v>110051</v>
          </cell>
          <cell r="C653">
            <v>0</v>
          </cell>
          <cell r="D653">
            <v>110051</v>
          </cell>
          <cell r="E653" t="str">
            <v>TORK UNIVERSAL HIGIENICO JUMBO HD 500MTS (700154)</v>
          </cell>
          <cell r="F653" t="str">
            <v>Local</v>
          </cell>
        </row>
        <row r="654">
          <cell r="B654">
            <v>6713</v>
          </cell>
          <cell r="C654">
            <v>0</v>
          </cell>
          <cell r="D654">
            <v>6713</v>
          </cell>
          <cell r="E654" t="str">
            <v>SANI 550  4 LTS</v>
          </cell>
          <cell r="F654" t="str">
            <v>Key</v>
          </cell>
        </row>
        <row r="655">
          <cell r="B655">
            <v>110053</v>
          </cell>
          <cell r="C655">
            <v>0</v>
          </cell>
          <cell r="D655">
            <v>110053</v>
          </cell>
          <cell r="E655" t="str">
            <v>18" Qc wet/dry</v>
          </cell>
          <cell r="F655" t="str">
            <v>Local</v>
          </cell>
        </row>
        <row r="656">
          <cell r="B656">
            <v>110054</v>
          </cell>
          <cell r="C656">
            <v>0</v>
          </cell>
          <cell r="D656">
            <v>110054</v>
          </cell>
          <cell r="E656" t="str">
            <v>Economy 52" Steel Quick</v>
          </cell>
          <cell r="F656" t="str">
            <v>Local</v>
          </cell>
        </row>
        <row r="657">
          <cell r="B657">
            <v>70182</v>
          </cell>
          <cell r="C657">
            <v>0</v>
          </cell>
          <cell r="D657">
            <v>70182</v>
          </cell>
          <cell r="E657" t="str">
            <v>DESENGRASANTE LPU 1 L</v>
          </cell>
          <cell r="F657" t="str">
            <v>Key</v>
          </cell>
        </row>
        <row r="658">
          <cell r="B658">
            <v>110056</v>
          </cell>
          <cell r="C658">
            <v>0</v>
          </cell>
          <cell r="D658">
            <v>110056</v>
          </cell>
          <cell r="E658" t="str">
            <v>18" Wet room pad</v>
          </cell>
          <cell r="F658" t="str">
            <v>Local</v>
          </cell>
        </row>
        <row r="659">
          <cell r="B659">
            <v>110057</v>
          </cell>
          <cell r="C659">
            <v>0</v>
          </cell>
          <cell r="D659">
            <v>110057</v>
          </cell>
          <cell r="E659" t="str">
            <v>4801-W CEPILLO P/TANQUE 10" BLANCO</v>
          </cell>
          <cell r="F659" t="str">
            <v>Local</v>
          </cell>
        </row>
        <row r="660">
          <cell r="B660">
            <v>110059</v>
          </cell>
          <cell r="C660">
            <v>0</v>
          </cell>
          <cell r="D660">
            <v>110059</v>
          </cell>
          <cell r="E660" t="str">
            <v>Palo gripper para trapeador humedo RB (Quijada)</v>
          </cell>
          <cell r="F660" t="str">
            <v>Local</v>
          </cell>
        </row>
        <row r="661">
          <cell r="B661">
            <v>110061</v>
          </cell>
          <cell r="C661">
            <v>0</v>
          </cell>
          <cell r="D661">
            <v>110061</v>
          </cell>
          <cell r="E661" t="str">
            <v>DISCO VERDE 19" 3M</v>
          </cell>
          <cell r="F661" t="str">
            <v>Local</v>
          </cell>
        </row>
        <row r="662">
          <cell r="B662">
            <v>110062</v>
          </cell>
          <cell r="C662">
            <v>0</v>
          </cell>
          <cell r="D662">
            <v>110062</v>
          </cell>
          <cell r="E662" t="str">
            <v>DISCO NEGRO 19"</v>
          </cell>
          <cell r="F662" t="str">
            <v>Local</v>
          </cell>
        </row>
        <row r="663">
          <cell r="B663">
            <v>110063</v>
          </cell>
          <cell r="C663">
            <v>0</v>
          </cell>
          <cell r="D663">
            <v>110063</v>
          </cell>
          <cell r="E663" t="str">
            <v>TUPPERWARE RUBBERMAID LOCK ITS 9.0</v>
          </cell>
          <cell r="F663" t="str">
            <v>Local</v>
          </cell>
        </row>
        <row r="664">
          <cell r="B664">
            <v>35090</v>
          </cell>
          <cell r="C664">
            <v>0</v>
          </cell>
          <cell r="D664">
            <v>35090</v>
          </cell>
          <cell r="E664" t="str">
            <v>KEY AEROSOL CANELA ALTA CONCEN</v>
          </cell>
          <cell r="F664" t="str">
            <v>Key</v>
          </cell>
        </row>
        <row r="665">
          <cell r="B665">
            <v>3307</v>
          </cell>
          <cell r="C665">
            <v>0</v>
          </cell>
          <cell r="D665">
            <v>3307</v>
          </cell>
          <cell r="E665" t="str">
            <v>BOLSA 38X60 12B C/200</v>
          </cell>
          <cell r="F665" t="str">
            <v>Key</v>
          </cell>
        </row>
        <row r="666">
          <cell r="B666">
            <v>4883</v>
          </cell>
          <cell r="C666">
            <v>0</v>
          </cell>
          <cell r="D666">
            <v>4883</v>
          </cell>
          <cell r="E666" t="str">
            <v>REPUESTO POLICLEAN TRAPEADOR ROJO</v>
          </cell>
          <cell r="F666" t="str">
            <v>Key</v>
          </cell>
        </row>
        <row r="667">
          <cell r="B667">
            <v>574</v>
          </cell>
          <cell r="C667">
            <v>0</v>
          </cell>
          <cell r="D667">
            <v>574</v>
          </cell>
          <cell r="E667" t="str">
            <v>KEY LIMPIABAÑOS (NUEVO) 20 LTS</v>
          </cell>
          <cell r="F667" t="str">
            <v>Key</v>
          </cell>
        </row>
        <row r="668">
          <cell r="B668">
            <v>4629</v>
          </cell>
          <cell r="C668">
            <v>0</v>
          </cell>
          <cell r="D668">
            <v>4629</v>
          </cell>
          <cell r="E668" t="str">
            <v>SANITIZANTE</v>
          </cell>
          <cell r="F668" t="str">
            <v>Key</v>
          </cell>
        </row>
        <row r="669">
          <cell r="B669">
            <v>6476</v>
          </cell>
          <cell r="C669">
            <v>0</v>
          </cell>
          <cell r="D669">
            <v>6476</v>
          </cell>
          <cell r="E669" t="str">
            <v>PRO LUB (AEROSOL) 0.3 KG.</v>
          </cell>
          <cell r="F669" t="str">
            <v>Key</v>
          </cell>
        </row>
        <row r="670">
          <cell r="B670">
            <v>1130</v>
          </cell>
          <cell r="C670">
            <v>0</v>
          </cell>
          <cell r="D670">
            <v>1130</v>
          </cell>
          <cell r="E670" t="str">
            <v>CEPILLO P/CIRUGIA 1 PZA ITEM 40020-02</v>
          </cell>
          <cell r="F670" t="str">
            <v>Key</v>
          </cell>
        </row>
        <row r="671">
          <cell r="B671">
            <v>110093</v>
          </cell>
          <cell r="C671">
            <v>0</v>
          </cell>
          <cell r="D671">
            <v>110093</v>
          </cell>
          <cell r="E671" t="str">
            <v>PORTAROLLO JR GEMELO HUMO/GRIS</v>
          </cell>
          <cell r="F671" t="str">
            <v>Local</v>
          </cell>
        </row>
        <row r="672">
          <cell r="B672">
            <v>110095</v>
          </cell>
          <cell r="C672">
            <v>0</v>
          </cell>
          <cell r="D672">
            <v>110095</v>
          </cell>
          <cell r="E672" t="str">
            <v>PILA DURACELL TAMAÑO "AA"</v>
          </cell>
          <cell r="F672" t="str">
            <v>Local</v>
          </cell>
        </row>
        <row r="673">
          <cell r="B673">
            <v>1749</v>
          </cell>
          <cell r="C673">
            <v>0</v>
          </cell>
          <cell r="D673">
            <v>1749</v>
          </cell>
          <cell r="E673" t="str">
            <v>ESCOBA PEÑOLERA MIXTA (AZUL)</v>
          </cell>
          <cell r="F673" t="str">
            <v>Key</v>
          </cell>
        </row>
        <row r="674">
          <cell r="B674">
            <v>110102</v>
          </cell>
          <cell r="C674">
            <v>0</v>
          </cell>
          <cell r="D674">
            <v>110102</v>
          </cell>
          <cell r="E674" t="str">
            <v>Pastilla freshair</v>
          </cell>
          <cell r="F674" t="str">
            <v>Local</v>
          </cell>
        </row>
        <row r="675">
          <cell r="B675">
            <v>110104</v>
          </cell>
          <cell r="C675">
            <v>0</v>
          </cell>
          <cell r="D675">
            <v>110104</v>
          </cell>
          <cell r="E675" t="str">
            <v>BAYGON CASA Y JARDIN</v>
          </cell>
          <cell r="F675" t="str">
            <v>Local</v>
          </cell>
        </row>
        <row r="676">
          <cell r="B676">
            <v>999990</v>
          </cell>
          <cell r="C676">
            <v>0</v>
          </cell>
          <cell r="D676">
            <v>999990</v>
          </cell>
          <cell r="E676" t="str">
            <v>KEY BIOACTIV 160</v>
          </cell>
          <cell r="F676" t="str">
            <v>Key</v>
          </cell>
        </row>
        <row r="677">
          <cell r="B677">
            <v>110107</v>
          </cell>
          <cell r="C677">
            <v>0</v>
          </cell>
          <cell r="D677">
            <v>110107</v>
          </cell>
          <cell r="E677" t="str">
            <v>PASTIBLOCK 350GMS</v>
          </cell>
          <cell r="F677" t="str">
            <v>Local</v>
          </cell>
        </row>
        <row r="678">
          <cell r="B678">
            <v>110108</v>
          </cell>
          <cell r="C678">
            <v>0</v>
          </cell>
          <cell r="D678">
            <v>110108</v>
          </cell>
          <cell r="E678" t="str">
            <v>febreze</v>
          </cell>
          <cell r="F678" t="str">
            <v>Local</v>
          </cell>
        </row>
        <row r="679">
          <cell r="B679">
            <v>110109</v>
          </cell>
          <cell r="C679">
            <v>0</v>
          </cell>
          <cell r="D679">
            <v>110109</v>
          </cell>
          <cell r="E679" t="str">
            <v>detergente roma  500 g</v>
          </cell>
          <cell r="F679" t="str">
            <v>Local</v>
          </cell>
        </row>
        <row r="680">
          <cell r="B680">
            <v>110110</v>
          </cell>
          <cell r="C680">
            <v>0</v>
          </cell>
          <cell r="D680">
            <v>110110</v>
          </cell>
          <cell r="E680" t="str">
            <v>Pastilla wiese</v>
          </cell>
          <cell r="F680" t="str">
            <v>Local</v>
          </cell>
        </row>
        <row r="681">
          <cell r="B681">
            <v>110111</v>
          </cell>
          <cell r="C681">
            <v>0</v>
          </cell>
          <cell r="D681">
            <v>110111</v>
          </cell>
          <cell r="E681" t="str">
            <v>AROMATIZANTE DE AMBIENTE GLADE</v>
          </cell>
          <cell r="F681" t="str">
            <v>Local</v>
          </cell>
        </row>
        <row r="682">
          <cell r="B682">
            <v>110112</v>
          </cell>
          <cell r="C682">
            <v>0</v>
          </cell>
          <cell r="D682">
            <v>110112</v>
          </cell>
          <cell r="E682" t="str">
            <v>bayeta universal</v>
          </cell>
          <cell r="F682" t="str">
            <v>Vileda</v>
          </cell>
        </row>
        <row r="683">
          <cell r="B683">
            <v>110113</v>
          </cell>
          <cell r="C683">
            <v>0</v>
          </cell>
          <cell r="D683">
            <v>110113</v>
          </cell>
          <cell r="E683" t="str">
            <v>Desengrase y abrillantado fama</v>
          </cell>
          <cell r="F683" t="str">
            <v>Local</v>
          </cell>
        </row>
        <row r="684">
          <cell r="B684">
            <v>110114</v>
          </cell>
          <cell r="C684">
            <v>0</v>
          </cell>
          <cell r="D684">
            <v>110114</v>
          </cell>
          <cell r="E684" t="str">
            <v>gamuza multilimp</v>
          </cell>
          <cell r="F684" t="str">
            <v>Vileda</v>
          </cell>
        </row>
        <row r="685">
          <cell r="B685">
            <v>35906</v>
          </cell>
          <cell r="C685">
            <v>0</v>
          </cell>
          <cell r="D685">
            <v>35906</v>
          </cell>
          <cell r="E685" t="str">
            <v xml:space="preserve">TELA DURAWIPE SMOOTH AZUL      C/400 PZAS         </v>
          </cell>
          <cell r="F685" t="str">
            <v>Key</v>
          </cell>
        </row>
        <row r="686">
          <cell r="B686">
            <v>110115</v>
          </cell>
          <cell r="C686">
            <v>0</v>
          </cell>
          <cell r="D686">
            <v>110115</v>
          </cell>
          <cell r="E686" t="str">
            <v>Caja atlanta</v>
          </cell>
          <cell r="F686" t="str">
            <v>Local</v>
          </cell>
        </row>
        <row r="687">
          <cell r="B687">
            <v>2433</v>
          </cell>
          <cell r="C687">
            <v>0</v>
          </cell>
          <cell r="D687">
            <v>2433</v>
          </cell>
          <cell r="E687" t="str">
            <v>KEY EXTRACTO LAVALFOMBRAS 4 LT</v>
          </cell>
          <cell r="F687" t="str">
            <v>Key</v>
          </cell>
        </row>
        <row r="688">
          <cell r="B688">
            <v>110116</v>
          </cell>
          <cell r="C688">
            <v>0</v>
          </cell>
          <cell r="D688">
            <v>110116</v>
          </cell>
          <cell r="E688" t="str">
            <v>quick star micro azul</v>
          </cell>
          <cell r="F688" t="str">
            <v>Vileda</v>
          </cell>
        </row>
        <row r="689">
          <cell r="B689">
            <v>110117</v>
          </cell>
          <cell r="C689">
            <v>0</v>
          </cell>
          <cell r="D689">
            <v>110117</v>
          </cell>
          <cell r="E689" t="str">
            <v>baston de aluminio azul</v>
          </cell>
          <cell r="F689" t="str">
            <v>Local</v>
          </cell>
        </row>
        <row r="690">
          <cell r="B690">
            <v>110118</v>
          </cell>
          <cell r="C690">
            <v>0</v>
          </cell>
          <cell r="D690">
            <v>110118</v>
          </cell>
          <cell r="E690" t="str">
            <v>POLISH PARA MUEBLE SATURNO 240 ML</v>
          </cell>
          <cell r="F690" t="str">
            <v>Local</v>
          </cell>
        </row>
        <row r="691">
          <cell r="B691">
            <v>110121</v>
          </cell>
          <cell r="C691">
            <v>0</v>
          </cell>
          <cell r="D691">
            <v>110121</v>
          </cell>
          <cell r="E691" t="str">
            <v>Coca Cola c/24</v>
          </cell>
          <cell r="F691" t="str">
            <v>Local</v>
          </cell>
        </row>
        <row r="692">
          <cell r="B692">
            <v>110124</v>
          </cell>
          <cell r="C692">
            <v>0</v>
          </cell>
          <cell r="D692">
            <v>110124</v>
          </cell>
          <cell r="E692" t="str">
            <v>trapeador 60 puntas azul</v>
          </cell>
          <cell r="F692" t="str">
            <v>Local</v>
          </cell>
        </row>
        <row r="693">
          <cell r="B693">
            <v>110126</v>
          </cell>
          <cell r="C693">
            <v>0</v>
          </cell>
          <cell r="D693">
            <v>110126</v>
          </cell>
          <cell r="E693" t="str">
            <v>Crema para manos lander</v>
          </cell>
          <cell r="F693" t="str">
            <v>Local</v>
          </cell>
        </row>
        <row r="694">
          <cell r="B694">
            <v>110128</v>
          </cell>
          <cell r="C694">
            <v>0</v>
          </cell>
          <cell r="D694">
            <v>110128</v>
          </cell>
          <cell r="E694" t="str">
            <v>wypall l40</v>
          </cell>
          <cell r="F694" t="str">
            <v>Local</v>
          </cell>
        </row>
        <row r="695">
          <cell r="B695">
            <v>110131</v>
          </cell>
          <cell r="C695">
            <v>0</v>
          </cell>
          <cell r="D695">
            <v>110131</v>
          </cell>
          <cell r="E695" t="str">
            <v>Pañuelo facial selection</v>
          </cell>
          <cell r="F695" t="str">
            <v>Local</v>
          </cell>
        </row>
        <row r="696">
          <cell r="B696">
            <v>110132</v>
          </cell>
          <cell r="C696">
            <v>0</v>
          </cell>
          <cell r="D696">
            <v>110132</v>
          </cell>
          <cell r="E696" t="str">
            <v>PLEDGE MADERAS</v>
          </cell>
          <cell r="F696" t="str">
            <v>Local</v>
          </cell>
        </row>
        <row r="697">
          <cell r="B697">
            <v>110134</v>
          </cell>
          <cell r="C697">
            <v>0</v>
          </cell>
          <cell r="D697">
            <v>110134</v>
          </cell>
          <cell r="E697" t="str">
            <v>SERVILLETA TORK 12/500</v>
          </cell>
          <cell r="F697" t="str">
            <v>Local</v>
          </cell>
        </row>
        <row r="698">
          <cell r="B698">
            <v>110138</v>
          </cell>
          <cell r="C698">
            <v>0</v>
          </cell>
          <cell r="D698">
            <v>110138</v>
          </cell>
          <cell r="E698" t="str">
            <v>Azucar 1 kilo caja</v>
          </cell>
          <cell r="F698" t="str">
            <v>Local</v>
          </cell>
        </row>
        <row r="699">
          <cell r="B699">
            <v>110155</v>
          </cell>
          <cell r="C699">
            <v>0</v>
          </cell>
          <cell r="D699">
            <v>110155</v>
          </cell>
          <cell r="E699" t="str">
            <v>Bathroom cloth</v>
          </cell>
          <cell r="F699" t="str">
            <v>Local</v>
          </cell>
        </row>
        <row r="700">
          <cell r="B700">
            <v>110171</v>
          </cell>
          <cell r="C700">
            <v>0</v>
          </cell>
          <cell r="D700">
            <v>110171</v>
          </cell>
          <cell r="E700" t="str">
            <v>Contenedor Brute (R2963/GR)</v>
          </cell>
          <cell r="F700" t="str">
            <v>Local</v>
          </cell>
        </row>
        <row r="701">
          <cell r="B701">
            <v>110174</v>
          </cell>
          <cell r="C701">
            <v>0</v>
          </cell>
          <cell r="D701">
            <v>110174</v>
          </cell>
          <cell r="E701" t="str">
            <v>PISTOLA METALICA P/EST.SANITIZANTE</v>
          </cell>
          <cell r="F701" t="str">
            <v>Local</v>
          </cell>
        </row>
        <row r="702">
          <cell r="B702">
            <v>110180</v>
          </cell>
          <cell r="C702">
            <v>0</v>
          </cell>
          <cell r="D702">
            <v>110180</v>
          </cell>
          <cell r="E702" t="str">
            <v>TAPA PARA PORRON</v>
          </cell>
          <cell r="F702" t="str">
            <v>Local</v>
          </cell>
        </row>
        <row r="703">
          <cell r="B703">
            <v>110199</v>
          </cell>
          <cell r="C703">
            <v>0</v>
          </cell>
          <cell r="D703">
            <v>110199</v>
          </cell>
          <cell r="E703" t="str">
            <v>aero awk</v>
          </cell>
          <cell r="F703" t="str">
            <v>Local</v>
          </cell>
        </row>
        <row r="704">
          <cell r="B704">
            <v>110207</v>
          </cell>
          <cell r="C704">
            <v>0</v>
          </cell>
          <cell r="D704">
            <v>110207</v>
          </cell>
          <cell r="E704" t="str">
            <v>Bolsa para bollo kilo</v>
          </cell>
          <cell r="F704" t="str">
            <v>Local</v>
          </cell>
        </row>
        <row r="705">
          <cell r="B705">
            <v>110302</v>
          </cell>
          <cell r="C705">
            <v>0</v>
          </cell>
          <cell r="D705">
            <v>110302</v>
          </cell>
          <cell r="E705" t="str">
            <v xml:space="preserve"> Disco blanco 19" </v>
          </cell>
          <cell r="F705" t="str">
            <v>Local</v>
          </cell>
        </row>
        <row r="706">
          <cell r="B706">
            <v>110303</v>
          </cell>
          <cell r="C706">
            <v>0</v>
          </cell>
          <cell r="D706">
            <v>110303</v>
          </cell>
          <cell r="E706" t="str">
            <v>Cepillo circular plastico</v>
          </cell>
          <cell r="F706" t="str">
            <v>Local</v>
          </cell>
        </row>
        <row r="707">
          <cell r="B707">
            <v>110311</v>
          </cell>
          <cell r="C707">
            <v>0</v>
          </cell>
          <cell r="D707">
            <v>110311</v>
          </cell>
          <cell r="E707" t="str">
            <v>CEPILLO CORTO 8 CERDAS AMARILLAS</v>
          </cell>
          <cell r="F707" t="str">
            <v>Local</v>
          </cell>
        </row>
        <row r="708">
          <cell r="B708">
            <v>110313</v>
          </cell>
          <cell r="C708">
            <v>0</v>
          </cell>
          <cell r="D708">
            <v>110313</v>
          </cell>
          <cell r="E708" t="str">
            <v>RECOGEDOR GRANDE LAMINA</v>
          </cell>
          <cell r="F708" t="str">
            <v>Local</v>
          </cell>
        </row>
        <row r="709">
          <cell r="B709">
            <v>110314</v>
          </cell>
          <cell r="C709">
            <v>0</v>
          </cell>
          <cell r="D709">
            <v>110314</v>
          </cell>
          <cell r="E709" t="str">
            <v>Cepillo para estacion de desengrase</v>
          </cell>
          <cell r="F709" t="str">
            <v>Local</v>
          </cell>
        </row>
        <row r="710">
          <cell r="B710">
            <v>110316</v>
          </cell>
          <cell r="C710">
            <v>0</v>
          </cell>
          <cell r="D710">
            <v>110316</v>
          </cell>
          <cell r="E710" t="str">
            <v>CEPILLO DE MANO TIPO PLANCHA   WS1VAD9</v>
          </cell>
          <cell r="F710" t="str">
            <v>Local</v>
          </cell>
        </row>
        <row r="711">
          <cell r="B711">
            <v>110318</v>
          </cell>
          <cell r="C711">
            <v>0</v>
          </cell>
          <cell r="D711">
            <v>110318</v>
          </cell>
          <cell r="E711" t="str">
            <v>mango fibra de vidrio amarillo</v>
          </cell>
          <cell r="F711" t="str">
            <v>Local</v>
          </cell>
        </row>
        <row r="712">
          <cell r="B712">
            <v>110320</v>
          </cell>
          <cell r="C712">
            <v>0</v>
          </cell>
          <cell r="D712">
            <v>110320</v>
          </cell>
          <cell r="E712" t="str">
            <v>Cepillo bilevel</v>
          </cell>
          <cell r="F712" t="str">
            <v>Local</v>
          </cell>
        </row>
        <row r="713">
          <cell r="B713">
            <v>110321</v>
          </cell>
          <cell r="C713">
            <v>0</v>
          </cell>
          <cell r="D713">
            <v>110321</v>
          </cell>
          <cell r="E713" t="str">
            <v>Cepillo mostrador</v>
          </cell>
          <cell r="F713" t="str">
            <v>Local</v>
          </cell>
        </row>
        <row r="714">
          <cell r="B714">
            <v>110324</v>
          </cell>
          <cell r="C714">
            <v>0</v>
          </cell>
          <cell r="D714">
            <v>110324</v>
          </cell>
          <cell r="E714" t="str">
            <v>CREMA COFEE MATE</v>
          </cell>
          <cell r="F714" t="str">
            <v>Local</v>
          </cell>
        </row>
        <row r="715">
          <cell r="B715">
            <v>110335</v>
          </cell>
          <cell r="C715">
            <v>0</v>
          </cell>
          <cell r="D715">
            <v>110335</v>
          </cell>
          <cell r="E715" t="str">
            <v>JICARA</v>
          </cell>
          <cell r="F715" t="str">
            <v>Local</v>
          </cell>
        </row>
        <row r="716">
          <cell r="B716">
            <v>2457</v>
          </cell>
          <cell r="C716">
            <v>0</v>
          </cell>
          <cell r="D716">
            <v>2457</v>
          </cell>
          <cell r="E716" t="str">
            <v>KEY AIRE LIMPIO BOSQUE AEROSOL</v>
          </cell>
          <cell r="F716" t="str">
            <v>Key</v>
          </cell>
        </row>
        <row r="717">
          <cell r="B717">
            <v>110339</v>
          </cell>
          <cell r="C717">
            <v>0</v>
          </cell>
          <cell r="D717">
            <v>110339</v>
          </cell>
          <cell r="E717" t="str">
            <v>CUBREASIENTOS</v>
          </cell>
          <cell r="F717" t="str">
            <v>Local</v>
          </cell>
        </row>
        <row r="718">
          <cell r="B718">
            <v>110342</v>
          </cell>
          <cell r="C718">
            <v>0</v>
          </cell>
          <cell r="D718">
            <v>110342</v>
          </cell>
          <cell r="E718" t="str">
            <v>BOLSA P/CONTENEDOR DE TOALLAS SANITARIAS C/250</v>
          </cell>
          <cell r="F718" t="str">
            <v>Local</v>
          </cell>
        </row>
        <row r="719">
          <cell r="B719">
            <v>110343</v>
          </cell>
          <cell r="C719">
            <v>0</v>
          </cell>
          <cell r="D719">
            <v>110343</v>
          </cell>
          <cell r="E719" t="str">
            <v>contenedor step-on</v>
          </cell>
          <cell r="F719" t="str">
            <v>Local</v>
          </cell>
        </row>
        <row r="720">
          <cell r="B720">
            <v>110346</v>
          </cell>
          <cell r="C720">
            <v>0</v>
          </cell>
          <cell r="D720">
            <v>110346</v>
          </cell>
          <cell r="E720" t="str">
            <v>CREMA COFFEE MATE 1.4</v>
          </cell>
          <cell r="F720" t="str">
            <v>Local</v>
          </cell>
        </row>
        <row r="721">
          <cell r="B721">
            <v>110348</v>
          </cell>
          <cell r="C721">
            <v>0</v>
          </cell>
          <cell r="D721">
            <v>110348</v>
          </cell>
          <cell r="E721" t="str">
            <v>TAMBOR METALICO USADO</v>
          </cell>
          <cell r="F721" t="str">
            <v>Local</v>
          </cell>
        </row>
        <row r="722">
          <cell r="B722">
            <v>110402</v>
          </cell>
          <cell r="C722">
            <v>0</v>
          </cell>
          <cell r="D722">
            <v>110402</v>
          </cell>
          <cell r="E722" t="str">
            <v>JABONERA RELLENABLE</v>
          </cell>
          <cell r="F722" t="str">
            <v>Local</v>
          </cell>
        </row>
        <row r="723">
          <cell r="B723">
            <v>110404</v>
          </cell>
          <cell r="C723">
            <v>0</v>
          </cell>
          <cell r="D723">
            <v>110404</v>
          </cell>
          <cell r="E723" t="str">
            <v>CUBETA PLASTICA #19</v>
          </cell>
          <cell r="F723" t="str">
            <v>Local</v>
          </cell>
        </row>
        <row r="724">
          <cell r="B724">
            <v>110407</v>
          </cell>
          <cell r="C724">
            <v>0</v>
          </cell>
          <cell r="D724">
            <v>110407</v>
          </cell>
          <cell r="E724" t="str">
            <v>CUBETA DE PLASTICO 10.5</v>
          </cell>
          <cell r="F724" t="str">
            <v>Local</v>
          </cell>
        </row>
        <row r="725">
          <cell r="B725">
            <v>110408</v>
          </cell>
          <cell r="C725">
            <v>0</v>
          </cell>
          <cell r="D725">
            <v>110408</v>
          </cell>
          <cell r="E725" t="str">
            <v>Repuesto y Baston de 60"</v>
          </cell>
          <cell r="F725" t="str">
            <v>Local</v>
          </cell>
        </row>
        <row r="726">
          <cell r="B726">
            <v>110409</v>
          </cell>
          <cell r="C726">
            <v>0</v>
          </cell>
          <cell r="D726">
            <v>110409</v>
          </cell>
          <cell r="E726" t="str">
            <v>Cubeta sct</v>
          </cell>
          <cell r="F726" t="str">
            <v>Local</v>
          </cell>
        </row>
        <row r="727">
          <cell r="B727">
            <v>110410</v>
          </cell>
          <cell r="C727">
            <v>0</v>
          </cell>
          <cell r="D727">
            <v>110410</v>
          </cell>
          <cell r="E727" t="str">
            <v>ARMAZON DE METAL PARA MOP 60</v>
          </cell>
          <cell r="F727" t="str">
            <v>Local</v>
          </cell>
        </row>
        <row r="728">
          <cell r="B728">
            <v>110471</v>
          </cell>
          <cell r="C728">
            <v>0</v>
          </cell>
          <cell r="D728">
            <v>110471</v>
          </cell>
          <cell r="E728" t="str">
            <v>Ecosolv 500</v>
          </cell>
          <cell r="F728" t="str">
            <v>Local</v>
          </cell>
        </row>
        <row r="729">
          <cell r="B729">
            <v>110473</v>
          </cell>
          <cell r="C729">
            <v>0</v>
          </cell>
          <cell r="D729">
            <v>110473</v>
          </cell>
          <cell r="E729" t="str">
            <v>CESTO BALANCIN GRANDE</v>
          </cell>
          <cell r="F729" t="str">
            <v>Local</v>
          </cell>
        </row>
        <row r="730">
          <cell r="B730">
            <v>110601</v>
          </cell>
          <cell r="C730">
            <v>0</v>
          </cell>
          <cell r="D730">
            <v>110601</v>
          </cell>
          <cell r="E730" t="str">
            <v>DETERGENTE EN POLVO CANARIO</v>
          </cell>
          <cell r="F730" t="str">
            <v>Local</v>
          </cell>
        </row>
        <row r="731">
          <cell r="B731">
            <v>110604</v>
          </cell>
          <cell r="C731">
            <v>0</v>
          </cell>
          <cell r="D731">
            <v>110604</v>
          </cell>
          <cell r="E731" t="str">
            <v>DETERGENTE ROMA DE 10KGM</v>
          </cell>
          <cell r="F731" t="str">
            <v>Food</v>
          </cell>
        </row>
        <row r="732">
          <cell r="B732">
            <v>110608</v>
          </cell>
          <cell r="C732">
            <v>0</v>
          </cell>
          <cell r="D732">
            <v>110608</v>
          </cell>
          <cell r="E732" t="str">
            <v>Jabon kimkare</v>
          </cell>
          <cell r="F732" t="str">
            <v>Local</v>
          </cell>
        </row>
        <row r="733">
          <cell r="B733">
            <v>70152</v>
          </cell>
          <cell r="C733">
            <v>0</v>
          </cell>
          <cell r="D733">
            <v>70152</v>
          </cell>
          <cell r="E733" t="str">
            <v>LUSTRAMUEBLES LPU 1 L</v>
          </cell>
          <cell r="F733" t="str">
            <v>Key</v>
          </cell>
        </row>
        <row r="734">
          <cell r="B734">
            <v>110609</v>
          </cell>
          <cell r="C734">
            <v>0</v>
          </cell>
          <cell r="D734">
            <v>110609</v>
          </cell>
          <cell r="E734" t="str">
            <v>Cepillo Vikan</v>
          </cell>
          <cell r="F734" t="str">
            <v>Local</v>
          </cell>
        </row>
        <row r="735">
          <cell r="B735">
            <v>110615</v>
          </cell>
          <cell r="C735">
            <v>0</v>
          </cell>
          <cell r="D735">
            <v>110615</v>
          </cell>
          <cell r="E735" t="str">
            <v>BOLSA 40 x 48 NATURAL (C404812N)</v>
          </cell>
          <cell r="F735" t="str">
            <v>Cronos</v>
          </cell>
        </row>
        <row r="736">
          <cell r="B736">
            <v>6804</v>
          </cell>
          <cell r="C736">
            <v>0</v>
          </cell>
          <cell r="D736">
            <v>6804</v>
          </cell>
          <cell r="E736" t="str">
            <v xml:space="preserve">CLD-100    20 LTS              </v>
          </cell>
          <cell r="F736" t="str">
            <v>Key</v>
          </cell>
        </row>
        <row r="737">
          <cell r="B737">
            <v>110616</v>
          </cell>
          <cell r="C737">
            <v>0</v>
          </cell>
          <cell r="D737">
            <v>110616</v>
          </cell>
          <cell r="E737" t="str">
            <v>Tapete tipo alfombra</v>
          </cell>
          <cell r="F737" t="str">
            <v>Local</v>
          </cell>
        </row>
        <row r="738">
          <cell r="B738">
            <v>110619</v>
          </cell>
          <cell r="C738">
            <v>0</v>
          </cell>
          <cell r="D738">
            <v>110619</v>
          </cell>
          <cell r="E738" t="str">
            <v>BOLSA PARA BASURA 24X24 TRANSPARENTEC/1000</v>
          </cell>
          <cell r="F738" t="str">
            <v>Cronos</v>
          </cell>
        </row>
        <row r="739">
          <cell r="B739">
            <v>4212</v>
          </cell>
          <cell r="C739">
            <v>0</v>
          </cell>
          <cell r="D739">
            <v>4212</v>
          </cell>
          <cell r="E739" t="str">
            <v>KEY REMOVEDOR ETIQUETA/GRAFITI</v>
          </cell>
          <cell r="F739" t="str">
            <v>Key</v>
          </cell>
        </row>
        <row r="740">
          <cell r="B740">
            <v>70039</v>
          </cell>
          <cell r="C740">
            <v>0</v>
          </cell>
          <cell r="D740">
            <v>70039</v>
          </cell>
          <cell r="E740" t="str">
            <v>VANG. AROMAT.FIESTA FRUTAL 18L</v>
          </cell>
          <cell r="F740" t="str">
            <v>Key</v>
          </cell>
        </row>
        <row r="741">
          <cell r="B741">
            <v>110621</v>
          </cell>
          <cell r="C741">
            <v>0</v>
          </cell>
          <cell r="D741">
            <v>110621</v>
          </cell>
          <cell r="E741" t="str">
            <v>BOLSA P/BASURA 40*48 transparente</v>
          </cell>
          <cell r="F741" t="str">
            <v>Local</v>
          </cell>
        </row>
        <row r="742">
          <cell r="B742">
            <v>110626</v>
          </cell>
          <cell r="C742">
            <v>0</v>
          </cell>
          <cell r="D742">
            <v>110626</v>
          </cell>
          <cell r="E742" t="str">
            <v>TAPETE T.RIZO 0.80 * 1.20</v>
          </cell>
          <cell r="F742" t="str">
            <v>Local</v>
          </cell>
        </row>
        <row r="743">
          <cell r="B743">
            <v>110627</v>
          </cell>
          <cell r="C743">
            <v>0</v>
          </cell>
          <cell r="D743">
            <v>110627</v>
          </cell>
          <cell r="E743" t="str">
            <v>TAPETE T.RIZO RESPALDO/ORILLA/LOGO 1.80 X 2.00</v>
          </cell>
          <cell r="F743" t="str">
            <v>Local</v>
          </cell>
        </row>
        <row r="744">
          <cell r="B744">
            <v>110629</v>
          </cell>
          <cell r="C744">
            <v>0</v>
          </cell>
          <cell r="D744">
            <v>110629</v>
          </cell>
          <cell r="E744" t="str">
            <v>MAESTRO LIMPIO VARIOS AROMAS LTO.</v>
          </cell>
          <cell r="F744" t="str">
            <v>Local</v>
          </cell>
        </row>
        <row r="745">
          <cell r="B745">
            <v>110630</v>
          </cell>
          <cell r="C745">
            <v>0</v>
          </cell>
          <cell r="D745">
            <v>110630</v>
          </cell>
          <cell r="E745" t="str">
            <v>Pasta blanca 10 kilos</v>
          </cell>
          <cell r="F745" t="str">
            <v>Local</v>
          </cell>
        </row>
        <row r="746">
          <cell r="B746">
            <v>148</v>
          </cell>
          <cell r="C746">
            <v>0</v>
          </cell>
          <cell r="D746">
            <v>148</v>
          </cell>
          <cell r="E746" t="str">
            <v>KEY LIMPIAMANOS LIQ. 4 LT</v>
          </cell>
          <cell r="F746" t="str">
            <v>Key</v>
          </cell>
        </row>
        <row r="747">
          <cell r="B747">
            <v>110633</v>
          </cell>
          <cell r="C747">
            <v>0</v>
          </cell>
          <cell r="D747">
            <v>110633</v>
          </cell>
          <cell r="E747" t="str">
            <v>Bomba polipropileno</v>
          </cell>
          <cell r="F747" t="str">
            <v>Local</v>
          </cell>
        </row>
        <row r="748">
          <cell r="B748">
            <v>110634</v>
          </cell>
          <cell r="C748">
            <v>0</v>
          </cell>
          <cell r="D748">
            <v>110634</v>
          </cell>
          <cell r="E748" t="str">
            <v>BOLSA 210</v>
          </cell>
          <cell r="F748" t="str">
            <v>Local</v>
          </cell>
        </row>
        <row r="749">
          <cell r="B749">
            <v>110640</v>
          </cell>
          <cell r="C749">
            <v>0</v>
          </cell>
          <cell r="D749">
            <v>110640</v>
          </cell>
          <cell r="E749" t="str">
            <v>BOLSA 70 X 90 NATURAL KG.</v>
          </cell>
          <cell r="F749" t="str">
            <v>Local</v>
          </cell>
        </row>
        <row r="750">
          <cell r="B750">
            <v>110641</v>
          </cell>
          <cell r="C750">
            <v>0</v>
          </cell>
          <cell r="D750">
            <v>110641</v>
          </cell>
          <cell r="E750" t="str">
            <v>BOLSA TRANSPARENTE 33*40</v>
          </cell>
          <cell r="F750" t="str">
            <v>Cronos</v>
          </cell>
        </row>
        <row r="751">
          <cell r="B751">
            <v>110643</v>
          </cell>
          <cell r="C751">
            <v>0</v>
          </cell>
          <cell r="D751">
            <v>110643</v>
          </cell>
          <cell r="E751" t="str">
            <v>LIMPIADOR WINDEX 500 ML C/ATOMIZADOR</v>
          </cell>
          <cell r="F751" t="str">
            <v>Local</v>
          </cell>
        </row>
        <row r="752">
          <cell r="B752">
            <v>110644</v>
          </cell>
          <cell r="C752">
            <v>0</v>
          </cell>
          <cell r="D752">
            <v>110644</v>
          </cell>
          <cell r="E752" t="str">
            <v>TAPETE LEXINGTON</v>
          </cell>
          <cell r="F752" t="str">
            <v>Local</v>
          </cell>
        </row>
        <row r="753">
          <cell r="B753">
            <v>110647</v>
          </cell>
          <cell r="C753">
            <v>0</v>
          </cell>
          <cell r="D753">
            <v>110647</v>
          </cell>
          <cell r="E753" t="str">
            <v>LIMPIADOR PINOL 800 ML</v>
          </cell>
          <cell r="F753" t="str">
            <v>Local</v>
          </cell>
        </row>
        <row r="754">
          <cell r="B754">
            <v>110699</v>
          </cell>
          <cell r="C754">
            <v>0</v>
          </cell>
          <cell r="D754">
            <v>110699</v>
          </cell>
          <cell r="E754" t="str">
            <v>Refacciones para bomba dosificadora</v>
          </cell>
          <cell r="F754" t="str">
            <v>Local</v>
          </cell>
        </row>
        <row r="755">
          <cell r="B755">
            <v>4817</v>
          </cell>
          <cell r="C755">
            <v>0</v>
          </cell>
          <cell r="D755">
            <v>4817</v>
          </cell>
          <cell r="E755" t="str">
            <v>REPUESTO ESCOBA AZUL</v>
          </cell>
          <cell r="F755" t="str">
            <v>Key</v>
          </cell>
        </row>
        <row r="756">
          <cell r="B756">
            <v>110704</v>
          </cell>
          <cell r="C756">
            <v>0</v>
          </cell>
          <cell r="D756">
            <v>110704</v>
          </cell>
          <cell r="E756" t="str">
            <v>ESCOBA ANGULADA SUAVE P/POLVO AMAR.</v>
          </cell>
          <cell r="F756" t="str">
            <v>Local</v>
          </cell>
        </row>
        <row r="757">
          <cell r="B757">
            <v>4853</v>
          </cell>
          <cell r="C757">
            <v>0</v>
          </cell>
          <cell r="D757">
            <v>4853</v>
          </cell>
          <cell r="E757" t="str">
            <v>REPUESTO ESCOBA TIPO ABANICO AMARILLA</v>
          </cell>
          <cell r="F757" t="str">
            <v>Key</v>
          </cell>
        </row>
        <row r="758">
          <cell r="B758">
            <v>110705</v>
          </cell>
          <cell r="C758">
            <v>0</v>
          </cell>
          <cell r="D758">
            <v>110705</v>
          </cell>
          <cell r="E758" t="str">
            <v>CEPILLO OVALADO DE IXTLE</v>
          </cell>
          <cell r="F758" t="str">
            <v>Local</v>
          </cell>
        </row>
        <row r="759">
          <cell r="B759">
            <v>8973</v>
          </cell>
          <cell r="C759">
            <v>59498</v>
          </cell>
          <cell r="D759">
            <v>8973</v>
          </cell>
          <cell r="E759" t="str">
            <v>DESP.T.ENMOTION IMPULSE 21HUMO P</v>
          </cell>
          <cell r="F759" t="str">
            <v>GP</v>
          </cell>
        </row>
        <row r="760">
          <cell r="B760">
            <v>110707</v>
          </cell>
          <cell r="C760">
            <v>0</v>
          </cell>
          <cell r="D760">
            <v>110707</v>
          </cell>
          <cell r="E760" t="str">
            <v>ESCOBA SPECTRUM UNFLAGGED ROJA</v>
          </cell>
          <cell r="F760" t="str">
            <v>Local</v>
          </cell>
        </row>
        <row r="761">
          <cell r="B761">
            <v>6114</v>
          </cell>
          <cell r="C761">
            <v>0</v>
          </cell>
          <cell r="D761">
            <v>6114</v>
          </cell>
          <cell r="E761" t="str">
            <v>KEY TRIPLE ACCION PARAISO S/B</v>
          </cell>
          <cell r="F761" t="str">
            <v>Key</v>
          </cell>
        </row>
        <row r="762">
          <cell r="B762">
            <v>110708</v>
          </cell>
          <cell r="C762">
            <v>0</v>
          </cell>
          <cell r="D762">
            <v>110708</v>
          </cell>
          <cell r="E762" t="str">
            <v>ESCOBA SPECTRUM UNFLAGGED AZUL</v>
          </cell>
          <cell r="F762" t="str">
            <v>Local</v>
          </cell>
        </row>
        <row r="763">
          <cell r="B763">
            <v>110709</v>
          </cell>
          <cell r="C763">
            <v>0</v>
          </cell>
          <cell r="D763">
            <v>110709</v>
          </cell>
          <cell r="E763" t="str">
            <v>ESCOBA SPECTRUM UNFLAGGED VERDE</v>
          </cell>
          <cell r="F763" t="str">
            <v>Local</v>
          </cell>
        </row>
        <row r="764">
          <cell r="B764">
            <v>4156</v>
          </cell>
          <cell r="C764">
            <v>0</v>
          </cell>
          <cell r="D764">
            <v>4156</v>
          </cell>
          <cell r="E764" t="str">
            <v>TIRAS P/AC. PERACETICO BOTE/50 (3000)</v>
          </cell>
          <cell r="F764" t="str">
            <v>Key</v>
          </cell>
        </row>
        <row r="765">
          <cell r="B765">
            <v>110711</v>
          </cell>
          <cell r="C765">
            <v>0</v>
          </cell>
          <cell r="D765">
            <v>110711</v>
          </cell>
          <cell r="E765" t="str">
            <v>Pigmento</v>
          </cell>
          <cell r="F765" t="str">
            <v>Local</v>
          </cell>
        </row>
        <row r="766">
          <cell r="B766">
            <v>2403</v>
          </cell>
          <cell r="C766">
            <v>0</v>
          </cell>
          <cell r="D766">
            <v>2403</v>
          </cell>
          <cell r="E766" t="str">
            <v>KEY EXTRACTO QUITAMANCHAS LIGE RO 4 LT.</v>
          </cell>
          <cell r="F766" t="str">
            <v>Key</v>
          </cell>
        </row>
        <row r="767">
          <cell r="B767">
            <v>110712</v>
          </cell>
          <cell r="C767">
            <v>0</v>
          </cell>
          <cell r="D767">
            <v>110712</v>
          </cell>
          <cell r="E767" t="str">
            <v>Concresel</v>
          </cell>
          <cell r="F767" t="str">
            <v>Local</v>
          </cell>
        </row>
        <row r="768">
          <cell r="B768">
            <v>110713</v>
          </cell>
          <cell r="C768">
            <v>0</v>
          </cell>
          <cell r="D768">
            <v>110713</v>
          </cell>
          <cell r="E768" t="str">
            <v>ESCOBA SPECTRUM FLAGGED AMARILLA</v>
          </cell>
          <cell r="F768" t="str">
            <v>Local</v>
          </cell>
        </row>
        <row r="769">
          <cell r="B769">
            <v>110717</v>
          </cell>
          <cell r="C769">
            <v>0</v>
          </cell>
          <cell r="D769">
            <v>110717</v>
          </cell>
          <cell r="E769" t="str">
            <v>paquete de pinzas C/48</v>
          </cell>
          <cell r="F769" t="str">
            <v>Local</v>
          </cell>
        </row>
        <row r="770">
          <cell r="B770">
            <v>110719</v>
          </cell>
          <cell r="C770">
            <v>0</v>
          </cell>
          <cell r="D770">
            <v>110719</v>
          </cell>
          <cell r="E770" t="str">
            <v>plumero</v>
          </cell>
          <cell r="F770" t="str">
            <v>Chartea</v>
          </cell>
        </row>
        <row r="771">
          <cell r="B771">
            <v>110722</v>
          </cell>
          <cell r="C771">
            <v>0</v>
          </cell>
          <cell r="D771">
            <v>110722</v>
          </cell>
          <cell r="E771" t="str">
            <v>ESCOBA DE PLASTICO MAGNETICA</v>
          </cell>
          <cell r="F771" t="str">
            <v>Local</v>
          </cell>
        </row>
        <row r="772">
          <cell r="B772">
            <v>110723</v>
          </cell>
          <cell r="C772">
            <v>0</v>
          </cell>
          <cell r="D772">
            <v>110723</v>
          </cell>
          <cell r="E772" t="str">
            <v>Tapete personalizado</v>
          </cell>
          <cell r="F772" t="str">
            <v>Local</v>
          </cell>
        </row>
        <row r="773">
          <cell r="B773">
            <v>8697</v>
          </cell>
          <cell r="C773">
            <v>0</v>
          </cell>
          <cell r="D773">
            <v>8697</v>
          </cell>
          <cell r="E773" t="str">
            <v>JALADOR PISOS ECON.M/MET.PL.50 CM</v>
          </cell>
          <cell r="F773" t="str">
            <v>Key</v>
          </cell>
        </row>
        <row r="774">
          <cell r="B774">
            <v>110724</v>
          </cell>
          <cell r="C774">
            <v>0</v>
          </cell>
          <cell r="D774">
            <v>110724</v>
          </cell>
          <cell r="E774" t="str">
            <v>ESCOBA 6 HILOS</v>
          </cell>
          <cell r="F774" t="str">
            <v>Local</v>
          </cell>
        </row>
        <row r="775">
          <cell r="B775">
            <v>110725</v>
          </cell>
          <cell r="C775">
            <v>0</v>
          </cell>
          <cell r="D775">
            <v>110725</v>
          </cell>
          <cell r="E775" t="str">
            <v>Epatula para cristales</v>
          </cell>
          <cell r="F775" t="str">
            <v>Local</v>
          </cell>
        </row>
        <row r="776">
          <cell r="B776">
            <v>110727</v>
          </cell>
          <cell r="C776">
            <v>0</v>
          </cell>
          <cell r="D776">
            <v>110727</v>
          </cell>
          <cell r="E776" t="str">
            <v>power quat</v>
          </cell>
          <cell r="F776" t="str">
            <v>Local</v>
          </cell>
        </row>
        <row r="777">
          <cell r="B777">
            <v>70090</v>
          </cell>
          <cell r="C777">
            <v>0</v>
          </cell>
          <cell r="D777">
            <v>70090</v>
          </cell>
          <cell r="E777" t="str">
            <v>VANG. MURIATICO 20 LT</v>
          </cell>
          <cell r="F777" t="str">
            <v>Key</v>
          </cell>
        </row>
        <row r="778">
          <cell r="B778">
            <v>110729</v>
          </cell>
          <cell r="C778">
            <v>0</v>
          </cell>
          <cell r="D778">
            <v>110729</v>
          </cell>
          <cell r="E778" t="str">
            <v>Colgador de escobas HD</v>
          </cell>
          <cell r="F778" t="str">
            <v>Local</v>
          </cell>
        </row>
        <row r="779">
          <cell r="B779">
            <v>110732</v>
          </cell>
          <cell r="C779">
            <v>0</v>
          </cell>
          <cell r="D779">
            <v>110732</v>
          </cell>
          <cell r="E779" t="str">
            <v>estropajo para trastes</v>
          </cell>
          <cell r="F779" t="str">
            <v>Local</v>
          </cell>
        </row>
        <row r="780">
          <cell r="B780">
            <v>110734</v>
          </cell>
          <cell r="C780">
            <v>0</v>
          </cell>
          <cell r="D780">
            <v>110734</v>
          </cell>
          <cell r="E780" t="str">
            <v>Brawny uso medio</v>
          </cell>
          <cell r="F780" t="str">
            <v>Local</v>
          </cell>
        </row>
        <row r="781">
          <cell r="B781">
            <v>110791</v>
          </cell>
          <cell r="C781">
            <v>0</v>
          </cell>
          <cell r="D781">
            <v>110791</v>
          </cell>
          <cell r="E781" t="str">
            <v>Pulido (mano de obra)</v>
          </cell>
          <cell r="F781" t="str">
            <v>Local</v>
          </cell>
        </row>
        <row r="782">
          <cell r="B782">
            <v>110805</v>
          </cell>
          <cell r="C782">
            <v>0</v>
          </cell>
          <cell r="D782">
            <v>110805</v>
          </cell>
          <cell r="E782" t="str">
            <v>TELA LIMPIADORA AMARILLA</v>
          </cell>
          <cell r="F782" t="str">
            <v>Local</v>
          </cell>
        </row>
        <row r="783">
          <cell r="B783">
            <v>110810</v>
          </cell>
          <cell r="C783">
            <v>0</v>
          </cell>
          <cell r="D783">
            <v>110810</v>
          </cell>
          <cell r="E783" t="str">
            <v>Microfibra amarilla</v>
          </cell>
          <cell r="F783" t="str">
            <v>Local</v>
          </cell>
        </row>
        <row r="784">
          <cell r="B784">
            <v>4153</v>
          </cell>
          <cell r="C784">
            <v>0</v>
          </cell>
          <cell r="D784">
            <v>4153</v>
          </cell>
          <cell r="E784" t="str">
            <v>TIRAS PARA YODO (0-50 PPM YODO (IL-250)DESP.C/2 RO</v>
          </cell>
          <cell r="F784" t="str">
            <v>Key</v>
          </cell>
        </row>
        <row r="785">
          <cell r="B785">
            <v>110816</v>
          </cell>
          <cell r="C785">
            <v>0</v>
          </cell>
          <cell r="D785">
            <v>110816</v>
          </cell>
          <cell r="E785" t="str">
            <v>FIBRA ALTO DESEMPEÑO No.2000 SCOTCH BRITE</v>
          </cell>
          <cell r="F785" t="str">
            <v>Local</v>
          </cell>
        </row>
        <row r="786">
          <cell r="B786">
            <v>110903</v>
          </cell>
          <cell r="C786">
            <v>0</v>
          </cell>
          <cell r="D786">
            <v>110903</v>
          </cell>
          <cell r="E786" t="str">
            <v>FRANELA GRIS</v>
          </cell>
          <cell r="F786" t="str">
            <v>Local</v>
          </cell>
        </row>
        <row r="787">
          <cell r="B787">
            <v>2193</v>
          </cell>
          <cell r="C787">
            <v>0</v>
          </cell>
          <cell r="D787">
            <v>2193</v>
          </cell>
          <cell r="E787" t="str">
            <v>DOSIFICADOR AUT ESPUMA/JAB LIQ CARTUCHO 1</v>
          </cell>
          <cell r="F787" t="str">
            <v>Key</v>
          </cell>
        </row>
        <row r="788">
          <cell r="B788">
            <v>110913</v>
          </cell>
          <cell r="C788">
            <v>0</v>
          </cell>
          <cell r="D788">
            <v>110913</v>
          </cell>
          <cell r="E788" t="str">
            <v>TRAPO ABSORBENTE BRITEX VARIOS COLORES</v>
          </cell>
          <cell r="F788" t="str">
            <v>MEGO</v>
          </cell>
        </row>
        <row r="789">
          <cell r="B789">
            <v>110918</v>
          </cell>
          <cell r="C789">
            <v>0</v>
          </cell>
          <cell r="D789">
            <v>110918</v>
          </cell>
          <cell r="E789" t="str">
            <v>toalla en rollo oxxo</v>
          </cell>
          <cell r="F789" t="str">
            <v>Local</v>
          </cell>
        </row>
        <row r="790">
          <cell r="B790">
            <v>110919</v>
          </cell>
          <cell r="C790">
            <v>0</v>
          </cell>
          <cell r="D790">
            <v>110919</v>
          </cell>
          <cell r="E790" t="str">
            <v>solucion para desinfectar verduras</v>
          </cell>
          <cell r="F790" t="str">
            <v>Local</v>
          </cell>
        </row>
        <row r="791">
          <cell r="B791">
            <v>110920</v>
          </cell>
          <cell r="C791">
            <v>0</v>
          </cell>
          <cell r="D791">
            <v>110920</v>
          </cell>
          <cell r="E791" t="str">
            <v>desengrasante para cosina</v>
          </cell>
          <cell r="F791" t="str">
            <v>Local</v>
          </cell>
        </row>
        <row r="792">
          <cell r="B792">
            <v>110921</v>
          </cell>
          <cell r="C792">
            <v>0</v>
          </cell>
          <cell r="D792">
            <v>110921</v>
          </cell>
          <cell r="E792" t="str">
            <v>baston de madera</v>
          </cell>
          <cell r="F792" t="str">
            <v>Local</v>
          </cell>
        </row>
        <row r="793">
          <cell r="B793">
            <v>110922</v>
          </cell>
          <cell r="C793">
            <v>0</v>
          </cell>
          <cell r="D793">
            <v>110922</v>
          </cell>
          <cell r="E793" t="str">
            <v>disco verde 14"</v>
          </cell>
          <cell r="F793" t="str">
            <v>Local</v>
          </cell>
        </row>
        <row r="794">
          <cell r="B794">
            <v>110927</v>
          </cell>
          <cell r="C794">
            <v>0</v>
          </cell>
          <cell r="D794">
            <v>110927</v>
          </cell>
          <cell r="E794" t="str">
            <v>bomba para porron</v>
          </cell>
          <cell r="F794" t="str">
            <v>Local</v>
          </cell>
        </row>
        <row r="795">
          <cell r="B795">
            <v>110928</v>
          </cell>
          <cell r="C795">
            <v>0</v>
          </cell>
          <cell r="D795">
            <v>110928</v>
          </cell>
          <cell r="E795" t="str">
            <v>señal de piso mojado</v>
          </cell>
          <cell r="F795" t="str">
            <v>Local</v>
          </cell>
        </row>
        <row r="796">
          <cell r="B796">
            <v>110929</v>
          </cell>
          <cell r="C796">
            <v>0</v>
          </cell>
          <cell r="D796">
            <v>110929</v>
          </cell>
          <cell r="E796" t="str">
            <v>tambor de 50 litros</v>
          </cell>
          <cell r="F796" t="str">
            <v>Local</v>
          </cell>
        </row>
        <row r="797">
          <cell r="B797">
            <v>110930</v>
          </cell>
          <cell r="C797">
            <v>0</v>
          </cell>
          <cell r="D797">
            <v>110930</v>
          </cell>
          <cell r="E797" t="str">
            <v>battery 6v</v>
          </cell>
          <cell r="F797" t="str">
            <v>Local</v>
          </cell>
        </row>
        <row r="798">
          <cell r="B798">
            <v>884</v>
          </cell>
          <cell r="C798">
            <v>0</v>
          </cell>
          <cell r="D798">
            <v>884</v>
          </cell>
          <cell r="E798" t="str">
            <v>JABONERA  INDUSTRIAL P/GALO JABON ESPUMA</v>
          </cell>
          <cell r="F798" t="str">
            <v>Key</v>
          </cell>
        </row>
        <row r="799">
          <cell r="B799">
            <v>461</v>
          </cell>
          <cell r="C799">
            <v>0</v>
          </cell>
          <cell r="D799">
            <v>461</v>
          </cell>
          <cell r="E799" t="str">
            <v>KEY AFLOJATODO AERO 0.3 KGS</v>
          </cell>
          <cell r="F799" t="str">
            <v>Key</v>
          </cell>
        </row>
        <row r="800">
          <cell r="B800">
            <v>110931</v>
          </cell>
          <cell r="C800">
            <v>0</v>
          </cell>
          <cell r="D800">
            <v>110931</v>
          </cell>
          <cell r="E800" t="str">
            <v>vaso mistique</v>
          </cell>
          <cell r="F800" t="str">
            <v>Local</v>
          </cell>
        </row>
        <row r="801">
          <cell r="B801">
            <v>110936</v>
          </cell>
          <cell r="C801">
            <v>0</v>
          </cell>
          <cell r="D801">
            <v>110936</v>
          </cell>
          <cell r="E801" t="str">
            <v>higienico junior 200</v>
          </cell>
          <cell r="F801" t="str">
            <v>Local</v>
          </cell>
        </row>
        <row r="802">
          <cell r="B802">
            <v>110941</v>
          </cell>
          <cell r="C802">
            <v>0</v>
          </cell>
          <cell r="D802">
            <v>110941</v>
          </cell>
          <cell r="E802" t="str">
            <v>tapa para botella litro</v>
          </cell>
          <cell r="F802" t="str">
            <v>Local</v>
          </cell>
        </row>
        <row r="803">
          <cell r="B803">
            <v>110942</v>
          </cell>
          <cell r="C803">
            <v>0</v>
          </cell>
          <cell r="D803">
            <v>110942</v>
          </cell>
          <cell r="E803" t="str">
            <v>tork tradicional</v>
          </cell>
          <cell r="F803" t="str">
            <v>Local</v>
          </cell>
        </row>
        <row r="804">
          <cell r="B804">
            <v>110943</v>
          </cell>
          <cell r="C804">
            <v>0</v>
          </cell>
          <cell r="D804">
            <v>110943</v>
          </cell>
          <cell r="E804" t="str">
            <v>tork facial</v>
          </cell>
          <cell r="F804" t="str">
            <v>Local</v>
          </cell>
        </row>
        <row r="805">
          <cell r="B805">
            <v>110944</v>
          </cell>
          <cell r="C805">
            <v>0</v>
          </cell>
          <cell r="D805">
            <v>110944</v>
          </cell>
          <cell r="E805" t="str">
            <v>tork jumbo</v>
          </cell>
          <cell r="F805" t="str">
            <v>Local</v>
          </cell>
        </row>
        <row r="806">
          <cell r="B806">
            <v>110945</v>
          </cell>
          <cell r="C806">
            <v>0</v>
          </cell>
          <cell r="D806">
            <v>110945</v>
          </cell>
          <cell r="E806" t="str">
            <v>tork junior</v>
          </cell>
          <cell r="F806" t="str">
            <v>Local</v>
          </cell>
        </row>
        <row r="807">
          <cell r="B807">
            <v>110946</v>
          </cell>
          <cell r="C807">
            <v>0</v>
          </cell>
          <cell r="D807">
            <v>110946</v>
          </cell>
          <cell r="E807" t="str">
            <v>trapo tipo M - G azul</v>
          </cell>
          <cell r="F807" t="str">
            <v>Local</v>
          </cell>
        </row>
        <row r="808">
          <cell r="B808">
            <v>110947</v>
          </cell>
          <cell r="C808">
            <v>0</v>
          </cell>
          <cell r="D808">
            <v>110947</v>
          </cell>
          <cell r="E808" t="str">
            <v>trapo tipo M - G rosa</v>
          </cell>
          <cell r="F808" t="str">
            <v>Local</v>
          </cell>
        </row>
        <row r="809">
          <cell r="B809">
            <v>110949</v>
          </cell>
          <cell r="C809">
            <v>0</v>
          </cell>
          <cell r="D809">
            <v>110949</v>
          </cell>
          <cell r="E809" t="str">
            <v>bolsa C171806N</v>
          </cell>
          <cell r="F809" t="str">
            <v>Local</v>
          </cell>
        </row>
        <row r="810">
          <cell r="B810">
            <v>111011</v>
          </cell>
          <cell r="C810">
            <v>0</v>
          </cell>
          <cell r="D810">
            <v>111011</v>
          </cell>
          <cell r="E810" t="str">
            <v>AZUCAR SPLENDA</v>
          </cell>
          <cell r="F810" t="str">
            <v>Local</v>
          </cell>
        </row>
        <row r="811">
          <cell r="B811">
            <v>111108</v>
          </cell>
          <cell r="C811">
            <v>0</v>
          </cell>
          <cell r="D811">
            <v>111108</v>
          </cell>
          <cell r="E811" t="str">
            <v>Jalador plastico espuma verde</v>
          </cell>
          <cell r="F811" t="str">
            <v>Local</v>
          </cell>
        </row>
        <row r="812">
          <cell r="B812">
            <v>111110</v>
          </cell>
          <cell r="C812">
            <v>0</v>
          </cell>
          <cell r="D812">
            <v>111110</v>
          </cell>
          <cell r="E812" t="str">
            <v>BASTON FIBRA DE VIDRIO AZUL</v>
          </cell>
          <cell r="F812" t="str">
            <v>Local</v>
          </cell>
        </row>
        <row r="813">
          <cell r="B813">
            <v>111112</v>
          </cell>
          <cell r="C813">
            <v>0</v>
          </cell>
          <cell r="D813">
            <v>111112</v>
          </cell>
          <cell r="E813" t="str">
            <v>MANGO DE ALUMINIO</v>
          </cell>
          <cell r="F813" t="str">
            <v>Local</v>
          </cell>
        </row>
        <row r="814">
          <cell r="B814">
            <v>111113</v>
          </cell>
          <cell r="C814">
            <v>0</v>
          </cell>
          <cell r="D814">
            <v>111113</v>
          </cell>
          <cell r="E814" t="str">
            <v>Mango Profesional</v>
          </cell>
          <cell r="F814" t="str">
            <v>Vileda</v>
          </cell>
        </row>
        <row r="815">
          <cell r="B815">
            <v>111114</v>
          </cell>
          <cell r="C815">
            <v>0</v>
          </cell>
          <cell r="D815">
            <v>111114</v>
          </cell>
          <cell r="E815" t="str">
            <v xml:space="preserve">ESCOBA METALICA P/JARDIN </v>
          </cell>
          <cell r="F815" t="str">
            <v>Local</v>
          </cell>
        </row>
        <row r="816">
          <cell r="B816">
            <v>111116</v>
          </cell>
          <cell r="C816">
            <v>0</v>
          </cell>
          <cell r="D816">
            <v>111116</v>
          </cell>
          <cell r="E816" t="str">
            <v>Mango lamina reforzado varios colores</v>
          </cell>
          <cell r="F816" t="str">
            <v>AILSA</v>
          </cell>
        </row>
        <row r="817">
          <cell r="B817">
            <v>111119</v>
          </cell>
          <cell r="C817">
            <v>0</v>
          </cell>
          <cell r="D817">
            <v>111119</v>
          </cell>
          <cell r="E817" t="str">
            <v>Trapeador intercambiable</v>
          </cell>
          <cell r="F817" t="str">
            <v>Local</v>
          </cell>
        </row>
        <row r="818">
          <cell r="B818">
            <v>111122</v>
          </cell>
          <cell r="C818">
            <v>0</v>
          </cell>
          <cell r="D818">
            <v>111122</v>
          </cell>
          <cell r="E818" t="str">
            <v xml:space="preserve">KLEENEX 300 MTS HD CAJA C/12 ROLLOS </v>
          </cell>
          <cell r="F818" t="str">
            <v>Local</v>
          </cell>
        </row>
        <row r="819">
          <cell r="B819">
            <v>111124</v>
          </cell>
          <cell r="C819">
            <v>0</v>
          </cell>
          <cell r="D819">
            <v>111124</v>
          </cell>
          <cell r="E819" t="str">
            <v>PILA DURACELL TAMAÑO "C"</v>
          </cell>
          <cell r="F819" t="str">
            <v>Local</v>
          </cell>
        </row>
        <row r="820">
          <cell r="B820">
            <v>111127</v>
          </cell>
          <cell r="C820">
            <v>0</v>
          </cell>
          <cell r="D820">
            <v>111127</v>
          </cell>
          <cell r="E820" t="str">
            <v>repuesto aero awk</v>
          </cell>
          <cell r="F820" t="str">
            <v>Local</v>
          </cell>
        </row>
        <row r="821">
          <cell r="B821">
            <v>111128</v>
          </cell>
          <cell r="C821">
            <v>0</v>
          </cell>
          <cell r="D821">
            <v>111128</v>
          </cell>
          <cell r="E821" t="str">
            <v>PILA DURACELL TAMAÑO "D"</v>
          </cell>
          <cell r="F821" t="str">
            <v>Local</v>
          </cell>
        </row>
        <row r="822">
          <cell r="B822">
            <v>111131</v>
          </cell>
          <cell r="C822">
            <v>0</v>
          </cell>
          <cell r="D822">
            <v>111131</v>
          </cell>
          <cell r="E822" t="str">
            <v xml:space="preserve">TOALLA EN ROLLO PETALO 180 MTS BLANCO CAJA C/6 </v>
          </cell>
          <cell r="F822" t="str">
            <v>Local</v>
          </cell>
        </row>
        <row r="823">
          <cell r="B823">
            <v>111132</v>
          </cell>
          <cell r="C823">
            <v>0</v>
          </cell>
          <cell r="D823">
            <v>111132</v>
          </cell>
          <cell r="E823" t="str">
            <v xml:space="preserve">SERVITOALLAS KIMLARK DE 60 HD CAJA C/24 (92109) </v>
          </cell>
          <cell r="F823" t="str">
            <v>Local</v>
          </cell>
        </row>
        <row r="824">
          <cell r="B824">
            <v>111134</v>
          </cell>
          <cell r="C824">
            <v>0</v>
          </cell>
          <cell r="D824">
            <v>111134</v>
          </cell>
          <cell r="E824" t="str">
            <v>SERVITOALLA ADVANCED TORK C/24</v>
          </cell>
          <cell r="F824" t="str">
            <v>Local</v>
          </cell>
        </row>
        <row r="825">
          <cell r="B825">
            <v>111138</v>
          </cell>
          <cell r="C825">
            <v>0</v>
          </cell>
          <cell r="D825">
            <v>111138</v>
          </cell>
          <cell r="E825" t="str">
            <v>CESTO DE BASURA CON PEDAL 20 LTS</v>
          </cell>
          <cell r="F825" t="str">
            <v>Local</v>
          </cell>
        </row>
        <row r="826">
          <cell r="B826">
            <v>111139</v>
          </cell>
          <cell r="C826">
            <v>0</v>
          </cell>
          <cell r="D826">
            <v>111139</v>
          </cell>
          <cell r="E826" t="str">
            <v>BOTE AGUA INORGANICO</v>
          </cell>
          <cell r="F826" t="str">
            <v>Local</v>
          </cell>
        </row>
        <row r="827">
          <cell r="B827">
            <v>111140</v>
          </cell>
          <cell r="C827">
            <v>0</v>
          </cell>
          <cell r="D827">
            <v>111140</v>
          </cell>
          <cell r="E827" t="str">
            <v>Cepillo circular de nylon</v>
          </cell>
          <cell r="F827" t="str">
            <v>Local</v>
          </cell>
        </row>
        <row r="828">
          <cell r="B828">
            <v>35001</v>
          </cell>
          <cell r="C828">
            <v>0</v>
          </cell>
          <cell r="D828">
            <v>35001</v>
          </cell>
          <cell r="E828" t="str">
            <v xml:space="preserve">CUBETA ERGONOMETRICA 33.1 L RB (758088)           </v>
          </cell>
          <cell r="F828" t="str">
            <v>Key</v>
          </cell>
        </row>
        <row r="829">
          <cell r="B829">
            <v>35013</v>
          </cell>
          <cell r="C829">
            <v>0</v>
          </cell>
          <cell r="D829">
            <v>35013</v>
          </cell>
          <cell r="E829" t="str">
            <v xml:space="preserve">RASTRILLO P/PISOS 8" C/REPUEST RB (9C26 BLA)      </v>
          </cell>
          <cell r="F829" t="str">
            <v>Key</v>
          </cell>
        </row>
        <row r="830">
          <cell r="B830">
            <v>111142</v>
          </cell>
          <cell r="C830">
            <v>0</v>
          </cell>
          <cell r="D830">
            <v>111142</v>
          </cell>
          <cell r="E830" t="str">
            <v>CONTENEDOR CON RUEDAS Y TAPA RUBBER</v>
          </cell>
          <cell r="F830" t="str">
            <v>Local</v>
          </cell>
        </row>
        <row r="831">
          <cell r="B831">
            <v>111143</v>
          </cell>
          <cell r="C831">
            <v>0</v>
          </cell>
          <cell r="D831">
            <v>111143</v>
          </cell>
          <cell r="E831" t="str">
            <v>CONTENEDOR 3520</v>
          </cell>
          <cell r="F831" t="str">
            <v>Local</v>
          </cell>
        </row>
        <row r="832">
          <cell r="B832">
            <v>111145</v>
          </cell>
          <cell r="C832">
            <v>0</v>
          </cell>
          <cell r="D832">
            <v>111145</v>
          </cell>
          <cell r="E832" t="str">
            <v>SERVILLETAS KLEENEX DE LUJO C/100 HD CAJA C/12 PAQ</v>
          </cell>
          <cell r="F832" t="str">
            <v>Local</v>
          </cell>
        </row>
        <row r="833">
          <cell r="B833">
            <v>6579</v>
          </cell>
          <cell r="C833">
            <v>0</v>
          </cell>
          <cell r="D833">
            <v>6579</v>
          </cell>
          <cell r="E833" t="str">
            <v xml:space="preserve">DCC 100 20 LTS                 </v>
          </cell>
          <cell r="F833" t="str">
            <v>Key</v>
          </cell>
        </row>
        <row r="834">
          <cell r="B834">
            <v>1631</v>
          </cell>
          <cell r="C834">
            <v>0</v>
          </cell>
          <cell r="D834">
            <v>1631</v>
          </cell>
          <cell r="E834" t="str">
            <v>KEY ODOCONTROL NATURALEZA ALTA CONCENTRACION  TAIL</v>
          </cell>
          <cell r="F834" t="str">
            <v>Key</v>
          </cell>
        </row>
        <row r="835">
          <cell r="B835">
            <v>111146</v>
          </cell>
          <cell r="C835">
            <v>0</v>
          </cell>
          <cell r="D835">
            <v>111146</v>
          </cell>
          <cell r="E835" t="str">
            <v>Escurridor y esponja c mango</v>
          </cell>
          <cell r="F835" t="str">
            <v>Local</v>
          </cell>
        </row>
        <row r="836">
          <cell r="B836">
            <v>6338</v>
          </cell>
          <cell r="C836">
            <v>0</v>
          </cell>
          <cell r="D836">
            <v>6338</v>
          </cell>
          <cell r="E836" t="str">
            <v>KEY DESINCRUSTANTE 4 LTS</v>
          </cell>
          <cell r="F836" t="str">
            <v>Key</v>
          </cell>
        </row>
        <row r="837">
          <cell r="B837">
            <v>111148</v>
          </cell>
          <cell r="C837">
            <v>0</v>
          </cell>
          <cell r="D837">
            <v>111148</v>
          </cell>
          <cell r="E837" t="str">
            <v>BOLSA HR2433</v>
          </cell>
          <cell r="F837" t="str">
            <v>Local</v>
          </cell>
        </row>
        <row r="838">
          <cell r="B838">
            <v>111150</v>
          </cell>
          <cell r="C838">
            <v>0</v>
          </cell>
          <cell r="D838">
            <v>111150</v>
          </cell>
          <cell r="E838" t="str">
            <v>CAJA DE BOLSA 84 X 102 C/500 PZS (C334011N)</v>
          </cell>
          <cell r="F838" t="str">
            <v>Local</v>
          </cell>
        </row>
        <row r="839">
          <cell r="B839">
            <v>111151</v>
          </cell>
          <cell r="C839">
            <v>0</v>
          </cell>
          <cell r="D839">
            <v>111151</v>
          </cell>
          <cell r="E839" t="str">
            <v>EASY OFF BAM</v>
          </cell>
          <cell r="F839" t="str">
            <v>Local</v>
          </cell>
        </row>
        <row r="840">
          <cell r="B840">
            <v>111152</v>
          </cell>
          <cell r="C840">
            <v>0</v>
          </cell>
          <cell r="D840">
            <v>111152</v>
          </cell>
          <cell r="E840" t="str">
            <v>LA FINA SAL FLUOR</v>
          </cell>
          <cell r="F840" t="str">
            <v>Local</v>
          </cell>
        </row>
        <row r="841">
          <cell r="B841">
            <v>111153</v>
          </cell>
          <cell r="C841">
            <v>0</v>
          </cell>
          <cell r="D841">
            <v>111153</v>
          </cell>
          <cell r="E841" t="str">
            <v>MANGUERA PARA AGUA</v>
          </cell>
          <cell r="F841" t="str">
            <v>Local</v>
          </cell>
        </row>
        <row r="842">
          <cell r="B842">
            <v>111154</v>
          </cell>
          <cell r="C842">
            <v>0</v>
          </cell>
          <cell r="D842">
            <v>111154</v>
          </cell>
          <cell r="E842" t="str">
            <v>CURITAS</v>
          </cell>
          <cell r="F842" t="str">
            <v>Local</v>
          </cell>
        </row>
        <row r="843">
          <cell r="B843">
            <v>111157</v>
          </cell>
          <cell r="C843">
            <v>0</v>
          </cell>
          <cell r="D843">
            <v>111157</v>
          </cell>
          <cell r="E843" t="str">
            <v>Extension azul</v>
          </cell>
          <cell r="F843" t="str">
            <v>Local</v>
          </cell>
        </row>
        <row r="844">
          <cell r="B844">
            <v>111158</v>
          </cell>
          <cell r="C844">
            <v>0</v>
          </cell>
          <cell r="D844">
            <v>111158</v>
          </cell>
          <cell r="E844" t="str">
            <v>CEPILLO CARLISLE</v>
          </cell>
          <cell r="F844" t="str">
            <v>Local</v>
          </cell>
        </row>
        <row r="845">
          <cell r="B845">
            <v>111159</v>
          </cell>
          <cell r="C845">
            <v>0</v>
          </cell>
          <cell r="D845">
            <v>111159</v>
          </cell>
          <cell r="E845" t="str">
            <v>Atomizador y cartucho sloan</v>
          </cell>
          <cell r="F845" t="str">
            <v>Local</v>
          </cell>
        </row>
        <row r="846">
          <cell r="B846">
            <v>70238</v>
          </cell>
          <cell r="C846">
            <v>0</v>
          </cell>
          <cell r="D846">
            <v>70238</v>
          </cell>
          <cell r="E846" t="str">
            <v>JABON DE MANOS LPU 4 LT.</v>
          </cell>
          <cell r="F846" t="str">
            <v>Key</v>
          </cell>
        </row>
        <row r="847">
          <cell r="B847">
            <v>111164</v>
          </cell>
          <cell r="C847">
            <v>0</v>
          </cell>
          <cell r="D847">
            <v>111164</v>
          </cell>
          <cell r="E847" t="str">
            <v>cepillo p/detallado azul</v>
          </cell>
          <cell r="F847" t="str">
            <v>Local</v>
          </cell>
        </row>
        <row r="848">
          <cell r="B848">
            <v>111165</v>
          </cell>
          <cell r="C848">
            <v>0</v>
          </cell>
          <cell r="D848">
            <v>111165</v>
          </cell>
          <cell r="E848" t="str">
            <v>TAPETE TIPO RIZO 07*.80</v>
          </cell>
          <cell r="F848" t="str">
            <v>Local</v>
          </cell>
        </row>
        <row r="849">
          <cell r="B849">
            <v>111166</v>
          </cell>
          <cell r="C849">
            <v>0</v>
          </cell>
          <cell r="D849">
            <v>111166</v>
          </cell>
          <cell r="E849" t="str">
            <v xml:space="preserve">MICROFIBRA DE ALTO DESEMPEÑO </v>
          </cell>
          <cell r="F849" t="str">
            <v>Local</v>
          </cell>
        </row>
        <row r="850">
          <cell r="B850">
            <v>111168</v>
          </cell>
          <cell r="C850">
            <v>0</v>
          </cell>
          <cell r="D850">
            <v>111168</v>
          </cell>
          <cell r="E850" t="str">
            <v>Basurero rectangular</v>
          </cell>
          <cell r="F850" t="str">
            <v>Local</v>
          </cell>
        </row>
        <row r="851">
          <cell r="B851">
            <v>111170</v>
          </cell>
          <cell r="C851">
            <v>0</v>
          </cell>
          <cell r="D851">
            <v>111170</v>
          </cell>
          <cell r="E851" t="str">
            <v>JABON EN ESPUMA EXPERIENCE CAJA C/4</v>
          </cell>
          <cell r="F851" t="str">
            <v>Local</v>
          </cell>
        </row>
        <row r="852">
          <cell r="B852">
            <v>111171</v>
          </cell>
          <cell r="C852">
            <v>0</v>
          </cell>
          <cell r="D852">
            <v>111171</v>
          </cell>
          <cell r="E852" t="str">
            <v>TAPETE TIPO RIZO 0.80 * 1.80</v>
          </cell>
          <cell r="F852" t="str">
            <v>Local</v>
          </cell>
        </row>
        <row r="853">
          <cell r="B853">
            <v>111175</v>
          </cell>
          <cell r="C853">
            <v>0</v>
          </cell>
          <cell r="D853">
            <v>111175</v>
          </cell>
          <cell r="E853" t="str">
            <v>TAPETE PLATA RESPALDO Y ORILLAS 0.55 X 4.50 MTS</v>
          </cell>
          <cell r="F853" t="str">
            <v>Local</v>
          </cell>
        </row>
        <row r="854">
          <cell r="B854">
            <v>111178</v>
          </cell>
          <cell r="C854">
            <v>0</v>
          </cell>
          <cell r="D854">
            <v>111178</v>
          </cell>
          <cell r="E854" t="str">
            <v>TAPA 3569-88</v>
          </cell>
          <cell r="F854" t="str">
            <v>Local</v>
          </cell>
        </row>
        <row r="855">
          <cell r="B855">
            <v>111181</v>
          </cell>
          <cell r="C855">
            <v>0</v>
          </cell>
          <cell r="D855">
            <v>111181</v>
          </cell>
          <cell r="E855" t="str">
            <v>TAPETE CAVALIER</v>
          </cell>
          <cell r="F855" t="str">
            <v>Local</v>
          </cell>
        </row>
        <row r="856">
          <cell r="B856">
            <v>111182</v>
          </cell>
          <cell r="C856">
            <v>0</v>
          </cell>
          <cell r="D856">
            <v>111182</v>
          </cell>
          <cell r="E856" t="str">
            <v xml:space="preserve">CUBETA PLASTICO AMARILLA 19 LTS. </v>
          </cell>
          <cell r="F856" t="str">
            <v>Local</v>
          </cell>
        </row>
        <row r="857">
          <cell r="B857">
            <v>111183</v>
          </cell>
          <cell r="C857">
            <v>0</v>
          </cell>
          <cell r="D857">
            <v>111183</v>
          </cell>
          <cell r="E857" t="str">
            <v xml:space="preserve">CUBETA PLASTICO AZUL 19 LTS. </v>
          </cell>
          <cell r="F857" t="str">
            <v>Local</v>
          </cell>
        </row>
        <row r="858">
          <cell r="B858">
            <v>111185</v>
          </cell>
          <cell r="C858">
            <v>0</v>
          </cell>
          <cell r="D858">
            <v>111185</v>
          </cell>
          <cell r="E858" t="str">
            <v xml:space="preserve">CUBETA PLASTICO ROJA 19 LTS. </v>
          </cell>
          <cell r="F858" t="str">
            <v>Local</v>
          </cell>
        </row>
        <row r="859">
          <cell r="B859">
            <v>111186</v>
          </cell>
          <cell r="C859">
            <v>0</v>
          </cell>
          <cell r="D859">
            <v>111186</v>
          </cell>
          <cell r="E859" t="str">
            <v>PETALO 255 MTS HD CAJA C/6 ROLLOS</v>
          </cell>
          <cell r="F859" t="str">
            <v>Local</v>
          </cell>
        </row>
        <row r="860">
          <cell r="B860">
            <v>111189</v>
          </cell>
          <cell r="C860">
            <v>0</v>
          </cell>
          <cell r="D860">
            <v>111189</v>
          </cell>
          <cell r="E860" t="str">
            <v>Kit antimicrobial</v>
          </cell>
          <cell r="F860" t="str">
            <v>Local</v>
          </cell>
        </row>
        <row r="861">
          <cell r="B861">
            <v>111191</v>
          </cell>
          <cell r="C861">
            <v>0</v>
          </cell>
          <cell r="D861">
            <v>111191</v>
          </cell>
          <cell r="E861" t="str">
            <v>PILA 9volts paq 6</v>
          </cell>
          <cell r="F861" t="str">
            <v>Local</v>
          </cell>
        </row>
        <row r="862">
          <cell r="B862">
            <v>111200</v>
          </cell>
          <cell r="C862">
            <v>0</v>
          </cell>
          <cell r="D862">
            <v>111200</v>
          </cell>
          <cell r="E862" t="str">
            <v>TAPA 3066</v>
          </cell>
          <cell r="F862" t="str">
            <v>Local</v>
          </cell>
        </row>
        <row r="863">
          <cell r="B863">
            <v>89</v>
          </cell>
          <cell r="C863">
            <v>0</v>
          </cell>
          <cell r="D863">
            <v>89</v>
          </cell>
          <cell r="E863" t="str">
            <v>KEY SOLV VDG 30 KGS</v>
          </cell>
          <cell r="F863" t="str">
            <v>Key</v>
          </cell>
        </row>
        <row r="864">
          <cell r="B864">
            <v>111230</v>
          </cell>
          <cell r="C864">
            <v>0</v>
          </cell>
          <cell r="D864">
            <v>111230</v>
          </cell>
          <cell r="E864" t="str">
            <v>AROMATIZANTE LEMON LIME</v>
          </cell>
          <cell r="F864" t="str">
            <v>Local</v>
          </cell>
        </row>
        <row r="865">
          <cell r="B865">
            <v>111263</v>
          </cell>
          <cell r="C865">
            <v>0</v>
          </cell>
          <cell r="D865">
            <v>111263</v>
          </cell>
          <cell r="E865" t="str">
            <v>LIMPIADOR DE PISOS ALEX GALON</v>
          </cell>
          <cell r="F865" t="str">
            <v>Local</v>
          </cell>
        </row>
        <row r="866">
          <cell r="B866">
            <v>111282</v>
          </cell>
          <cell r="C866">
            <v>0</v>
          </cell>
          <cell r="D866">
            <v>111282</v>
          </cell>
          <cell r="E866" t="str">
            <v>bastidor de aluminio</v>
          </cell>
          <cell r="F866" t="str">
            <v>Local</v>
          </cell>
        </row>
        <row r="867">
          <cell r="B867">
            <v>111283</v>
          </cell>
          <cell r="C867">
            <v>0</v>
          </cell>
          <cell r="D867">
            <v>111283</v>
          </cell>
          <cell r="E867" t="str">
            <v>SWING IN TOP 3569-88</v>
          </cell>
          <cell r="F867" t="str">
            <v>Local</v>
          </cell>
        </row>
        <row r="868">
          <cell r="B868">
            <v>111284</v>
          </cell>
          <cell r="C868">
            <v>0</v>
          </cell>
          <cell r="D868">
            <v>111284</v>
          </cell>
          <cell r="E868" t="str">
            <v>PEDESTAL DE MADERA</v>
          </cell>
          <cell r="F868" t="str">
            <v>Local</v>
          </cell>
        </row>
        <row r="869">
          <cell r="B869">
            <v>111285</v>
          </cell>
          <cell r="C869">
            <v>0</v>
          </cell>
          <cell r="D869">
            <v>111285</v>
          </cell>
          <cell r="E869" t="str">
            <v>LT1601 ASPIRADORA VERT.16LITE TRAC</v>
          </cell>
          <cell r="F869" t="str">
            <v>Local</v>
          </cell>
        </row>
        <row r="870">
          <cell r="B870">
            <v>111287</v>
          </cell>
          <cell r="C870">
            <v>0</v>
          </cell>
          <cell r="D870">
            <v>111287</v>
          </cell>
          <cell r="E870" t="str">
            <v>TRAPEADOR  BRUSHTECH</v>
          </cell>
          <cell r="F870" t="str">
            <v>Local</v>
          </cell>
        </row>
        <row r="871">
          <cell r="B871">
            <v>111289</v>
          </cell>
          <cell r="C871">
            <v>0</v>
          </cell>
          <cell r="D871">
            <v>111289</v>
          </cell>
          <cell r="E871" t="str">
            <v>JUEGO DE DESECHABLES</v>
          </cell>
          <cell r="F871" t="str">
            <v>Local</v>
          </cell>
        </row>
        <row r="872">
          <cell r="B872">
            <v>111290</v>
          </cell>
          <cell r="C872">
            <v>0</v>
          </cell>
          <cell r="D872">
            <v>111290</v>
          </cell>
          <cell r="E872" t="str">
            <v xml:space="preserve">BASE BRUTE 44 GLS. 1 PZA RB </v>
          </cell>
          <cell r="F872" t="str">
            <v>Local</v>
          </cell>
        </row>
        <row r="873">
          <cell r="B873">
            <v>110071</v>
          </cell>
          <cell r="C873">
            <v>0</v>
          </cell>
          <cell r="D873">
            <v>110071</v>
          </cell>
          <cell r="E873" t="str">
            <v>Rollo Bolsa 303710K (20 bolsas)</v>
          </cell>
          <cell r="F873" t="str">
            <v>Local</v>
          </cell>
        </row>
        <row r="874">
          <cell r="B874">
            <v>111291</v>
          </cell>
          <cell r="C874">
            <v>0</v>
          </cell>
          <cell r="D874">
            <v>111291</v>
          </cell>
          <cell r="E874" t="str">
            <v xml:space="preserve">TAPA BRUTE 44 GLS 1 PZA. RB </v>
          </cell>
          <cell r="F874" t="str">
            <v>Local</v>
          </cell>
        </row>
        <row r="875">
          <cell r="B875">
            <v>111292</v>
          </cell>
          <cell r="C875">
            <v>0</v>
          </cell>
          <cell r="D875">
            <v>111292</v>
          </cell>
          <cell r="E875" t="str">
            <v xml:space="preserve">GLOBOS DECORTIVO </v>
          </cell>
          <cell r="F875" t="str">
            <v>Local</v>
          </cell>
        </row>
        <row r="876">
          <cell r="B876">
            <v>111293</v>
          </cell>
          <cell r="C876">
            <v>0</v>
          </cell>
          <cell r="D876">
            <v>111293</v>
          </cell>
          <cell r="E876" t="str">
            <v>PIÑATA CHICA</v>
          </cell>
          <cell r="F876" t="str">
            <v>Local</v>
          </cell>
        </row>
        <row r="877">
          <cell r="B877">
            <v>111296</v>
          </cell>
          <cell r="C877">
            <v>0</v>
          </cell>
          <cell r="D877">
            <v>111296</v>
          </cell>
          <cell r="E877" t="str">
            <v xml:space="preserve">PETALO 500 MT.HD CAJA C/6 ROLLO </v>
          </cell>
          <cell r="F877" t="str">
            <v>Local</v>
          </cell>
        </row>
        <row r="878">
          <cell r="B878">
            <v>111299</v>
          </cell>
          <cell r="C878">
            <v>0</v>
          </cell>
          <cell r="D878">
            <v>111299</v>
          </cell>
          <cell r="E878" t="str">
            <v>Pasta verde 9 kilos</v>
          </cell>
          <cell r="F878" t="str">
            <v>Local</v>
          </cell>
        </row>
        <row r="879">
          <cell r="B879">
            <v>111301</v>
          </cell>
          <cell r="C879">
            <v>0</v>
          </cell>
          <cell r="D879">
            <v>111301</v>
          </cell>
          <cell r="E879" t="str">
            <v>TRAPEADOR P/ ASEO DE CARROS</v>
          </cell>
          <cell r="F879" t="str">
            <v>Chartea</v>
          </cell>
        </row>
        <row r="880">
          <cell r="B880">
            <v>111304</v>
          </cell>
          <cell r="C880">
            <v>0</v>
          </cell>
          <cell r="D880">
            <v>111304</v>
          </cell>
          <cell r="E880" t="str">
            <v>TRAPEADOR(MECHUDO)BARRACUDA AZUL</v>
          </cell>
          <cell r="F880" t="str">
            <v>Local</v>
          </cell>
        </row>
        <row r="881">
          <cell r="B881">
            <v>111305</v>
          </cell>
          <cell r="C881">
            <v>0</v>
          </cell>
          <cell r="D881">
            <v>111305</v>
          </cell>
          <cell r="E881" t="str">
            <v>MECHUDO PARA CARRO</v>
          </cell>
          <cell r="F881" t="str">
            <v>Local</v>
          </cell>
        </row>
        <row r="882">
          <cell r="B882">
            <v>111308</v>
          </cell>
          <cell r="C882">
            <v>0</v>
          </cell>
          <cell r="D882">
            <v>111308</v>
          </cell>
          <cell r="E882" t="str">
            <v>TRAPEADOR DE ALGODON CON MANGO</v>
          </cell>
          <cell r="F882" t="str">
            <v>Local</v>
          </cell>
        </row>
        <row r="883">
          <cell r="B883">
            <v>111309</v>
          </cell>
          <cell r="C883">
            <v>0</v>
          </cell>
          <cell r="D883">
            <v>111309</v>
          </cell>
          <cell r="E883" t="str">
            <v>REPUESTO DE MOP (FUNDA) 60 cm</v>
          </cell>
          <cell r="F883" t="str">
            <v>Chartea</v>
          </cell>
        </row>
        <row r="884">
          <cell r="B884">
            <v>111310</v>
          </cell>
          <cell r="C884">
            <v>0</v>
          </cell>
          <cell r="D884">
            <v>111310</v>
          </cell>
          <cell r="E884" t="str">
            <v>JUEGO PARA TRAPEADOR</v>
          </cell>
          <cell r="F884" t="str">
            <v>Local</v>
          </cell>
        </row>
        <row r="885">
          <cell r="B885">
            <v>8659</v>
          </cell>
          <cell r="C885">
            <v>0</v>
          </cell>
          <cell r="D885">
            <v>8659</v>
          </cell>
          <cell r="E885" t="str">
            <v xml:space="preserve">PANTALLA SANITARIA CON BLOCK   caja con 12        </v>
          </cell>
          <cell r="F885" t="str">
            <v>Key</v>
          </cell>
        </row>
        <row r="886">
          <cell r="B886">
            <v>9011</v>
          </cell>
          <cell r="C886">
            <v>0</v>
          </cell>
          <cell r="D886">
            <v>9011</v>
          </cell>
          <cell r="E886" t="str">
            <v>MOTA PARA LUSTRADO DE AUTOS</v>
          </cell>
          <cell r="F886" t="str">
            <v>Key</v>
          </cell>
        </row>
        <row r="887">
          <cell r="B887">
            <v>111312</v>
          </cell>
          <cell r="C887">
            <v>0</v>
          </cell>
          <cell r="D887">
            <v>111312</v>
          </cell>
          <cell r="E887" t="str">
            <v>TRAPO TIPO M CORTE</v>
          </cell>
          <cell r="F887" t="str">
            <v>Local</v>
          </cell>
        </row>
        <row r="888">
          <cell r="B888">
            <v>111316</v>
          </cell>
          <cell r="C888">
            <v>0</v>
          </cell>
          <cell r="D888">
            <v>111316</v>
          </cell>
          <cell r="E888" t="str">
            <v>Agua oxigenada</v>
          </cell>
          <cell r="F888" t="str">
            <v>Local</v>
          </cell>
        </row>
        <row r="889">
          <cell r="B889">
            <v>111317</v>
          </cell>
          <cell r="C889">
            <v>0</v>
          </cell>
          <cell r="D889">
            <v>111317</v>
          </cell>
          <cell r="E889" t="str">
            <v>ESCOBA DE POLIPROPILENO 22 DIENTES</v>
          </cell>
          <cell r="F889" t="str">
            <v>Local</v>
          </cell>
        </row>
        <row r="890">
          <cell r="B890">
            <v>111319</v>
          </cell>
          <cell r="C890">
            <v>0</v>
          </cell>
          <cell r="D890">
            <v>111319</v>
          </cell>
          <cell r="E890" t="str">
            <v>Cepillo p/carrocerias con mango</v>
          </cell>
          <cell r="F890" t="str">
            <v>Local</v>
          </cell>
        </row>
        <row r="891">
          <cell r="B891">
            <v>111321</v>
          </cell>
          <cell r="C891">
            <v>0</v>
          </cell>
          <cell r="D891">
            <v>111321</v>
          </cell>
          <cell r="E891" t="str">
            <v>Cepillo rotatorio</v>
          </cell>
          <cell r="F891" t="str">
            <v>Local</v>
          </cell>
        </row>
        <row r="892">
          <cell r="B892">
            <v>111322</v>
          </cell>
          <cell r="C892">
            <v>0</v>
          </cell>
          <cell r="D892">
            <v>111322</v>
          </cell>
          <cell r="E892" t="str">
            <v>cartucho wiese</v>
          </cell>
          <cell r="F892" t="str">
            <v>Local</v>
          </cell>
        </row>
        <row r="893">
          <cell r="B893">
            <v>111323</v>
          </cell>
          <cell r="C893">
            <v>0</v>
          </cell>
          <cell r="D893">
            <v>111323</v>
          </cell>
          <cell r="E893" t="str">
            <v>mango largo quick</v>
          </cell>
          <cell r="F893" t="str">
            <v>Local</v>
          </cell>
        </row>
        <row r="894">
          <cell r="B894">
            <v>111324</v>
          </cell>
          <cell r="C894">
            <v>0</v>
          </cell>
          <cell r="D894">
            <v>111324</v>
          </cell>
          <cell r="E894" t="str">
            <v>Wipers</v>
          </cell>
          <cell r="F894" t="str">
            <v>Local</v>
          </cell>
        </row>
        <row r="895">
          <cell r="B895">
            <v>111325</v>
          </cell>
          <cell r="C895">
            <v>0</v>
          </cell>
          <cell r="D895">
            <v>111325</v>
          </cell>
          <cell r="E895" t="str">
            <v>Bolsa para basura 210</v>
          </cell>
          <cell r="F895" t="str">
            <v>Local</v>
          </cell>
        </row>
        <row r="896">
          <cell r="B896">
            <v>111326</v>
          </cell>
          <cell r="C896">
            <v>0</v>
          </cell>
          <cell r="D896">
            <v>111326</v>
          </cell>
          <cell r="E896" t="str">
            <v>Bolsa para basura 50</v>
          </cell>
          <cell r="F896" t="str">
            <v>Local</v>
          </cell>
        </row>
        <row r="897">
          <cell r="B897">
            <v>111328</v>
          </cell>
          <cell r="C897">
            <v>0</v>
          </cell>
          <cell r="D897">
            <v>111328</v>
          </cell>
          <cell r="E897" t="str">
            <v>base para mop 1.20 mts</v>
          </cell>
          <cell r="F897" t="str">
            <v>Local</v>
          </cell>
        </row>
        <row r="898">
          <cell r="B898">
            <v>111329</v>
          </cell>
          <cell r="C898">
            <v>0</v>
          </cell>
          <cell r="D898">
            <v>111329</v>
          </cell>
          <cell r="E898" t="str">
            <v>base 60 cm</v>
          </cell>
          <cell r="F898" t="str">
            <v>Chartea</v>
          </cell>
        </row>
        <row r="899">
          <cell r="B899">
            <v>111331</v>
          </cell>
          <cell r="C899">
            <v>0</v>
          </cell>
          <cell r="D899">
            <v>111331</v>
          </cell>
          <cell r="E899" t="str">
            <v>Estacion desengrase</v>
          </cell>
          <cell r="F899" t="str">
            <v>Local</v>
          </cell>
        </row>
        <row r="900">
          <cell r="B900">
            <v>111333</v>
          </cell>
          <cell r="C900">
            <v>0</v>
          </cell>
          <cell r="D900">
            <v>111333</v>
          </cell>
          <cell r="E900" t="str">
            <v>Bolsa 90</v>
          </cell>
          <cell r="F900" t="str">
            <v>Local</v>
          </cell>
        </row>
        <row r="901">
          <cell r="B901">
            <v>1141</v>
          </cell>
          <cell r="C901">
            <v>0</v>
          </cell>
          <cell r="D901">
            <v>1141</v>
          </cell>
          <cell r="E901" t="str">
            <v>CEPILLO P/CARROCERIAS 1 PZA ITEM 40050-02</v>
          </cell>
          <cell r="F901" t="str">
            <v>Key</v>
          </cell>
        </row>
        <row r="902">
          <cell r="B902">
            <v>111334</v>
          </cell>
          <cell r="C902">
            <v>0</v>
          </cell>
          <cell r="D902">
            <v>111334</v>
          </cell>
          <cell r="E902" t="str">
            <v>Bolsa 3340 roja</v>
          </cell>
          <cell r="F902" t="str">
            <v>Local</v>
          </cell>
        </row>
        <row r="903">
          <cell r="B903">
            <v>111340</v>
          </cell>
          <cell r="C903">
            <v>0</v>
          </cell>
          <cell r="D903">
            <v>111340</v>
          </cell>
          <cell r="E903" t="str">
            <v>Scott shop towel</v>
          </cell>
          <cell r="F903" t="str">
            <v>Local</v>
          </cell>
        </row>
        <row r="904">
          <cell r="B904">
            <v>111341</v>
          </cell>
          <cell r="C904">
            <v>0</v>
          </cell>
          <cell r="D904">
            <v>111341</v>
          </cell>
          <cell r="E904" t="str">
            <v xml:space="preserve">Bolsa 24*33 natural </v>
          </cell>
          <cell r="F904" t="str">
            <v>Local</v>
          </cell>
        </row>
        <row r="905">
          <cell r="B905">
            <v>111344</v>
          </cell>
          <cell r="C905">
            <v>0</v>
          </cell>
          <cell r="D905">
            <v>111344</v>
          </cell>
          <cell r="E905" t="str">
            <v>higienico angel soft</v>
          </cell>
          <cell r="F905" t="str">
            <v>Local</v>
          </cell>
        </row>
        <row r="906">
          <cell r="B906">
            <v>110105</v>
          </cell>
          <cell r="C906">
            <v>0</v>
          </cell>
          <cell r="D906">
            <v>110105</v>
          </cell>
          <cell r="E906" t="str">
            <v>AROMAT. GLADE VARIOS AROMAS</v>
          </cell>
          <cell r="F906" t="str">
            <v>Romero</v>
          </cell>
        </row>
        <row r="907">
          <cell r="B907">
            <v>110106</v>
          </cell>
          <cell r="C907">
            <v>0</v>
          </cell>
          <cell r="D907">
            <v>110106</v>
          </cell>
          <cell r="E907" t="str">
            <v>PLEDGE PARA MUEBLES AEROSOL</v>
          </cell>
          <cell r="F907" t="str">
            <v>Romero</v>
          </cell>
        </row>
        <row r="908">
          <cell r="B908">
            <v>111345</v>
          </cell>
          <cell r="C908">
            <v>0</v>
          </cell>
          <cell r="D908">
            <v>111345</v>
          </cell>
          <cell r="E908" t="str">
            <v>AZUCAR</v>
          </cell>
          <cell r="F908" t="str">
            <v>Local</v>
          </cell>
        </row>
        <row r="909">
          <cell r="B909">
            <v>111346</v>
          </cell>
          <cell r="C909">
            <v>0</v>
          </cell>
          <cell r="D909">
            <v>111346</v>
          </cell>
          <cell r="E909" t="str">
            <v>CAFE FOLGERS</v>
          </cell>
          <cell r="F909" t="str">
            <v>Local</v>
          </cell>
        </row>
        <row r="910">
          <cell r="B910">
            <v>111348</v>
          </cell>
          <cell r="C910">
            <v>0</v>
          </cell>
          <cell r="D910">
            <v>111348</v>
          </cell>
          <cell r="E910" t="str">
            <v>CHAROLA   # 855</v>
          </cell>
          <cell r="F910" t="str">
            <v>Local</v>
          </cell>
        </row>
        <row r="911">
          <cell r="B911">
            <v>111390</v>
          </cell>
          <cell r="C911">
            <v>0</v>
          </cell>
          <cell r="D911">
            <v>111390</v>
          </cell>
          <cell r="E911" t="str">
            <v xml:space="preserve">SERVILLETA PETALO INTERFOLEADA  </v>
          </cell>
          <cell r="F911" t="str">
            <v>Local</v>
          </cell>
        </row>
        <row r="912">
          <cell r="B912">
            <v>111391</v>
          </cell>
          <cell r="C912">
            <v>0</v>
          </cell>
          <cell r="D912">
            <v>111391</v>
          </cell>
          <cell r="E912" t="str">
            <v>SECADOR FUTURA OPTICO BLANCO</v>
          </cell>
          <cell r="F912" t="str">
            <v>Local</v>
          </cell>
        </row>
        <row r="913">
          <cell r="B913">
            <v>111392</v>
          </cell>
          <cell r="C913">
            <v>0</v>
          </cell>
          <cell r="D913">
            <v>111392</v>
          </cell>
          <cell r="E913" t="str">
            <v>PADS ABSORBET</v>
          </cell>
          <cell r="F913" t="str">
            <v>Local</v>
          </cell>
        </row>
        <row r="914">
          <cell r="B914">
            <v>111393</v>
          </cell>
          <cell r="C914">
            <v>0</v>
          </cell>
          <cell r="D914">
            <v>111393</v>
          </cell>
          <cell r="E914" t="str">
            <v>ORGANIZADOR DE PARED 18"</v>
          </cell>
          <cell r="F914" t="str">
            <v>Local</v>
          </cell>
        </row>
        <row r="915">
          <cell r="B915">
            <v>111394</v>
          </cell>
          <cell r="C915">
            <v>0</v>
          </cell>
          <cell r="D915">
            <v>111394</v>
          </cell>
          <cell r="E915" t="str">
            <v>EXTENCION USO RUDO 4.6</v>
          </cell>
          <cell r="F915" t="str">
            <v>Local</v>
          </cell>
        </row>
        <row r="916">
          <cell r="B916">
            <v>111395</v>
          </cell>
          <cell r="C916">
            <v>0</v>
          </cell>
          <cell r="D916">
            <v>111395</v>
          </cell>
          <cell r="E916" t="str">
            <v>tapa para cubeta de 4 litros</v>
          </cell>
          <cell r="F916" t="str">
            <v>Local</v>
          </cell>
        </row>
        <row r="917">
          <cell r="B917">
            <v>111401</v>
          </cell>
          <cell r="C917">
            <v>0</v>
          </cell>
          <cell r="D917">
            <v>111401</v>
          </cell>
          <cell r="E917" t="str">
            <v>Adaptador para baston</v>
          </cell>
          <cell r="F917" t="str">
            <v>Local</v>
          </cell>
        </row>
        <row r="918">
          <cell r="B918">
            <v>111403</v>
          </cell>
          <cell r="C918">
            <v>0</v>
          </cell>
          <cell r="D918">
            <v>111403</v>
          </cell>
          <cell r="E918" t="str">
            <v>COTTO LD 40/192H</v>
          </cell>
          <cell r="F918" t="str">
            <v>Local</v>
          </cell>
        </row>
        <row r="919">
          <cell r="B919">
            <v>111405</v>
          </cell>
          <cell r="C919">
            <v>0</v>
          </cell>
          <cell r="D919">
            <v>111405</v>
          </cell>
          <cell r="E919" t="str">
            <v>PAÑUELO FACIAL KLEENEX C/90</v>
          </cell>
          <cell r="F919" t="str">
            <v>Local</v>
          </cell>
        </row>
        <row r="920">
          <cell r="B920">
            <v>111408</v>
          </cell>
          <cell r="C920">
            <v>0</v>
          </cell>
          <cell r="D920">
            <v>111408</v>
          </cell>
          <cell r="E920" t="str">
            <v>Funda verde</v>
          </cell>
          <cell r="F920" t="str">
            <v>Local</v>
          </cell>
        </row>
        <row r="921">
          <cell r="B921">
            <v>111411</v>
          </cell>
          <cell r="C921">
            <v>0</v>
          </cell>
          <cell r="D921">
            <v>111411</v>
          </cell>
          <cell r="E921" t="str">
            <v>TOALLA INTERDOBLADA PETALO (92201)</v>
          </cell>
          <cell r="F921" t="str">
            <v>Local</v>
          </cell>
        </row>
        <row r="922">
          <cell r="B922">
            <v>111412</v>
          </cell>
          <cell r="C922">
            <v>0</v>
          </cell>
          <cell r="D922">
            <v>111412</v>
          </cell>
          <cell r="E922" t="str">
            <v>PAPEL SANITARIO ROLLO 250H/D</v>
          </cell>
          <cell r="F922" t="str">
            <v>Local</v>
          </cell>
        </row>
        <row r="923">
          <cell r="B923">
            <v>111415</v>
          </cell>
          <cell r="C923">
            <v>0</v>
          </cell>
          <cell r="D923">
            <v>111415</v>
          </cell>
          <cell r="E923" t="str">
            <v>TOALLA SANISOL (caja)</v>
          </cell>
          <cell r="F923" t="str">
            <v>Local</v>
          </cell>
        </row>
        <row r="924">
          <cell r="B924">
            <v>111416</v>
          </cell>
          <cell r="C924">
            <v>0</v>
          </cell>
          <cell r="D924">
            <v>111416</v>
          </cell>
          <cell r="E924" t="str">
            <v>Hgienico 2987</v>
          </cell>
          <cell r="F924" t="str">
            <v>Local</v>
          </cell>
        </row>
        <row r="925">
          <cell r="B925">
            <v>111417</v>
          </cell>
          <cell r="C925">
            <v>0</v>
          </cell>
          <cell r="D925">
            <v>111417</v>
          </cell>
          <cell r="E925" t="str">
            <v>TOALLA EN ROLLO ADVANCED</v>
          </cell>
          <cell r="F925" t="str">
            <v>Local</v>
          </cell>
        </row>
        <row r="926">
          <cell r="B926">
            <v>111420</v>
          </cell>
          <cell r="C926">
            <v>0</v>
          </cell>
          <cell r="D926">
            <v>111420</v>
          </cell>
          <cell r="E926" t="str">
            <v>PAÑOS MICROFIBRA</v>
          </cell>
          <cell r="F926" t="str">
            <v>Local</v>
          </cell>
        </row>
        <row r="927">
          <cell r="B927">
            <v>111421</v>
          </cell>
          <cell r="C927">
            <v>0</v>
          </cell>
          <cell r="D927">
            <v>111421</v>
          </cell>
          <cell r="E927" t="str">
            <v>SERVILLETA  C/6000</v>
          </cell>
          <cell r="F927" t="str">
            <v>Local</v>
          </cell>
        </row>
        <row r="928">
          <cell r="B928">
            <v>111424</v>
          </cell>
          <cell r="C928">
            <v>0</v>
          </cell>
          <cell r="D928">
            <v>111424</v>
          </cell>
          <cell r="E928" t="str">
            <v xml:space="preserve">TOALLA EN ROLLO KLEENEX ULTRA183M BCO C.C/12 </v>
          </cell>
          <cell r="F928" t="str">
            <v>Local</v>
          </cell>
        </row>
        <row r="929">
          <cell r="B929">
            <v>111427</v>
          </cell>
          <cell r="C929">
            <v>0</v>
          </cell>
          <cell r="D929">
            <v>111427</v>
          </cell>
          <cell r="E929" t="str">
            <v>jabon para manos</v>
          </cell>
          <cell r="F929" t="str">
            <v>Local</v>
          </cell>
        </row>
        <row r="930">
          <cell r="B930">
            <v>111428</v>
          </cell>
          <cell r="C930">
            <v>0</v>
          </cell>
          <cell r="D930">
            <v>111428</v>
          </cell>
          <cell r="E930" t="str">
            <v>KLEENEX DE 440 HD CAJA C/80</v>
          </cell>
          <cell r="F930" t="str">
            <v>Local</v>
          </cell>
        </row>
        <row r="931">
          <cell r="B931">
            <v>111429</v>
          </cell>
          <cell r="C931">
            <v>0</v>
          </cell>
          <cell r="D931">
            <v>111429</v>
          </cell>
          <cell r="E931" t="str">
            <v>TORK ADVANCED HIGIENICO C/4 ROLLOS (5545)</v>
          </cell>
          <cell r="F931" t="str">
            <v>Local</v>
          </cell>
        </row>
        <row r="932">
          <cell r="B932">
            <v>111431</v>
          </cell>
          <cell r="C932">
            <v>0</v>
          </cell>
          <cell r="D932">
            <v>111431</v>
          </cell>
          <cell r="E932" t="str">
            <v>TOALLA MICROFIBRA</v>
          </cell>
          <cell r="F932" t="str">
            <v>Local</v>
          </cell>
        </row>
        <row r="933">
          <cell r="B933">
            <v>111445</v>
          </cell>
          <cell r="C933">
            <v>0</v>
          </cell>
          <cell r="D933">
            <v>111445</v>
          </cell>
          <cell r="E933" t="str">
            <v xml:space="preserve">Despachador tork mini </v>
          </cell>
          <cell r="F933" t="str">
            <v>Local</v>
          </cell>
        </row>
        <row r="934">
          <cell r="B934">
            <v>111450</v>
          </cell>
          <cell r="C934">
            <v>0</v>
          </cell>
          <cell r="D934">
            <v>111450</v>
          </cell>
          <cell r="E934" t="str">
            <v>silicon</v>
          </cell>
          <cell r="F934" t="str">
            <v>Local</v>
          </cell>
        </row>
        <row r="935">
          <cell r="B935">
            <v>111452</v>
          </cell>
          <cell r="C935">
            <v>0</v>
          </cell>
          <cell r="D935">
            <v>111452</v>
          </cell>
          <cell r="E935" t="str">
            <v>CUCHARA MEDIANA</v>
          </cell>
          <cell r="F935" t="str">
            <v>Local</v>
          </cell>
        </row>
        <row r="936">
          <cell r="B936">
            <v>111453</v>
          </cell>
          <cell r="C936">
            <v>0</v>
          </cell>
          <cell r="D936">
            <v>111453</v>
          </cell>
          <cell r="E936" t="str">
            <v>TENEDOR</v>
          </cell>
          <cell r="F936" t="str">
            <v>Local</v>
          </cell>
        </row>
        <row r="937">
          <cell r="B937">
            <v>111454</v>
          </cell>
          <cell r="C937">
            <v>0</v>
          </cell>
          <cell r="D937">
            <v>111454</v>
          </cell>
          <cell r="E937" t="str">
            <v>BOBINA JUMBO</v>
          </cell>
          <cell r="F937" t="str">
            <v>Local</v>
          </cell>
        </row>
        <row r="938">
          <cell r="B938">
            <v>111455</v>
          </cell>
          <cell r="C938">
            <v>0</v>
          </cell>
          <cell r="D938">
            <v>111455</v>
          </cell>
          <cell r="E938" t="str">
            <v>petalo 255</v>
          </cell>
          <cell r="F938" t="str">
            <v>Local</v>
          </cell>
        </row>
        <row r="939">
          <cell r="B939">
            <v>111458</v>
          </cell>
          <cell r="C939">
            <v>0</v>
          </cell>
          <cell r="D939">
            <v>111458</v>
          </cell>
          <cell r="E939" t="str">
            <v>CUCHILLO MEDIANO BLANCA 40 PAQ/25 PZAS</v>
          </cell>
          <cell r="F939" t="str">
            <v>Local</v>
          </cell>
        </row>
        <row r="940">
          <cell r="B940">
            <v>111501</v>
          </cell>
          <cell r="C940">
            <v>0</v>
          </cell>
          <cell r="D940">
            <v>111501</v>
          </cell>
          <cell r="E940" t="str">
            <v>Jabon gojo</v>
          </cell>
          <cell r="F940" t="str">
            <v>Local</v>
          </cell>
        </row>
        <row r="941">
          <cell r="B941">
            <v>111503</v>
          </cell>
          <cell r="C941">
            <v>0</v>
          </cell>
          <cell r="D941">
            <v>111503</v>
          </cell>
          <cell r="E941" t="str">
            <v>Cartucho para mingitorio waterfree</v>
          </cell>
          <cell r="F941" t="str">
            <v>Local</v>
          </cell>
        </row>
        <row r="942">
          <cell r="B942">
            <v>111509</v>
          </cell>
          <cell r="C942">
            <v>0</v>
          </cell>
          <cell r="D942">
            <v>111509</v>
          </cell>
          <cell r="E942" t="str">
            <v>PORTA VASOS CONICOS</v>
          </cell>
          <cell r="F942" t="str">
            <v>Local</v>
          </cell>
        </row>
        <row r="943">
          <cell r="B943">
            <v>111510</v>
          </cell>
          <cell r="C943">
            <v>0</v>
          </cell>
          <cell r="D943">
            <v>111510</v>
          </cell>
          <cell r="E943" t="str">
            <v>VASO CONICO CAJA C/250</v>
          </cell>
          <cell r="F943" t="str">
            <v>Local</v>
          </cell>
        </row>
        <row r="944">
          <cell r="B944">
            <v>111598</v>
          </cell>
          <cell r="C944">
            <v>0</v>
          </cell>
          <cell r="D944">
            <v>111598</v>
          </cell>
          <cell r="E944" t="str">
            <v>TENEDOR MEDIANO CAJA CON 1000 PZS</v>
          </cell>
          <cell r="F944" t="str">
            <v>Local</v>
          </cell>
        </row>
        <row r="945">
          <cell r="B945">
            <v>111608</v>
          </cell>
          <cell r="C945">
            <v>0</v>
          </cell>
          <cell r="D945">
            <v>111608</v>
          </cell>
          <cell r="E945" t="str">
            <v>Guante negro industrial</v>
          </cell>
          <cell r="F945" t="str">
            <v>Local</v>
          </cell>
        </row>
        <row r="946">
          <cell r="B946">
            <v>111609</v>
          </cell>
          <cell r="C946">
            <v>0</v>
          </cell>
          <cell r="D946">
            <v>111609</v>
          </cell>
          <cell r="E946" t="str">
            <v>JABONERA DE GALON</v>
          </cell>
          <cell r="F946" t="str">
            <v>Local</v>
          </cell>
        </row>
        <row r="947">
          <cell r="B947">
            <v>110204</v>
          </cell>
          <cell r="C947">
            <v>0</v>
          </cell>
          <cell r="D947">
            <v>110204</v>
          </cell>
          <cell r="E947" t="str">
            <v>BOLSA 50 X 70  NARANJA</v>
          </cell>
          <cell r="F947" t="str">
            <v>Local</v>
          </cell>
        </row>
        <row r="948">
          <cell r="B948">
            <v>111616</v>
          </cell>
          <cell r="C948">
            <v>0</v>
          </cell>
          <cell r="D948">
            <v>111616</v>
          </cell>
          <cell r="E948" t="str">
            <v>Tapete con logo tipo rizo</v>
          </cell>
          <cell r="F948" t="str">
            <v>Local</v>
          </cell>
        </row>
        <row r="949">
          <cell r="B949">
            <v>110153</v>
          </cell>
          <cell r="C949">
            <v>0</v>
          </cell>
          <cell r="D949">
            <v>110153</v>
          </cell>
          <cell r="E949" t="str">
            <v>Guante latex tipo cirujano C/100</v>
          </cell>
          <cell r="F949" t="str">
            <v>Local</v>
          </cell>
        </row>
        <row r="950">
          <cell r="B950">
            <v>111618</v>
          </cell>
          <cell r="C950">
            <v>0</v>
          </cell>
          <cell r="D950">
            <v>111618</v>
          </cell>
          <cell r="E950" t="str">
            <v xml:space="preserve">HIDROLAVADORA KARCHER </v>
          </cell>
          <cell r="F950" t="str">
            <v>Local</v>
          </cell>
        </row>
        <row r="951">
          <cell r="B951">
            <v>111624</v>
          </cell>
          <cell r="C951">
            <v>0</v>
          </cell>
          <cell r="D951">
            <v>111624</v>
          </cell>
          <cell r="E951" t="str">
            <v>GUANTE VITEX # 7</v>
          </cell>
          <cell r="F951" t="str">
            <v>Local</v>
          </cell>
        </row>
        <row r="952">
          <cell r="B952">
            <v>111625</v>
          </cell>
          <cell r="C952">
            <v>0</v>
          </cell>
          <cell r="D952">
            <v>111625</v>
          </cell>
          <cell r="E952" t="str">
            <v>GUANTE VITEX #8</v>
          </cell>
          <cell r="F952" t="str">
            <v>Local</v>
          </cell>
        </row>
        <row r="953">
          <cell r="B953">
            <v>111627</v>
          </cell>
          <cell r="C953">
            <v>0</v>
          </cell>
          <cell r="D953">
            <v>111627</v>
          </cell>
          <cell r="E953" t="str">
            <v>JABON ZOTE DE 400GMS.</v>
          </cell>
          <cell r="F953" t="str">
            <v>Local</v>
          </cell>
        </row>
        <row r="954">
          <cell r="B954">
            <v>111628</v>
          </cell>
          <cell r="C954">
            <v>0</v>
          </cell>
          <cell r="D954">
            <v>111628</v>
          </cell>
          <cell r="E954" t="str">
            <v xml:space="preserve">CONTENEDOR 65 GAL </v>
          </cell>
          <cell r="F954" t="str">
            <v>Local</v>
          </cell>
        </row>
        <row r="955">
          <cell r="B955">
            <v>111631</v>
          </cell>
          <cell r="C955">
            <v>0</v>
          </cell>
          <cell r="D955">
            <v>111631</v>
          </cell>
          <cell r="E955" t="str">
            <v>VASO PLASTICO #7 REYMA C/1000 PZA</v>
          </cell>
          <cell r="F955" t="str">
            <v>Local</v>
          </cell>
        </row>
        <row r="956">
          <cell r="B956">
            <v>111632</v>
          </cell>
          <cell r="C956">
            <v>0</v>
          </cell>
          <cell r="D956">
            <v>111632</v>
          </cell>
          <cell r="E956" t="str">
            <v>CESTO PAPELERO PARA BAÑO CON BAIBEN</v>
          </cell>
          <cell r="F956" t="str">
            <v>Local</v>
          </cell>
        </row>
        <row r="957">
          <cell r="B957">
            <v>111633</v>
          </cell>
          <cell r="C957">
            <v>0</v>
          </cell>
          <cell r="D957">
            <v>111633</v>
          </cell>
          <cell r="E957" t="str">
            <v xml:space="preserve">Basurero redondo </v>
          </cell>
          <cell r="F957" t="str">
            <v>Local</v>
          </cell>
        </row>
        <row r="958">
          <cell r="B958">
            <v>111635</v>
          </cell>
          <cell r="C958">
            <v>0</v>
          </cell>
          <cell r="D958">
            <v>111635</v>
          </cell>
          <cell r="E958" t="str">
            <v>Bote grande basura rubbermaid</v>
          </cell>
          <cell r="F958" t="str">
            <v>Local</v>
          </cell>
        </row>
        <row r="959">
          <cell r="B959">
            <v>111636</v>
          </cell>
          <cell r="C959">
            <v>0</v>
          </cell>
          <cell r="D959">
            <v>111636</v>
          </cell>
          <cell r="E959" t="str">
            <v>VASO PLASTICO 12</v>
          </cell>
          <cell r="F959" t="str">
            <v>Local</v>
          </cell>
        </row>
        <row r="960">
          <cell r="B960">
            <v>111644</v>
          </cell>
          <cell r="C960">
            <v>0</v>
          </cell>
          <cell r="D960">
            <v>111644</v>
          </cell>
          <cell r="E960" t="str">
            <v>Bote slim (envases universales)</v>
          </cell>
          <cell r="F960" t="str">
            <v>Local</v>
          </cell>
        </row>
        <row r="961">
          <cell r="B961">
            <v>111645</v>
          </cell>
          <cell r="C961">
            <v>0</v>
          </cell>
          <cell r="D961">
            <v>111645</v>
          </cell>
          <cell r="E961" t="str">
            <v>CUBIERTA SLIM JIM PARA RECICLAR BOTELLAS</v>
          </cell>
          <cell r="F961" t="str">
            <v>Local</v>
          </cell>
        </row>
        <row r="962">
          <cell r="B962">
            <v>111647</v>
          </cell>
          <cell r="C962">
            <v>0</v>
          </cell>
          <cell r="D962">
            <v>111647</v>
          </cell>
          <cell r="E962" t="str">
            <v>ESCALERA TIJERA</v>
          </cell>
          <cell r="F962" t="str">
            <v>Local</v>
          </cell>
        </row>
        <row r="963">
          <cell r="B963">
            <v>111649</v>
          </cell>
          <cell r="C963">
            <v>0</v>
          </cell>
          <cell r="D963">
            <v>111649</v>
          </cell>
          <cell r="E963" t="str">
            <v>Reparacion estacion desengrase</v>
          </cell>
          <cell r="F963" t="str">
            <v>Local</v>
          </cell>
        </row>
        <row r="964">
          <cell r="B964">
            <v>4703</v>
          </cell>
          <cell r="C964">
            <v>0</v>
          </cell>
          <cell r="D964">
            <v>4703</v>
          </cell>
          <cell r="E964" t="str">
            <v>KEY TERMINOX 4 LT</v>
          </cell>
          <cell r="F964" t="str">
            <v>Key</v>
          </cell>
        </row>
        <row r="965">
          <cell r="B965">
            <v>111655</v>
          </cell>
          <cell r="C965">
            <v>0</v>
          </cell>
          <cell r="D965">
            <v>111655</v>
          </cell>
          <cell r="E965" t="str">
            <v>ESCOBA TIPO CEPILLO ECONOMICO (METALSA)</v>
          </cell>
          <cell r="F965" t="str">
            <v>Local</v>
          </cell>
        </row>
        <row r="966">
          <cell r="B966">
            <v>111656</v>
          </cell>
          <cell r="C966">
            <v>0</v>
          </cell>
          <cell r="D966">
            <v>111656</v>
          </cell>
          <cell r="E966" t="str">
            <v>ORGANIZADOR DE ARMARIOS 1993 GRIS</v>
          </cell>
          <cell r="F966" t="str">
            <v>Local</v>
          </cell>
        </row>
        <row r="967">
          <cell r="B967">
            <v>111663</v>
          </cell>
          <cell r="C967">
            <v>0</v>
          </cell>
          <cell r="D967">
            <v>111663</v>
          </cell>
          <cell r="E967" t="str">
            <v>Contenedor de pedal</v>
          </cell>
          <cell r="F967" t="str">
            <v>Local</v>
          </cell>
        </row>
        <row r="968">
          <cell r="B968">
            <v>111664</v>
          </cell>
          <cell r="C968">
            <v>0</v>
          </cell>
          <cell r="D968">
            <v>111664</v>
          </cell>
          <cell r="E968" t="str">
            <v>BOTE PARA BASURA</v>
          </cell>
          <cell r="F968" t="str">
            <v>Local</v>
          </cell>
        </row>
        <row r="969">
          <cell r="B969">
            <v>6743</v>
          </cell>
          <cell r="C969">
            <v>0</v>
          </cell>
          <cell r="D969">
            <v>6743</v>
          </cell>
          <cell r="E969" t="str">
            <v>SANI 560  4 LT.</v>
          </cell>
          <cell r="F969" t="str">
            <v>Key</v>
          </cell>
        </row>
        <row r="970">
          <cell r="B970">
            <v>111668</v>
          </cell>
          <cell r="C970">
            <v>0</v>
          </cell>
          <cell r="D970">
            <v>111668</v>
          </cell>
          <cell r="E970" t="str">
            <v>Bomba para estacion de desengrase</v>
          </cell>
          <cell r="F970" t="str">
            <v>Local</v>
          </cell>
        </row>
        <row r="971">
          <cell r="B971">
            <v>111669</v>
          </cell>
          <cell r="C971">
            <v>0</v>
          </cell>
          <cell r="D971">
            <v>111669</v>
          </cell>
          <cell r="E971" t="str">
            <v>PISTOLA ATOMIZADORA (AZUL VERDE ROJA)</v>
          </cell>
          <cell r="F971" t="str">
            <v>Local</v>
          </cell>
        </row>
        <row r="972">
          <cell r="B972">
            <v>111670</v>
          </cell>
          <cell r="C972">
            <v>0</v>
          </cell>
          <cell r="D972">
            <v>111670</v>
          </cell>
          <cell r="E972" t="str">
            <v>TAPA BRUTE 55 GLS. 1 PZA. RB</v>
          </cell>
          <cell r="F972" t="str">
            <v>Local</v>
          </cell>
        </row>
        <row r="973">
          <cell r="B973">
            <v>999002901</v>
          </cell>
          <cell r="C973">
            <v>0</v>
          </cell>
          <cell r="D973">
            <v>999002901</v>
          </cell>
          <cell r="E973" t="str">
            <v>DESPACHADOR DE TOALLA EN ROLLO BLANCO</v>
          </cell>
          <cell r="F973" t="str">
            <v>Key</v>
          </cell>
        </row>
        <row r="974">
          <cell r="B974">
            <v>4825</v>
          </cell>
          <cell r="C974">
            <v>0</v>
          </cell>
          <cell r="D974">
            <v>4825</v>
          </cell>
          <cell r="E974" t="str">
            <v xml:space="preserve">BASTON FIB-VIDR PUNTA PLA BLAN 1906-FW            </v>
          </cell>
          <cell r="F974" t="str">
            <v>Key</v>
          </cell>
        </row>
        <row r="975">
          <cell r="B975">
            <v>111672</v>
          </cell>
          <cell r="C975">
            <v>0</v>
          </cell>
          <cell r="D975">
            <v>111672</v>
          </cell>
          <cell r="E975" t="str">
            <v>CONTENEDOR GRIS MODELO 2655</v>
          </cell>
          <cell r="F975" t="str">
            <v>Local</v>
          </cell>
        </row>
        <row r="976">
          <cell r="B976">
            <v>9126</v>
          </cell>
          <cell r="C976">
            <v>1182</v>
          </cell>
          <cell r="D976">
            <v>9126</v>
          </cell>
          <cell r="E976" t="str">
            <v>AMBITEC PAPEL MINIROLLO (CAJA C/12)</v>
          </cell>
          <cell r="F976" t="str">
            <v>GP</v>
          </cell>
        </row>
        <row r="977">
          <cell r="B977">
            <v>111676</v>
          </cell>
          <cell r="C977">
            <v>0</v>
          </cell>
          <cell r="D977">
            <v>111676</v>
          </cell>
          <cell r="E977" t="str">
            <v>MANO DE OBRA LAVADO</v>
          </cell>
          <cell r="F977" t="str">
            <v>Local</v>
          </cell>
        </row>
        <row r="978">
          <cell r="B978">
            <v>111677</v>
          </cell>
          <cell r="C978">
            <v>0</v>
          </cell>
          <cell r="D978">
            <v>111677</v>
          </cell>
          <cell r="E978" t="str">
            <v>TAPA GOUMET c1000</v>
          </cell>
          <cell r="F978" t="str">
            <v>Local</v>
          </cell>
        </row>
        <row r="979">
          <cell r="B979">
            <v>111678</v>
          </cell>
          <cell r="C979">
            <v>0</v>
          </cell>
          <cell r="D979">
            <v>111678</v>
          </cell>
          <cell r="E979" t="str">
            <v>PAPELERA PEDAL INOX.</v>
          </cell>
          <cell r="F979" t="str">
            <v>Local</v>
          </cell>
        </row>
        <row r="980">
          <cell r="B980">
            <v>111682</v>
          </cell>
          <cell r="C980">
            <v>0</v>
          </cell>
          <cell r="D980">
            <v>111682</v>
          </cell>
          <cell r="E980" t="str">
            <v>VASO TERMICO  #8</v>
          </cell>
          <cell r="F980" t="str">
            <v>Local</v>
          </cell>
        </row>
        <row r="981">
          <cell r="B981">
            <v>6634</v>
          </cell>
          <cell r="C981">
            <v>0</v>
          </cell>
          <cell r="D981">
            <v>6634</v>
          </cell>
          <cell r="E981" t="str">
            <v xml:space="preserve">CLG-200 20 LTS                 </v>
          </cell>
          <cell r="F981" t="str">
            <v>Key</v>
          </cell>
        </row>
        <row r="982">
          <cell r="B982">
            <v>111712</v>
          </cell>
          <cell r="C982">
            <v>0</v>
          </cell>
          <cell r="D982">
            <v>111712</v>
          </cell>
          <cell r="E982" t="str">
            <v>Lavado y abrillantado</v>
          </cell>
          <cell r="F982" t="str">
            <v>Local</v>
          </cell>
        </row>
        <row r="983">
          <cell r="B983">
            <v>111713</v>
          </cell>
          <cell r="C983">
            <v>0</v>
          </cell>
          <cell r="D983">
            <v>111713</v>
          </cell>
          <cell r="E983" t="str">
            <v>Sosa caustica</v>
          </cell>
          <cell r="F983" t="str">
            <v>Local</v>
          </cell>
        </row>
        <row r="984">
          <cell r="B984">
            <v>111715</v>
          </cell>
          <cell r="C984">
            <v>0</v>
          </cell>
          <cell r="D984">
            <v>111715</v>
          </cell>
          <cell r="E984" t="str">
            <v>CUBETA PLASTICA BLANCA 4 L</v>
          </cell>
          <cell r="F984" t="str">
            <v>Local</v>
          </cell>
        </row>
        <row r="985">
          <cell r="B985">
            <v>111703</v>
          </cell>
          <cell r="C985">
            <v>0</v>
          </cell>
          <cell r="D985">
            <v>111703</v>
          </cell>
          <cell r="E985" t="str">
            <v>ALCOHOL ISOPROPILICO</v>
          </cell>
          <cell r="F985" t="str">
            <v>Quimicompuesto</v>
          </cell>
        </row>
        <row r="986">
          <cell r="B986">
            <v>111718</v>
          </cell>
          <cell r="C986">
            <v>0</v>
          </cell>
          <cell r="D986">
            <v>111718</v>
          </cell>
          <cell r="E986" t="str">
            <v>EASY OFF</v>
          </cell>
          <cell r="F986" t="str">
            <v>Local</v>
          </cell>
        </row>
        <row r="987">
          <cell r="B987">
            <v>999005459</v>
          </cell>
          <cell r="C987">
            <v>94202</v>
          </cell>
          <cell r="D987">
            <v>999005459</v>
          </cell>
          <cell r="E987" t="str">
            <v xml:space="preserve">DESPACHADOR HIGIENICO JUMBO JR HUMO  94202        </v>
          </cell>
          <cell r="F987" t="str">
            <v>Key</v>
          </cell>
        </row>
        <row r="988">
          <cell r="B988">
            <v>70239</v>
          </cell>
          <cell r="C988">
            <v>0</v>
          </cell>
          <cell r="D988">
            <v>70239</v>
          </cell>
          <cell r="E988" t="str">
            <v>JABON DE MANOS LPU 20 LTS</v>
          </cell>
          <cell r="F988" t="str">
            <v>Key</v>
          </cell>
        </row>
        <row r="989">
          <cell r="B989">
            <v>111722</v>
          </cell>
          <cell r="C989">
            <v>0</v>
          </cell>
          <cell r="D989">
            <v>111722</v>
          </cell>
          <cell r="E989" t="str">
            <v>Lavado y pulido en piso fama</v>
          </cell>
          <cell r="F989" t="str">
            <v>Local</v>
          </cell>
        </row>
        <row r="990">
          <cell r="B990">
            <v>70212</v>
          </cell>
          <cell r="C990">
            <v>0</v>
          </cell>
          <cell r="D990">
            <v>70212</v>
          </cell>
          <cell r="E990" t="str">
            <v>MULTIUSOS LAVANDA LPU 1L</v>
          </cell>
          <cell r="F990" t="str">
            <v>Key</v>
          </cell>
        </row>
        <row r="991">
          <cell r="B991">
            <v>111728</v>
          </cell>
          <cell r="C991">
            <v>0</v>
          </cell>
          <cell r="D991">
            <v>111728</v>
          </cell>
          <cell r="E991" t="str">
            <v>CLORALEX 500 ML</v>
          </cell>
          <cell r="F991" t="str">
            <v>Local</v>
          </cell>
        </row>
        <row r="992">
          <cell r="B992">
            <v>110301</v>
          </cell>
          <cell r="C992">
            <v>0</v>
          </cell>
          <cell r="D992">
            <v>110301</v>
          </cell>
          <cell r="E992" t="str">
            <v>CEPILLO PARA WC CON TAZA</v>
          </cell>
          <cell r="F992" t="str">
            <v>Chartea</v>
          </cell>
        </row>
        <row r="993">
          <cell r="B993">
            <v>111730</v>
          </cell>
          <cell r="C993">
            <v>0</v>
          </cell>
          <cell r="D993">
            <v>111730</v>
          </cell>
          <cell r="E993" t="str">
            <v>mecate en rollo</v>
          </cell>
          <cell r="F993" t="str">
            <v>Local</v>
          </cell>
        </row>
        <row r="994">
          <cell r="B994">
            <v>111731</v>
          </cell>
          <cell r="C994">
            <v>0</v>
          </cell>
          <cell r="D994">
            <v>111731</v>
          </cell>
          <cell r="E994" t="str">
            <v>CUBETA CON EXPRIMIDOR RUBERMAID</v>
          </cell>
          <cell r="F994" t="str">
            <v>Local</v>
          </cell>
        </row>
        <row r="995">
          <cell r="B995">
            <v>111732</v>
          </cell>
          <cell r="C995">
            <v>0</v>
          </cell>
          <cell r="D995">
            <v>111732</v>
          </cell>
          <cell r="E995" t="str">
            <v>tendedero</v>
          </cell>
          <cell r="F995" t="str">
            <v>Local</v>
          </cell>
        </row>
        <row r="996">
          <cell r="B996">
            <v>111736</v>
          </cell>
          <cell r="C996">
            <v>0</v>
          </cell>
          <cell r="D996">
            <v>111736</v>
          </cell>
          <cell r="E996" t="str">
            <v>CESTO 32 GAL  CON TAPA</v>
          </cell>
          <cell r="F996" t="str">
            <v>Local</v>
          </cell>
        </row>
        <row r="997">
          <cell r="B997">
            <v>5259</v>
          </cell>
          <cell r="C997">
            <v>99000</v>
          </cell>
          <cell r="D997">
            <v>5259</v>
          </cell>
          <cell r="E997" t="str">
            <v>CUBREASIENTOS SURPASS SCOTT D 125 PZ CAJA C/ 24</v>
          </cell>
          <cell r="F997" t="str">
            <v>KC</v>
          </cell>
        </row>
        <row r="998">
          <cell r="B998">
            <v>111680</v>
          </cell>
          <cell r="C998">
            <v>0</v>
          </cell>
          <cell r="D998">
            <v>111680</v>
          </cell>
          <cell r="E998" t="str">
            <v>Bolsa negra 1.20*1.20</v>
          </cell>
          <cell r="F998" t="str">
            <v>Key</v>
          </cell>
        </row>
        <row r="999">
          <cell r="B999">
            <v>7605</v>
          </cell>
          <cell r="C999">
            <v>0</v>
          </cell>
          <cell r="D999">
            <v>7605</v>
          </cell>
          <cell r="E999" t="str">
            <v>KEY DERM-O-XINE 500 ML.</v>
          </cell>
          <cell r="F999" t="str">
            <v>Key</v>
          </cell>
        </row>
        <row r="1000">
          <cell r="B1000">
            <v>168</v>
          </cell>
          <cell r="C1000">
            <v>0</v>
          </cell>
          <cell r="D1000">
            <v>168</v>
          </cell>
          <cell r="E1000" t="str">
            <v>KEY LIMPIAVIDRIOS 4 LTS</v>
          </cell>
          <cell r="F1000" t="str">
            <v>Key</v>
          </cell>
        </row>
        <row r="1001">
          <cell r="B1001">
            <v>9006</v>
          </cell>
          <cell r="C1001">
            <v>0</v>
          </cell>
          <cell r="D1001">
            <v>9006</v>
          </cell>
          <cell r="E1001" t="str">
            <v>BASE PARA MOP ECONOMICO 90 CM.</v>
          </cell>
          <cell r="F1001" t="str">
            <v>Key</v>
          </cell>
        </row>
        <row r="1002">
          <cell r="B1002">
            <v>4826</v>
          </cell>
          <cell r="C1002">
            <v>0</v>
          </cell>
          <cell r="D1002">
            <v>4826</v>
          </cell>
          <cell r="E1002" t="str">
            <v xml:space="preserve">BASTON FIBRA VID PUNTA PL ROJO 1906-FR            </v>
          </cell>
          <cell r="F1002" t="str">
            <v>Key</v>
          </cell>
        </row>
        <row r="1003">
          <cell r="B1003">
            <v>2123</v>
          </cell>
          <cell r="C1003">
            <v>0</v>
          </cell>
          <cell r="D1003">
            <v>2123</v>
          </cell>
          <cell r="E1003" t="str">
            <v>KEY LIMPIADOR DE BAÑOS FLORAL 4L</v>
          </cell>
          <cell r="F1003" t="str">
            <v>Key</v>
          </cell>
        </row>
        <row r="1004">
          <cell r="B1004">
            <v>35003</v>
          </cell>
          <cell r="C1004">
            <v>0</v>
          </cell>
          <cell r="D1004">
            <v>35003</v>
          </cell>
          <cell r="E1004" t="str">
            <v xml:space="preserve">CUBETA 24.6 L C/EXPRIMIDOR RB  (748000)           </v>
          </cell>
          <cell r="F1004" t="str">
            <v>Key</v>
          </cell>
        </row>
        <row r="1005">
          <cell r="B1005">
            <v>2443</v>
          </cell>
          <cell r="C1005">
            <v>0</v>
          </cell>
          <cell r="D1005">
            <v>2443</v>
          </cell>
          <cell r="E1005" t="str">
            <v>KEY EXTRACTO PROFESIONAL 4 LT</v>
          </cell>
          <cell r="F1005" t="str">
            <v>Key</v>
          </cell>
        </row>
        <row r="1006">
          <cell r="B1006">
            <v>1634</v>
          </cell>
          <cell r="C1006">
            <v>0</v>
          </cell>
          <cell r="D1006">
            <v>1634</v>
          </cell>
          <cell r="E1006" t="str">
            <v xml:space="preserve">KEY ODOCONTROL TRAD. CANELA    TAILANDIA          </v>
          </cell>
          <cell r="F1006" t="str">
            <v>Key</v>
          </cell>
        </row>
        <row r="1007">
          <cell r="B1007">
            <v>110330</v>
          </cell>
          <cell r="C1007">
            <v>0</v>
          </cell>
          <cell r="D1007">
            <v>110330</v>
          </cell>
          <cell r="E1007" t="str">
            <v>CEPILLO DE IXTLE C/MANGO</v>
          </cell>
          <cell r="F1007" t="str">
            <v>COLON</v>
          </cell>
        </row>
        <row r="1008">
          <cell r="B1008">
            <v>2048</v>
          </cell>
          <cell r="C1008">
            <v>0</v>
          </cell>
          <cell r="D1008">
            <v>2048</v>
          </cell>
          <cell r="E1008" t="str">
            <v>KEY LC-21 20 LTS.</v>
          </cell>
          <cell r="F1008" t="str">
            <v>Key</v>
          </cell>
        </row>
        <row r="1009">
          <cell r="B1009">
            <v>2286</v>
          </cell>
          <cell r="C1009">
            <v>0</v>
          </cell>
          <cell r="D1009">
            <v>2286</v>
          </cell>
          <cell r="E1009" t="str">
            <v>CAJA C/30 SOBRES DE LAVALOZA PASTA C/80 GR.</v>
          </cell>
          <cell r="F1009" t="str">
            <v>Key</v>
          </cell>
        </row>
        <row r="1010">
          <cell r="B1010">
            <v>1137</v>
          </cell>
          <cell r="C1010">
            <v>0</v>
          </cell>
          <cell r="D1010">
            <v>1137</v>
          </cell>
          <cell r="E1010" t="str">
            <v>RASTRILLO PLAST. P/VIDRIOS 12 2472 PLASTIC WINDOW</v>
          </cell>
          <cell r="F1010" t="str">
            <v>Key</v>
          </cell>
        </row>
        <row r="1011">
          <cell r="B1011">
            <v>4814</v>
          </cell>
          <cell r="C1011">
            <v>0</v>
          </cell>
          <cell r="D1011">
            <v>4814</v>
          </cell>
          <cell r="E1011" t="str">
            <v>REPUESTO ESCOBA VERDE</v>
          </cell>
          <cell r="F1011" t="str">
            <v>Key</v>
          </cell>
        </row>
        <row r="1012">
          <cell r="B1012">
            <v>1665</v>
          </cell>
          <cell r="C1012">
            <v>0</v>
          </cell>
          <cell r="D1012">
            <v>1665</v>
          </cell>
          <cell r="E1012" t="str">
            <v xml:space="preserve">KEY AEROSOL CITRUS 2 OZ        (7637)             </v>
          </cell>
          <cell r="F1012" t="str">
            <v>Key</v>
          </cell>
        </row>
        <row r="1013">
          <cell r="B1013">
            <v>523</v>
          </cell>
          <cell r="C1013">
            <v>0</v>
          </cell>
          <cell r="D1013">
            <v>523</v>
          </cell>
          <cell r="E1013" t="str">
            <v>KEY TOTAL 4 LTS</v>
          </cell>
          <cell r="F1013" t="str">
            <v>Key</v>
          </cell>
        </row>
        <row r="1014">
          <cell r="B1014">
            <v>1364</v>
          </cell>
          <cell r="C1014">
            <v>0</v>
          </cell>
          <cell r="D1014">
            <v>1364</v>
          </cell>
          <cell r="E1014" t="str">
            <v>KEY AROMATIZANTE MANZANA S/B</v>
          </cell>
          <cell r="F1014" t="str">
            <v>Key</v>
          </cell>
        </row>
        <row r="1015">
          <cell r="B1015">
            <v>2243</v>
          </cell>
          <cell r="C1015">
            <v>0</v>
          </cell>
          <cell r="D1015">
            <v>2243</v>
          </cell>
          <cell r="E1015" t="str">
            <v>KEY BRILLANTE 4 LT.</v>
          </cell>
          <cell r="F1015" t="str">
            <v>Key</v>
          </cell>
        </row>
        <row r="1016">
          <cell r="B1016">
            <v>2000</v>
          </cell>
          <cell r="C1016">
            <v>0</v>
          </cell>
          <cell r="D1016">
            <v>2000</v>
          </cell>
          <cell r="E1016" t="str">
            <v>BLANQUEADOR 415  20 LT.</v>
          </cell>
          <cell r="F1016" t="str">
            <v>Key</v>
          </cell>
        </row>
        <row r="1017">
          <cell r="B1017">
            <v>184</v>
          </cell>
          <cell r="C1017">
            <v>0</v>
          </cell>
          <cell r="D1017">
            <v>184</v>
          </cell>
          <cell r="E1017" t="str">
            <v>KEY PINO 20 LTS</v>
          </cell>
          <cell r="F1017" t="str">
            <v>Key</v>
          </cell>
        </row>
        <row r="1018">
          <cell r="B1018">
            <v>1952</v>
          </cell>
          <cell r="C1018">
            <v>0</v>
          </cell>
          <cell r="D1018">
            <v>1952</v>
          </cell>
          <cell r="E1018" t="str">
            <v>DISCO AZUL EXTRA GRUESO 19 14619 THICK LINE 19BL</v>
          </cell>
          <cell r="F1018" t="str">
            <v>Key</v>
          </cell>
        </row>
        <row r="1019">
          <cell r="B1019">
            <v>129</v>
          </cell>
          <cell r="C1019">
            <v>0</v>
          </cell>
          <cell r="D1019">
            <v>129</v>
          </cell>
          <cell r="E1019" t="str">
            <v>KEY LAVALFOMBRAS 20 LTS</v>
          </cell>
          <cell r="F1019" t="str">
            <v>Key</v>
          </cell>
        </row>
        <row r="1020">
          <cell r="B1020">
            <v>1633</v>
          </cell>
          <cell r="C1020">
            <v>0</v>
          </cell>
          <cell r="D1020">
            <v>1633</v>
          </cell>
          <cell r="E1020" t="str">
            <v>KEY ODOCONTROL MANGO ALTA      CONCENTRACION  TAIL</v>
          </cell>
          <cell r="F1020" t="str">
            <v>Key</v>
          </cell>
        </row>
        <row r="1021">
          <cell r="B1021">
            <v>2098</v>
          </cell>
          <cell r="C1021">
            <v>0</v>
          </cell>
          <cell r="D1021">
            <v>2098</v>
          </cell>
          <cell r="E1021" t="str">
            <v>KEY JABON ANTIPLOMO 4 LTS</v>
          </cell>
          <cell r="F1021" t="str">
            <v>Key</v>
          </cell>
        </row>
        <row r="1022">
          <cell r="B1022">
            <v>70132</v>
          </cell>
          <cell r="C1022">
            <v>0</v>
          </cell>
          <cell r="D1022">
            <v>70132</v>
          </cell>
          <cell r="E1022" t="str">
            <v>VANGUARD JABON DE MANOS FRESCO</v>
          </cell>
          <cell r="F1022" t="str">
            <v>Key</v>
          </cell>
        </row>
        <row r="1023">
          <cell r="B1023">
            <v>2288</v>
          </cell>
          <cell r="C1023">
            <v>0</v>
          </cell>
          <cell r="D1023">
            <v>2288</v>
          </cell>
          <cell r="E1023" t="str">
            <v>CAJA C/30 SOBRES DE SANITIZANT C/60 ML.</v>
          </cell>
          <cell r="F1023" t="str">
            <v>Key</v>
          </cell>
        </row>
        <row r="1024">
          <cell r="B1024">
            <v>1288</v>
          </cell>
          <cell r="C1024">
            <v>0</v>
          </cell>
          <cell r="D1024">
            <v>1288</v>
          </cell>
          <cell r="E1024" t="str">
            <v>REPUESTO MOP SECO 36(NAC) ART. 6203</v>
          </cell>
          <cell r="F1024" t="str">
            <v>Key</v>
          </cell>
        </row>
        <row r="1025">
          <cell r="B1025">
            <v>8656</v>
          </cell>
          <cell r="C1025">
            <v>0</v>
          </cell>
          <cell r="D1025">
            <v>8656</v>
          </cell>
          <cell r="E1025" t="str">
            <v>PASTILLA SANITARIA 70 GR</v>
          </cell>
          <cell r="F1025" t="str">
            <v>Key</v>
          </cell>
        </row>
        <row r="1026">
          <cell r="B1026">
            <v>471</v>
          </cell>
          <cell r="C1026">
            <v>0</v>
          </cell>
          <cell r="D1026">
            <v>471</v>
          </cell>
          <cell r="E1026" t="str">
            <v>KEY ELECTROLUB AERO 0.3 KGS</v>
          </cell>
          <cell r="F1026" t="str">
            <v>Key</v>
          </cell>
        </row>
        <row r="1027">
          <cell r="B1027">
            <v>1413</v>
          </cell>
          <cell r="C1027">
            <v>0</v>
          </cell>
          <cell r="D1027">
            <v>1413</v>
          </cell>
          <cell r="E1027" t="str">
            <v>SERV. BIMESTRAL LGS CITRUS     CONCENTRADO (51801)</v>
          </cell>
          <cell r="F1027" t="str">
            <v>Key</v>
          </cell>
        </row>
        <row r="1028">
          <cell r="B1028">
            <v>349</v>
          </cell>
          <cell r="C1028">
            <v>0</v>
          </cell>
          <cell r="D1028">
            <v>349</v>
          </cell>
          <cell r="E1028" t="str">
            <v>KEY LIMPIADOR DE AL 20 KGS</v>
          </cell>
          <cell r="F1028" t="str">
            <v>Key</v>
          </cell>
        </row>
        <row r="1029">
          <cell r="B1029">
            <v>2434</v>
          </cell>
          <cell r="C1029">
            <v>0</v>
          </cell>
          <cell r="D1029">
            <v>2434</v>
          </cell>
          <cell r="E1029" t="str">
            <v>KEY EXTRACTO LAVALFOMBRAS 20 L</v>
          </cell>
          <cell r="F1029" t="str">
            <v>Key</v>
          </cell>
        </row>
        <row r="1030">
          <cell r="B1030">
            <v>5007</v>
          </cell>
          <cell r="C1030">
            <v>0</v>
          </cell>
          <cell r="D1030">
            <v>5007</v>
          </cell>
          <cell r="E1030" t="str">
            <v>ESCOBA ANGULAR FIBRA PVC AMARI</v>
          </cell>
          <cell r="F1030" t="str">
            <v>Key</v>
          </cell>
        </row>
        <row r="1031">
          <cell r="B1031">
            <v>6742</v>
          </cell>
          <cell r="C1031">
            <v>0</v>
          </cell>
          <cell r="D1031">
            <v>6742</v>
          </cell>
          <cell r="E1031" t="str">
            <v>SANI 560 1 LT.</v>
          </cell>
          <cell r="F1031" t="str">
            <v>Key</v>
          </cell>
        </row>
        <row r="1032">
          <cell r="B1032">
            <v>70018</v>
          </cell>
          <cell r="C1032">
            <v>0</v>
          </cell>
          <cell r="D1032">
            <v>70018</v>
          </cell>
          <cell r="E1032" t="str">
            <v>VANG. MULTIUSOS FRUTA CIT.18L</v>
          </cell>
          <cell r="F1032" t="str">
            <v>Key</v>
          </cell>
        </row>
        <row r="1033">
          <cell r="B1033">
            <v>1884</v>
          </cell>
          <cell r="C1033">
            <v>0</v>
          </cell>
          <cell r="D1033">
            <v>1884</v>
          </cell>
          <cell r="E1033" t="str">
            <v>KEY LUMEN ANTIESTATICO 20 LTS</v>
          </cell>
          <cell r="F1033" t="str">
            <v>Key</v>
          </cell>
        </row>
        <row r="1034">
          <cell r="B1034">
            <v>70095</v>
          </cell>
          <cell r="C1034">
            <v>0</v>
          </cell>
          <cell r="D1034">
            <v>70095</v>
          </cell>
          <cell r="E1034" t="str">
            <v>VANG. IMPREGNADOR B/S 18 LT</v>
          </cell>
          <cell r="F1034" t="str">
            <v>Key</v>
          </cell>
        </row>
        <row r="1035">
          <cell r="B1035">
            <v>35015</v>
          </cell>
          <cell r="C1035">
            <v>0</v>
          </cell>
          <cell r="D1035">
            <v>35015</v>
          </cell>
          <cell r="E1035" t="str">
            <v xml:space="preserve">CARRO UTILITY NEGRO RB         (452088 BLA)       </v>
          </cell>
          <cell r="F1035" t="str">
            <v>Key</v>
          </cell>
        </row>
        <row r="1036">
          <cell r="B1036">
            <v>51785</v>
          </cell>
          <cell r="C1036">
            <v>0</v>
          </cell>
          <cell r="D1036">
            <v>51785</v>
          </cell>
          <cell r="E1036" t="str">
            <v>DOSIFICADOR PRODOSE</v>
          </cell>
          <cell r="F1036" t="str">
            <v>Key</v>
          </cell>
        </row>
        <row r="1037">
          <cell r="B1037">
            <v>4844</v>
          </cell>
          <cell r="C1037">
            <v>0</v>
          </cell>
          <cell r="D1037">
            <v>4844</v>
          </cell>
          <cell r="E1037" t="str">
            <v>REPUESTO TRAPEADOR ANTIBAC INTERCAMBIABLE VERDE</v>
          </cell>
          <cell r="F1037" t="str">
            <v>Key</v>
          </cell>
        </row>
        <row r="1038">
          <cell r="B1038">
            <v>1101502</v>
          </cell>
          <cell r="C1038">
            <v>0</v>
          </cell>
          <cell r="D1038">
            <v>1101502</v>
          </cell>
          <cell r="E1038" t="str">
            <v>kit de limpieza</v>
          </cell>
          <cell r="F1038" t="str">
            <v>Local</v>
          </cell>
        </row>
        <row r="1039">
          <cell r="B1039">
            <v>1111991</v>
          </cell>
          <cell r="C1039">
            <v>0</v>
          </cell>
          <cell r="D1039">
            <v>1111991</v>
          </cell>
          <cell r="E1039" t="str">
            <v xml:space="preserve">BOTE SLIM JIM GRIS CON ASAS RB </v>
          </cell>
          <cell r="F1039" t="str">
            <v>Local</v>
          </cell>
        </row>
        <row r="1040">
          <cell r="B1040">
            <v>1111992</v>
          </cell>
          <cell r="C1040">
            <v>0</v>
          </cell>
          <cell r="D1040">
            <v>1111992</v>
          </cell>
          <cell r="E1040" t="str">
            <v xml:space="preserve">TAPA P/RECICL PAPEL P/SLIM JIM </v>
          </cell>
          <cell r="F1040" t="str">
            <v>Local</v>
          </cell>
        </row>
        <row r="1041">
          <cell r="B1041">
            <v>110612</v>
          </cell>
          <cell r="C1041">
            <v>0</v>
          </cell>
          <cell r="D1041">
            <v>110612</v>
          </cell>
          <cell r="E1041" t="str">
            <v>DETERGENTE EN POLVO ARCOIRIS 900 GRM</v>
          </cell>
          <cell r="F1041" t="str">
            <v>Food</v>
          </cell>
        </row>
        <row r="1042">
          <cell r="B1042">
            <v>5481</v>
          </cell>
          <cell r="C1042">
            <v>0</v>
          </cell>
          <cell r="D1042">
            <v>5481</v>
          </cell>
          <cell r="E1042" t="str">
            <v xml:space="preserve">JUMBO SCOTT 500 MTS HD CAJA C/ 6 ROLLOS           </v>
          </cell>
          <cell r="F1042" t="str">
            <v>KC</v>
          </cell>
        </row>
        <row r="1043">
          <cell r="B1043">
            <v>110614</v>
          </cell>
          <cell r="C1043">
            <v>0</v>
          </cell>
          <cell r="D1043">
            <v>110614</v>
          </cell>
          <cell r="E1043" t="str">
            <v>BOLSA 50 X 70 NEGRA</v>
          </cell>
          <cell r="F1043" t="str">
            <v>Cronos</v>
          </cell>
        </row>
        <row r="1044">
          <cell r="B1044">
            <v>1111997</v>
          </cell>
          <cell r="C1044">
            <v>0</v>
          </cell>
          <cell r="D1044">
            <v>1111997</v>
          </cell>
          <cell r="E1044" t="str">
            <v>JABONERA AITANA NUEVA BCA AC7000</v>
          </cell>
          <cell r="F1044" t="str">
            <v>Local</v>
          </cell>
        </row>
        <row r="1045">
          <cell r="B1045">
            <v>1111998</v>
          </cell>
          <cell r="C1045">
            <v>0</v>
          </cell>
          <cell r="D1045">
            <v>1111998</v>
          </cell>
          <cell r="E1045" t="str">
            <v>PILA PANASONIC "C" PIEZA</v>
          </cell>
          <cell r="F1045" t="str">
            <v>Local</v>
          </cell>
        </row>
        <row r="1046">
          <cell r="B1046">
            <v>1111999</v>
          </cell>
          <cell r="C1046">
            <v>0</v>
          </cell>
          <cell r="D1046">
            <v>1111999</v>
          </cell>
          <cell r="E1046" t="str">
            <v>PILA PANASONIC "D" PIEZA</v>
          </cell>
          <cell r="F1046" t="str">
            <v>Local</v>
          </cell>
        </row>
        <row r="1047">
          <cell r="B1047">
            <v>70203</v>
          </cell>
          <cell r="C1047">
            <v>0</v>
          </cell>
          <cell r="D1047">
            <v>70203</v>
          </cell>
          <cell r="E1047" t="str">
            <v>VANGUARD MULTIUSOS LIMA LIMON LPU</v>
          </cell>
          <cell r="F1047" t="str">
            <v>Key</v>
          </cell>
        </row>
        <row r="1048">
          <cell r="B1048">
            <v>473</v>
          </cell>
          <cell r="C1048">
            <v>0</v>
          </cell>
          <cell r="D1048">
            <v>473</v>
          </cell>
          <cell r="E1048" t="str">
            <v>KEY DETECTO LIMPIADOR 0.3 KGS</v>
          </cell>
          <cell r="F1048" t="str">
            <v>Key</v>
          </cell>
        </row>
        <row r="1049">
          <cell r="B1049">
            <v>1624</v>
          </cell>
          <cell r="C1049">
            <v>0</v>
          </cell>
          <cell r="D1049">
            <v>1624</v>
          </cell>
          <cell r="E1049" t="str">
            <v>KEY ODOCONTROL CANELA ALTA     CONCENTRACION   TAI</v>
          </cell>
          <cell r="F1049" t="str">
            <v>Key</v>
          </cell>
        </row>
        <row r="1050">
          <cell r="B1050">
            <v>70111</v>
          </cell>
          <cell r="C1050">
            <v>0</v>
          </cell>
          <cell r="D1050">
            <v>70111</v>
          </cell>
          <cell r="E1050" t="str">
            <v>CLORO VANGUARD 20 LT. (AL 6%)</v>
          </cell>
          <cell r="F1050" t="str">
            <v>Key</v>
          </cell>
        </row>
        <row r="1051">
          <cell r="B1051">
            <v>8685</v>
          </cell>
          <cell r="C1051">
            <v>0</v>
          </cell>
          <cell r="D1051">
            <v>8685</v>
          </cell>
          <cell r="E1051" t="str">
            <v>JALADOR P/PISOS NACIONAL 40 CM</v>
          </cell>
          <cell r="F1051" t="str">
            <v>Key</v>
          </cell>
        </row>
        <row r="1052">
          <cell r="B1052">
            <v>278</v>
          </cell>
          <cell r="C1052">
            <v>0</v>
          </cell>
          <cell r="D1052">
            <v>278</v>
          </cell>
          <cell r="E1052" t="str">
            <v xml:space="preserve">KEY JABON LIQ. NEUTROLIM 4 LTS </v>
          </cell>
          <cell r="F1052" t="str">
            <v>Key</v>
          </cell>
        </row>
        <row r="1053">
          <cell r="B1053">
            <v>70213</v>
          </cell>
          <cell r="C1053">
            <v>0</v>
          </cell>
          <cell r="D1053">
            <v>70213</v>
          </cell>
          <cell r="E1053" t="str">
            <v>MULTIUSOS LAVANDA LPU 4L</v>
          </cell>
          <cell r="F1053" t="str">
            <v>Key</v>
          </cell>
        </row>
        <row r="1054">
          <cell r="B1054">
            <v>110405</v>
          </cell>
          <cell r="C1054">
            <v>0</v>
          </cell>
          <cell r="D1054">
            <v>110405</v>
          </cell>
          <cell r="E1054" t="str">
            <v>CUBETA DE PLASTICO #14</v>
          </cell>
          <cell r="F1054" t="str">
            <v>Local</v>
          </cell>
        </row>
        <row r="1055">
          <cell r="B1055">
            <v>1900</v>
          </cell>
          <cell r="C1055">
            <v>0</v>
          </cell>
          <cell r="D1055">
            <v>1900</v>
          </cell>
          <cell r="E1055" t="str">
            <v xml:space="preserve">KEY AEROSOL VAINILLA 2 OZ      (7615)             </v>
          </cell>
          <cell r="F1055" t="str">
            <v>Key</v>
          </cell>
        </row>
        <row r="1056">
          <cell r="B1056">
            <v>2199</v>
          </cell>
          <cell r="C1056">
            <v>0</v>
          </cell>
          <cell r="D1056">
            <v>2199</v>
          </cell>
          <cell r="E1056" t="str">
            <v>KEY DERM-O-WIPE GEL CARTUCHO 1L</v>
          </cell>
          <cell r="F1056" t="str">
            <v>Key</v>
          </cell>
        </row>
        <row r="1057">
          <cell r="B1057">
            <v>110628</v>
          </cell>
          <cell r="C1057">
            <v>0</v>
          </cell>
          <cell r="D1057">
            <v>110628</v>
          </cell>
          <cell r="E1057" t="str">
            <v>DETERGENTE ROMA KILO</v>
          </cell>
          <cell r="F1057" t="str">
            <v>Food</v>
          </cell>
        </row>
        <row r="1058">
          <cell r="B1058">
            <v>8699</v>
          </cell>
          <cell r="C1058">
            <v>0</v>
          </cell>
          <cell r="D1058">
            <v>8699</v>
          </cell>
          <cell r="E1058" t="str">
            <v>BOMBA DESTAPACAÑOS M/MADERA14C</v>
          </cell>
          <cell r="F1058" t="str">
            <v>Key</v>
          </cell>
        </row>
        <row r="1059">
          <cell r="B1059">
            <v>2146</v>
          </cell>
          <cell r="C1059">
            <v>0</v>
          </cell>
          <cell r="D1059">
            <v>2146</v>
          </cell>
          <cell r="E1059" t="str">
            <v>SANI-500 (NUEVO) 0.8 LTS</v>
          </cell>
          <cell r="F1059" t="str">
            <v>Key</v>
          </cell>
        </row>
        <row r="1060">
          <cell r="B1060">
            <v>6432</v>
          </cell>
          <cell r="C1060">
            <v>0</v>
          </cell>
          <cell r="D1060">
            <v>6432</v>
          </cell>
          <cell r="E1060" t="str">
            <v>LAVANCE 150 4L</v>
          </cell>
          <cell r="F1060" t="str">
            <v>Key</v>
          </cell>
        </row>
        <row r="1061">
          <cell r="B1061">
            <v>4813</v>
          </cell>
          <cell r="C1061">
            <v>0</v>
          </cell>
          <cell r="D1061">
            <v>4813</v>
          </cell>
          <cell r="E1061" t="str">
            <v>REPUESTO ESCOBA ROJA</v>
          </cell>
          <cell r="F1061" t="str">
            <v>Key</v>
          </cell>
        </row>
        <row r="1062">
          <cell r="B1062">
            <v>3386</v>
          </cell>
          <cell r="C1062">
            <v>0</v>
          </cell>
          <cell r="D1062">
            <v>3386</v>
          </cell>
          <cell r="E1062" t="str">
            <v>BOLSA BAJA DENS.90X120CM.P/25K</v>
          </cell>
          <cell r="F1062" t="str">
            <v>Key</v>
          </cell>
        </row>
        <row r="1063">
          <cell r="B1063">
            <v>1334</v>
          </cell>
          <cell r="C1063">
            <v>0</v>
          </cell>
          <cell r="D1063">
            <v>1334</v>
          </cell>
          <cell r="E1063" t="str">
            <v>KEY TRIPLE ACCION  LIMON S/B</v>
          </cell>
          <cell r="F1063" t="str">
            <v>Key</v>
          </cell>
        </row>
        <row r="1064">
          <cell r="B1064">
            <v>1783</v>
          </cell>
          <cell r="C1064">
            <v>0</v>
          </cell>
          <cell r="D1064">
            <v>1783</v>
          </cell>
          <cell r="E1064" t="str">
            <v>FIBRA VERDE/AMARILLA C/72 PZAS</v>
          </cell>
          <cell r="F1064" t="str">
            <v>Key</v>
          </cell>
        </row>
        <row r="1065">
          <cell r="B1065">
            <v>6128</v>
          </cell>
          <cell r="C1065">
            <v>0</v>
          </cell>
          <cell r="D1065">
            <v>6128</v>
          </cell>
          <cell r="E1065" t="str">
            <v xml:space="preserve">KEY JABON ESPUMA ROCIO 4 LT    </v>
          </cell>
          <cell r="F1065" t="str">
            <v>Key</v>
          </cell>
        </row>
        <row r="1066">
          <cell r="B1066">
            <v>926</v>
          </cell>
          <cell r="C1066">
            <v>0</v>
          </cell>
          <cell r="D1066">
            <v>926</v>
          </cell>
          <cell r="E1066" t="str">
            <v>BOTELLA DE PLASTICO 1 LT</v>
          </cell>
          <cell r="F1066" t="str">
            <v>Key</v>
          </cell>
        </row>
        <row r="1067">
          <cell r="B1067">
            <v>6373</v>
          </cell>
          <cell r="C1067">
            <v>0</v>
          </cell>
          <cell r="D1067">
            <v>6373</v>
          </cell>
          <cell r="E1067" t="str">
            <v>KEY LAVALOZA PASTA 3.5 KGS</v>
          </cell>
          <cell r="F1067" t="str">
            <v>Key</v>
          </cell>
        </row>
        <row r="1068">
          <cell r="B1068">
            <v>999005272</v>
          </cell>
          <cell r="C1068">
            <v>0</v>
          </cell>
          <cell r="D1068">
            <v>999005272</v>
          </cell>
          <cell r="E1068" t="str">
            <v xml:space="preserve">DESP. LEVE-R-MATIC*2(T.EN ROLL (92259)            </v>
          </cell>
          <cell r="F1068" t="str">
            <v>Key</v>
          </cell>
        </row>
        <row r="1069">
          <cell r="B1069">
            <v>2402</v>
          </cell>
          <cell r="C1069">
            <v>0</v>
          </cell>
          <cell r="D1069">
            <v>2402</v>
          </cell>
          <cell r="E1069" t="str">
            <v>KEY EXTRACTO QUITAMANCHAS LIGE RO 1 LT.</v>
          </cell>
          <cell r="F1069" t="str">
            <v>Key</v>
          </cell>
        </row>
        <row r="1070">
          <cell r="B1070">
            <v>51683</v>
          </cell>
          <cell r="C1070">
            <v>0</v>
          </cell>
          <cell r="D1070">
            <v>51683</v>
          </cell>
          <cell r="E1070" t="str">
            <v>PORTAGALON SENCILLO GALVANIZAD</v>
          </cell>
          <cell r="F1070" t="str">
            <v>Key</v>
          </cell>
        </row>
        <row r="1071">
          <cell r="B1071">
            <v>6539</v>
          </cell>
          <cell r="C1071">
            <v>0</v>
          </cell>
          <cell r="D1071">
            <v>6539</v>
          </cell>
          <cell r="E1071" t="str">
            <v xml:space="preserve">FOM 300 20 LTS                 </v>
          </cell>
          <cell r="F1071" t="str">
            <v>Key</v>
          </cell>
        </row>
        <row r="1072">
          <cell r="B1072">
            <v>5056</v>
          </cell>
          <cell r="C1072">
            <v>0</v>
          </cell>
          <cell r="D1072">
            <v>5056</v>
          </cell>
          <cell r="E1072" t="str">
            <v xml:space="preserve">RECOGEDOR DE PLASTICO VERDE    </v>
          </cell>
          <cell r="F1072" t="str">
            <v>Key</v>
          </cell>
        </row>
        <row r="1073">
          <cell r="B1073">
            <v>1283</v>
          </cell>
          <cell r="C1073">
            <v>0</v>
          </cell>
          <cell r="D1073">
            <v>1283</v>
          </cell>
          <cell r="E1073" t="str">
            <v>MOP SECO 18 NACIONAL 1 PZA ARTS.6101 Y 6201</v>
          </cell>
          <cell r="F1073" t="str">
            <v>Key</v>
          </cell>
        </row>
        <row r="1074">
          <cell r="B1074">
            <v>397</v>
          </cell>
          <cell r="C1074">
            <v>0</v>
          </cell>
          <cell r="D1074">
            <v>397</v>
          </cell>
          <cell r="E1074" t="str">
            <v>KEY PULIMETAL 1 LTS</v>
          </cell>
          <cell r="F1074" t="str">
            <v>Key</v>
          </cell>
        </row>
        <row r="1075">
          <cell r="B1075">
            <v>107</v>
          </cell>
          <cell r="C1075">
            <v>0</v>
          </cell>
          <cell r="D1075">
            <v>107</v>
          </cell>
          <cell r="E1075" t="str">
            <v>KEY PRE-LAVADOR 1 LTO.</v>
          </cell>
          <cell r="F1075" t="str">
            <v>Key</v>
          </cell>
        </row>
        <row r="1076">
          <cell r="B1076">
            <v>110702</v>
          </cell>
          <cell r="C1076">
            <v>0</v>
          </cell>
          <cell r="D1076">
            <v>110702</v>
          </cell>
          <cell r="E1076" t="str">
            <v>ESCOBA TIPO INDUSTRIAL AZUL</v>
          </cell>
          <cell r="F1076" t="str">
            <v>Chartea</v>
          </cell>
        </row>
        <row r="1077">
          <cell r="B1077">
            <v>110703</v>
          </cell>
          <cell r="C1077">
            <v>0</v>
          </cell>
          <cell r="D1077">
            <v>110703</v>
          </cell>
          <cell r="E1077" t="str">
            <v>Escoba de mijo 8 hilos</v>
          </cell>
          <cell r="F1077" t="str">
            <v>Chartea</v>
          </cell>
        </row>
        <row r="1078">
          <cell r="B1078">
            <v>1154</v>
          </cell>
          <cell r="C1078">
            <v>0</v>
          </cell>
          <cell r="D1078">
            <v>1154</v>
          </cell>
          <cell r="E1078" t="str">
            <v>MANGO TELESC.P/RAST 2X1.25M 2X1.25M.(2.50M.) (PO22</v>
          </cell>
          <cell r="F1078" t="str">
            <v>Key</v>
          </cell>
        </row>
        <row r="1079">
          <cell r="B1079">
            <v>5255</v>
          </cell>
          <cell r="E1079" t="str">
            <v>SERVILLETAS PETALO BARRAMESA C/250 HS CAJA C/24</v>
          </cell>
          <cell r="F1079" t="str">
            <v>KC</v>
          </cell>
        </row>
        <row r="1080">
          <cell r="B1080">
            <v>2054</v>
          </cell>
          <cell r="C1080">
            <v>0</v>
          </cell>
          <cell r="D1080">
            <v>2054</v>
          </cell>
          <cell r="E1080" t="str">
            <v>ECOSOLV 100 20 LTS</v>
          </cell>
          <cell r="F1080" t="str">
            <v>Key</v>
          </cell>
        </row>
        <row r="1081">
          <cell r="B1081">
            <v>999999</v>
          </cell>
          <cell r="C1081">
            <v>0</v>
          </cell>
          <cell r="D1081">
            <v>999999</v>
          </cell>
          <cell r="E1081" t="str">
            <v xml:space="preserve">LLAVE DE 3 PUNTOS </v>
          </cell>
          <cell r="F1081" t="str">
            <v>Key</v>
          </cell>
        </row>
        <row r="1082">
          <cell r="B1082">
            <v>572</v>
          </cell>
          <cell r="C1082">
            <v>0</v>
          </cell>
          <cell r="D1082">
            <v>572</v>
          </cell>
          <cell r="E1082" t="str">
            <v>KEY LIMPIABAÑOS (NUEVO) 1 LTS</v>
          </cell>
          <cell r="F1082" t="str">
            <v>Key</v>
          </cell>
        </row>
        <row r="1083">
          <cell r="B1083">
            <v>5943</v>
          </cell>
          <cell r="C1083">
            <v>0</v>
          </cell>
          <cell r="D1083">
            <v>5943</v>
          </cell>
          <cell r="E1083" t="str">
            <v>CEPILLO P/MANOS BLANCO</v>
          </cell>
          <cell r="F1083" t="str">
            <v>Key</v>
          </cell>
        </row>
        <row r="1084">
          <cell r="B1084">
            <v>999002935</v>
          </cell>
          <cell r="C1084">
            <v>0</v>
          </cell>
          <cell r="D1084">
            <v>999002935</v>
          </cell>
          <cell r="E1084" t="str">
            <v>DESPACHADOR MAXIROLLO 3.25 HUMO</v>
          </cell>
          <cell r="F1084">
            <v>0</v>
          </cell>
        </row>
        <row r="1085">
          <cell r="B1085">
            <v>1972</v>
          </cell>
          <cell r="C1085">
            <v>0</v>
          </cell>
          <cell r="D1085">
            <v>1972</v>
          </cell>
          <cell r="E1085" t="str">
            <v>FIBRA RECTANGULAR CAFE 1 PZA. 541010 MP BROWN 101</v>
          </cell>
          <cell r="F1085" t="str">
            <v>Key</v>
          </cell>
        </row>
        <row r="1086">
          <cell r="B1086">
            <v>999005216</v>
          </cell>
          <cell r="C1086">
            <v>0</v>
          </cell>
          <cell r="D1086">
            <v>999005216</v>
          </cell>
          <cell r="E1086" t="str">
            <v>DESPACHADOR EXPERIENCE JABON ESP. AUT BLANCO</v>
          </cell>
          <cell r="F1086">
            <v>0</v>
          </cell>
        </row>
        <row r="1087">
          <cell r="B1087">
            <v>8701</v>
          </cell>
          <cell r="C1087">
            <v>0</v>
          </cell>
          <cell r="D1087">
            <v>8701</v>
          </cell>
          <cell r="E1087" t="str">
            <v xml:space="preserve">FIBRA BLANCA ECONOM. CAJA C/40 </v>
          </cell>
          <cell r="F1087" t="str">
            <v>Key</v>
          </cell>
        </row>
        <row r="1088">
          <cell r="B1088">
            <v>4852</v>
          </cell>
          <cell r="C1088">
            <v>0</v>
          </cell>
          <cell r="D1088">
            <v>4852</v>
          </cell>
          <cell r="E1088" t="str">
            <v>REPUESTO ESCOBA TIPO ABANICO VERDE</v>
          </cell>
          <cell r="F1088" t="str">
            <v>Key</v>
          </cell>
        </row>
        <row r="1089">
          <cell r="B1089">
            <v>2130</v>
          </cell>
          <cell r="C1089">
            <v>0</v>
          </cell>
          <cell r="D1089">
            <v>2130</v>
          </cell>
          <cell r="E1089" t="str">
            <v>NUEVA JABONERA NEGRA 1 PZA</v>
          </cell>
          <cell r="F1089" t="str">
            <v>Key</v>
          </cell>
        </row>
        <row r="1090">
          <cell r="B1090">
            <v>999008619</v>
          </cell>
          <cell r="C1090">
            <v>0</v>
          </cell>
          <cell r="D1090">
            <v>999008619</v>
          </cell>
          <cell r="E1090" t="str">
            <v>JABONERA AITANA BLANCA</v>
          </cell>
          <cell r="F1090" t="str">
            <v>Key</v>
          </cell>
        </row>
        <row r="1091">
          <cell r="B1091">
            <v>6504</v>
          </cell>
          <cell r="C1091">
            <v>0</v>
          </cell>
          <cell r="D1091">
            <v>6504</v>
          </cell>
          <cell r="E1091" t="str">
            <v xml:space="preserve">CIP-510 20 LTS                 </v>
          </cell>
          <cell r="F1091" t="str">
            <v>Key</v>
          </cell>
        </row>
        <row r="1092">
          <cell r="B1092">
            <v>35074</v>
          </cell>
          <cell r="C1092">
            <v>0</v>
          </cell>
          <cell r="D1092">
            <v>35074</v>
          </cell>
          <cell r="E1092" t="str">
            <v xml:space="preserve">COMBO WAVE BRAKE 33.1 AZUL RB </v>
          </cell>
          <cell r="F1092" t="str">
            <v>Key</v>
          </cell>
        </row>
        <row r="1093">
          <cell r="B1093">
            <v>36104</v>
          </cell>
          <cell r="E1093" t="str">
            <v xml:space="preserve">CAJA CON 100 TELAS 37.5 X 45   CM COLOR  BLANCO   </v>
          </cell>
          <cell r="F1093" t="str">
            <v>Key</v>
          </cell>
        </row>
        <row r="1094">
          <cell r="B1094">
            <v>122</v>
          </cell>
          <cell r="C1094">
            <v>0</v>
          </cell>
          <cell r="D1094">
            <v>122</v>
          </cell>
          <cell r="E1094" t="str">
            <v>KEY LAVALOZA 1 LTS</v>
          </cell>
          <cell r="F1094" t="str">
            <v>Key</v>
          </cell>
        </row>
        <row r="1095">
          <cell r="B1095">
            <v>5018</v>
          </cell>
          <cell r="C1095">
            <v>0</v>
          </cell>
          <cell r="D1095">
            <v>5018</v>
          </cell>
          <cell r="E1095" t="str">
            <v xml:space="preserve">CEPILLO PISO FIBRA POLIPRO 18" BLANCO             </v>
          </cell>
          <cell r="F1095" t="str">
            <v>Key</v>
          </cell>
        </row>
        <row r="1096">
          <cell r="B1096">
            <v>4998</v>
          </cell>
          <cell r="C1096">
            <v>0</v>
          </cell>
          <cell r="D1096">
            <v>4998</v>
          </cell>
          <cell r="E1096" t="str">
            <v>CUBETA DE PLASTICO 22L AZUL</v>
          </cell>
          <cell r="F1096" t="str">
            <v>Key</v>
          </cell>
        </row>
        <row r="1097">
          <cell r="B1097">
            <v>9004</v>
          </cell>
          <cell r="C1097">
            <v>0</v>
          </cell>
          <cell r="D1097">
            <v>9004</v>
          </cell>
          <cell r="E1097" t="str">
            <v>BASE PARA MOP ECONOMICO 60 CM</v>
          </cell>
          <cell r="F1097" t="str">
            <v>Key</v>
          </cell>
        </row>
        <row r="1098">
          <cell r="B1098">
            <v>4903</v>
          </cell>
          <cell r="C1098">
            <v>0</v>
          </cell>
          <cell r="D1098">
            <v>4903</v>
          </cell>
          <cell r="E1098" t="str">
            <v>TRAPEADOR ANTIBAC INTERCAMBIA  BLE 400 GR. AMARILL</v>
          </cell>
          <cell r="F1098" t="str">
            <v>Key</v>
          </cell>
        </row>
        <row r="1099">
          <cell r="B1099">
            <v>999005465</v>
          </cell>
          <cell r="C1099">
            <v>0</v>
          </cell>
          <cell r="D1099">
            <v>999005465</v>
          </cell>
          <cell r="E1099" t="str">
            <v xml:space="preserve">JABONERA GRANEL TRANSPARENTE   HUMO CAJA C/6      </v>
          </cell>
          <cell r="F1099" t="str">
            <v>Key</v>
          </cell>
        </row>
        <row r="1100">
          <cell r="B1100">
            <v>1620</v>
          </cell>
          <cell r="C1100">
            <v>0</v>
          </cell>
          <cell r="D1100">
            <v>1620</v>
          </cell>
          <cell r="E1100" t="str">
            <v xml:space="preserve">KEY ODOCONTROL TRAD. MANGO     TAILANDIA          </v>
          </cell>
          <cell r="F1100" t="str">
            <v>Key</v>
          </cell>
        </row>
        <row r="1101">
          <cell r="B1101">
            <v>2407</v>
          </cell>
          <cell r="C1101">
            <v>0</v>
          </cell>
          <cell r="D1101">
            <v>2407</v>
          </cell>
          <cell r="E1101" t="str">
            <v>KEY EXTRACTO QUITAGRASA 1 LT</v>
          </cell>
          <cell r="F1101" t="str">
            <v>Key</v>
          </cell>
        </row>
        <row r="1102">
          <cell r="B1102">
            <v>2416</v>
          </cell>
          <cell r="C1102">
            <v>0</v>
          </cell>
          <cell r="D1102">
            <v>2416</v>
          </cell>
          <cell r="E1102" t="str">
            <v>KEY EXTRACTO QUITACHICLES</v>
          </cell>
          <cell r="F1102" t="str">
            <v>Key</v>
          </cell>
        </row>
        <row r="1103">
          <cell r="B1103">
            <v>35209</v>
          </cell>
          <cell r="C1103">
            <v>0</v>
          </cell>
          <cell r="D1103">
            <v>35209</v>
          </cell>
          <cell r="E1103" t="str">
            <v>PAÑO MICROFIBRA LAVABLE 40x47  CM LINEA AMARILLA R</v>
          </cell>
          <cell r="F1103" t="str">
            <v>Key</v>
          </cell>
        </row>
        <row r="1104">
          <cell r="B1104">
            <v>8691</v>
          </cell>
          <cell r="C1104">
            <v>0</v>
          </cell>
          <cell r="D1104">
            <v>8691</v>
          </cell>
          <cell r="E1104" t="str">
            <v>ESCOBA TIPO CEPILLO EXTRA ESCOBA MAXI C/BASTON</v>
          </cell>
          <cell r="F1104" t="str">
            <v>Key</v>
          </cell>
        </row>
        <row r="1105">
          <cell r="B1105">
            <v>999002193</v>
          </cell>
          <cell r="C1105">
            <v>0</v>
          </cell>
          <cell r="D1105">
            <v>999002193</v>
          </cell>
          <cell r="E1105" t="str">
            <v>DOSIFICADOR AUTOMÁTICA ESPUMA/GEL CARTUCHO 1L</v>
          </cell>
          <cell r="F1105" t="str">
            <v>Key</v>
          </cell>
        </row>
        <row r="1106">
          <cell r="B1106">
            <v>70148</v>
          </cell>
          <cell r="C1106">
            <v>0</v>
          </cell>
          <cell r="D1106">
            <v>70148</v>
          </cell>
          <cell r="E1106" t="str">
            <v>VANGUARD JABON DE MANOS CREMA</v>
          </cell>
          <cell r="F1106" t="str">
            <v>Key</v>
          </cell>
        </row>
        <row r="1107">
          <cell r="B1107">
            <v>8702</v>
          </cell>
          <cell r="C1107">
            <v>0</v>
          </cell>
          <cell r="D1107">
            <v>8702</v>
          </cell>
          <cell r="E1107" t="str">
            <v xml:space="preserve">FIBRA NEGRA ECONOM. CAJA C/20  </v>
          </cell>
          <cell r="F1107" t="str">
            <v>Key</v>
          </cell>
        </row>
        <row r="1108">
          <cell r="B1108">
            <v>5001</v>
          </cell>
          <cell r="C1108">
            <v>0</v>
          </cell>
          <cell r="D1108">
            <v>5001</v>
          </cell>
          <cell r="E1108" t="str">
            <v xml:space="preserve">JALADOR HULE ESPUMA HYGIENIC   55CM BLANCO        </v>
          </cell>
          <cell r="F1108" t="str">
            <v>Key</v>
          </cell>
        </row>
        <row r="1109">
          <cell r="B1109">
            <v>4884</v>
          </cell>
          <cell r="C1109">
            <v>0</v>
          </cell>
          <cell r="D1109">
            <v>4884</v>
          </cell>
          <cell r="E1109" t="str">
            <v>REPUESTO POLICLEAN TRAPEADOR VERDE</v>
          </cell>
          <cell r="F1109" t="str">
            <v>Key</v>
          </cell>
        </row>
        <row r="1110">
          <cell r="B1110">
            <v>2178</v>
          </cell>
          <cell r="C1110">
            <v>0</v>
          </cell>
          <cell r="D1110">
            <v>2178</v>
          </cell>
          <cell r="E1110" t="str">
            <v>KEY DEORIZANTE 4L</v>
          </cell>
          <cell r="F1110" t="str">
            <v>Key</v>
          </cell>
        </row>
        <row r="1111">
          <cell r="B1111">
            <v>1254</v>
          </cell>
          <cell r="C1111">
            <v>0</v>
          </cell>
          <cell r="D1111">
            <v>1254</v>
          </cell>
          <cell r="E1111" t="str">
            <v>REPUESTO P/CEPILLO P/PISOS POLIPROPILENO AMARILLO 14 Pulg</v>
          </cell>
          <cell r="F1111" t="str">
            <v>Key</v>
          </cell>
        </row>
        <row r="1112">
          <cell r="B1112">
            <v>4832</v>
          </cell>
          <cell r="C1112">
            <v>0</v>
          </cell>
          <cell r="D1112">
            <v>4832</v>
          </cell>
          <cell r="E1112" t="str">
            <v>BASTON FIB DE VIDRIO (1.50m) PUNTA ZINC ROJO</v>
          </cell>
          <cell r="F1112" t="str">
            <v>Key</v>
          </cell>
        </row>
        <row r="1113">
          <cell r="B1113">
            <v>110808</v>
          </cell>
          <cell r="C1113">
            <v>0</v>
          </cell>
          <cell r="D1113">
            <v>110808</v>
          </cell>
          <cell r="E1113" t="str">
            <v>ESTROPAJO DE ALAMBRE SENCILLO</v>
          </cell>
          <cell r="F1113" t="str">
            <v>Chartea</v>
          </cell>
        </row>
        <row r="1114">
          <cell r="B1114">
            <v>4836</v>
          </cell>
          <cell r="C1114">
            <v>0</v>
          </cell>
          <cell r="D1114">
            <v>4836</v>
          </cell>
          <cell r="E1114" t="str">
            <v>BASTON DE MADERA SIN ROSCA</v>
          </cell>
          <cell r="F1114" t="str">
            <v>Key</v>
          </cell>
        </row>
        <row r="1115">
          <cell r="B1115">
            <v>6748</v>
          </cell>
          <cell r="C1115">
            <v>0</v>
          </cell>
          <cell r="D1115">
            <v>6748</v>
          </cell>
          <cell r="E1115" t="str">
            <v xml:space="preserve">SANI 900  4 LT.                </v>
          </cell>
          <cell r="F1115" t="str">
            <v>Key</v>
          </cell>
        </row>
        <row r="1116">
          <cell r="B1116">
            <v>110812</v>
          </cell>
          <cell r="C1116">
            <v>0</v>
          </cell>
          <cell r="D1116">
            <v>110812</v>
          </cell>
          <cell r="E1116" t="str">
            <v>FIBRA ECONOMICA CON ESPONJA</v>
          </cell>
          <cell r="F1116" t="str">
            <v>Abaspa</v>
          </cell>
        </row>
        <row r="1117">
          <cell r="B1117">
            <v>1679</v>
          </cell>
          <cell r="C1117">
            <v>0</v>
          </cell>
          <cell r="D1117">
            <v>1679</v>
          </cell>
          <cell r="E1117" t="str">
            <v>SUAVIZANTE 610  60 LT</v>
          </cell>
          <cell r="F1117" t="str">
            <v>Key</v>
          </cell>
        </row>
        <row r="1118">
          <cell r="B1118">
            <v>4865</v>
          </cell>
          <cell r="C1118">
            <v>0</v>
          </cell>
          <cell r="D1118">
            <v>4865</v>
          </cell>
          <cell r="E1118" t="str">
            <v>REPUESTO JALADOR INDUSTRIAL PARA PISOS (45cm) AMARILLO</v>
          </cell>
          <cell r="F1118" t="str">
            <v>Key</v>
          </cell>
        </row>
        <row r="1119">
          <cell r="B1119">
            <v>1839</v>
          </cell>
          <cell r="C1119">
            <v>0</v>
          </cell>
          <cell r="D1119">
            <v>1839</v>
          </cell>
          <cell r="E1119" t="str">
            <v>KEY LUMEN REMOVEDOR 20 LTS</v>
          </cell>
          <cell r="F1119" t="str">
            <v>Key</v>
          </cell>
        </row>
        <row r="1120">
          <cell r="B1120">
            <v>8694</v>
          </cell>
          <cell r="C1120">
            <v>0</v>
          </cell>
          <cell r="D1120">
            <v>8694</v>
          </cell>
          <cell r="E1120" t="str">
            <v>JALADOR PISOS ECON.M/MADERA 40 CM</v>
          </cell>
          <cell r="F1120" t="str">
            <v>Key</v>
          </cell>
        </row>
        <row r="1121">
          <cell r="B1121">
            <v>934</v>
          </cell>
          <cell r="C1121">
            <v>0</v>
          </cell>
          <cell r="D1121">
            <v>934</v>
          </cell>
          <cell r="E1121" t="str">
            <v>PROSH 1</v>
          </cell>
          <cell r="F1121" t="str">
            <v>Key</v>
          </cell>
        </row>
        <row r="1122">
          <cell r="B1122">
            <v>999005570</v>
          </cell>
          <cell r="C1122">
            <v>0</v>
          </cell>
          <cell r="D1122">
            <v>999005570</v>
          </cell>
          <cell r="E1122" t="str">
            <v>DESPACHADOR TORK INTUITON BLANCO</v>
          </cell>
          <cell r="F1122" t="str">
            <v>Key</v>
          </cell>
        </row>
        <row r="1123">
          <cell r="B1123">
            <v>174</v>
          </cell>
          <cell r="C1123">
            <v>0</v>
          </cell>
          <cell r="D1123">
            <v>174</v>
          </cell>
          <cell r="E1123" t="str">
            <v>KEY 1000 20 LTS</v>
          </cell>
          <cell r="F1123" t="str">
            <v>Key</v>
          </cell>
        </row>
        <row r="1124">
          <cell r="B1124">
            <v>999007101</v>
          </cell>
          <cell r="C1124">
            <v>0</v>
          </cell>
          <cell r="D1124">
            <v>999007101</v>
          </cell>
          <cell r="E1124" t="str">
            <v xml:space="preserve">TORK DESP HIG BOB MINI TWIN 1S ABS T2 BCO         </v>
          </cell>
          <cell r="F1124" t="str">
            <v>Key</v>
          </cell>
        </row>
        <row r="1125">
          <cell r="B1125">
            <v>999051801</v>
          </cell>
          <cell r="C1125">
            <v>0</v>
          </cell>
          <cell r="D1125">
            <v>999051801</v>
          </cell>
          <cell r="E1125" t="str">
            <v xml:space="preserve">DOSIFICADOR LGS AUTOMATICO     </v>
          </cell>
          <cell r="F1125" t="str">
            <v>Key</v>
          </cell>
        </row>
        <row r="1126">
          <cell r="B1126">
            <v>5057</v>
          </cell>
          <cell r="C1126">
            <v>0</v>
          </cell>
          <cell r="D1126">
            <v>5057</v>
          </cell>
          <cell r="E1126" t="str">
            <v xml:space="preserve">RECOGEDOR DE PLASTICO AMARILLO </v>
          </cell>
          <cell r="F1126" t="str">
            <v>Key</v>
          </cell>
        </row>
        <row r="1127">
          <cell r="B1127">
            <v>1782</v>
          </cell>
          <cell r="C1127">
            <v>0</v>
          </cell>
          <cell r="D1127">
            <v>1782</v>
          </cell>
          <cell r="E1127" t="str">
            <v>FIBRA NEGRA (3M) CAJA C/72 PZAS. (P-76)</v>
          </cell>
          <cell r="F1127" t="str">
            <v>Key</v>
          </cell>
        </row>
        <row r="1128">
          <cell r="B1128">
            <v>4000</v>
          </cell>
          <cell r="C1128">
            <v>0</v>
          </cell>
          <cell r="D1128">
            <v>4000</v>
          </cell>
          <cell r="E1128" t="str">
            <v xml:space="preserve">COFIA NEGRA PAQ. C/100         </v>
          </cell>
          <cell r="F1128" t="str">
            <v>Key</v>
          </cell>
        </row>
        <row r="1129">
          <cell r="B1129">
            <v>4003</v>
          </cell>
          <cell r="C1129">
            <v>0</v>
          </cell>
          <cell r="D1129">
            <v>4003</v>
          </cell>
          <cell r="E1129" t="str">
            <v xml:space="preserve">CUBREBOCA POLIPROP 2 CAPAS     BLANCO PAQ C/150   </v>
          </cell>
          <cell r="F1129" t="str">
            <v>Key</v>
          </cell>
        </row>
        <row r="1130">
          <cell r="B1130">
            <v>4005</v>
          </cell>
          <cell r="C1130">
            <v>0</v>
          </cell>
          <cell r="D1130">
            <v>4005</v>
          </cell>
          <cell r="E1130" t="str">
            <v xml:space="preserve">GOGGLE VENTILACION DIRECTA     PAQ C/12           </v>
          </cell>
          <cell r="F1130" t="str">
            <v>Key</v>
          </cell>
        </row>
        <row r="1131">
          <cell r="B1131">
            <v>111130</v>
          </cell>
          <cell r="C1131">
            <v>0</v>
          </cell>
          <cell r="D1131">
            <v>111130</v>
          </cell>
          <cell r="E1131" t="str">
            <v>BOLSA 38 x 60 NEGRA C/200 (C386012K)</v>
          </cell>
          <cell r="F1131" t="str">
            <v>Local</v>
          </cell>
        </row>
        <row r="1132">
          <cell r="B1132">
            <v>5254</v>
          </cell>
          <cell r="C1132">
            <v>91670</v>
          </cell>
          <cell r="D1132">
            <v>5254</v>
          </cell>
          <cell r="E1132" t="str">
            <v>SERVILLETA TRADICIONAL KLEENEX LUJO</v>
          </cell>
          <cell r="F1132" t="str">
            <v>KC</v>
          </cell>
        </row>
        <row r="1133">
          <cell r="B1133">
            <v>8703</v>
          </cell>
          <cell r="C1133">
            <v>0</v>
          </cell>
          <cell r="D1133">
            <v>8703</v>
          </cell>
          <cell r="E1133" t="str">
            <v xml:space="preserve">FIBRA VERDE ECONOM. CAJA C/60  </v>
          </cell>
          <cell r="F1133" t="str">
            <v>Key</v>
          </cell>
        </row>
        <row r="1134">
          <cell r="B1134">
            <v>111141</v>
          </cell>
          <cell r="C1134">
            <v>0</v>
          </cell>
          <cell r="D1134">
            <v>111141</v>
          </cell>
          <cell r="E1134" t="str">
            <v>COFIA NEGRA PIEZA</v>
          </cell>
          <cell r="F1134" t="str">
            <v>Key</v>
          </cell>
        </row>
        <row r="1135">
          <cell r="B1135">
            <v>35005</v>
          </cell>
          <cell r="C1135">
            <v>0</v>
          </cell>
          <cell r="D1135">
            <v>35005</v>
          </cell>
          <cell r="E1135" t="str">
            <v>BASTON CON TANQUE USO RUDO P/  MICROFIBRA RB (Q969</v>
          </cell>
          <cell r="F1135" t="str">
            <v>Key</v>
          </cell>
        </row>
        <row r="1136">
          <cell r="B1136">
            <v>875</v>
          </cell>
          <cell r="C1136">
            <v>0</v>
          </cell>
          <cell r="D1136">
            <v>875</v>
          </cell>
          <cell r="E1136" t="str">
            <v>PRO AUTOSHAMPOO 200 LTS</v>
          </cell>
          <cell r="F1136" t="str">
            <v>Key</v>
          </cell>
        </row>
        <row r="1137">
          <cell r="B1137">
            <v>4911</v>
          </cell>
          <cell r="C1137">
            <v>0</v>
          </cell>
          <cell r="D1137">
            <v>4911</v>
          </cell>
          <cell r="E1137" t="str">
            <v>BASTON FIBRA DE VIDRIO (1.50M) PUNTA PLATICA NEGRA</v>
          </cell>
          <cell r="F1137" t="str">
            <v>Key</v>
          </cell>
        </row>
        <row r="1138">
          <cell r="B1138">
            <v>35282</v>
          </cell>
          <cell r="C1138">
            <v>0</v>
          </cell>
          <cell r="D1138">
            <v>35282</v>
          </cell>
          <cell r="E1138" t="str">
            <v xml:space="preserve">COLUMNA P/FUMADORES GRIS META  LICO RB            </v>
          </cell>
          <cell r="F1138" t="str">
            <v>Key</v>
          </cell>
        </row>
        <row r="1139">
          <cell r="B1139">
            <v>6489</v>
          </cell>
          <cell r="C1139">
            <v>0</v>
          </cell>
          <cell r="D1139">
            <v>6489</v>
          </cell>
          <cell r="E1139" t="str">
            <v xml:space="preserve">CIP-300 20 LTS                 </v>
          </cell>
          <cell r="F1139" t="str">
            <v>Key</v>
          </cell>
        </row>
        <row r="1140">
          <cell r="B1140">
            <v>543</v>
          </cell>
          <cell r="C1140">
            <v>0</v>
          </cell>
          <cell r="D1140">
            <v>543</v>
          </cell>
          <cell r="E1140" t="str">
            <v>KEY FORMULA 503 4 LTS</v>
          </cell>
          <cell r="F1140" t="str">
            <v>Key</v>
          </cell>
        </row>
        <row r="1141">
          <cell r="B1141">
            <v>6378</v>
          </cell>
          <cell r="C1141">
            <v>0</v>
          </cell>
          <cell r="D1141">
            <v>6378</v>
          </cell>
          <cell r="E1141" t="str">
            <v>KEY LAVALOZA PASTA PLUS 3.5 KG</v>
          </cell>
          <cell r="F1141" t="str">
            <v>Key</v>
          </cell>
        </row>
        <row r="1142">
          <cell r="B1142">
            <v>522</v>
          </cell>
          <cell r="C1142">
            <v>0</v>
          </cell>
          <cell r="D1142">
            <v>522</v>
          </cell>
          <cell r="E1142" t="str">
            <v>KEY TOTAL 1 LT</v>
          </cell>
          <cell r="F1142" t="str">
            <v>Key</v>
          </cell>
        </row>
        <row r="1143">
          <cell r="B1143">
            <v>51685</v>
          </cell>
          <cell r="C1143">
            <v>0</v>
          </cell>
          <cell r="D1143">
            <v>51685</v>
          </cell>
          <cell r="E1143" t="str">
            <v>BASE DOBLE PARA PORRON 20 LT</v>
          </cell>
          <cell r="F1143" t="str">
            <v>Key</v>
          </cell>
        </row>
        <row r="1144">
          <cell r="B1144">
            <v>110098</v>
          </cell>
          <cell r="C1144">
            <v>0</v>
          </cell>
          <cell r="D1144">
            <v>110098</v>
          </cell>
          <cell r="E1144" t="str">
            <v>DISCO CANELA 19"</v>
          </cell>
          <cell r="F1144" t="str">
            <v>Key</v>
          </cell>
        </row>
        <row r="1145">
          <cell r="B1145">
            <v>1034</v>
          </cell>
          <cell r="C1145">
            <v>0</v>
          </cell>
          <cell r="D1145">
            <v>1034</v>
          </cell>
          <cell r="E1145" t="str">
            <v>BLOCK SANITARIO BIOACTIV 1 PZA.</v>
          </cell>
          <cell r="F1145" t="str">
            <v>Key</v>
          </cell>
        </row>
        <row r="1146">
          <cell r="B1146">
            <v>110160</v>
          </cell>
          <cell r="C1146">
            <v>0</v>
          </cell>
          <cell r="D1146">
            <v>110160</v>
          </cell>
          <cell r="E1146" t="str">
            <v>FRANELA ROJA 50 MTS X METRO (CAD)</v>
          </cell>
          <cell r="F1146" t="str">
            <v>Local</v>
          </cell>
        </row>
        <row r="1147">
          <cell r="B1147">
            <v>1128</v>
          </cell>
          <cell r="C1147">
            <v>0</v>
          </cell>
          <cell r="D1147">
            <v>1128</v>
          </cell>
          <cell r="E1147" t="str">
            <v>CEPILLO P/SANITARIO 1 PZA ITEM 890</v>
          </cell>
          <cell r="F1147" t="str">
            <v>Key</v>
          </cell>
        </row>
        <row r="1148">
          <cell r="B1148">
            <v>1675</v>
          </cell>
          <cell r="C1148">
            <v>0</v>
          </cell>
          <cell r="D1148">
            <v>1675</v>
          </cell>
          <cell r="E1148" t="str">
            <v>BLANQUEADOR 450  60 LT</v>
          </cell>
          <cell r="F1148" t="str">
            <v>Key</v>
          </cell>
        </row>
        <row r="1149">
          <cell r="B1149">
            <v>2224</v>
          </cell>
          <cell r="C1149">
            <v>0</v>
          </cell>
          <cell r="D1149">
            <v>2224</v>
          </cell>
          <cell r="E1149" t="str">
            <v>BIODIGESTOR MB 19 LTS.</v>
          </cell>
          <cell r="F1149" t="str">
            <v>Key</v>
          </cell>
        </row>
        <row r="1150">
          <cell r="B1150">
            <v>1138</v>
          </cell>
          <cell r="C1150">
            <v>0</v>
          </cell>
          <cell r="D1150">
            <v>1138</v>
          </cell>
          <cell r="E1150" t="str">
            <v>RASTRILLO PLAST. P/VIDRIOS 18 2475 PLASTIC WINDOW</v>
          </cell>
          <cell r="F1150" t="str">
            <v>Key</v>
          </cell>
        </row>
        <row r="1151">
          <cell r="B1151">
            <v>51689</v>
          </cell>
          <cell r="C1151">
            <v>0</v>
          </cell>
          <cell r="D1151">
            <v>51689</v>
          </cell>
          <cell r="E1151" t="str">
            <v xml:space="preserve">PORTAGALON SENC. GALVAN. C/SEG </v>
          </cell>
          <cell r="F1151" t="str">
            <v>Key</v>
          </cell>
        </row>
        <row r="1152">
          <cell r="B1152">
            <v>1</v>
          </cell>
          <cell r="C1152">
            <v>0</v>
          </cell>
          <cell r="D1152">
            <v>1</v>
          </cell>
          <cell r="E1152" t="str">
            <v>KEY ASFALTEX 0.5 LTS</v>
          </cell>
          <cell r="F1152" t="str">
            <v>Key</v>
          </cell>
        </row>
        <row r="1153">
          <cell r="B1153">
            <v>26</v>
          </cell>
          <cell r="C1153">
            <v>0</v>
          </cell>
          <cell r="D1153">
            <v>26</v>
          </cell>
          <cell r="E1153" t="str">
            <v>KEY LD 0.25 LTS</v>
          </cell>
          <cell r="F1153" t="str">
            <v>Key</v>
          </cell>
        </row>
        <row r="1154">
          <cell r="B1154">
            <v>110909</v>
          </cell>
          <cell r="C1154">
            <v>0</v>
          </cell>
          <cell r="D1154">
            <v>110909</v>
          </cell>
          <cell r="E1154" t="str">
            <v>FRANELA BLANCA</v>
          </cell>
          <cell r="F1154" t="str">
            <v>Local</v>
          </cell>
        </row>
        <row r="1155">
          <cell r="B1155">
            <v>1663</v>
          </cell>
          <cell r="C1155">
            <v>0</v>
          </cell>
          <cell r="D1155">
            <v>1663</v>
          </cell>
          <cell r="E1155" t="str">
            <v xml:space="preserve">KEY AEROSOL PRIMAVERA 2 OZ     (7638)             </v>
          </cell>
          <cell r="F1155" t="str">
            <v>Key</v>
          </cell>
        </row>
        <row r="1156">
          <cell r="B1156">
            <v>466</v>
          </cell>
          <cell r="C1156">
            <v>0</v>
          </cell>
          <cell r="D1156">
            <v>466</v>
          </cell>
          <cell r="E1156" t="str">
            <v>KEY DLP AEROSOL 0.4 KGS</v>
          </cell>
          <cell r="F1156" t="str">
            <v>Key</v>
          </cell>
        </row>
        <row r="1157">
          <cell r="B1157">
            <v>27</v>
          </cell>
          <cell r="C1157">
            <v>0</v>
          </cell>
          <cell r="D1157">
            <v>27</v>
          </cell>
          <cell r="E1157" t="str">
            <v>KEY LD 1 LTS</v>
          </cell>
          <cell r="F1157" t="str">
            <v>Key</v>
          </cell>
        </row>
        <row r="1158">
          <cell r="B1158">
            <v>99</v>
          </cell>
          <cell r="C1158">
            <v>0</v>
          </cell>
          <cell r="D1158">
            <v>99</v>
          </cell>
          <cell r="E1158" t="str">
            <v>SSK</v>
          </cell>
          <cell r="F1158" t="str">
            <v>Key</v>
          </cell>
        </row>
        <row r="1159">
          <cell r="B1159">
            <v>104</v>
          </cell>
          <cell r="C1159">
            <v>0</v>
          </cell>
          <cell r="D1159">
            <v>104</v>
          </cell>
          <cell r="E1159" t="str">
            <v>KEY LIMPIAMANOS PASTA CITRO 17 KGS.</v>
          </cell>
          <cell r="F1159" t="str">
            <v>Key</v>
          </cell>
        </row>
        <row r="1160">
          <cell r="B1160">
            <v>1733</v>
          </cell>
          <cell r="C1160">
            <v>0</v>
          </cell>
          <cell r="D1160">
            <v>1733</v>
          </cell>
          <cell r="E1160" t="str">
            <v>TELAS LIMPIADORAS P/ACERO INOX (BOTES C/40)</v>
          </cell>
          <cell r="F1160" t="str">
            <v>Key</v>
          </cell>
        </row>
        <row r="1161">
          <cell r="B1161">
            <v>116</v>
          </cell>
          <cell r="C1161">
            <v>0</v>
          </cell>
          <cell r="D1161">
            <v>116</v>
          </cell>
          <cell r="E1161" t="str">
            <v>KEY IMAN 0.25 LTS</v>
          </cell>
          <cell r="F1161" t="str">
            <v>Key</v>
          </cell>
        </row>
        <row r="1162">
          <cell r="B1162">
            <v>70046</v>
          </cell>
          <cell r="C1162">
            <v>0</v>
          </cell>
          <cell r="D1162">
            <v>70046</v>
          </cell>
          <cell r="E1162" t="str">
            <v>VANG. AROMAT. FRESCURA 18 LTS</v>
          </cell>
          <cell r="F1162" t="str">
            <v>Key</v>
          </cell>
        </row>
        <row r="1163">
          <cell r="B1163">
            <v>4850</v>
          </cell>
          <cell r="C1163">
            <v>0</v>
          </cell>
          <cell r="D1163">
            <v>4850</v>
          </cell>
          <cell r="E1163" t="str">
            <v>REP TRAPEADOR INTER MOD500AZUL</v>
          </cell>
          <cell r="F1163" t="str">
            <v>Key</v>
          </cell>
        </row>
        <row r="1164">
          <cell r="B1164">
            <v>111109</v>
          </cell>
          <cell r="C1164">
            <v>0</v>
          </cell>
          <cell r="D1164">
            <v>111109</v>
          </cell>
          <cell r="E1164" t="str">
            <v>JALADOR MANGO METALICO 50CM.</v>
          </cell>
          <cell r="F1164" t="str">
            <v>Chartea</v>
          </cell>
        </row>
        <row r="1165">
          <cell r="B1165">
            <v>5250</v>
          </cell>
          <cell r="C1165">
            <v>1490</v>
          </cell>
          <cell r="D1165">
            <v>5250</v>
          </cell>
          <cell r="E1165" t="str">
            <v>WYPER COD. COLOR MULTICOLOR  100 PZAS/CAJA</v>
          </cell>
          <cell r="F1165" t="str">
            <v>KC</v>
          </cell>
        </row>
        <row r="1166">
          <cell r="B1166">
            <v>5224</v>
          </cell>
          <cell r="C1166">
            <v>90490</v>
          </cell>
          <cell r="D1166">
            <v>5224</v>
          </cell>
          <cell r="E1166" t="str">
            <v>KIMLARK 500  MTS HD CAJA C/6 ROLLOS</v>
          </cell>
          <cell r="F1166" t="str">
            <v>KC</v>
          </cell>
        </row>
        <row r="1167">
          <cell r="B1167">
            <v>3335</v>
          </cell>
          <cell r="C1167">
            <v>0</v>
          </cell>
          <cell r="D1167">
            <v>3335</v>
          </cell>
          <cell r="E1167" t="str">
            <v>BOLSA HR24336B (CAJA C/1000)</v>
          </cell>
          <cell r="F1167" t="str">
            <v>Key</v>
          </cell>
        </row>
        <row r="1168">
          <cell r="B1168">
            <v>5657</v>
          </cell>
          <cell r="C1168">
            <v>0</v>
          </cell>
          <cell r="D1168">
            <v>5657</v>
          </cell>
          <cell r="E1168" t="str">
            <v>TELA ROSA 37.5/45  150 PZAS</v>
          </cell>
          <cell r="F1168" t="str">
            <v>Key</v>
          </cell>
        </row>
        <row r="1169">
          <cell r="B1169">
            <v>127</v>
          </cell>
          <cell r="C1169">
            <v>0</v>
          </cell>
          <cell r="D1169">
            <v>127</v>
          </cell>
          <cell r="E1169" t="str">
            <v>KEY LAVALFOMBRAS 1 LTS</v>
          </cell>
          <cell r="F1169" t="str">
            <v>Key</v>
          </cell>
        </row>
        <row r="1170">
          <cell r="B1170">
            <v>131</v>
          </cell>
          <cell r="C1170">
            <v>0</v>
          </cell>
          <cell r="D1170">
            <v>131</v>
          </cell>
          <cell r="E1170" t="str">
            <v>KEY LIMPIABAÑOS 0.25 LTS</v>
          </cell>
          <cell r="F1170" t="str">
            <v>Key</v>
          </cell>
        </row>
        <row r="1171">
          <cell r="B1171">
            <v>141</v>
          </cell>
          <cell r="C1171">
            <v>0</v>
          </cell>
          <cell r="D1171">
            <v>141</v>
          </cell>
          <cell r="E1171" t="str">
            <v>KEY LIMON 0.25 LTS</v>
          </cell>
          <cell r="F1171" t="str">
            <v>Key</v>
          </cell>
        </row>
        <row r="1172">
          <cell r="B1172">
            <v>145</v>
          </cell>
          <cell r="C1172">
            <v>0</v>
          </cell>
          <cell r="D1172">
            <v>145</v>
          </cell>
          <cell r="E1172" t="str">
            <v>KEY LIMON 200 LTS</v>
          </cell>
          <cell r="F1172" t="str">
            <v>Key</v>
          </cell>
        </row>
        <row r="1173">
          <cell r="B1173">
            <v>4848</v>
          </cell>
          <cell r="C1173">
            <v>0</v>
          </cell>
          <cell r="D1173">
            <v>4848</v>
          </cell>
          <cell r="E1173" t="str">
            <v>REPUESTO TRAPEADOR INTERCAMBIABLE (mod. 500) 400g VERDE</v>
          </cell>
          <cell r="F1173" t="str">
            <v>Key</v>
          </cell>
        </row>
        <row r="1174">
          <cell r="B1174">
            <v>3385</v>
          </cell>
          <cell r="C1174">
            <v>0</v>
          </cell>
          <cell r="D1174">
            <v>3385</v>
          </cell>
          <cell r="E1174" t="str">
            <v>BOLSA BAJA DENS.70X90CM.P/25KG</v>
          </cell>
          <cell r="F1174" t="str">
            <v>Key</v>
          </cell>
        </row>
        <row r="1175">
          <cell r="B1175">
            <v>111404</v>
          </cell>
          <cell r="C1175">
            <v>0</v>
          </cell>
          <cell r="D1175">
            <v>111404</v>
          </cell>
          <cell r="E1175" t="str">
            <v>SERVILLETA LYS BLANCO C/500 HS</v>
          </cell>
          <cell r="F1175" t="str">
            <v>Local</v>
          </cell>
        </row>
        <row r="1176">
          <cell r="B1176">
            <v>4007</v>
          </cell>
          <cell r="C1176">
            <v>0</v>
          </cell>
          <cell r="D1176">
            <v>4007</v>
          </cell>
          <cell r="E1176" t="str">
            <v xml:space="preserve">COFIA NEGRA PAQ. C/48   </v>
          </cell>
          <cell r="F1176" t="str">
            <v>Key</v>
          </cell>
        </row>
        <row r="1177">
          <cell r="B1177">
            <v>6363</v>
          </cell>
          <cell r="C1177">
            <v>0</v>
          </cell>
          <cell r="D1177">
            <v>6363</v>
          </cell>
          <cell r="E1177" t="str">
            <v>KEY DESINCRUSTANTE PLUS 4 LT.</v>
          </cell>
          <cell r="F1177" t="str">
            <v>Key</v>
          </cell>
        </row>
        <row r="1178">
          <cell r="B1178">
            <v>146</v>
          </cell>
          <cell r="C1178">
            <v>0</v>
          </cell>
          <cell r="D1178">
            <v>146</v>
          </cell>
          <cell r="E1178" t="str">
            <v>KEY LIMPIAMANOS LIQ. 0.25 LTS</v>
          </cell>
          <cell r="F1178" t="str">
            <v>Key</v>
          </cell>
        </row>
        <row r="1179">
          <cell r="B1179">
            <v>28</v>
          </cell>
          <cell r="C1179">
            <v>0</v>
          </cell>
          <cell r="D1179">
            <v>28</v>
          </cell>
          <cell r="E1179" t="str">
            <v>KEY LD 4 LTS</v>
          </cell>
          <cell r="F1179" t="str">
            <v>Key</v>
          </cell>
        </row>
        <row r="1180">
          <cell r="B1180">
            <v>6484</v>
          </cell>
          <cell r="C1180">
            <v>0</v>
          </cell>
          <cell r="D1180">
            <v>6484</v>
          </cell>
          <cell r="E1180" t="str">
            <v xml:space="preserve">CIP-200 20 LTS                 </v>
          </cell>
          <cell r="F1180" t="str">
            <v>Key</v>
          </cell>
        </row>
        <row r="1181">
          <cell r="B1181">
            <v>156</v>
          </cell>
          <cell r="C1181">
            <v>0</v>
          </cell>
          <cell r="D1181">
            <v>156</v>
          </cell>
          <cell r="E1181" t="str">
            <v>KEY LIMPIAMANOS PASTA 0.25 KGS</v>
          </cell>
          <cell r="F1181" t="str">
            <v>Key</v>
          </cell>
        </row>
        <row r="1182">
          <cell r="B1182">
            <v>111136</v>
          </cell>
          <cell r="C1182">
            <v>0</v>
          </cell>
          <cell r="D1182">
            <v>111136</v>
          </cell>
          <cell r="E1182" t="str">
            <v xml:space="preserve">BOLSA 79 X 109 CM VERDE C/250 PZ (C304314M) </v>
          </cell>
          <cell r="F1182" t="str">
            <v>Cronos</v>
          </cell>
        </row>
        <row r="1183">
          <cell r="B1183">
            <v>111137</v>
          </cell>
          <cell r="C1183">
            <v>0</v>
          </cell>
          <cell r="D1183">
            <v>111137</v>
          </cell>
          <cell r="E1183" t="str">
            <v>BOLSA 84 X 1.02 CM C/250 PZ  BLANCO  (C334017W)</v>
          </cell>
          <cell r="F1183" t="str">
            <v>Cronos</v>
          </cell>
        </row>
        <row r="1184">
          <cell r="B1184">
            <v>166</v>
          </cell>
          <cell r="C1184">
            <v>0</v>
          </cell>
          <cell r="D1184">
            <v>166</v>
          </cell>
          <cell r="E1184" t="str">
            <v>KEY LIMPIAVIDRIOS 0.25 LTS</v>
          </cell>
          <cell r="F1184" t="str">
            <v>Key</v>
          </cell>
        </row>
        <row r="1185">
          <cell r="B1185">
            <v>171</v>
          </cell>
          <cell r="C1185">
            <v>0</v>
          </cell>
          <cell r="D1185">
            <v>171</v>
          </cell>
          <cell r="E1185" t="str">
            <v>KEY 1000 0.25 LTS</v>
          </cell>
          <cell r="F1185" t="str">
            <v>Key</v>
          </cell>
        </row>
        <row r="1186">
          <cell r="B1186">
            <v>178</v>
          </cell>
          <cell r="C1186">
            <v>0</v>
          </cell>
          <cell r="D1186">
            <v>178</v>
          </cell>
          <cell r="E1186" t="str">
            <v>KEY AUTOSHAMPOO 4 LTS</v>
          </cell>
          <cell r="F1186" t="str">
            <v>Key</v>
          </cell>
        </row>
        <row r="1187">
          <cell r="B1187">
            <v>186</v>
          </cell>
          <cell r="C1187">
            <v>0</v>
          </cell>
          <cell r="D1187">
            <v>186</v>
          </cell>
          <cell r="E1187" t="str">
            <v>KEY JABON CREMA ALMENDRAS</v>
          </cell>
          <cell r="F1187" t="str">
            <v>Key</v>
          </cell>
        </row>
        <row r="1188">
          <cell r="B1188">
            <v>187</v>
          </cell>
          <cell r="C1188">
            <v>0</v>
          </cell>
          <cell r="D1188">
            <v>187</v>
          </cell>
          <cell r="E1188" t="str">
            <v>KEY JABON CREMA ALMENDRAS</v>
          </cell>
          <cell r="F1188" t="str">
            <v>Key</v>
          </cell>
        </row>
        <row r="1189">
          <cell r="B1189">
            <v>70133</v>
          </cell>
          <cell r="C1189">
            <v>0</v>
          </cell>
          <cell r="D1189">
            <v>70133</v>
          </cell>
          <cell r="E1189" t="str">
            <v>VANGUARD JABON DE MANOS FRESCO</v>
          </cell>
          <cell r="F1189" t="str">
            <v>Key</v>
          </cell>
        </row>
        <row r="1190">
          <cell r="B1190">
            <v>2254</v>
          </cell>
          <cell r="C1190">
            <v>0</v>
          </cell>
          <cell r="D1190">
            <v>2254</v>
          </cell>
          <cell r="E1190" t="str">
            <v>KEY ABRILLANTADOR  20 LTS.</v>
          </cell>
          <cell r="F1190" t="str">
            <v>Key</v>
          </cell>
        </row>
        <row r="1191">
          <cell r="B1191">
            <v>189</v>
          </cell>
          <cell r="C1191">
            <v>0</v>
          </cell>
          <cell r="D1191">
            <v>189</v>
          </cell>
          <cell r="E1191" t="str">
            <v>KEY JABON CREMA ALMENDRAS</v>
          </cell>
          <cell r="F1191" t="str">
            <v>Key</v>
          </cell>
        </row>
        <row r="1192">
          <cell r="B1192">
            <v>192</v>
          </cell>
          <cell r="C1192">
            <v>0</v>
          </cell>
          <cell r="D1192">
            <v>192</v>
          </cell>
          <cell r="E1192" t="str">
            <v>KEY DLC 1 LTS</v>
          </cell>
          <cell r="F1192" t="str">
            <v>Key</v>
          </cell>
        </row>
        <row r="1193">
          <cell r="B1193">
            <v>2338</v>
          </cell>
          <cell r="C1193">
            <v>0</v>
          </cell>
          <cell r="D1193">
            <v>2338</v>
          </cell>
          <cell r="E1193" t="str">
            <v xml:space="preserve">SANI 560 1L CARTUCHO           </v>
          </cell>
          <cell r="F1193" t="str">
            <v>Key</v>
          </cell>
        </row>
        <row r="1194">
          <cell r="B1194">
            <v>6698</v>
          </cell>
          <cell r="C1194">
            <v>0</v>
          </cell>
          <cell r="D1194">
            <v>6698</v>
          </cell>
          <cell r="E1194" t="str">
            <v xml:space="preserve">SANI 300 4 LTS                 </v>
          </cell>
          <cell r="F1194" t="str">
            <v>Key</v>
          </cell>
        </row>
        <row r="1195">
          <cell r="B1195">
            <v>194</v>
          </cell>
          <cell r="C1195">
            <v>0</v>
          </cell>
          <cell r="D1195">
            <v>194</v>
          </cell>
          <cell r="E1195" t="str">
            <v>KEY DLC 20 LTS</v>
          </cell>
          <cell r="F1195" t="str">
            <v>Key</v>
          </cell>
        </row>
        <row r="1196">
          <cell r="B1196">
            <v>197</v>
          </cell>
          <cell r="C1196">
            <v>0</v>
          </cell>
          <cell r="D1196">
            <v>197</v>
          </cell>
          <cell r="E1196" t="str">
            <v>KEY SLC 1 LTS</v>
          </cell>
          <cell r="F1196" t="str">
            <v>Key</v>
          </cell>
        </row>
        <row r="1197">
          <cell r="B1197">
            <v>199</v>
          </cell>
          <cell r="C1197">
            <v>0</v>
          </cell>
          <cell r="D1197">
            <v>199</v>
          </cell>
          <cell r="E1197" t="str">
            <v>KEY SLC 20 LTS</v>
          </cell>
          <cell r="F1197" t="str">
            <v>Key</v>
          </cell>
        </row>
        <row r="1198">
          <cell r="B1198">
            <v>204</v>
          </cell>
          <cell r="C1198">
            <v>0</v>
          </cell>
          <cell r="D1198">
            <v>204</v>
          </cell>
          <cell r="E1198" t="str">
            <v>KEY MPD-100</v>
          </cell>
          <cell r="F1198" t="str">
            <v>Key</v>
          </cell>
        </row>
        <row r="1199">
          <cell r="B1199">
            <v>387</v>
          </cell>
          <cell r="C1199">
            <v>0</v>
          </cell>
          <cell r="D1199">
            <v>387</v>
          </cell>
          <cell r="E1199" t="str">
            <v>KEY BRILLO 1 LTS</v>
          </cell>
          <cell r="F1199" t="str">
            <v>Key</v>
          </cell>
        </row>
        <row r="1200">
          <cell r="B1200">
            <v>234</v>
          </cell>
          <cell r="C1200">
            <v>0</v>
          </cell>
          <cell r="D1200">
            <v>234</v>
          </cell>
          <cell r="E1200" t="str">
            <v>KEY BIOACTIV 200 20 LTS</v>
          </cell>
          <cell r="F1200" t="str">
            <v>Key</v>
          </cell>
        </row>
        <row r="1201">
          <cell r="B1201">
            <v>9127</v>
          </cell>
          <cell r="C1201">
            <v>1184</v>
          </cell>
          <cell r="D1201">
            <v>9127</v>
          </cell>
          <cell r="E1201" t="str">
            <v>AMBITEC PAPEL MAXIROLLO (CAJA C/6)</v>
          </cell>
          <cell r="F1201" t="str">
            <v>GP</v>
          </cell>
        </row>
        <row r="1202">
          <cell r="B1202">
            <v>388</v>
          </cell>
          <cell r="C1202">
            <v>0</v>
          </cell>
          <cell r="D1202">
            <v>388</v>
          </cell>
          <cell r="E1202" t="str">
            <v>KEY BRILLO 4 LTS</v>
          </cell>
          <cell r="F1202" t="str">
            <v>Key</v>
          </cell>
        </row>
        <row r="1203">
          <cell r="B1203">
            <v>238</v>
          </cell>
          <cell r="C1203">
            <v>0</v>
          </cell>
          <cell r="D1203">
            <v>238</v>
          </cell>
          <cell r="E1203" t="str">
            <v>KEY BIOACTIV 300 4 LTS</v>
          </cell>
          <cell r="F1203" t="str">
            <v>Key</v>
          </cell>
        </row>
        <row r="1204">
          <cell r="B1204">
            <v>264</v>
          </cell>
          <cell r="C1204">
            <v>0</v>
          </cell>
          <cell r="D1204">
            <v>264</v>
          </cell>
          <cell r="E1204" t="str">
            <v>KEY COB-B REFORZADO 20 LT.</v>
          </cell>
          <cell r="F1204" t="str">
            <v>Key</v>
          </cell>
        </row>
        <row r="1205">
          <cell r="B1205">
            <v>111162</v>
          </cell>
          <cell r="C1205">
            <v>0</v>
          </cell>
          <cell r="D1205">
            <v>111162</v>
          </cell>
          <cell r="E1205" t="str">
            <v>RECOGEDOR ESPECIAL FLIPP AMARILLO</v>
          </cell>
          <cell r="F1205" t="str">
            <v>Chartea</v>
          </cell>
        </row>
        <row r="1206">
          <cell r="B1206">
            <v>265</v>
          </cell>
          <cell r="C1206">
            <v>0</v>
          </cell>
          <cell r="D1206">
            <v>265</v>
          </cell>
          <cell r="E1206" t="str">
            <v>KEY COB B REFORZADO 200 LT</v>
          </cell>
          <cell r="F1206" t="str">
            <v>Key</v>
          </cell>
        </row>
        <row r="1207">
          <cell r="B1207">
            <v>8971</v>
          </cell>
          <cell r="C1207">
            <v>0</v>
          </cell>
          <cell r="D1207">
            <v>8971</v>
          </cell>
          <cell r="E1207" t="str">
            <v>DESP.SOFPULL MEDIANO AZUL      (52409) P.ORIGEN: E</v>
          </cell>
          <cell r="F1207" t="str">
            <v>GP</v>
          </cell>
        </row>
        <row r="1208">
          <cell r="B1208">
            <v>274</v>
          </cell>
          <cell r="C1208">
            <v>0</v>
          </cell>
          <cell r="D1208">
            <v>274</v>
          </cell>
          <cell r="E1208" t="str">
            <v>KEY COB-B 200 LTS</v>
          </cell>
          <cell r="F1208" t="str">
            <v>Key</v>
          </cell>
        </row>
        <row r="1209">
          <cell r="B1209">
            <v>301</v>
          </cell>
          <cell r="C1209">
            <v>0</v>
          </cell>
          <cell r="D1209">
            <v>301</v>
          </cell>
          <cell r="E1209" t="str">
            <v>KEY BF 0.25 KGS</v>
          </cell>
          <cell r="F1209" t="str">
            <v>Key</v>
          </cell>
        </row>
        <row r="1210">
          <cell r="B1210">
            <v>311</v>
          </cell>
          <cell r="C1210">
            <v>0</v>
          </cell>
          <cell r="D1210">
            <v>311</v>
          </cell>
          <cell r="E1210" t="str">
            <v>KEY BM 0.25 KGS</v>
          </cell>
          <cell r="F1210" t="str">
            <v>Key</v>
          </cell>
        </row>
        <row r="1211">
          <cell r="B1211">
            <v>319</v>
          </cell>
          <cell r="C1211">
            <v>0</v>
          </cell>
          <cell r="D1211">
            <v>319</v>
          </cell>
          <cell r="E1211" t="str">
            <v>KEY BMF 20 KGS</v>
          </cell>
          <cell r="F1211" t="str">
            <v>Key</v>
          </cell>
        </row>
        <row r="1212">
          <cell r="B1212">
            <v>321</v>
          </cell>
          <cell r="C1212">
            <v>0</v>
          </cell>
          <cell r="D1212">
            <v>321</v>
          </cell>
          <cell r="E1212" t="str">
            <v>KEY DC 0.25 KGS</v>
          </cell>
          <cell r="F1212" t="str">
            <v>Key</v>
          </cell>
        </row>
        <row r="1213">
          <cell r="B1213">
            <v>573</v>
          </cell>
          <cell r="C1213">
            <v>0</v>
          </cell>
          <cell r="D1213">
            <v>573</v>
          </cell>
          <cell r="E1213" t="str">
            <v>KEY LIMPIABAOS (NUEVO) 4 LTS</v>
          </cell>
          <cell r="F1213" t="str">
            <v>Key</v>
          </cell>
        </row>
        <row r="1214">
          <cell r="B1214">
            <v>346</v>
          </cell>
          <cell r="C1214">
            <v>0</v>
          </cell>
          <cell r="D1214">
            <v>346</v>
          </cell>
          <cell r="E1214" t="str">
            <v>KEY LIMPIADOR DE AL 0.25 KGS</v>
          </cell>
          <cell r="F1214" t="str">
            <v>Key</v>
          </cell>
        </row>
        <row r="1215">
          <cell r="B1215">
            <v>70080</v>
          </cell>
          <cell r="C1215">
            <v>0</v>
          </cell>
          <cell r="D1215">
            <v>70080</v>
          </cell>
          <cell r="E1215" t="str">
            <v>VANG. SARRICIDA 4 LTS</v>
          </cell>
          <cell r="F1215" t="str">
            <v>Key</v>
          </cell>
        </row>
        <row r="1216">
          <cell r="B1216">
            <v>2140</v>
          </cell>
          <cell r="C1216">
            <v>0</v>
          </cell>
          <cell r="D1216">
            <v>2140</v>
          </cell>
          <cell r="E1216" t="str">
            <v>KEY JABON LIQ. NEUTROLIM</v>
          </cell>
          <cell r="F1216" t="str">
            <v>Key</v>
          </cell>
        </row>
        <row r="1217">
          <cell r="B1217">
            <v>2002</v>
          </cell>
          <cell r="C1217">
            <v>0</v>
          </cell>
          <cell r="D1217">
            <v>2002</v>
          </cell>
          <cell r="E1217" t="str">
            <v>SUAVIZANTE 610  20 LT.</v>
          </cell>
          <cell r="F1217" t="str">
            <v>Key</v>
          </cell>
        </row>
        <row r="1218">
          <cell r="B1218">
            <v>354</v>
          </cell>
          <cell r="C1218">
            <v>0</v>
          </cell>
          <cell r="D1218">
            <v>354</v>
          </cell>
          <cell r="E1218" t="str">
            <v>KEY LIMPIADOR DE CO 20 KGS</v>
          </cell>
          <cell r="F1218" t="str">
            <v>Key</v>
          </cell>
        </row>
        <row r="1219">
          <cell r="B1219">
            <v>386</v>
          </cell>
          <cell r="C1219">
            <v>0</v>
          </cell>
          <cell r="D1219">
            <v>386</v>
          </cell>
          <cell r="E1219" t="str">
            <v>KEY BRILLO 0.25 LTS</v>
          </cell>
          <cell r="F1219" t="str">
            <v>Key</v>
          </cell>
        </row>
        <row r="1220">
          <cell r="B1220">
            <v>416</v>
          </cell>
          <cell r="C1220">
            <v>0</v>
          </cell>
          <cell r="D1220">
            <v>416</v>
          </cell>
          <cell r="E1220" t="str">
            <v>KEY AFLOJATODO 0.25 LTS</v>
          </cell>
          <cell r="F1220" t="str">
            <v>Key</v>
          </cell>
        </row>
        <row r="1221">
          <cell r="B1221">
            <v>419</v>
          </cell>
          <cell r="C1221">
            <v>0</v>
          </cell>
          <cell r="D1221">
            <v>419</v>
          </cell>
          <cell r="E1221" t="str">
            <v>KEY AFLOJATODO 20 LTS</v>
          </cell>
          <cell r="F1221" t="str">
            <v>Key</v>
          </cell>
        </row>
        <row r="1222">
          <cell r="B1222">
            <v>428</v>
          </cell>
          <cell r="C1222">
            <v>0</v>
          </cell>
          <cell r="D1222">
            <v>428</v>
          </cell>
          <cell r="E1222" t="str">
            <v>KEY ANTICONGELANTE ESP. 4 LTS</v>
          </cell>
          <cell r="F1222" t="str">
            <v>Key</v>
          </cell>
        </row>
        <row r="1223">
          <cell r="B1223">
            <v>436</v>
          </cell>
          <cell r="C1223">
            <v>0</v>
          </cell>
          <cell r="D1223">
            <v>436</v>
          </cell>
          <cell r="E1223" t="str">
            <v>KEY ELECTROLUB 0.25 LTS</v>
          </cell>
          <cell r="F1223" t="str">
            <v>Key</v>
          </cell>
        </row>
        <row r="1224">
          <cell r="B1224">
            <v>464</v>
          </cell>
          <cell r="C1224">
            <v>0</v>
          </cell>
          <cell r="D1224">
            <v>464</v>
          </cell>
          <cell r="E1224" t="str">
            <v>KEY SS AEROSOL (510 1 PZA</v>
          </cell>
          <cell r="F1224" t="str">
            <v>Key</v>
          </cell>
        </row>
        <row r="1225">
          <cell r="B1225">
            <v>474</v>
          </cell>
          <cell r="C1225">
            <v>0</v>
          </cell>
          <cell r="D1225">
            <v>474</v>
          </cell>
          <cell r="E1225" t="str">
            <v>KEY DETECTO REVELADOR 0.3 KGS</v>
          </cell>
          <cell r="F1225" t="str">
            <v>Key</v>
          </cell>
        </row>
        <row r="1226">
          <cell r="B1226">
            <v>521</v>
          </cell>
          <cell r="C1226">
            <v>0</v>
          </cell>
          <cell r="D1226">
            <v>521</v>
          </cell>
          <cell r="E1226" t="str">
            <v>KEY TOTAL 0.25 LTS</v>
          </cell>
          <cell r="F1226" t="str">
            <v>Key</v>
          </cell>
        </row>
        <row r="1227">
          <cell r="B1227">
            <v>531</v>
          </cell>
          <cell r="C1227">
            <v>0</v>
          </cell>
          <cell r="D1227">
            <v>531</v>
          </cell>
          <cell r="E1227" t="str">
            <v>KEY UNICO 0.25 LTS</v>
          </cell>
          <cell r="F1227" t="str">
            <v>Key</v>
          </cell>
        </row>
        <row r="1228">
          <cell r="B1228">
            <v>532</v>
          </cell>
          <cell r="C1228">
            <v>0</v>
          </cell>
          <cell r="D1228">
            <v>532</v>
          </cell>
          <cell r="E1228" t="str">
            <v>KEY UNICO 1 LT</v>
          </cell>
          <cell r="F1228" t="str">
            <v>Key</v>
          </cell>
        </row>
        <row r="1229">
          <cell r="B1229">
            <v>539</v>
          </cell>
          <cell r="C1229">
            <v>0</v>
          </cell>
          <cell r="D1229">
            <v>539</v>
          </cell>
          <cell r="E1229" t="str">
            <v>KEY LUBOL 600 AEROS 1 PZA</v>
          </cell>
          <cell r="F1229" t="str">
            <v>Key</v>
          </cell>
        </row>
        <row r="1230">
          <cell r="B1230">
            <v>544</v>
          </cell>
          <cell r="C1230">
            <v>0</v>
          </cell>
          <cell r="D1230">
            <v>544</v>
          </cell>
          <cell r="E1230" t="str">
            <v>KEY FORMULA 503 20 LTS</v>
          </cell>
          <cell r="F1230" t="str">
            <v>Key</v>
          </cell>
        </row>
        <row r="1231">
          <cell r="B1231">
            <v>546</v>
          </cell>
          <cell r="C1231">
            <v>0</v>
          </cell>
          <cell r="D1231">
            <v>546</v>
          </cell>
          <cell r="E1231" t="str">
            <v>KEY MULTI-BIO 0.25 LTS</v>
          </cell>
          <cell r="F1231" t="str">
            <v>Key</v>
          </cell>
        </row>
        <row r="1232">
          <cell r="B1232">
            <v>571</v>
          </cell>
          <cell r="C1232">
            <v>0</v>
          </cell>
          <cell r="D1232">
            <v>571</v>
          </cell>
          <cell r="E1232" t="str">
            <v>KEY LIMPIABAOS (NUEVO 0.25 LT</v>
          </cell>
          <cell r="F1232" t="str">
            <v>Key</v>
          </cell>
        </row>
        <row r="1233">
          <cell r="B1233">
            <v>576</v>
          </cell>
          <cell r="C1233">
            <v>0</v>
          </cell>
          <cell r="D1233">
            <v>576</v>
          </cell>
          <cell r="E1233" t="str">
            <v>KREM-X  0.8 LTS. (L.M.P.)</v>
          </cell>
          <cell r="F1233" t="str">
            <v>Key</v>
          </cell>
        </row>
        <row r="1234">
          <cell r="B1234">
            <v>2198</v>
          </cell>
          <cell r="C1234">
            <v>0</v>
          </cell>
          <cell r="D1234">
            <v>2198</v>
          </cell>
          <cell r="E1234" t="str">
            <v>KEY DERM-O-QUAT ESPUMA CARTUCHO 1L</v>
          </cell>
          <cell r="F1234" t="str">
            <v>Key</v>
          </cell>
        </row>
        <row r="1235">
          <cell r="B1235">
            <v>579</v>
          </cell>
          <cell r="C1235">
            <v>0</v>
          </cell>
          <cell r="D1235">
            <v>579</v>
          </cell>
          <cell r="E1235" t="str">
            <v>KEY KREM-X GRANULADO 4 KG</v>
          </cell>
          <cell r="F1235" t="str">
            <v>Key</v>
          </cell>
        </row>
        <row r="1236">
          <cell r="B1236">
            <v>814</v>
          </cell>
          <cell r="C1236">
            <v>0</v>
          </cell>
          <cell r="D1236">
            <v>814</v>
          </cell>
          <cell r="E1236" t="str">
            <v>F-10 PRODECO</v>
          </cell>
          <cell r="F1236" t="str">
            <v>Key</v>
          </cell>
        </row>
        <row r="1237">
          <cell r="B1237">
            <v>827</v>
          </cell>
          <cell r="C1237">
            <v>0</v>
          </cell>
          <cell r="D1237">
            <v>827</v>
          </cell>
          <cell r="E1237" t="str">
            <v>D.N PRODECO</v>
          </cell>
          <cell r="F1237" t="str">
            <v>Key</v>
          </cell>
        </row>
        <row r="1238">
          <cell r="B1238">
            <v>881</v>
          </cell>
          <cell r="C1238">
            <v>0</v>
          </cell>
          <cell r="D1238">
            <v>881</v>
          </cell>
          <cell r="E1238" t="str">
            <v>PRO EM-1</v>
          </cell>
          <cell r="F1238" t="str">
            <v>Key</v>
          </cell>
        </row>
        <row r="1239">
          <cell r="B1239">
            <v>890</v>
          </cell>
          <cell r="C1239">
            <v>0</v>
          </cell>
          <cell r="D1239">
            <v>890</v>
          </cell>
          <cell r="E1239" t="str">
            <v>PRO EM-2  200 LT.</v>
          </cell>
          <cell r="F1239" t="str">
            <v>Key</v>
          </cell>
        </row>
        <row r="1240">
          <cell r="B1240">
            <v>893</v>
          </cell>
          <cell r="C1240">
            <v>0</v>
          </cell>
          <cell r="D1240">
            <v>893</v>
          </cell>
          <cell r="E1240" t="str">
            <v>JABONERA METALICA RELLENABLE</v>
          </cell>
          <cell r="F1240" t="str">
            <v>Key</v>
          </cell>
        </row>
        <row r="1241">
          <cell r="B1241">
            <v>920</v>
          </cell>
          <cell r="C1241">
            <v>0</v>
          </cell>
          <cell r="D1241">
            <v>920</v>
          </cell>
          <cell r="E1241" t="str">
            <v>PISTOLA ATOMIZADORA 1 PZA ITEM 922HLBLWH</v>
          </cell>
          <cell r="F1241" t="str">
            <v>Key</v>
          </cell>
        </row>
        <row r="1242">
          <cell r="B1242">
            <v>927</v>
          </cell>
          <cell r="C1242">
            <v>0</v>
          </cell>
          <cell r="D1242">
            <v>927</v>
          </cell>
          <cell r="E1242" t="str">
            <v>BOTE DE AEROSOL RECARGABLE</v>
          </cell>
          <cell r="F1242" t="str">
            <v>Key</v>
          </cell>
        </row>
        <row r="1243">
          <cell r="B1243">
            <v>8670</v>
          </cell>
          <cell r="C1243">
            <v>0</v>
          </cell>
          <cell r="D1243">
            <v>8670</v>
          </cell>
          <cell r="E1243" t="str">
            <v>DETERGENTE POLVO  9 KG</v>
          </cell>
          <cell r="F1243" t="str">
            <v>Key</v>
          </cell>
        </row>
        <row r="1244">
          <cell r="B1244">
            <v>2901</v>
          </cell>
          <cell r="C1244" t="str">
            <v>D256</v>
          </cell>
          <cell r="D1244">
            <v>2901</v>
          </cell>
          <cell r="E1244" t="str">
            <v>DESPACHADOR DE TOALLA EN ROLLO BLANCO</v>
          </cell>
          <cell r="F1244" t="str">
            <v>GP</v>
          </cell>
        </row>
        <row r="1245">
          <cell r="B1245">
            <v>8675</v>
          </cell>
          <cell r="C1245">
            <v>0</v>
          </cell>
          <cell r="D1245">
            <v>8675</v>
          </cell>
          <cell r="E1245" t="str">
            <v>FRANELA BLANCA (ROLLO 25MX50CM</v>
          </cell>
          <cell r="F1245" t="str">
            <v>Key</v>
          </cell>
        </row>
        <row r="1246">
          <cell r="B1246">
            <v>935</v>
          </cell>
          <cell r="C1246">
            <v>0</v>
          </cell>
          <cell r="D1246">
            <v>935</v>
          </cell>
          <cell r="E1246" t="str">
            <v>PROSH 1</v>
          </cell>
          <cell r="F1246" t="str">
            <v>Key</v>
          </cell>
        </row>
        <row r="1247">
          <cell r="B1247">
            <v>947</v>
          </cell>
          <cell r="C1247">
            <v>0</v>
          </cell>
          <cell r="D1247">
            <v>947</v>
          </cell>
          <cell r="E1247" t="str">
            <v>PRO BA-1  4 LTS</v>
          </cell>
          <cell r="F1247" t="str">
            <v>Key</v>
          </cell>
        </row>
        <row r="1248">
          <cell r="B1248">
            <v>111184</v>
          </cell>
          <cell r="C1248">
            <v>0</v>
          </cell>
          <cell r="D1248">
            <v>111184</v>
          </cell>
          <cell r="E1248" t="str">
            <v>CUBETA PLASTICO AMARILLA OXXOS</v>
          </cell>
          <cell r="F1248" t="str">
            <v>Local</v>
          </cell>
        </row>
        <row r="1249">
          <cell r="B1249">
            <v>949</v>
          </cell>
          <cell r="C1249">
            <v>0</v>
          </cell>
          <cell r="D1249">
            <v>949</v>
          </cell>
          <cell r="E1249" t="str">
            <v>PRO BA-1 200 LTS</v>
          </cell>
          <cell r="F1249" t="str">
            <v>Key</v>
          </cell>
        </row>
        <row r="1250">
          <cell r="B1250">
            <v>951</v>
          </cell>
          <cell r="C1250">
            <v>0</v>
          </cell>
          <cell r="D1250">
            <v>951</v>
          </cell>
          <cell r="E1250" t="str">
            <v>VALVULA 2 P/TAMBOR 1 PZA</v>
          </cell>
          <cell r="F1250" t="str">
            <v>Key</v>
          </cell>
        </row>
        <row r="1251">
          <cell r="B1251">
            <v>957</v>
          </cell>
          <cell r="C1251">
            <v>0</v>
          </cell>
          <cell r="D1251">
            <v>957</v>
          </cell>
          <cell r="E1251" t="str">
            <v>BOMBA EXTRACTORA P/ 1 PZA ITEM 495</v>
          </cell>
          <cell r="F1251" t="str">
            <v>Key</v>
          </cell>
        </row>
        <row r="1252">
          <cell r="B1252">
            <v>960</v>
          </cell>
          <cell r="C1252">
            <v>0</v>
          </cell>
          <cell r="D1252">
            <v>960</v>
          </cell>
          <cell r="E1252" t="str">
            <v xml:space="preserve">BOMBA DOSIFICADORA 10 ML.      </v>
          </cell>
          <cell r="F1252" t="str">
            <v>Key</v>
          </cell>
        </row>
        <row r="1253">
          <cell r="B1253">
            <v>967</v>
          </cell>
          <cell r="C1253">
            <v>0</v>
          </cell>
          <cell r="D1253">
            <v>967</v>
          </cell>
          <cell r="E1253" t="str">
            <v>ASPERSOR PLASTICO ( 1 PZA</v>
          </cell>
          <cell r="F1253" t="str">
            <v>Key</v>
          </cell>
        </row>
        <row r="1254">
          <cell r="B1254">
            <v>993</v>
          </cell>
          <cell r="C1254">
            <v>0</v>
          </cell>
          <cell r="D1254">
            <v>993</v>
          </cell>
          <cell r="E1254" t="str">
            <v>JABONERA IMPORTADA AUTOMATICA ESPUMA</v>
          </cell>
          <cell r="F1254" t="str">
            <v>Key</v>
          </cell>
        </row>
        <row r="1255">
          <cell r="B1255">
            <v>35217</v>
          </cell>
          <cell r="C1255">
            <v>0</v>
          </cell>
          <cell r="D1255">
            <v>35217</v>
          </cell>
          <cell r="E1255" t="str">
            <v xml:space="preserve">MICROFIBRA 40x40 ROJA RB      </v>
          </cell>
          <cell r="F1255" t="str">
            <v>Key</v>
          </cell>
        </row>
        <row r="1256">
          <cell r="B1256">
            <v>994</v>
          </cell>
          <cell r="C1256">
            <v>0</v>
          </cell>
          <cell r="D1256">
            <v>994</v>
          </cell>
          <cell r="E1256" t="str">
            <v>DOSIFICADOR GEL/SPRAY AUTOM.</v>
          </cell>
          <cell r="F1256" t="str">
            <v>Key</v>
          </cell>
        </row>
        <row r="1257">
          <cell r="B1257">
            <v>1078</v>
          </cell>
          <cell r="C1257">
            <v>0</v>
          </cell>
          <cell r="D1257">
            <v>1078</v>
          </cell>
          <cell r="E1257" t="str">
            <v>KEY AMBIENTADOR AQUA 4 LTS</v>
          </cell>
          <cell r="F1257" t="str">
            <v>Key</v>
          </cell>
        </row>
        <row r="1258">
          <cell r="B1258">
            <v>100</v>
          </cell>
          <cell r="C1258">
            <v>0</v>
          </cell>
          <cell r="D1258">
            <v>100</v>
          </cell>
          <cell r="E1258" t="str">
            <v>SSK</v>
          </cell>
          <cell r="F1258" t="str">
            <v>Key</v>
          </cell>
        </row>
        <row r="1259">
          <cell r="B1259">
            <v>1045</v>
          </cell>
          <cell r="C1259">
            <v>0</v>
          </cell>
          <cell r="D1259">
            <v>1045</v>
          </cell>
          <cell r="E1259" t="str">
            <v>PASTILLA SANITARIA BIOACTIV 1 PZA.</v>
          </cell>
          <cell r="F1259" t="str">
            <v>Key</v>
          </cell>
        </row>
        <row r="1260">
          <cell r="B1260">
            <v>1076</v>
          </cell>
          <cell r="C1260">
            <v>0</v>
          </cell>
          <cell r="D1260">
            <v>1076</v>
          </cell>
          <cell r="E1260" t="str">
            <v>KEY AMBIENTADOR AQUA 0.25 LTS</v>
          </cell>
          <cell r="F1260" t="str">
            <v>Key</v>
          </cell>
        </row>
        <row r="1261">
          <cell r="B1261">
            <v>1077</v>
          </cell>
          <cell r="C1261">
            <v>0</v>
          </cell>
          <cell r="D1261">
            <v>1077</v>
          </cell>
          <cell r="E1261" t="str">
            <v>KEY AMBIENTADOR AQUA 1 LTO.</v>
          </cell>
          <cell r="F1261" t="str">
            <v>Key</v>
          </cell>
        </row>
        <row r="1262">
          <cell r="B1262">
            <v>2668</v>
          </cell>
          <cell r="C1262">
            <v>0</v>
          </cell>
          <cell r="D1262">
            <v>2668</v>
          </cell>
          <cell r="E1262" t="str">
            <v>KEY SAN-O-DERM 4 LTS</v>
          </cell>
          <cell r="F1262" t="str">
            <v>Key</v>
          </cell>
        </row>
        <row r="1263">
          <cell r="B1263">
            <v>111318</v>
          </cell>
          <cell r="C1263">
            <v>0</v>
          </cell>
          <cell r="D1263">
            <v>111318</v>
          </cell>
          <cell r="E1263" t="str">
            <v xml:space="preserve">BOLSA 60 X 60 CM CAJA C/1000 VERDE (C242408M) </v>
          </cell>
          <cell r="F1263" t="str">
            <v>Cronos</v>
          </cell>
        </row>
        <row r="1264">
          <cell r="B1264">
            <v>70081</v>
          </cell>
          <cell r="C1264">
            <v>0</v>
          </cell>
          <cell r="D1264">
            <v>70081</v>
          </cell>
          <cell r="E1264" t="str">
            <v>VANG. SARRICIDA 18 LTS</v>
          </cell>
          <cell r="F1264" t="str">
            <v>Key</v>
          </cell>
        </row>
        <row r="1265">
          <cell r="B1265">
            <v>9005</v>
          </cell>
          <cell r="C1265">
            <v>0</v>
          </cell>
          <cell r="D1265">
            <v>9005</v>
          </cell>
          <cell r="E1265" t="str">
            <v>REPUESTO MOP ECONOMICO 60 CM.</v>
          </cell>
          <cell r="F1265" t="str">
            <v>Key</v>
          </cell>
        </row>
        <row r="1266">
          <cell r="B1266">
            <v>1079</v>
          </cell>
          <cell r="C1266">
            <v>0</v>
          </cell>
          <cell r="D1266">
            <v>1079</v>
          </cell>
          <cell r="E1266" t="str">
            <v>KEY AMBIENTADOR AQUA 20 LTS</v>
          </cell>
          <cell r="F1266" t="str">
            <v>Key</v>
          </cell>
        </row>
        <row r="1267">
          <cell r="B1267">
            <v>1086</v>
          </cell>
          <cell r="C1267">
            <v>0</v>
          </cell>
          <cell r="D1267">
            <v>1086</v>
          </cell>
          <cell r="E1267" t="str">
            <v>KEY AMBIENTADOR MANZANA 0.25 LTS.</v>
          </cell>
          <cell r="F1267" t="str">
            <v>Key</v>
          </cell>
        </row>
        <row r="1268">
          <cell r="B1268">
            <v>1101</v>
          </cell>
          <cell r="C1268">
            <v>0</v>
          </cell>
          <cell r="D1268">
            <v>1101</v>
          </cell>
          <cell r="E1268" t="str">
            <v>CEPILLO HERCULES 1 PZA 40541-02</v>
          </cell>
          <cell r="F1268" t="str">
            <v>Key</v>
          </cell>
        </row>
        <row r="1269">
          <cell r="B1269">
            <v>1102</v>
          </cell>
          <cell r="C1269">
            <v>0</v>
          </cell>
          <cell r="D1269">
            <v>1102</v>
          </cell>
          <cell r="E1269" t="str">
            <v>CEPILLO HERCULES LARGO 1 PZA 40501-02</v>
          </cell>
          <cell r="F1269" t="str">
            <v>Key</v>
          </cell>
        </row>
        <row r="1270">
          <cell r="B1270">
            <v>1106</v>
          </cell>
          <cell r="C1270">
            <v>0</v>
          </cell>
          <cell r="D1270">
            <v>1106</v>
          </cell>
          <cell r="E1270" t="str">
            <v>CEPILLO DE DRENAJE 1 PZA ITEM 40147</v>
          </cell>
          <cell r="F1270" t="str">
            <v>Key</v>
          </cell>
        </row>
        <row r="1271">
          <cell r="B1271">
            <v>1107</v>
          </cell>
          <cell r="C1271">
            <v>0</v>
          </cell>
          <cell r="D1271">
            <v>1107</v>
          </cell>
          <cell r="E1271" t="str">
            <v>MANGO P/CEPILLO DRENAJE 1 PZA ITEM 40236</v>
          </cell>
          <cell r="F1271" t="str">
            <v>Key</v>
          </cell>
        </row>
        <row r="1272">
          <cell r="B1272">
            <v>111327</v>
          </cell>
          <cell r="C1272">
            <v>0</v>
          </cell>
          <cell r="D1272">
            <v>111327</v>
          </cell>
          <cell r="E1272" t="str">
            <v>Malla para mingitorio con pastilla Wiese</v>
          </cell>
          <cell r="F1272" t="str">
            <v>Local</v>
          </cell>
        </row>
        <row r="1273">
          <cell r="B1273">
            <v>873</v>
          </cell>
          <cell r="C1273">
            <v>0</v>
          </cell>
          <cell r="D1273">
            <v>873</v>
          </cell>
          <cell r="E1273" t="str">
            <v>PRO AUTOSHAMPOO 4 LT</v>
          </cell>
          <cell r="F1273" t="str">
            <v>Key</v>
          </cell>
        </row>
        <row r="1274">
          <cell r="B1274">
            <v>1108</v>
          </cell>
          <cell r="C1274">
            <v>0</v>
          </cell>
          <cell r="D1274">
            <v>1108</v>
          </cell>
          <cell r="E1274" t="str">
            <v>CEPILLO DE ALAMBRE C/RASQ. 40671(02)</v>
          </cell>
          <cell r="F1274" t="str">
            <v>Key</v>
          </cell>
        </row>
        <row r="1275">
          <cell r="B1275">
            <v>1111</v>
          </cell>
          <cell r="C1275">
            <v>0</v>
          </cell>
          <cell r="D1275">
            <v>1111</v>
          </cell>
          <cell r="E1275" t="str">
            <v>CEPILLO P/TUBERIA DELGADA ITEM 40150-00</v>
          </cell>
          <cell r="F1275" t="str">
            <v>Key</v>
          </cell>
        </row>
        <row r="1276">
          <cell r="B1276">
            <v>1114</v>
          </cell>
          <cell r="C1276">
            <v>0</v>
          </cell>
          <cell r="D1276">
            <v>1114</v>
          </cell>
          <cell r="E1276" t="str">
            <v>RACK PARA CEPILLOS 1 PZA ITEM 40735-03</v>
          </cell>
          <cell r="F1276" t="str">
            <v>Key</v>
          </cell>
        </row>
        <row r="1277">
          <cell r="B1277">
            <v>1127</v>
          </cell>
          <cell r="C1277">
            <v>0</v>
          </cell>
          <cell r="D1277">
            <v>1127</v>
          </cell>
          <cell r="E1277" t="str">
            <v>RASQUETA PLASTICA CORTA 1 PZA ITEM 40350-00</v>
          </cell>
          <cell r="F1277" t="str">
            <v>Key</v>
          </cell>
        </row>
        <row r="1278">
          <cell r="B1278">
            <v>111336</v>
          </cell>
          <cell r="C1278">
            <v>0</v>
          </cell>
          <cell r="D1278">
            <v>111336</v>
          </cell>
          <cell r="E1278" t="str">
            <v>ESPONJA LAVACOCHES</v>
          </cell>
          <cell r="F1278" t="str">
            <v>Chartea</v>
          </cell>
        </row>
        <row r="1279">
          <cell r="B1279">
            <v>1150</v>
          </cell>
          <cell r="C1279">
            <v>0</v>
          </cell>
          <cell r="D1279">
            <v>1150</v>
          </cell>
          <cell r="E1279" t="str">
            <v>REPUESTO DE HULE P/RAST MET 18 METALICO 18 (T0450</v>
          </cell>
          <cell r="F1279" t="str">
            <v>Key</v>
          </cell>
        </row>
        <row r="1280">
          <cell r="B1280">
            <v>2929</v>
          </cell>
          <cell r="C1280">
            <v>29424</v>
          </cell>
          <cell r="D1280">
            <v>2929</v>
          </cell>
          <cell r="E1280" t="str">
            <v>BRAWNY USO MEDIO COCINAS 150 WIPERS H/S (29424)</v>
          </cell>
          <cell r="F1280" t="str">
            <v>GP</v>
          </cell>
        </row>
        <row r="1281">
          <cell r="B1281">
            <v>1151</v>
          </cell>
          <cell r="C1281">
            <v>0</v>
          </cell>
          <cell r="D1281">
            <v>1151</v>
          </cell>
          <cell r="E1281" t="str">
            <v>RASTRILLO TITAN PISOS 20 ITEM 1800</v>
          </cell>
          <cell r="F1281" t="str">
            <v>Key</v>
          </cell>
        </row>
        <row r="1282">
          <cell r="B1282">
            <v>1245</v>
          </cell>
          <cell r="C1282">
            <v>0</v>
          </cell>
          <cell r="D1282">
            <v>1245</v>
          </cell>
          <cell r="E1282" t="str">
            <v>CEPILLO HERCULES CORTO AMARILL</v>
          </cell>
          <cell r="F1282" t="str">
            <v>Key</v>
          </cell>
        </row>
        <row r="1283">
          <cell r="B1283">
            <v>1266</v>
          </cell>
          <cell r="C1283">
            <v>0</v>
          </cell>
          <cell r="D1283">
            <v>1266</v>
          </cell>
          <cell r="E1283" t="str">
            <v>CEPILLO P/PISOS HI-LO BLANCO ITEM 40423-14</v>
          </cell>
          <cell r="F1283" t="str">
            <v>Key</v>
          </cell>
        </row>
        <row r="1284">
          <cell r="B1284">
            <v>1285</v>
          </cell>
          <cell r="C1284">
            <v>0</v>
          </cell>
          <cell r="D1284">
            <v>1285</v>
          </cell>
          <cell r="E1284" t="str">
            <v>MOP SECO COMPLETO 24</v>
          </cell>
          <cell r="F1284" t="str">
            <v>Key</v>
          </cell>
        </row>
        <row r="1285">
          <cell r="B1285">
            <v>1268</v>
          </cell>
          <cell r="C1285">
            <v>0</v>
          </cell>
          <cell r="D1285">
            <v>1268</v>
          </cell>
          <cell r="E1285" t="str">
            <v>CEPILLO P/PISOS HI-LO VERDE ITEM 40423-09</v>
          </cell>
          <cell r="F1285" t="str">
            <v>Key</v>
          </cell>
        </row>
        <row r="1286">
          <cell r="B1286">
            <v>1269</v>
          </cell>
          <cell r="C1286">
            <v>0</v>
          </cell>
          <cell r="D1286">
            <v>1269</v>
          </cell>
          <cell r="E1286" t="str">
            <v>CEPILLO P/PISOS HI-LO ROJO ITEM 40423-05</v>
          </cell>
          <cell r="F1286" t="str">
            <v>Key</v>
          </cell>
        </row>
        <row r="1287">
          <cell r="B1287">
            <v>1278</v>
          </cell>
          <cell r="C1287">
            <v>0</v>
          </cell>
          <cell r="D1287">
            <v>1278</v>
          </cell>
          <cell r="E1287" t="str">
            <v>REP. MOP SECO 36 I 1 PZA</v>
          </cell>
          <cell r="F1287" t="str">
            <v>Key</v>
          </cell>
        </row>
        <row r="1288">
          <cell r="B1288">
            <v>1293</v>
          </cell>
          <cell r="C1288">
            <v>0</v>
          </cell>
          <cell r="D1288">
            <v>1293</v>
          </cell>
          <cell r="E1288" t="str">
            <v>CEPILLO SPECTRUM COUNTER BLANC (40480-02)</v>
          </cell>
          <cell r="F1288" t="str">
            <v>Key</v>
          </cell>
        </row>
        <row r="1289">
          <cell r="B1289">
            <v>1309</v>
          </cell>
          <cell r="C1289">
            <v>0</v>
          </cell>
          <cell r="D1289">
            <v>1309</v>
          </cell>
          <cell r="E1289" t="str">
            <v>KEY MULTIUSOS S/B</v>
          </cell>
          <cell r="F1289" t="str">
            <v>Key</v>
          </cell>
        </row>
        <row r="1290">
          <cell r="B1290">
            <v>1324</v>
          </cell>
          <cell r="C1290">
            <v>0</v>
          </cell>
          <cell r="D1290">
            <v>1324</v>
          </cell>
          <cell r="E1290" t="str">
            <v>KEY LIMPIAVIDRIOS S/B</v>
          </cell>
          <cell r="F1290" t="str">
            <v>Key</v>
          </cell>
        </row>
        <row r="1291">
          <cell r="B1291">
            <v>1331</v>
          </cell>
          <cell r="C1291">
            <v>0</v>
          </cell>
          <cell r="D1291">
            <v>1331</v>
          </cell>
          <cell r="E1291" t="str">
            <v>KEY TRIPLE ACCION LIMON 0.25 LTS.</v>
          </cell>
          <cell r="F1291" t="str">
            <v>Key</v>
          </cell>
        </row>
        <row r="1292">
          <cell r="B1292">
            <v>1336</v>
          </cell>
          <cell r="C1292">
            <v>0</v>
          </cell>
          <cell r="D1292">
            <v>1336</v>
          </cell>
          <cell r="E1292" t="str">
            <v xml:space="preserve">SERV. LGS CITRUS CONC.(1063)   62.5 GR.           </v>
          </cell>
          <cell r="F1292" t="str">
            <v>Key</v>
          </cell>
        </row>
        <row r="1293">
          <cell r="B1293">
            <v>1337</v>
          </cell>
          <cell r="C1293">
            <v>0</v>
          </cell>
          <cell r="D1293">
            <v>1337</v>
          </cell>
          <cell r="E1293" t="str">
            <v xml:space="preserve">SERV. LGS MANZANA CONC.(1063)  62.5 GR.           </v>
          </cell>
          <cell r="F1293" t="str">
            <v>Key</v>
          </cell>
        </row>
        <row r="1294">
          <cell r="B1294">
            <v>1338</v>
          </cell>
          <cell r="C1294">
            <v>0</v>
          </cell>
          <cell r="D1294">
            <v>1338</v>
          </cell>
          <cell r="E1294" t="str">
            <v>SERVICIO LGS CEREZA CONC. (1063)</v>
          </cell>
          <cell r="F1294" t="str">
            <v>Key</v>
          </cell>
        </row>
        <row r="1295">
          <cell r="B1295">
            <v>1339</v>
          </cell>
          <cell r="C1295">
            <v>0</v>
          </cell>
          <cell r="D1295">
            <v>1339</v>
          </cell>
          <cell r="E1295" t="str">
            <v xml:space="preserve">SERV. LGS MORA CONC.(1063)     62.5 GR.           </v>
          </cell>
          <cell r="F1295" t="str">
            <v>Key</v>
          </cell>
        </row>
        <row r="1296">
          <cell r="B1296">
            <v>2938</v>
          </cell>
          <cell r="C1296">
            <v>0</v>
          </cell>
          <cell r="D1296">
            <v>2938</v>
          </cell>
          <cell r="E1296" t="str">
            <v>BASE P/DESPACHADOR MINIROLLO 3.25</v>
          </cell>
          <cell r="F1296" t="str">
            <v>GP</v>
          </cell>
        </row>
        <row r="1297">
          <cell r="B1297">
            <v>1346</v>
          </cell>
          <cell r="C1297">
            <v>0</v>
          </cell>
          <cell r="D1297">
            <v>1346</v>
          </cell>
          <cell r="E1297" t="str">
            <v xml:space="preserve">SERV. LGS MELON CONC.(1063)    62.5 GR.           </v>
          </cell>
          <cell r="F1297" t="str">
            <v>Key</v>
          </cell>
        </row>
        <row r="1298">
          <cell r="B1298">
            <v>111406</v>
          </cell>
          <cell r="C1298">
            <v>0</v>
          </cell>
          <cell r="D1298">
            <v>111406</v>
          </cell>
          <cell r="E1298" t="str">
            <v xml:space="preserve">Papel higienico 5100   </v>
          </cell>
          <cell r="F1298" t="str">
            <v>Local</v>
          </cell>
        </row>
        <row r="1299">
          <cell r="B1299">
            <v>1352</v>
          </cell>
          <cell r="C1299">
            <v>0</v>
          </cell>
          <cell r="D1299">
            <v>1352</v>
          </cell>
          <cell r="E1299" t="str">
            <v>SERV. LGS CITRUS CONC.(1064)   45 GR.     P.ORIGEN</v>
          </cell>
          <cell r="F1299" t="str">
            <v>Key</v>
          </cell>
        </row>
        <row r="1300">
          <cell r="B1300">
            <v>1353</v>
          </cell>
          <cell r="C1300">
            <v>0</v>
          </cell>
          <cell r="D1300">
            <v>1353</v>
          </cell>
          <cell r="E1300" t="str">
            <v>SERV. LGS MANZANA CONC.(1064)  45 GR.  P.ORIGEN: M</v>
          </cell>
          <cell r="F1300" t="str">
            <v>Key</v>
          </cell>
        </row>
        <row r="1301">
          <cell r="B1301">
            <v>1356</v>
          </cell>
          <cell r="C1301">
            <v>0</v>
          </cell>
          <cell r="D1301">
            <v>1356</v>
          </cell>
          <cell r="E1301" t="str">
            <v>SERVICIO LGS CEREZA CONC. (1064)</v>
          </cell>
          <cell r="F1301" t="str">
            <v>Key</v>
          </cell>
        </row>
        <row r="1302">
          <cell r="B1302">
            <v>1358</v>
          </cell>
          <cell r="C1302">
            <v>0</v>
          </cell>
          <cell r="D1302">
            <v>1358</v>
          </cell>
          <cell r="E1302" t="str">
            <v>SERVICIO LGS MELON CONC. (1064)</v>
          </cell>
          <cell r="F1302" t="str">
            <v>Key</v>
          </cell>
        </row>
        <row r="1303">
          <cell r="B1303">
            <v>1382</v>
          </cell>
          <cell r="C1303">
            <v>0</v>
          </cell>
          <cell r="D1303">
            <v>1382</v>
          </cell>
          <cell r="E1303" t="str">
            <v>KIT-A-OXIDO 1 LT</v>
          </cell>
          <cell r="F1303" t="str">
            <v>Key</v>
          </cell>
        </row>
        <row r="1304">
          <cell r="B1304">
            <v>1418</v>
          </cell>
          <cell r="C1304">
            <v>0</v>
          </cell>
          <cell r="D1304">
            <v>1418</v>
          </cell>
          <cell r="E1304" t="str">
            <v>KEY MANZANA 4 LT.</v>
          </cell>
          <cell r="F1304" t="str">
            <v>Key</v>
          </cell>
        </row>
        <row r="1305">
          <cell r="B1305">
            <v>1419</v>
          </cell>
          <cell r="C1305">
            <v>0</v>
          </cell>
          <cell r="D1305">
            <v>1419</v>
          </cell>
          <cell r="E1305" t="str">
            <v>KEY MANZANA 20 LT.</v>
          </cell>
          <cell r="F1305" t="str">
            <v>Key</v>
          </cell>
        </row>
        <row r="1306">
          <cell r="B1306">
            <v>1437</v>
          </cell>
          <cell r="C1306">
            <v>0</v>
          </cell>
          <cell r="D1306">
            <v>1437</v>
          </cell>
          <cell r="E1306" t="str">
            <v>TAPA ADAPTADORA NCC (10678)</v>
          </cell>
          <cell r="F1306" t="str">
            <v>Key</v>
          </cell>
        </row>
        <row r="1307">
          <cell r="B1307">
            <v>1565</v>
          </cell>
          <cell r="C1307">
            <v>0</v>
          </cell>
          <cell r="D1307">
            <v>1565</v>
          </cell>
          <cell r="E1307" t="str">
            <v>BOLSA P/CARRO ASEADOR 1 PZA ITEM 188 YW</v>
          </cell>
          <cell r="F1307" t="str">
            <v>Key</v>
          </cell>
        </row>
        <row r="1308">
          <cell r="B1308">
            <v>1576</v>
          </cell>
          <cell r="C1308">
            <v>0</v>
          </cell>
          <cell r="D1308">
            <v>1576</v>
          </cell>
          <cell r="E1308" t="str">
            <v>BASE P/MOP (QUIJADA 1 PZA ITEM 600</v>
          </cell>
          <cell r="F1308" t="str">
            <v>Key</v>
          </cell>
        </row>
        <row r="1309">
          <cell r="B1309">
            <v>1581</v>
          </cell>
          <cell r="C1309">
            <v>0</v>
          </cell>
          <cell r="D1309">
            <v>1581</v>
          </cell>
          <cell r="E1309" t="str">
            <v>REP. P/TRAPEADOR CHICO 1 PZA. ASB5S SMALL STARLINE</v>
          </cell>
          <cell r="F1309" t="str">
            <v>Key</v>
          </cell>
        </row>
        <row r="1310">
          <cell r="B1310">
            <v>1582</v>
          </cell>
          <cell r="C1310">
            <v>0</v>
          </cell>
          <cell r="D1310">
            <v>1582</v>
          </cell>
          <cell r="E1310" t="str">
            <v>REP. P/TRAPEADOR GRANDE 1 PZA ASB5L LARGE STARLINE</v>
          </cell>
          <cell r="F1310" t="str">
            <v>Key</v>
          </cell>
        </row>
        <row r="1311">
          <cell r="B1311">
            <v>1583</v>
          </cell>
          <cell r="C1311">
            <v>0</v>
          </cell>
          <cell r="D1311">
            <v>1583</v>
          </cell>
          <cell r="E1311" t="str">
            <v>MOP PARA CERAS 1 PZA. AST30BWM5 BLUE/WHITE WAXER M</v>
          </cell>
          <cell r="F1311" t="str">
            <v>Key</v>
          </cell>
        </row>
        <row r="1312">
          <cell r="B1312">
            <v>1584</v>
          </cell>
          <cell r="C1312">
            <v>0</v>
          </cell>
          <cell r="D1312">
            <v>1584</v>
          </cell>
          <cell r="E1312" t="str">
            <v>SACUDIDOR 1 PZA ADU22SITW TWIST SPLIT DUSTER H</v>
          </cell>
          <cell r="F1312" t="str">
            <v>Key</v>
          </cell>
        </row>
        <row r="1313">
          <cell r="B1313">
            <v>1585</v>
          </cell>
          <cell r="C1313">
            <v>0</v>
          </cell>
          <cell r="D1313">
            <v>1585</v>
          </cell>
          <cell r="E1313" t="str">
            <v>MANGO P/SACUDIDOR 1 PZA TDU22S SPLIT DUSTER HANDLE</v>
          </cell>
          <cell r="F1313" t="str">
            <v>Key</v>
          </cell>
        </row>
        <row r="1314">
          <cell r="B1314">
            <v>1597</v>
          </cell>
          <cell r="C1314">
            <v>0</v>
          </cell>
          <cell r="D1314">
            <v>1597</v>
          </cell>
          <cell r="E1314" t="str">
            <v>RECOGEDOR 1 PZA ITEM 912 BK</v>
          </cell>
          <cell r="F1314" t="str">
            <v>Key</v>
          </cell>
        </row>
        <row r="1315">
          <cell r="B1315">
            <v>1604</v>
          </cell>
          <cell r="C1315">
            <v>0</v>
          </cell>
          <cell r="D1315">
            <v>1604</v>
          </cell>
          <cell r="E1315" t="str">
            <v>CUBETA 30 L SMART MOP BUCKR SMART MOP BUCKET 30L</v>
          </cell>
          <cell r="F1315" t="str">
            <v>Key</v>
          </cell>
        </row>
        <row r="1316">
          <cell r="B1316">
            <v>1605</v>
          </cell>
          <cell r="C1316">
            <v>0</v>
          </cell>
          <cell r="D1316">
            <v>1605</v>
          </cell>
          <cell r="E1316" t="str">
            <v>EXPRIMIDOR SMART MOP SPRER SMART MOP PRESS</v>
          </cell>
          <cell r="F1316" t="str">
            <v>Key</v>
          </cell>
        </row>
        <row r="1317">
          <cell r="B1317">
            <v>1654</v>
          </cell>
          <cell r="C1317">
            <v>0</v>
          </cell>
          <cell r="D1317">
            <v>1654</v>
          </cell>
          <cell r="E1317" t="str">
            <v>ACONDICIONADOR 710 60 LT</v>
          </cell>
          <cell r="F1317" t="str">
            <v>Key</v>
          </cell>
        </row>
        <row r="1318">
          <cell r="B1318">
            <v>1656</v>
          </cell>
          <cell r="C1318">
            <v>0</v>
          </cell>
          <cell r="D1318">
            <v>1656</v>
          </cell>
          <cell r="E1318" t="str">
            <v>NEUTRALIZANTE 510  60 LT</v>
          </cell>
          <cell r="F1318" t="str">
            <v>Key</v>
          </cell>
        </row>
        <row r="1319">
          <cell r="B1319">
            <v>1668</v>
          </cell>
          <cell r="C1319">
            <v>0</v>
          </cell>
          <cell r="D1319">
            <v>1668</v>
          </cell>
          <cell r="E1319" t="str">
            <v>SERVICIO MANANTIAL</v>
          </cell>
          <cell r="F1319" t="str">
            <v>Key</v>
          </cell>
        </row>
        <row r="1320">
          <cell r="B1320">
            <v>1669</v>
          </cell>
          <cell r="C1320">
            <v>0</v>
          </cell>
          <cell r="D1320">
            <v>1669</v>
          </cell>
          <cell r="E1320" t="str">
            <v>SERVICIO NATURALEZA</v>
          </cell>
          <cell r="F1320" t="str">
            <v>Key</v>
          </cell>
        </row>
        <row r="1321">
          <cell r="B1321">
            <v>1687</v>
          </cell>
          <cell r="C1321">
            <v>0</v>
          </cell>
          <cell r="D1321">
            <v>1687</v>
          </cell>
          <cell r="E1321" t="str">
            <v>KEY ODOCONTROL BRISA</v>
          </cell>
          <cell r="F1321" t="str">
            <v>Key</v>
          </cell>
        </row>
        <row r="1322">
          <cell r="B1322">
            <v>1699</v>
          </cell>
          <cell r="C1322">
            <v>0</v>
          </cell>
          <cell r="D1322">
            <v>1699</v>
          </cell>
          <cell r="E1322" t="str">
            <v>KEY AEROSOL ALTA PERMANENCIA  PRIMAVERA</v>
          </cell>
          <cell r="F1322" t="str">
            <v>Key</v>
          </cell>
        </row>
        <row r="1323">
          <cell r="B1323">
            <v>1719</v>
          </cell>
          <cell r="C1323">
            <v>0</v>
          </cell>
          <cell r="D1323">
            <v>1719</v>
          </cell>
          <cell r="E1323" t="str">
            <v>MOP COMPLETO DE 90 CM.</v>
          </cell>
          <cell r="F1323" t="str">
            <v>Key</v>
          </cell>
        </row>
        <row r="1324">
          <cell r="B1324">
            <v>1731</v>
          </cell>
          <cell r="C1324">
            <v>0</v>
          </cell>
          <cell r="D1324">
            <v>1731</v>
          </cell>
          <cell r="E1324" t="str">
            <v>TELA MULTIPROPOSITO C/70</v>
          </cell>
          <cell r="F1324" t="str">
            <v>Key</v>
          </cell>
        </row>
        <row r="1325">
          <cell r="B1325">
            <v>1742</v>
          </cell>
          <cell r="C1325">
            <v>0</v>
          </cell>
          <cell r="D1325">
            <v>1742</v>
          </cell>
          <cell r="E1325" t="str">
            <v>TRAPEADOR HILO BCO.ENGOMADO EX</v>
          </cell>
          <cell r="F1325" t="str">
            <v>Key</v>
          </cell>
        </row>
        <row r="1326">
          <cell r="B1326">
            <v>1743</v>
          </cell>
          <cell r="C1326">
            <v>0</v>
          </cell>
          <cell r="D1326">
            <v>1743</v>
          </cell>
          <cell r="E1326" t="str">
            <v>TRAPEADOR HILO BCO. ENGOMADO</v>
          </cell>
          <cell r="F1326" t="str">
            <v>Key</v>
          </cell>
        </row>
        <row r="1327">
          <cell r="B1327">
            <v>1777</v>
          </cell>
          <cell r="C1327">
            <v>0</v>
          </cell>
          <cell r="D1327">
            <v>1777</v>
          </cell>
          <cell r="E1327" t="str">
            <v>KIT-A-TINTA 1 LT</v>
          </cell>
          <cell r="F1327" t="str">
            <v>Key</v>
          </cell>
        </row>
        <row r="1328">
          <cell r="B1328">
            <v>1781</v>
          </cell>
          <cell r="C1328">
            <v>0</v>
          </cell>
          <cell r="D1328">
            <v>1781</v>
          </cell>
          <cell r="E1328" t="str">
            <v>FIBRA BLANCA CAJA C/72 PZAS.</v>
          </cell>
          <cell r="F1328" t="str">
            <v>Key</v>
          </cell>
        </row>
        <row r="1329">
          <cell r="B1329">
            <v>1785</v>
          </cell>
          <cell r="C1329">
            <v>0</v>
          </cell>
          <cell r="D1329">
            <v>1785</v>
          </cell>
          <cell r="E1329" t="str">
            <v>TELA LIMPIADORA MULTIUSOS CHIX FRESH GUY AMARILLA</v>
          </cell>
          <cell r="F1329" t="str">
            <v>Key</v>
          </cell>
        </row>
        <row r="1330">
          <cell r="B1330">
            <v>1786</v>
          </cell>
          <cell r="C1330">
            <v>0</v>
          </cell>
          <cell r="D1330">
            <v>1786</v>
          </cell>
          <cell r="E1330" t="str">
            <v>TELA LIMPIADORA CHIX DURAWIPE AZUL C/400 PZAS. 12</v>
          </cell>
          <cell r="F1330" t="str">
            <v>Key</v>
          </cell>
        </row>
        <row r="1331">
          <cell r="B1331">
            <v>225</v>
          </cell>
          <cell r="C1331">
            <v>0</v>
          </cell>
          <cell r="D1331">
            <v>225</v>
          </cell>
          <cell r="E1331" t="str">
            <v>KEY BIOACTIV 100</v>
          </cell>
          <cell r="F1331" t="str">
            <v>Key</v>
          </cell>
        </row>
        <row r="1332">
          <cell r="B1332">
            <v>70059</v>
          </cell>
          <cell r="C1332">
            <v>0</v>
          </cell>
          <cell r="D1332">
            <v>70059</v>
          </cell>
          <cell r="E1332" t="str">
            <v>VANG. LIMPIAVIDRIOS 4 LT.</v>
          </cell>
          <cell r="F1332" t="str">
            <v>Key</v>
          </cell>
        </row>
        <row r="1333">
          <cell r="B1333">
            <v>6364</v>
          </cell>
          <cell r="C1333">
            <v>0</v>
          </cell>
          <cell r="D1333">
            <v>6364</v>
          </cell>
          <cell r="E1333" t="str">
            <v>KEY DESINCRUSTANTE PLUS 20 LT.</v>
          </cell>
          <cell r="F1333" t="str">
            <v>Key</v>
          </cell>
        </row>
        <row r="1334">
          <cell r="B1334">
            <v>629</v>
          </cell>
          <cell r="C1334">
            <v>0</v>
          </cell>
          <cell r="D1334">
            <v>629</v>
          </cell>
          <cell r="E1334" t="str">
            <v>LAVANCE 350 20L</v>
          </cell>
          <cell r="F1334" t="str">
            <v>Key</v>
          </cell>
        </row>
        <row r="1335">
          <cell r="B1335">
            <v>8657</v>
          </cell>
          <cell r="C1335">
            <v>0</v>
          </cell>
          <cell r="D1335">
            <v>8657</v>
          </cell>
          <cell r="E1335" t="str">
            <v>PASTILLA SANITARIA 80 GR</v>
          </cell>
          <cell r="F1335" t="str">
            <v>Key</v>
          </cell>
        </row>
        <row r="1336">
          <cell r="B1336">
            <v>1787</v>
          </cell>
          <cell r="C1336">
            <v>0</v>
          </cell>
          <cell r="D1336">
            <v>1787</v>
          </cell>
          <cell r="E1336" t="str">
            <v>TELA LIMPIADORA CHIXPLUS FOOD SERVICE C/72 PZAS.RO</v>
          </cell>
          <cell r="F1336" t="str">
            <v>Key</v>
          </cell>
        </row>
        <row r="1337">
          <cell r="B1337">
            <v>1793</v>
          </cell>
          <cell r="C1337">
            <v>0</v>
          </cell>
          <cell r="D1337">
            <v>1793</v>
          </cell>
          <cell r="E1337" t="str">
            <v>TELAS AMARILLA 35 X 35 CM  (PAQ C/2 PIEZAS)</v>
          </cell>
          <cell r="F1337" t="str">
            <v>Key</v>
          </cell>
        </row>
        <row r="1338">
          <cell r="B1338">
            <v>1836</v>
          </cell>
          <cell r="C1338">
            <v>0</v>
          </cell>
          <cell r="D1338">
            <v>1836</v>
          </cell>
          <cell r="E1338" t="str">
            <v>KEY LUMEN REMOVEDOR 0.25 LTS</v>
          </cell>
          <cell r="F1338" t="str">
            <v>Key</v>
          </cell>
        </row>
        <row r="1339">
          <cell r="B1339">
            <v>1847</v>
          </cell>
          <cell r="C1339">
            <v>0</v>
          </cell>
          <cell r="D1339">
            <v>1847</v>
          </cell>
          <cell r="E1339" t="str">
            <v>KIT-A-CHICLE 1 LT</v>
          </cell>
          <cell r="F1339" t="str">
            <v>Key</v>
          </cell>
        </row>
        <row r="1340">
          <cell r="B1340">
            <v>1861</v>
          </cell>
          <cell r="C1340">
            <v>0</v>
          </cell>
          <cell r="D1340">
            <v>1861</v>
          </cell>
          <cell r="E1340" t="str">
            <v>KEY GLOX CRISTALIZADOR 0.25 LT</v>
          </cell>
          <cell r="F1340" t="str">
            <v>Key</v>
          </cell>
        </row>
        <row r="1341">
          <cell r="B1341">
            <v>1886</v>
          </cell>
          <cell r="C1341">
            <v>0</v>
          </cell>
          <cell r="D1341">
            <v>1886</v>
          </cell>
          <cell r="E1341" t="str">
            <v>CHIX WET WIPE 11.5 X 24 C/200 ROSA</v>
          </cell>
          <cell r="F1341" t="str">
            <v>Key</v>
          </cell>
        </row>
        <row r="1342">
          <cell r="B1342">
            <v>1887</v>
          </cell>
          <cell r="C1342">
            <v>0</v>
          </cell>
          <cell r="D1342">
            <v>1887</v>
          </cell>
          <cell r="E1342" t="str">
            <v>QUIX GREEN CLEANING &amp; SANITIZI 13.5 X 20 C/144</v>
          </cell>
          <cell r="F1342" t="str">
            <v>Key</v>
          </cell>
        </row>
        <row r="1343">
          <cell r="B1343">
            <v>1891</v>
          </cell>
          <cell r="C1343">
            <v>0</v>
          </cell>
          <cell r="D1343">
            <v>1891</v>
          </cell>
          <cell r="E1343" t="str">
            <v>CHIX DURAWIPE BLANCA C/400 PZ 12 X 13.5</v>
          </cell>
          <cell r="F1343" t="str">
            <v>Key</v>
          </cell>
        </row>
        <row r="1344">
          <cell r="B1344">
            <v>111611</v>
          </cell>
          <cell r="C1344">
            <v>0</v>
          </cell>
          <cell r="D1344">
            <v>111611</v>
          </cell>
          <cell r="E1344" t="str">
            <v>CUCHARA MEDIANA c1000</v>
          </cell>
          <cell r="F1344" t="str">
            <v>Local</v>
          </cell>
        </row>
        <row r="1345">
          <cell r="B1345">
            <v>1914</v>
          </cell>
          <cell r="C1345">
            <v>0</v>
          </cell>
          <cell r="D1345">
            <v>1914</v>
          </cell>
          <cell r="E1345" t="str">
            <v>TOALLAS SANITIZANTES DE MANOS BOTE C/70</v>
          </cell>
          <cell r="F1345" t="str">
            <v>Key</v>
          </cell>
        </row>
        <row r="1346">
          <cell r="B1346">
            <v>1924</v>
          </cell>
          <cell r="C1346">
            <v>0</v>
          </cell>
          <cell r="D1346">
            <v>1924</v>
          </cell>
          <cell r="E1346" t="str">
            <v>JD AR-200  20 LT</v>
          </cell>
          <cell r="F1346" t="str">
            <v>Key</v>
          </cell>
        </row>
        <row r="1347">
          <cell r="B1347">
            <v>1287</v>
          </cell>
          <cell r="C1347">
            <v>0</v>
          </cell>
          <cell r="D1347">
            <v>1287</v>
          </cell>
          <cell r="E1347" t="str">
            <v>MOP SECO 36 (NAC) 1 PZA ARTS. 6103 Y 6203</v>
          </cell>
          <cell r="F1347" t="str">
            <v>Key</v>
          </cell>
        </row>
        <row r="1348">
          <cell r="B1348">
            <v>5656</v>
          </cell>
          <cell r="C1348">
            <v>0</v>
          </cell>
          <cell r="D1348">
            <v>5656</v>
          </cell>
          <cell r="E1348" t="str">
            <v>TELA BLANCA 37.5/45  150 PZAS</v>
          </cell>
          <cell r="F1348" t="str">
            <v>Key</v>
          </cell>
        </row>
        <row r="1349">
          <cell r="B1349">
            <v>1088</v>
          </cell>
          <cell r="C1349">
            <v>0</v>
          </cell>
          <cell r="D1349">
            <v>1088</v>
          </cell>
          <cell r="E1349" t="str">
            <v>KEY AMBIENTADOR MANZANA 4 LTS.</v>
          </cell>
          <cell r="F1349" t="str">
            <v>Key</v>
          </cell>
        </row>
        <row r="1350">
          <cell r="B1350">
            <v>1941</v>
          </cell>
          <cell r="C1350">
            <v>0</v>
          </cell>
          <cell r="D1350">
            <v>1941</v>
          </cell>
          <cell r="E1350" t="str">
            <v>TWISTER DIAMOND COATED FLOOR AMARILLO 21 Pulgadas</v>
          </cell>
          <cell r="F1350" t="str">
            <v>Key</v>
          </cell>
        </row>
        <row r="1351">
          <cell r="B1351">
            <v>1943</v>
          </cell>
          <cell r="C1351">
            <v>0</v>
          </cell>
          <cell r="D1351">
            <v>1943</v>
          </cell>
          <cell r="E1351" t="str">
            <v>TWISTER DIAMOND COATED FLOOR VERDE 21 pulgadas</v>
          </cell>
          <cell r="F1351" t="str">
            <v>Key</v>
          </cell>
        </row>
        <row r="1352">
          <cell r="B1352">
            <v>5276</v>
          </cell>
          <cell r="C1352">
            <v>0</v>
          </cell>
          <cell r="D1352">
            <v>5276</v>
          </cell>
          <cell r="E1352" t="str">
            <v>DESPACHADOR DE HIGIENICO JUMBO MINIROLLO HUMO</v>
          </cell>
          <cell r="F1352" t="str">
            <v>KC</v>
          </cell>
        </row>
        <row r="1353">
          <cell r="B1353">
            <v>4152</v>
          </cell>
          <cell r="C1353">
            <v>0</v>
          </cell>
          <cell r="D1353">
            <v>4152</v>
          </cell>
          <cell r="E1353" t="str">
            <v>TIRAS PARA CLORO (CM-240) DESP.C/2 ROLLOSX15CU</v>
          </cell>
          <cell r="F1353" t="str">
            <v>Key</v>
          </cell>
        </row>
        <row r="1354">
          <cell r="B1354">
            <v>2663</v>
          </cell>
          <cell r="C1354">
            <v>0</v>
          </cell>
          <cell r="D1354">
            <v>2663</v>
          </cell>
          <cell r="E1354" t="str">
            <v>KEY DERM-O-WIPE 4 LTS</v>
          </cell>
          <cell r="F1354" t="str">
            <v>Key</v>
          </cell>
        </row>
        <row r="1355">
          <cell r="B1355">
            <v>5482</v>
          </cell>
          <cell r="C1355">
            <v>0</v>
          </cell>
          <cell r="D1355">
            <v>5482</v>
          </cell>
          <cell r="E1355" t="str">
            <v xml:space="preserve">JUMBO SCOTT 700 MTS HS CAJA C/ 6 ROLLOS           </v>
          </cell>
          <cell r="F1355" t="str">
            <v>KC</v>
          </cell>
        </row>
        <row r="1356">
          <cell r="B1356">
            <v>1954</v>
          </cell>
          <cell r="C1356">
            <v>0</v>
          </cell>
          <cell r="D1356">
            <v>1954</v>
          </cell>
          <cell r="E1356" t="str">
            <v>DISCO ROJO EXTRA GRUESO 19 14519 THICK LINE 19RE</v>
          </cell>
          <cell r="F1356" t="str">
            <v>Key</v>
          </cell>
        </row>
        <row r="1357">
          <cell r="B1357">
            <v>1978</v>
          </cell>
          <cell r="C1357">
            <v>0</v>
          </cell>
          <cell r="D1357">
            <v>1978</v>
          </cell>
          <cell r="E1357" t="str">
            <v>DISCO PORKO LIGHT 21</v>
          </cell>
          <cell r="F1357" t="str">
            <v>Key</v>
          </cell>
        </row>
        <row r="1358">
          <cell r="B1358">
            <v>5269</v>
          </cell>
          <cell r="C1358">
            <v>1501</v>
          </cell>
          <cell r="D1358">
            <v>5269</v>
          </cell>
          <cell r="E1358" t="str">
            <v>WIPER SCOTT SHOP TOWEL DE 55PZ CAJA C/6 (1501)</v>
          </cell>
          <cell r="F1358" t="str">
            <v>KC</v>
          </cell>
        </row>
        <row r="1359">
          <cell r="B1359">
            <v>2035</v>
          </cell>
          <cell r="C1359">
            <v>0</v>
          </cell>
          <cell r="D1359">
            <v>2035</v>
          </cell>
          <cell r="E1359" t="str">
            <v>KEY SOLV-FFCC  200 LTS</v>
          </cell>
          <cell r="F1359" t="str">
            <v>Key</v>
          </cell>
        </row>
        <row r="1360">
          <cell r="B1360">
            <v>6339</v>
          </cell>
          <cell r="C1360">
            <v>0</v>
          </cell>
          <cell r="D1360">
            <v>6339</v>
          </cell>
          <cell r="E1360" t="str">
            <v>KEY DESINCRUSTANTE 16.6 LTS</v>
          </cell>
          <cell r="F1360" t="str">
            <v>Key</v>
          </cell>
        </row>
        <row r="1361">
          <cell r="B1361">
            <v>5655</v>
          </cell>
          <cell r="C1361">
            <v>0</v>
          </cell>
          <cell r="D1361">
            <v>5655</v>
          </cell>
          <cell r="E1361" t="str">
            <v>TELA AZUL  37.5/45  150 PZAS</v>
          </cell>
          <cell r="F1361" t="str">
            <v>Key</v>
          </cell>
        </row>
        <row r="1362">
          <cell r="B1362">
            <v>6644</v>
          </cell>
          <cell r="C1362">
            <v>0</v>
          </cell>
          <cell r="D1362">
            <v>6644</v>
          </cell>
          <cell r="E1362" t="str">
            <v xml:space="preserve">CLG-400 20 LTS                 </v>
          </cell>
          <cell r="F1362" t="str">
            <v>Key</v>
          </cell>
        </row>
        <row r="1363">
          <cell r="B1363">
            <v>4847</v>
          </cell>
          <cell r="C1363">
            <v>0</v>
          </cell>
          <cell r="D1363">
            <v>4847</v>
          </cell>
          <cell r="E1363" t="str">
            <v>REPUESTO TRAPEADOR INTERCAMBIABLE (mod. 500) 400g ROJO</v>
          </cell>
          <cell r="F1363" t="str">
            <v>Key</v>
          </cell>
        </row>
        <row r="1364">
          <cell r="B1364">
            <v>2194</v>
          </cell>
          <cell r="C1364">
            <v>0</v>
          </cell>
          <cell r="D1364">
            <v>2194</v>
          </cell>
          <cell r="E1364" t="str">
            <v>KEY JABÓN ESPUMA ALMENDRAS CARTUCHO 1</v>
          </cell>
          <cell r="F1364" t="str">
            <v>Key</v>
          </cell>
        </row>
        <row r="1365">
          <cell r="B1365">
            <v>2068</v>
          </cell>
          <cell r="C1365">
            <v>0</v>
          </cell>
          <cell r="D1365">
            <v>2068</v>
          </cell>
          <cell r="E1365" t="str">
            <v>KEY LIMPIADOR DE BAÑOS CITRICO 4L</v>
          </cell>
          <cell r="F1365" t="str">
            <v>Key</v>
          </cell>
        </row>
        <row r="1366">
          <cell r="B1366">
            <v>4002</v>
          </cell>
          <cell r="C1366">
            <v>0</v>
          </cell>
          <cell r="D1366">
            <v>4002</v>
          </cell>
          <cell r="E1366" t="str">
            <v xml:space="preserve">GUANTE POLIETILENO GRANDE CAJA C/100              </v>
          </cell>
          <cell r="F1366" t="str">
            <v>Key</v>
          </cell>
        </row>
        <row r="1367">
          <cell r="B1367">
            <v>2043</v>
          </cell>
          <cell r="C1367">
            <v>0</v>
          </cell>
          <cell r="D1367">
            <v>2043</v>
          </cell>
          <cell r="E1367" t="str">
            <v>KEY LC-21 R  4 LTS.</v>
          </cell>
          <cell r="F1367" t="str">
            <v>Key</v>
          </cell>
        </row>
        <row r="1368">
          <cell r="B1368">
            <v>2047</v>
          </cell>
          <cell r="C1368">
            <v>0</v>
          </cell>
          <cell r="D1368">
            <v>2047</v>
          </cell>
          <cell r="E1368" t="str">
            <v>KEY LC-21 4 LTS.</v>
          </cell>
          <cell r="F1368" t="str">
            <v>Key</v>
          </cell>
        </row>
        <row r="1369">
          <cell r="B1369">
            <v>6314</v>
          </cell>
          <cell r="C1369">
            <v>0</v>
          </cell>
          <cell r="D1369">
            <v>6314</v>
          </cell>
          <cell r="E1369" t="str">
            <v>LAVANCE 100</v>
          </cell>
          <cell r="F1369" t="str">
            <v>Key</v>
          </cell>
        </row>
        <row r="1370">
          <cell r="B1370">
            <v>6678</v>
          </cell>
          <cell r="C1370">
            <v>0</v>
          </cell>
          <cell r="D1370">
            <v>6678</v>
          </cell>
          <cell r="E1370" t="str">
            <v xml:space="preserve">SANI 100  4 LTS.               </v>
          </cell>
          <cell r="F1370" t="str">
            <v>Key</v>
          </cell>
        </row>
        <row r="1371">
          <cell r="B1371">
            <v>2079</v>
          </cell>
          <cell r="C1371">
            <v>0</v>
          </cell>
          <cell r="D1371">
            <v>2079</v>
          </cell>
          <cell r="E1371" t="str">
            <v>ECOSOLV 130</v>
          </cell>
          <cell r="F1371" t="str">
            <v>Key</v>
          </cell>
        </row>
        <row r="1372">
          <cell r="B1372">
            <v>2088</v>
          </cell>
          <cell r="C1372">
            <v>0</v>
          </cell>
          <cell r="D1372">
            <v>2088</v>
          </cell>
          <cell r="E1372" t="str">
            <v>PAD VERDE MICROFIBRA (HUMEDO)</v>
          </cell>
          <cell r="F1372" t="str">
            <v>Key</v>
          </cell>
        </row>
        <row r="1373">
          <cell r="B1373">
            <v>4828</v>
          </cell>
          <cell r="C1373">
            <v>0</v>
          </cell>
          <cell r="D1373">
            <v>4828</v>
          </cell>
          <cell r="E1373" t="str">
            <v xml:space="preserve">BASTON FIBRA VID PUNTA PL AMAR 1906-FY            </v>
          </cell>
          <cell r="F1373" t="str">
            <v>Key</v>
          </cell>
        </row>
        <row r="1374">
          <cell r="B1374">
            <v>577</v>
          </cell>
          <cell r="C1374">
            <v>0</v>
          </cell>
          <cell r="D1374">
            <v>577</v>
          </cell>
          <cell r="E1374" t="str">
            <v>KEY LIMPIAMANOS PASTA 1 LT.</v>
          </cell>
          <cell r="F1374" t="str">
            <v>Key</v>
          </cell>
        </row>
        <row r="1375">
          <cell r="B1375">
            <v>2121</v>
          </cell>
          <cell r="C1375">
            <v>0</v>
          </cell>
          <cell r="D1375">
            <v>2121</v>
          </cell>
          <cell r="E1375" t="str">
            <v xml:space="preserve">KIT OXXO                       </v>
          </cell>
          <cell r="F1375" t="str">
            <v>Key</v>
          </cell>
        </row>
        <row r="1376">
          <cell r="B1376">
            <v>6313</v>
          </cell>
          <cell r="C1376">
            <v>0</v>
          </cell>
          <cell r="D1376">
            <v>6313</v>
          </cell>
          <cell r="E1376" t="str">
            <v>LAVANCE 100</v>
          </cell>
          <cell r="F1376" t="str">
            <v>Key</v>
          </cell>
        </row>
        <row r="1377">
          <cell r="B1377">
            <v>5654</v>
          </cell>
          <cell r="C1377">
            <v>0</v>
          </cell>
          <cell r="D1377">
            <v>5654</v>
          </cell>
          <cell r="E1377" t="str">
            <v>TELA AMARILLA 37.5/45  150 PZAS</v>
          </cell>
          <cell r="F1377" t="str">
            <v>Key</v>
          </cell>
        </row>
        <row r="1378">
          <cell r="B1378">
            <v>6434</v>
          </cell>
          <cell r="C1378">
            <v>0</v>
          </cell>
          <cell r="D1378">
            <v>6434</v>
          </cell>
          <cell r="E1378" t="str">
            <v>LAVANCE 145 20L</v>
          </cell>
          <cell r="F1378" t="str">
            <v>Key</v>
          </cell>
        </row>
        <row r="1379">
          <cell r="B1379">
            <v>2122</v>
          </cell>
          <cell r="C1379">
            <v>0</v>
          </cell>
          <cell r="D1379">
            <v>2122</v>
          </cell>
          <cell r="E1379" t="str">
            <v>RACK DE FOOD SERVICE           PORTALITROS DOBLE C</v>
          </cell>
          <cell r="F1379" t="str">
            <v>Key</v>
          </cell>
        </row>
        <row r="1380">
          <cell r="B1380">
            <v>70108</v>
          </cell>
          <cell r="C1380">
            <v>0</v>
          </cell>
          <cell r="D1380">
            <v>70108</v>
          </cell>
          <cell r="E1380" t="str">
            <v>CLORO VANGUARD 3.75 LTS</v>
          </cell>
          <cell r="F1380" t="str">
            <v>Key</v>
          </cell>
        </row>
        <row r="1381">
          <cell r="B1381">
            <v>2125</v>
          </cell>
          <cell r="C1381">
            <v>0</v>
          </cell>
          <cell r="D1381">
            <v>2125</v>
          </cell>
          <cell r="E1381" t="str">
            <v>RACK DE LIMPIEZA GENERAL       PORTALITROS DOBLE C</v>
          </cell>
          <cell r="F1381" t="str">
            <v>Key</v>
          </cell>
        </row>
        <row r="1382">
          <cell r="B1382">
            <v>1657</v>
          </cell>
          <cell r="C1382">
            <v>0</v>
          </cell>
          <cell r="D1382">
            <v>1657</v>
          </cell>
          <cell r="E1382" t="str">
            <v>ALCALINO 310  60 LT</v>
          </cell>
          <cell r="F1382" t="str">
            <v>Key</v>
          </cell>
        </row>
        <row r="1383">
          <cell r="B1383">
            <v>2139</v>
          </cell>
          <cell r="C1383">
            <v>0</v>
          </cell>
          <cell r="D1383">
            <v>2139</v>
          </cell>
          <cell r="E1383" t="str">
            <v>KEY JABON CREMA MANZANA N</v>
          </cell>
          <cell r="F1383" t="str">
            <v>Key</v>
          </cell>
        </row>
        <row r="1384">
          <cell r="B1384">
            <v>2152</v>
          </cell>
          <cell r="C1384">
            <v>0</v>
          </cell>
          <cell r="D1384">
            <v>2152</v>
          </cell>
          <cell r="E1384" t="str">
            <v>CARTUCHO ESPUMA 1800-P/MANUAL</v>
          </cell>
          <cell r="F1384" t="str">
            <v>Key</v>
          </cell>
        </row>
        <row r="1385">
          <cell r="B1385">
            <v>2468</v>
          </cell>
          <cell r="C1385">
            <v>0</v>
          </cell>
          <cell r="D1385">
            <v>2468</v>
          </cell>
          <cell r="E1385" t="str">
            <v>KEY AIRE LIMPIO LIMA 4 LTS</v>
          </cell>
          <cell r="F1385" t="str">
            <v>Key</v>
          </cell>
        </row>
        <row r="1386">
          <cell r="B1386">
            <v>2153</v>
          </cell>
          <cell r="C1386">
            <v>0</v>
          </cell>
          <cell r="D1386">
            <v>2153</v>
          </cell>
          <cell r="E1386" t="str">
            <v>CART.ESPUMA ANTIBAC 2000 P/AUT</v>
          </cell>
          <cell r="F1386" t="str">
            <v>Key</v>
          </cell>
        </row>
        <row r="1387">
          <cell r="B1387">
            <v>111679</v>
          </cell>
          <cell r="C1387">
            <v>0</v>
          </cell>
          <cell r="D1387">
            <v>111679</v>
          </cell>
          <cell r="E1387" t="str">
            <v>DESINFECTANTE LYSOL</v>
          </cell>
          <cell r="F1387" t="str">
            <v>Food</v>
          </cell>
        </row>
        <row r="1388">
          <cell r="B1388">
            <v>2163</v>
          </cell>
          <cell r="C1388">
            <v>0</v>
          </cell>
          <cell r="D1388">
            <v>2163</v>
          </cell>
          <cell r="E1388" t="str">
            <v>KEY JAB CREMA PASION FRUT</v>
          </cell>
          <cell r="F1388" t="str">
            <v>Key</v>
          </cell>
        </row>
        <row r="1389">
          <cell r="B1389">
            <v>2164</v>
          </cell>
          <cell r="C1389">
            <v>0</v>
          </cell>
          <cell r="D1389">
            <v>2164</v>
          </cell>
          <cell r="E1389" t="str">
            <v>KEY JAB CREMA PASION FRUT</v>
          </cell>
          <cell r="F1389" t="str">
            <v>Key</v>
          </cell>
        </row>
        <row r="1390">
          <cell r="B1390">
            <v>2166</v>
          </cell>
          <cell r="C1390">
            <v>0</v>
          </cell>
          <cell r="D1390">
            <v>2166</v>
          </cell>
          <cell r="E1390" t="str">
            <v>JABON ESP. ANTIBAC. CAR. MAN 1.3 LT</v>
          </cell>
          <cell r="F1390" t="str">
            <v>Key</v>
          </cell>
        </row>
        <row r="1391">
          <cell r="B1391">
            <v>6423</v>
          </cell>
          <cell r="C1391">
            <v>0</v>
          </cell>
          <cell r="D1391">
            <v>6423</v>
          </cell>
          <cell r="E1391" t="str">
            <v>KEY LIMP.PARRILLAS (PASO 1) 4L</v>
          </cell>
          <cell r="F1391" t="str">
            <v>Key</v>
          </cell>
        </row>
        <row r="1392">
          <cell r="B1392">
            <v>2167</v>
          </cell>
          <cell r="C1392">
            <v>0</v>
          </cell>
          <cell r="D1392">
            <v>2167</v>
          </cell>
          <cell r="E1392" t="str">
            <v>JABON ESP. ANTIBAC. CAR. AUT 1.3 LT</v>
          </cell>
          <cell r="F1392" t="str">
            <v>Key</v>
          </cell>
        </row>
        <row r="1393">
          <cell r="B1393">
            <v>1996</v>
          </cell>
          <cell r="C1393">
            <v>0</v>
          </cell>
          <cell r="D1393">
            <v>1996</v>
          </cell>
          <cell r="E1393" t="str">
            <v>Emulsificante 110 20l</v>
          </cell>
          <cell r="F1393" t="str">
            <v>Key</v>
          </cell>
        </row>
        <row r="1394">
          <cell r="B1394">
            <v>5653</v>
          </cell>
          <cell r="C1394">
            <v>0</v>
          </cell>
          <cell r="D1394">
            <v>5653</v>
          </cell>
          <cell r="E1394" t="str">
            <v>TELA VERDE 37.5/45  150 PZAS</v>
          </cell>
          <cell r="F1394" t="str">
            <v>Key</v>
          </cell>
        </row>
        <row r="1395">
          <cell r="B1395">
            <v>4656</v>
          </cell>
          <cell r="C1395">
            <v>0</v>
          </cell>
          <cell r="D1395">
            <v>4656</v>
          </cell>
          <cell r="E1395" t="str">
            <v>LIMP. DE TABLAS DE CORTE</v>
          </cell>
          <cell r="F1395" t="str">
            <v>Key</v>
          </cell>
        </row>
        <row r="1396">
          <cell r="B1396">
            <v>628</v>
          </cell>
          <cell r="C1396">
            <v>0</v>
          </cell>
          <cell r="D1396">
            <v>628</v>
          </cell>
          <cell r="E1396" t="str">
            <v>LAVANCE 350 4L</v>
          </cell>
          <cell r="F1396" t="str">
            <v>Key</v>
          </cell>
        </row>
        <row r="1397">
          <cell r="B1397">
            <v>829</v>
          </cell>
          <cell r="C1397">
            <v>0</v>
          </cell>
          <cell r="D1397">
            <v>829</v>
          </cell>
          <cell r="E1397" t="str">
            <v>PRO DN 20 LTS</v>
          </cell>
          <cell r="F1397" t="str">
            <v>Key</v>
          </cell>
        </row>
        <row r="1398">
          <cell r="B1398">
            <v>111716</v>
          </cell>
          <cell r="C1398">
            <v>0</v>
          </cell>
          <cell r="D1398">
            <v>111716</v>
          </cell>
          <cell r="E1398" t="str">
            <v>TAMBO VACIO</v>
          </cell>
          <cell r="F1398" t="str">
            <v>Quimicompuesto</v>
          </cell>
        </row>
        <row r="1399">
          <cell r="B1399">
            <v>2188</v>
          </cell>
          <cell r="C1399">
            <v>0</v>
          </cell>
          <cell r="D1399">
            <v>2188</v>
          </cell>
          <cell r="E1399" t="str">
            <v>BOTE RELLENABLE JABONERA</v>
          </cell>
          <cell r="F1399" t="str">
            <v>Key</v>
          </cell>
        </row>
        <row r="1400">
          <cell r="B1400">
            <v>2189</v>
          </cell>
          <cell r="C1400">
            <v>0</v>
          </cell>
          <cell r="D1400">
            <v>2189</v>
          </cell>
          <cell r="E1400" t="str">
            <v xml:space="preserve">DOSIFICADOR MANUAL ESPUMA /JAB LIQ. CARTUCHO 1 LT </v>
          </cell>
          <cell r="F1400" t="str">
            <v>Key</v>
          </cell>
        </row>
        <row r="1401">
          <cell r="B1401">
            <v>4829</v>
          </cell>
          <cell r="C1401">
            <v>0</v>
          </cell>
          <cell r="D1401">
            <v>4829</v>
          </cell>
          <cell r="E1401" t="str">
            <v xml:space="preserve">BASTON FIBRA VID PUNTA PL AZUL 1906-FB            </v>
          </cell>
          <cell r="F1401" t="str">
            <v>Key</v>
          </cell>
        </row>
        <row r="1402">
          <cell r="B1402">
            <v>1421</v>
          </cell>
          <cell r="C1402">
            <v>0</v>
          </cell>
          <cell r="D1402">
            <v>1421</v>
          </cell>
          <cell r="E1402" t="str">
            <v>SERVICIO MENSUAL LGS CITRUS 132.4 GRS</v>
          </cell>
          <cell r="F1402" t="str">
            <v>Key</v>
          </cell>
        </row>
        <row r="1403">
          <cell r="B1403">
            <v>2191</v>
          </cell>
          <cell r="C1403">
            <v>0</v>
          </cell>
          <cell r="D1403">
            <v>2191</v>
          </cell>
          <cell r="E1403" t="str">
            <v>BOTE RELLENABLE JABONERA       AUTOMATICA BOBSON (</v>
          </cell>
          <cell r="F1403" t="str">
            <v>Key</v>
          </cell>
        </row>
        <row r="1404">
          <cell r="B1404">
            <v>2225</v>
          </cell>
          <cell r="C1404">
            <v>0</v>
          </cell>
          <cell r="D1404">
            <v>2225</v>
          </cell>
          <cell r="E1404" t="str">
            <v>BIODIGESTOR MB 19 LTS.</v>
          </cell>
          <cell r="F1404" t="str">
            <v>Key</v>
          </cell>
        </row>
        <row r="1405">
          <cell r="B1405">
            <v>2231</v>
          </cell>
          <cell r="C1405">
            <v>0</v>
          </cell>
          <cell r="D1405">
            <v>2231</v>
          </cell>
          <cell r="E1405" t="str">
            <v>ELEKTROSOL 0.30 KG NUEVA GENERACION</v>
          </cell>
          <cell r="F1405" t="str">
            <v>Key</v>
          </cell>
        </row>
        <row r="1406">
          <cell r="B1406">
            <v>111725</v>
          </cell>
          <cell r="C1406">
            <v>0</v>
          </cell>
          <cell r="D1406">
            <v>111725</v>
          </cell>
          <cell r="E1406" t="str">
            <v>TRAPEADOR MAGITEL MANGO MADERA</v>
          </cell>
          <cell r="F1406" t="str">
            <v>Chartea</v>
          </cell>
        </row>
        <row r="1407">
          <cell r="B1407">
            <v>2244</v>
          </cell>
          <cell r="C1407">
            <v>0</v>
          </cell>
          <cell r="D1407">
            <v>2244</v>
          </cell>
          <cell r="E1407" t="str">
            <v>KEY BRILLANTE 20 LTS.</v>
          </cell>
          <cell r="F1407" t="str">
            <v>Key</v>
          </cell>
        </row>
        <row r="1408">
          <cell r="B1408">
            <v>6679</v>
          </cell>
          <cell r="C1408">
            <v>0</v>
          </cell>
          <cell r="D1408">
            <v>6679</v>
          </cell>
          <cell r="E1408" t="str">
            <v xml:space="preserve">SANI 100 20 LTS                </v>
          </cell>
          <cell r="F1408" t="str">
            <v>Key</v>
          </cell>
        </row>
        <row r="1409">
          <cell r="B1409">
            <v>2302</v>
          </cell>
          <cell r="C1409">
            <v>0</v>
          </cell>
          <cell r="D1409">
            <v>2302</v>
          </cell>
          <cell r="E1409" t="str">
            <v>DESPACHADOR DE TOALLA EN ROLLO HUMO</v>
          </cell>
          <cell r="F1409" t="str">
            <v>Key</v>
          </cell>
        </row>
        <row r="1410">
          <cell r="B1410">
            <v>2418</v>
          </cell>
          <cell r="C1410">
            <v>0</v>
          </cell>
          <cell r="D1410">
            <v>2418</v>
          </cell>
          <cell r="E1410" t="str">
            <v>KEY JABON ANTIPLOMO ESPUMA 4LT</v>
          </cell>
          <cell r="F1410" t="str">
            <v>Key</v>
          </cell>
        </row>
        <row r="1411">
          <cell r="B1411">
            <v>6113</v>
          </cell>
          <cell r="C1411">
            <v>0</v>
          </cell>
          <cell r="D1411">
            <v>6113</v>
          </cell>
          <cell r="E1411" t="str">
            <v>KEY TRIPLE ACCION PARAISO S/B</v>
          </cell>
          <cell r="F1411" t="str">
            <v>Key</v>
          </cell>
        </row>
        <row r="1412">
          <cell r="B1412">
            <v>70011</v>
          </cell>
          <cell r="C1412">
            <v>0</v>
          </cell>
          <cell r="D1412">
            <v>70011</v>
          </cell>
          <cell r="E1412" t="str">
            <v>VANG. MULTIUSOS PINO 18 LTS</v>
          </cell>
          <cell r="F1412" t="str">
            <v>Key</v>
          </cell>
        </row>
        <row r="1413">
          <cell r="B1413">
            <v>2336</v>
          </cell>
          <cell r="C1413">
            <v>0</v>
          </cell>
          <cell r="D1413">
            <v>2336</v>
          </cell>
          <cell r="E1413" t="str">
            <v>DESPACHADOR MAXIROLLO 3.25 BLANCO</v>
          </cell>
          <cell r="F1413" t="str">
            <v>Key</v>
          </cell>
        </row>
        <row r="1414">
          <cell r="B1414">
            <v>2431</v>
          </cell>
          <cell r="C1414">
            <v>0</v>
          </cell>
          <cell r="D1414">
            <v>2431</v>
          </cell>
          <cell r="E1414" t="str">
            <v>KEY EXTRACTO LAVALFOMBRAS 0.25 LT</v>
          </cell>
          <cell r="F1414" t="str">
            <v>Key</v>
          </cell>
        </row>
        <row r="1415">
          <cell r="B1415">
            <v>2444</v>
          </cell>
          <cell r="C1415">
            <v>0</v>
          </cell>
          <cell r="D1415">
            <v>2444</v>
          </cell>
          <cell r="E1415" t="str">
            <v>KEY EXTRACTO PROFESIONAL 20 LT</v>
          </cell>
          <cell r="F1415" t="str">
            <v>Key</v>
          </cell>
        </row>
        <row r="1416">
          <cell r="B1416">
            <v>111737</v>
          </cell>
          <cell r="C1416">
            <v>0</v>
          </cell>
          <cell r="D1416">
            <v>111737</v>
          </cell>
          <cell r="E1416" t="str">
            <v>Acido sulfurico</v>
          </cell>
          <cell r="F1416" t="str">
            <v>Local</v>
          </cell>
        </row>
        <row r="1417">
          <cell r="B1417">
            <v>2128</v>
          </cell>
          <cell r="C1417">
            <v>0</v>
          </cell>
          <cell r="D1417">
            <v>2128</v>
          </cell>
          <cell r="E1417" t="str">
            <v>KEY MULTIUSOS 4L</v>
          </cell>
          <cell r="F1417" t="str">
            <v>Key</v>
          </cell>
        </row>
        <row r="1418">
          <cell r="B1418">
            <v>1950</v>
          </cell>
          <cell r="C1418">
            <v>0</v>
          </cell>
          <cell r="D1418">
            <v>1950</v>
          </cell>
          <cell r="E1418" t="str">
            <v>DISCO NEGRO EXTRA GRUESO 19</v>
          </cell>
          <cell r="F1418" t="str">
            <v>Key</v>
          </cell>
        </row>
        <row r="1419">
          <cell r="B1419">
            <v>2463</v>
          </cell>
          <cell r="C1419">
            <v>0</v>
          </cell>
          <cell r="D1419">
            <v>2463</v>
          </cell>
          <cell r="E1419" t="str">
            <v>KEY AIRE LIMPIO CANELA 4 LTS</v>
          </cell>
          <cell r="F1419" t="str">
            <v>Key</v>
          </cell>
        </row>
        <row r="1420">
          <cell r="B1420">
            <v>111744</v>
          </cell>
          <cell r="C1420">
            <v>0</v>
          </cell>
          <cell r="D1420">
            <v>111744</v>
          </cell>
          <cell r="E1420" t="str">
            <v>PETROLEO</v>
          </cell>
          <cell r="F1420" t="str">
            <v>Quimicompuesto</v>
          </cell>
        </row>
        <row r="1421">
          <cell r="B1421">
            <v>2469</v>
          </cell>
          <cell r="C1421">
            <v>0</v>
          </cell>
          <cell r="D1421">
            <v>2469</v>
          </cell>
          <cell r="E1421" t="str">
            <v>KEY AIRE LIMPIO LIMA 20 LTS</v>
          </cell>
          <cell r="F1421" t="str">
            <v>Key</v>
          </cell>
        </row>
        <row r="1422">
          <cell r="B1422">
            <v>2486</v>
          </cell>
          <cell r="C1422">
            <v>0</v>
          </cell>
          <cell r="D1422">
            <v>2486</v>
          </cell>
          <cell r="E1422" t="str">
            <v>REMOVEDOR DE ALQUITRAN II 20 L</v>
          </cell>
          <cell r="F1422" t="str">
            <v>Key</v>
          </cell>
        </row>
        <row r="1423">
          <cell r="B1423">
            <v>2487</v>
          </cell>
          <cell r="C1423">
            <v>0</v>
          </cell>
          <cell r="D1423">
            <v>2487</v>
          </cell>
          <cell r="E1423" t="str">
            <v>REMOVEDOR DE ALQUITRAN II</v>
          </cell>
          <cell r="F1423" t="str">
            <v>Key</v>
          </cell>
        </row>
        <row r="1424">
          <cell r="B1424">
            <v>2491</v>
          </cell>
          <cell r="C1424">
            <v>0</v>
          </cell>
          <cell r="D1424">
            <v>2491</v>
          </cell>
          <cell r="E1424" t="str">
            <v>KEY SUPER D 0.25 LTS</v>
          </cell>
          <cell r="F1424" t="str">
            <v>Key</v>
          </cell>
        </row>
        <row r="1425">
          <cell r="B1425">
            <v>2496</v>
          </cell>
          <cell r="C1425">
            <v>0</v>
          </cell>
          <cell r="D1425">
            <v>2496</v>
          </cell>
          <cell r="E1425" t="str">
            <v>KEY AFLOJATODO AEROSOL 300 GR (ALSTOM)</v>
          </cell>
          <cell r="F1425" t="str">
            <v>Key</v>
          </cell>
        </row>
        <row r="1426">
          <cell r="B1426">
            <v>2498</v>
          </cell>
          <cell r="C1426">
            <v>0</v>
          </cell>
          <cell r="D1426">
            <v>2498</v>
          </cell>
          <cell r="E1426" t="str">
            <v>REMOVEDOR DE ALQUITRAN II</v>
          </cell>
          <cell r="F1426" t="str">
            <v>Key</v>
          </cell>
        </row>
        <row r="1427">
          <cell r="B1427">
            <v>2525</v>
          </cell>
          <cell r="C1427">
            <v>0</v>
          </cell>
          <cell r="D1427">
            <v>2525</v>
          </cell>
          <cell r="E1427" t="str">
            <v>DESPACHADOR MINIROLLO 3.25 BLANCO</v>
          </cell>
          <cell r="F1427" t="str">
            <v>Key</v>
          </cell>
        </row>
        <row r="1428">
          <cell r="B1428">
            <v>2535</v>
          </cell>
          <cell r="C1428">
            <v>0</v>
          </cell>
          <cell r="D1428">
            <v>2535</v>
          </cell>
          <cell r="E1428" t="str">
            <v>DESPACHADOR MAXIROLLO 3.25 HUMO</v>
          </cell>
          <cell r="F1428" t="str">
            <v>Key</v>
          </cell>
        </row>
        <row r="1429">
          <cell r="B1429">
            <v>1286</v>
          </cell>
          <cell r="C1429">
            <v>0</v>
          </cell>
          <cell r="D1429">
            <v>1286</v>
          </cell>
          <cell r="E1429" t="str">
            <v>REPUESTO MOP SECO 24 (NAC) ART. 6202</v>
          </cell>
          <cell r="F1429" t="str">
            <v>Key</v>
          </cell>
        </row>
        <row r="1430">
          <cell r="B1430">
            <v>4867</v>
          </cell>
          <cell r="C1430">
            <v>0</v>
          </cell>
          <cell r="D1430">
            <v>4867</v>
          </cell>
          <cell r="E1430" t="str">
            <v>CEPILLO MOSTRADOR DE 1 3/4" BLANCO</v>
          </cell>
          <cell r="F1430" t="str">
            <v>Key</v>
          </cell>
        </row>
        <row r="1431">
          <cell r="B1431">
            <v>6312</v>
          </cell>
          <cell r="C1431">
            <v>0</v>
          </cell>
          <cell r="D1431">
            <v>6312</v>
          </cell>
          <cell r="E1431" t="str">
            <v>KEY LAVANCE 100 4 LT CONTRATAP</v>
          </cell>
          <cell r="F1431" t="str">
            <v>Key</v>
          </cell>
        </row>
        <row r="1432">
          <cell r="B1432">
            <v>6428</v>
          </cell>
          <cell r="C1432">
            <v>0</v>
          </cell>
          <cell r="D1432">
            <v>6428</v>
          </cell>
          <cell r="E1432" t="str">
            <v>KEY LIMP.PARRILLAS (PASO 2) 4L</v>
          </cell>
          <cell r="F1432" t="str">
            <v>Key</v>
          </cell>
        </row>
        <row r="1433">
          <cell r="B1433">
            <v>2552</v>
          </cell>
          <cell r="C1433">
            <v>0</v>
          </cell>
          <cell r="D1433">
            <v>2552</v>
          </cell>
          <cell r="E1433" t="str">
            <v>KEY TOALLA EN ROLLO NATURAL H/S 180M (CAJA C/6)</v>
          </cell>
          <cell r="F1433" t="str">
            <v>Key</v>
          </cell>
        </row>
        <row r="1434">
          <cell r="B1434">
            <v>1084</v>
          </cell>
          <cell r="C1434">
            <v>0</v>
          </cell>
          <cell r="D1434">
            <v>1084</v>
          </cell>
          <cell r="E1434" t="str">
            <v>KEY AMBIENTADOR AMANECER 20 LT</v>
          </cell>
          <cell r="F1434" t="str">
            <v>Key</v>
          </cell>
        </row>
        <row r="1435">
          <cell r="B1435">
            <v>1408</v>
          </cell>
          <cell r="C1435">
            <v>0</v>
          </cell>
          <cell r="D1435">
            <v>1408</v>
          </cell>
          <cell r="E1435" t="str">
            <v>SERVICIO BIM.LGS DURAZNO 141.2 GR CONCENTRADO (518</v>
          </cell>
          <cell r="F1435" t="str">
            <v>Key</v>
          </cell>
        </row>
        <row r="1436">
          <cell r="B1436">
            <v>3341</v>
          </cell>
          <cell r="C1436">
            <v>0</v>
          </cell>
          <cell r="D1436">
            <v>3341</v>
          </cell>
          <cell r="E1436" t="str">
            <v>BOLSA HR303708N 30x37 NAT 500 BOLSAS</v>
          </cell>
          <cell r="F1436" t="str">
            <v>Key</v>
          </cell>
        </row>
        <row r="1437">
          <cell r="B1437">
            <v>2614</v>
          </cell>
          <cell r="C1437">
            <v>0</v>
          </cell>
          <cell r="D1437">
            <v>2614</v>
          </cell>
          <cell r="E1437" t="str">
            <v>KEY TRANS 200  20 LTS</v>
          </cell>
          <cell r="F1437" t="str">
            <v>Key</v>
          </cell>
        </row>
        <row r="1438">
          <cell r="B1438">
            <v>4004</v>
          </cell>
          <cell r="C1438">
            <v>0</v>
          </cell>
          <cell r="D1438">
            <v>4004</v>
          </cell>
          <cell r="E1438" t="str">
            <v xml:space="preserve">BOTE PAPELERO NEGRO 14 LTS     </v>
          </cell>
          <cell r="F1438" t="str">
            <v>Key</v>
          </cell>
        </row>
        <row r="1439">
          <cell r="B1439">
            <v>2615</v>
          </cell>
          <cell r="C1439">
            <v>0</v>
          </cell>
          <cell r="D1439">
            <v>2615</v>
          </cell>
          <cell r="E1439" t="str">
            <v>KEY TRANS 200  200 LTS.</v>
          </cell>
          <cell r="F1439" t="str">
            <v>Key</v>
          </cell>
        </row>
        <row r="1440">
          <cell r="B1440">
            <v>2626</v>
          </cell>
          <cell r="C1440">
            <v>0</v>
          </cell>
          <cell r="D1440">
            <v>2626</v>
          </cell>
          <cell r="E1440" t="str">
            <v>KEY GERM-O-QUAT 0.25 LTS</v>
          </cell>
          <cell r="F1440" t="str">
            <v>Key</v>
          </cell>
        </row>
        <row r="1441">
          <cell r="B1441">
            <v>6529</v>
          </cell>
          <cell r="C1441">
            <v>0</v>
          </cell>
          <cell r="D1441">
            <v>6529</v>
          </cell>
          <cell r="E1441" t="str">
            <v xml:space="preserve">FOM 100 20 LTS                 </v>
          </cell>
          <cell r="F1441" t="str">
            <v>Key</v>
          </cell>
        </row>
        <row r="1442">
          <cell r="B1442">
            <v>2634</v>
          </cell>
          <cell r="C1442">
            <v>0</v>
          </cell>
          <cell r="D1442">
            <v>2634</v>
          </cell>
          <cell r="E1442" t="str">
            <v>GERM-O- QUAT PLUS</v>
          </cell>
          <cell r="F1442" t="str">
            <v>Key</v>
          </cell>
        </row>
        <row r="1443">
          <cell r="B1443">
            <v>2940</v>
          </cell>
          <cell r="C1443">
            <v>0</v>
          </cell>
          <cell r="D1443">
            <v>2940</v>
          </cell>
          <cell r="E1443" t="str">
            <v>KEY PAPEL VERSATWIN PREMIUM H/D 95M (CAJA C/24)</v>
          </cell>
          <cell r="F1443" t="str">
            <v>GP</v>
          </cell>
        </row>
        <row r="1444">
          <cell r="B1444">
            <v>2637</v>
          </cell>
          <cell r="C1444">
            <v>0</v>
          </cell>
          <cell r="D1444">
            <v>2637</v>
          </cell>
          <cell r="E1444" t="str">
            <v>KEY GERM-O-CLOR 3.5 KGS</v>
          </cell>
          <cell r="F1444" t="str">
            <v>Key</v>
          </cell>
        </row>
        <row r="1445">
          <cell r="B1445">
            <v>2669</v>
          </cell>
          <cell r="C1445">
            <v>0</v>
          </cell>
          <cell r="D1445">
            <v>2669</v>
          </cell>
          <cell r="E1445" t="str">
            <v>KEY SAN-O-DERM 20 LTS</v>
          </cell>
          <cell r="F1445" t="str">
            <v>Key</v>
          </cell>
        </row>
        <row r="1446">
          <cell r="B1446">
            <v>2673</v>
          </cell>
          <cell r="C1446">
            <v>0</v>
          </cell>
          <cell r="D1446">
            <v>2673</v>
          </cell>
          <cell r="E1446" t="str">
            <v>KEY SAN-O-DERM PLUS 4 LTS</v>
          </cell>
          <cell r="F1446" t="str">
            <v>Key</v>
          </cell>
        </row>
        <row r="1447">
          <cell r="B1447">
            <v>1303</v>
          </cell>
          <cell r="C1447">
            <v>0</v>
          </cell>
          <cell r="D1447">
            <v>1303</v>
          </cell>
          <cell r="E1447" t="str">
            <v>DESENGRASANTE SUPERBASE</v>
          </cell>
          <cell r="F1447" t="str">
            <v>Key</v>
          </cell>
        </row>
        <row r="1448">
          <cell r="B1448">
            <v>2691</v>
          </cell>
          <cell r="C1448">
            <v>0</v>
          </cell>
          <cell r="D1448">
            <v>2691</v>
          </cell>
          <cell r="E1448" t="str">
            <v>MICROFIBRA 40X40CM AMARILLC/10</v>
          </cell>
          <cell r="F1448" t="str">
            <v>Key</v>
          </cell>
        </row>
        <row r="1449">
          <cell r="B1449">
            <v>2694</v>
          </cell>
          <cell r="C1449">
            <v>0</v>
          </cell>
          <cell r="D1449">
            <v>2694</v>
          </cell>
          <cell r="E1449" t="str">
            <v>JALADOR BASE PLASTICA 45 CM.</v>
          </cell>
          <cell r="F1449" t="str">
            <v>Key</v>
          </cell>
        </row>
        <row r="1450">
          <cell r="B1450">
            <v>16371</v>
          </cell>
          <cell r="C1450">
            <v>0</v>
          </cell>
          <cell r="D1450">
            <v>16371</v>
          </cell>
          <cell r="E1450" t="str">
            <v>KEY ODOCONTROL BRISA MARINA H2 BLUE SPLASH TCELL K</v>
          </cell>
          <cell r="F1450" t="str">
            <v>Key</v>
          </cell>
        </row>
        <row r="1451">
          <cell r="B1451">
            <v>2695</v>
          </cell>
          <cell r="C1451">
            <v>0</v>
          </cell>
          <cell r="D1451">
            <v>2695</v>
          </cell>
          <cell r="E1451" t="str">
            <v>REPUESTO QUITA PELUSA</v>
          </cell>
          <cell r="F1451" t="str">
            <v>Key</v>
          </cell>
        </row>
        <row r="1452">
          <cell r="B1452">
            <v>2696</v>
          </cell>
          <cell r="C1452">
            <v>0</v>
          </cell>
          <cell r="D1452">
            <v>2696</v>
          </cell>
          <cell r="E1452" t="str">
            <v>QUITA PELUSA</v>
          </cell>
          <cell r="F1452" t="str">
            <v>Key</v>
          </cell>
        </row>
        <row r="1453">
          <cell r="B1453">
            <v>2698</v>
          </cell>
          <cell r="C1453">
            <v>0</v>
          </cell>
          <cell r="D1453">
            <v>2698</v>
          </cell>
          <cell r="E1453" t="str">
            <v>PORTAFIBRA</v>
          </cell>
          <cell r="F1453" t="str">
            <v>Key</v>
          </cell>
        </row>
        <row r="1454">
          <cell r="B1454">
            <v>110201</v>
          </cell>
          <cell r="C1454">
            <v>0</v>
          </cell>
          <cell r="D1454">
            <v>110201</v>
          </cell>
          <cell r="E1454" t="str">
            <v>BOLSA BAJA DENS.TRANSP.90X120C</v>
          </cell>
          <cell r="F1454" t="str">
            <v>Cronos</v>
          </cell>
        </row>
        <row r="1455">
          <cell r="B1455">
            <v>2699</v>
          </cell>
          <cell r="C1455">
            <v>0</v>
          </cell>
          <cell r="D1455">
            <v>2699</v>
          </cell>
          <cell r="E1455" t="str">
            <v>NEBULIZADOR FOG MASTER 1 LT</v>
          </cell>
          <cell r="F1455" t="str">
            <v>Key</v>
          </cell>
        </row>
        <row r="1456">
          <cell r="B1456">
            <v>2812</v>
          </cell>
          <cell r="C1456">
            <v>0</v>
          </cell>
          <cell r="D1456">
            <v>2812</v>
          </cell>
          <cell r="E1456" t="str">
            <v>PROPORCIONADOR MODELO 167</v>
          </cell>
          <cell r="F1456" t="str">
            <v>Key</v>
          </cell>
        </row>
        <row r="1457">
          <cell r="B1457">
            <v>2824</v>
          </cell>
          <cell r="C1457">
            <v>0</v>
          </cell>
          <cell r="D1457">
            <v>2824</v>
          </cell>
          <cell r="E1457" t="str">
            <v>EQUIPO ESPUMADOR 15 GALONES</v>
          </cell>
          <cell r="F1457" t="str">
            <v>Key</v>
          </cell>
        </row>
        <row r="1458">
          <cell r="B1458">
            <v>110315</v>
          </cell>
          <cell r="C1458">
            <v>0</v>
          </cell>
          <cell r="D1458">
            <v>110315</v>
          </cell>
          <cell r="E1458" t="str">
            <v>CEPILLO P/CAMIONES PAREDES Y VENTANAS</v>
          </cell>
          <cell r="F1458" t="str">
            <v>Local</v>
          </cell>
        </row>
        <row r="1459">
          <cell r="B1459">
            <v>9007</v>
          </cell>
          <cell r="C1459">
            <v>0</v>
          </cell>
          <cell r="D1459">
            <v>9007</v>
          </cell>
          <cell r="E1459" t="str">
            <v>REPUESTO MOP ECONOMICO 90 CM.</v>
          </cell>
          <cell r="F1459" t="str">
            <v>Key</v>
          </cell>
        </row>
        <row r="1460">
          <cell r="B1460">
            <v>2839</v>
          </cell>
          <cell r="C1460">
            <v>0</v>
          </cell>
          <cell r="D1460">
            <v>2839</v>
          </cell>
          <cell r="E1460" t="str">
            <v>CEPILLO DE NYLON</v>
          </cell>
          <cell r="F1460" t="str">
            <v>Key</v>
          </cell>
        </row>
        <row r="1461">
          <cell r="B1461">
            <v>2864</v>
          </cell>
          <cell r="C1461">
            <v>0</v>
          </cell>
          <cell r="D1461">
            <v>2864</v>
          </cell>
          <cell r="E1461" t="str">
            <v>MICROFIBRA 40X40 CM.AZUL INDIV</v>
          </cell>
          <cell r="F1461" t="str">
            <v>Key</v>
          </cell>
        </row>
        <row r="1462">
          <cell r="B1462">
            <v>2866</v>
          </cell>
          <cell r="C1462">
            <v>0</v>
          </cell>
          <cell r="D1462">
            <v>2866</v>
          </cell>
          <cell r="E1462" t="str">
            <v>MICROFIBRA 40X40 CM. MORADA</v>
          </cell>
          <cell r="F1462" t="str">
            <v>Key</v>
          </cell>
        </row>
        <row r="1463">
          <cell r="B1463">
            <v>2935</v>
          </cell>
          <cell r="C1463">
            <v>0</v>
          </cell>
          <cell r="D1463">
            <v>2935</v>
          </cell>
          <cell r="E1463" t="str">
            <v>DESPACHADOR MAXIROLLO 3.25 HUMO</v>
          </cell>
          <cell r="F1463" t="str">
            <v>Key</v>
          </cell>
        </row>
        <row r="1464">
          <cell r="B1464">
            <v>3013</v>
          </cell>
          <cell r="C1464">
            <v>0</v>
          </cell>
          <cell r="D1464">
            <v>3013</v>
          </cell>
          <cell r="E1464" t="str">
            <v>KEY GLOX RESTAURADOR 355</v>
          </cell>
          <cell r="F1464" t="str">
            <v>Key</v>
          </cell>
        </row>
        <row r="1465">
          <cell r="B1465">
            <v>70060</v>
          </cell>
          <cell r="C1465">
            <v>0</v>
          </cell>
          <cell r="D1465">
            <v>70060</v>
          </cell>
          <cell r="E1465" t="str">
            <v>VANGUARD LIMPIAVIDRIOS 18 LT</v>
          </cell>
          <cell r="F1465" t="str">
            <v>Key</v>
          </cell>
        </row>
        <row r="1466">
          <cell r="B1466">
            <v>3014</v>
          </cell>
          <cell r="C1466">
            <v>0</v>
          </cell>
          <cell r="D1466">
            <v>3014</v>
          </cell>
          <cell r="E1466" t="str">
            <v>KEY LUMEN RESTAURADOR 20 LT</v>
          </cell>
          <cell r="F1466" t="str">
            <v>Key</v>
          </cell>
        </row>
        <row r="1467">
          <cell r="B1467">
            <v>3256</v>
          </cell>
          <cell r="C1467">
            <v>0</v>
          </cell>
          <cell r="D1467">
            <v>3256</v>
          </cell>
          <cell r="E1467" t="str">
            <v>TAPETE ROSCADO-SECADO BRUSH- STEP AZUL (4X6)CHEV</v>
          </cell>
          <cell r="F1467" t="str">
            <v>Key</v>
          </cell>
        </row>
        <row r="1468">
          <cell r="B1468">
            <v>3257</v>
          </cell>
          <cell r="C1468">
            <v>0</v>
          </cell>
          <cell r="D1468">
            <v>3257</v>
          </cell>
          <cell r="E1468" t="str">
            <v>TAPETE ROSCADO-SECADO BRUSH- STEP GRIS(3X5)CHEVRO</v>
          </cell>
          <cell r="F1468" t="str">
            <v>Key</v>
          </cell>
        </row>
        <row r="1469">
          <cell r="B1469">
            <v>3282</v>
          </cell>
          <cell r="C1469">
            <v>0</v>
          </cell>
          <cell r="D1469">
            <v>3282</v>
          </cell>
          <cell r="E1469" t="str">
            <v>TP.ATIFATIGA P/COCINAS CUSHION EASE TERRACOTA 1/2</v>
          </cell>
          <cell r="F1469" t="str">
            <v>Key</v>
          </cell>
        </row>
        <row r="1470">
          <cell r="B1470">
            <v>287</v>
          </cell>
          <cell r="C1470">
            <v>0</v>
          </cell>
          <cell r="D1470">
            <v>287</v>
          </cell>
          <cell r="E1470" t="str">
            <v>KEY LIMPIAHORNOS 1 LTS</v>
          </cell>
          <cell r="F1470" t="str">
            <v>Key</v>
          </cell>
        </row>
        <row r="1471">
          <cell r="B1471">
            <v>3289</v>
          </cell>
          <cell r="C1471">
            <v>0</v>
          </cell>
          <cell r="D1471">
            <v>3289</v>
          </cell>
          <cell r="E1471" t="str">
            <v>TP.ANTIFATIGA RESISTENTE A GRA 3X3 ULTRA CLICK MAT</v>
          </cell>
          <cell r="F1471" t="str">
            <v>Key</v>
          </cell>
        </row>
        <row r="1472">
          <cell r="B1472">
            <v>3301</v>
          </cell>
          <cell r="C1472">
            <v>0</v>
          </cell>
          <cell r="D1472">
            <v>3301</v>
          </cell>
          <cell r="E1472" t="str">
            <v>BOLSA R242406N (CAJA C/900) 24x24 NATURAL</v>
          </cell>
          <cell r="F1472" t="str">
            <v>Key</v>
          </cell>
        </row>
        <row r="1473">
          <cell r="B1473">
            <v>3304</v>
          </cell>
          <cell r="C1473">
            <v>0</v>
          </cell>
          <cell r="D1473">
            <v>3304</v>
          </cell>
          <cell r="E1473" t="str">
            <v>BOLSA HR386014N (CAJAC/200)</v>
          </cell>
          <cell r="F1473" t="str">
            <v>Key</v>
          </cell>
        </row>
        <row r="1474">
          <cell r="B1474">
            <v>3305</v>
          </cell>
          <cell r="C1474">
            <v>0</v>
          </cell>
          <cell r="D1474">
            <v>3305</v>
          </cell>
          <cell r="E1474" t="str">
            <v>BOLSA COR386014HBK (CAJA C/200</v>
          </cell>
          <cell r="F1474" t="str">
            <v>Key</v>
          </cell>
        </row>
        <row r="1475">
          <cell r="B1475">
            <v>3314</v>
          </cell>
          <cell r="C1475">
            <v>0</v>
          </cell>
          <cell r="D1475">
            <v>3314</v>
          </cell>
          <cell r="E1475" t="str">
            <v xml:space="preserve">BOLSA HR404814N (CAJA C/250)  </v>
          </cell>
          <cell r="F1475" t="str">
            <v>Key</v>
          </cell>
        </row>
        <row r="1476">
          <cell r="B1476">
            <v>3315</v>
          </cell>
          <cell r="C1476">
            <v>0</v>
          </cell>
          <cell r="D1476">
            <v>3315</v>
          </cell>
          <cell r="E1476" t="str">
            <v>BOLSA HR404814B (CAJA C/250)</v>
          </cell>
          <cell r="F1476" t="str">
            <v>Key</v>
          </cell>
        </row>
        <row r="1477">
          <cell r="B1477">
            <v>3319</v>
          </cell>
          <cell r="C1477">
            <v>0</v>
          </cell>
          <cell r="D1477">
            <v>3319</v>
          </cell>
          <cell r="E1477" t="str">
            <v>BOLSA COR434816HPBK(CAJA C/200</v>
          </cell>
          <cell r="F1477" t="str">
            <v>Key</v>
          </cell>
        </row>
        <row r="1478">
          <cell r="B1478">
            <v>3351</v>
          </cell>
          <cell r="C1478">
            <v>0</v>
          </cell>
          <cell r="D1478">
            <v>3351</v>
          </cell>
          <cell r="E1478" t="str">
            <v>BOLSA 304314HR# CAJ 1 PZA</v>
          </cell>
          <cell r="F1478" t="str">
            <v>Key</v>
          </cell>
        </row>
        <row r="1479">
          <cell r="B1479">
            <v>3353</v>
          </cell>
          <cell r="C1479">
            <v>0</v>
          </cell>
          <cell r="D1479">
            <v>3353</v>
          </cell>
          <cell r="E1479" t="str">
            <v>BOLSA 304314HG (CAJA C/250)</v>
          </cell>
          <cell r="F1479" t="str">
            <v>Key</v>
          </cell>
        </row>
        <row r="1480">
          <cell r="B1480">
            <v>3357</v>
          </cell>
          <cell r="C1480">
            <v>0</v>
          </cell>
          <cell r="D1480">
            <v>3357</v>
          </cell>
          <cell r="E1480" t="str">
            <v>BOLSA TP55GA16E (CAJA C/200) 42X45 NEGRO</v>
          </cell>
          <cell r="F1480" t="str">
            <v>Key</v>
          </cell>
        </row>
        <row r="1481">
          <cell r="B1481">
            <v>3689</v>
          </cell>
          <cell r="C1481">
            <v>0</v>
          </cell>
          <cell r="D1481">
            <v>3689</v>
          </cell>
          <cell r="E1481" t="str">
            <v>HYDROCONTROL CW-402</v>
          </cell>
          <cell r="F1481" t="str">
            <v>Key</v>
          </cell>
        </row>
        <row r="1482">
          <cell r="B1482">
            <v>3699</v>
          </cell>
          <cell r="C1482">
            <v>0</v>
          </cell>
          <cell r="D1482">
            <v>3699</v>
          </cell>
          <cell r="E1482" t="str">
            <v>HYDROCONTROL BW-106 20 LTS</v>
          </cell>
          <cell r="F1482" t="str">
            <v>Key</v>
          </cell>
        </row>
        <row r="1483">
          <cell r="B1483">
            <v>3830</v>
          </cell>
          <cell r="C1483">
            <v>0</v>
          </cell>
          <cell r="D1483">
            <v>3830</v>
          </cell>
          <cell r="E1483" t="str">
            <v>HYDROCONTROL CSI-101M 60 LTS</v>
          </cell>
          <cell r="F1483" t="str">
            <v>Key</v>
          </cell>
        </row>
        <row r="1484">
          <cell r="B1484">
            <v>3919</v>
          </cell>
          <cell r="C1484">
            <v>0</v>
          </cell>
          <cell r="D1484">
            <v>3919</v>
          </cell>
          <cell r="E1484" t="str">
            <v xml:space="preserve">GUANTE MULTIUSOS DOBLECAPA T-9 (1 PAR)            </v>
          </cell>
          <cell r="F1484" t="str">
            <v>Key</v>
          </cell>
        </row>
        <row r="1485">
          <cell r="B1485">
            <v>2895</v>
          </cell>
          <cell r="C1485">
            <v>0</v>
          </cell>
          <cell r="D1485">
            <v>2895</v>
          </cell>
          <cell r="E1485" t="str">
            <v>KEY AEROSAN AEROSOL 300 GR</v>
          </cell>
          <cell r="F1485" t="str">
            <v>Key</v>
          </cell>
        </row>
        <row r="1486">
          <cell r="B1486">
            <v>6448</v>
          </cell>
          <cell r="C1486">
            <v>0</v>
          </cell>
          <cell r="D1486">
            <v>6448</v>
          </cell>
          <cell r="E1486" t="str">
            <v>LAVANCE 600</v>
          </cell>
          <cell r="F1486" t="str">
            <v>Key</v>
          </cell>
        </row>
        <row r="1487">
          <cell r="B1487">
            <v>3922</v>
          </cell>
          <cell r="C1487">
            <v>0</v>
          </cell>
          <cell r="D1487">
            <v>3922</v>
          </cell>
          <cell r="E1487" t="str">
            <v>GUANTE MULTIUSOS DOBLECAPA T-8 (1 PAR)</v>
          </cell>
          <cell r="F1487" t="str">
            <v>Key</v>
          </cell>
        </row>
        <row r="1488">
          <cell r="B1488">
            <v>3985</v>
          </cell>
          <cell r="C1488">
            <v>0</v>
          </cell>
          <cell r="D1488">
            <v>3985</v>
          </cell>
          <cell r="E1488" t="str">
            <v xml:space="preserve">RECEPTACULO GRIS 22 GALONES RB 3546 GY            </v>
          </cell>
          <cell r="F1488" t="str">
            <v>Key</v>
          </cell>
        </row>
        <row r="1489">
          <cell r="B1489">
            <v>3995</v>
          </cell>
          <cell r="C1489">
            <v>0</v>
          </cell>
          <cell r="D1489">
            <v>3995</v>
          </cell>
          <cell r="E1489" t="str">
            <v>GUANTE ROJO CLASICO TALLA 10 (1 PAR)</v>
          </cell>
          <cell r="F1489" t="str">
            <v>Key</v>
          </cell>
        </row>
        <row r="1490">
          <cell r="B1490">
            <v>133</v>
          </cell>
          <cell r="C1490">
            <v>0</v>
          </cell>
          <cell r="D1490">
            <v>133</v>
          </cell>
          <cell r="E1490" t="str">
            <v>KEY LIMPIABAOS 4 LTS</v>
          </cell>
          <cell r="F1490" t="str">
            <v>Key</v>
          </cell>
        </row>
        <row r="1491">
          <cell r="B1491">
            <v>2143</v>
          </cell>
          <cell r="C1491">
            <v>0</v>
          </cell>
          <cell r="D1491">
            <v>2143</v>
          </cell>
          <cell r="E1491" t="str">
            <v>KEY DERM-O-WIPE (NUEVO) 0</v>
          </cell>
          <cell r="F1491" t="str">
            <v>Key</v>
          </cell>
        </row>
        <row r="1492">
          <cell r="B1492">
            <v>4118</v>
          </cell>
          <cell r="C1492">
            <v>0</v>
          </cell>
          <cell r="D1492">
            <v>4118</v>
          </cell>
          <cell r="E1492" t="str">
            <v>MANGA DE USO GRAL.(L90890P) (CAJA C/40 PZAS.)</v>
          </cell>
          <cell r="F1492" t="str">
            <v>Key</v>
          </cell>
        </row>
        <row r="1493">
          <cell r="B1493">
            <v>111135</v>
          </cell>
          <cell r="C1493">
            <v>0</v>
          </cell>
          <cell r="D1493">
            <v>111135</v>
          </cell>
          <cell r="E1493" t="str">
            <v>CAJA BOLSA 24 X 24 ROJA C/1000</v>
          </cell>
          <cell r="F1493" t="str">
            <v>Local</v>
          </cell>
        </row>
        <row r="1494">
          <cell r="B1494">
            <v>4119</v>
          </cell>
          <cell r="C1494">
            <v>0</v>
          </cell>
          <cell r="D1494">
            <v>4119</v>
          </cell>
          <cell r="E1494" t="str">
            <v>TOALLAS MULTIPROPOSITO(L90902P (CAJA C/100)</v>
          </cell>
          <cell r="F1494" t="str">
            <v>Key</v>
          </cell>
        </row>
        <row r="1495">
          <cell r="B1495">
            <v>4125</v>
          </cell>
          <cell r="C1495">
            <v>0</v>
          </cell>
          <cell r="D1495">
            <v>4125</v>
          </cell>
          <cell r="E1495" t="str">
            <v>KIT EMERGENCIA ABSORBENTES</v>
          </cell>
          <cell r="F1495" t="str">
            <v>Key</v>
          </cell>
        </row>
        <row r="1496">
          <cell r="B1496">
            <v>4182</v>
          </cell>
          <cell r="C1496">
            <v>0</v>
          </cell>
          <cell r="D1496">
            <v>4182</v>
          </cell>
          <cell r="E1496" t="str">
            <v xml:space="preserve">PAPEL PH (PH.0-14) CAJA C/100  </v>
          </cell>
          <cell r="F1496" t="str">
            <v>Key</v>
          </cell>
        </row>
        <row r="1497">
          <cell r="B1497">
            <v>4185</v>
          </cell>
          <cell r="C1497">
            <v>0</v>
          </cell>
          <cell r="D1497">
            <v>4185</v>
          </cell>
          <cell r="E1497" t="str">
            <v>ACEITE ROJO P/MUEBLES SATURNO 240 ML.</v>
          </cell>
          <cell r="F1497" t="str">
            <v>Key</v>
          </cell>
        </row>
        <row r="1498">
          <cell r="B1498">
            <v>2195</v>
          </cell>
          <cell r="C1498">
            <v>0</v>
          </cell>
          <cell r="D1498">
            <v>2195</v>
          </cell>
          <cell r="E1498" t="str">
            <v>KEY JABÓN ESPUMA ROCÍO CARTUCHO 1</v>
          </cell>
          <cell r="F1498" t="str">
            <v>Key</v>
          </cell>
        </row>
        <row r="1499">
          <cell r="B1499">
            <v>4214</v>
          </cell>
          <cell r="C1499">
            <v>0</v>
          </cell>
          <cell r="D1499">
            <v>4214</v>
          </cell>
          <cell r="E1499" t="str">
            <v>KEY REMOVEDOR DE ETIQUETAS Y GRAFITTI S/B</v>
          </cell>
          <cell r="F1499" t="str">
            <v>Key</v>
          </cell>
        </row>
        <row r="1500">
          <cell r="B1500">
            <v>4702</v>
          </cell>
          <cell r="E1500" t="str">
            <v>KEY TERMINOX 1 LT</v>
          </cell>
          <cell r="F1500" t="str">
            <v>Key</v>
          </cell>
        </row>
        <row r="1501">
          <cell r="B1501">
            <v>4773</v>
          </cell>
          <cell r="C1501">
            <v>0</v>
          </cell>
          <cell r="D1501">
            <v>4773</v>
          </cell>
          <cell r="E1501" t="str">
            <v>SANITIZANTE  PLUS</v>
          </cell>
          <cell r="F1501" t="str">
            <v>Key</v>
          </cell>
        </row>
        <row r="1502">
          <cell r="B1502">
            <v>4803</v>
          </cell>
          <cell r="C1502">
            <v>0</v>
          </cell>
          <cell r="D1502">
            <v>4803</v>
          </cell>
          <cell r="E1502" t="str">
            <v>REPUESTO CEPILLO BI-LEVEL AMARILLO</v>
          </cell>
          <cell r="F1502" t="str">
            <v>Key</v>
          </cell>
        </row>
        <row r="1503">
          <cell r="B1503">
            <v>4804</v>
          </cell>
          <cell r="C1503">
            <v>0</v>
          </cell>
          <cell r="D1503">
            <v>4804</v>
          </cell>
          <cell r="E1503" t="str">
            <v>REPUESTO CEPILLO BI-LEVEL BLANCO</v>
          </cell>
          <cell r="F1503" t="str">
            <v>Key</v>
          </cell>
        </row>
        <row r="1504">
          <cell r="B1504">
            <v>111402</v>
          </cell>
          <cell r="C1504">
            <v>0</v>
          </cell>
          <cell r="D1504">
            <v>111402</v>
          </cell>
          <cell r="E1504" t="str">
            <v>REPUESTO PARA MOP 90cm</v>
          </cell>
          <cell r="F1504" t="str">
            <v>Local</v>
          </cell>
        </row>
        <row r="1505">
          <cell r="B1505">
            <v>1658</v>
          </cell>
          <cell r="C1505">
            <v>0</v>
          </cell>
          <cell r="D1505">
            <v>1658</v>
          </cell>
          <cell r="E1505" t="str">
            <v>EMULSIFICANTE 110  60 LT</v>
          </cell>
          <cell r="F1505" t="str">
            <v>Key</v>
          </cell>
        </row>
        <row r="1506">
          <cell r="B1506">
            <v>621</v>
          </cell>
          <cell r="C1506">
            <v>0</v>
          </cell>
          <cell r="D1506">
            <v>621</v>
          </cell>
          <cell r="E1506" t="str">
            <v>BIOKEY 0.1 LTS</v>
          </cell>
          <cell r="F1506" t="str">
            <v>Key</v>
          </cell>
        </row>
        <row r="1507">
          <cell r="B1507">
            <v>4805</v>
          </cell>
          <cell r="C1507">
            <v>0</v>
          </cell>
          <cell r="D1507">
            <v>4805</v>
          </cell>
          <cell r="E1507" t="str">
            <v>REPUESTO CEPILLO BI-LEVEL AZUL</v>
          </cell>
          <cell r="F1507" t="str">
            <v>Key</v>
          </cell>
        </row>
        <row r="1508">
          <cell r="B1508">
            <v>70052</v>
          </cell>
          <cell r="C1508">
            <v>0</v>
          </cell>
          <cell r="D1508">
            <v>70052</v>
          </cell>
          <cell r="E1508" t="str">
            <v>VANG. AROM.MANZANA-CANELA 4 LT</v>
          </cell>
          <cell r="F1508" t="str">
            <v>Key</v>
          </cell>
        </row>
        <row r="1509">
          <cell r="B1509">
            <v>5208</v>
          </cell>
          <cell r="C1509">
            <v>92537</v>
          </cell>
          <cell r="D1509">
            <v>5208</v>
          </cell>
          <cell r="E1509" t="str">
            <v>JABON KIMCARE FRUTAS CAJA C/10</v>
          </cell>
          <cell r="F1509" t="str">
            <v>KC</v>
          </cell>
        </row>
        <row r="1510">
          <cell r="B1510">
            <v>70053</v>
          </cell>
          <cell r="C1510">
            <v>0</v>
          </cell>
          <cell r="D1510">
            <v>70053</v>
          </cell>
          <cell r="E1510" t="str">
            <v>VANG. AROM.MANZANA-CANELA 18 L</v>
          </cell>
          <cell r="F1510" t="str">
            <v>Key</v>
          </cell>
        </row>
        <row r="1511">
          <cell r="B1511">
            <v>1661</v>
          </cell>
          <cell r="C1511">
            <v>0</v>
          </cell>
          <cell r="D1511">
            <v>1661</v>
          </cell>
          <cell r="E1511" t="str">
            <v>NUEVO DOSIFICADOR ODOCONTROL  .</v>
          </cell>
          <cell r="F1511" t="str">
            <v>Key</v>
          </cell>
        </row>
        <row r="1512">
          <cell r="B1512">
            <v>1630</v>
          </cell>
          <cell r="C1512">
            <v>0</v>
          </cell>
          <cell r="D1512">
            <v>1630</v>
          </cell>
          <cell r="E1512" t="str">
            <v>KEY ODOCONTROL DE SERVICIO H2</v>
          </cell>
          <cell r="F1512" t="str">
            <v>Key</v>
          </cell>
        </row>
        <row r="1513">
          <cell r="B1513">
            <v>4810</v>
          </cell>
          <cell r="C1513">
            <v>0</v>
          </cell>
          <cell r="D1513">
            <v>4810</v>
          </cell>
          <cell r="E1513" t="str">
            <v>REPUESTO CEPILLO PARA TANQUE BLANCO</v>
          </cell>
          <cell r="F1513" t="str">
            <v>Key</v>
          </cell>
        </row>
        <row r="1514">
          <cell r="B1514">
            <v>4812</v>
          </cell>
          <cell r="C1514">
            <v>0</v>
          </cell>
          <cell r="D1514">
            <v>4812</v>
          </cell>
          <cell r="E1514" t="str">
            <v>REPUESTO ESCOBA CAFÉ</v>
          </cell>
          <cell r="F1514" t="str">
            <v>Key</v>
          </cell>
        </row>
        <row r="1515">
          <cell r="B1515">
            <v>4816</v>
          </cell>
          <cell r="C1515">
            <v>0</v>
          </cell>
          <cell r="D1515">
            <v>4816</v>
          </cell>
          <cell r="E1515" t="str">
            <v>REPUESTO ESCOBA BLANCA</v>
          </cell>
          <cell r="F1515" t="str">
            <v>Key</v>
          </cell>
        </row>
        <row r="1516">
          <cell r="B1516">
            <v>2633</v>
          </cell>
          <cell r="C1516">
            <v>0</v>
          </cell>
          <cell r="D1516">
            <v>2633</v>
          </cell>
          <cell r="E1516" t="str">
            <v>GERM-O- QUAT PLUS</v>
          </cell>
          <cell r="F1516" t="str">
            <v>Key</v>
          </cell>
        </row>
        <row r="1517">
          <cell r="B1517">
            <v>469</v>
          </cell>
          <cell r="C1517">
            <v>0</v>
          </cell>
          <cell r="D1517">
            <v>469</v>
          </cell>
          <cell r="E1517" t="str">
            <v>AIRE COMPRIMIDO (.350 KGS) 1 P</v>
          </cell>
          <cell r="F1517" t="str">
            <v>Key</v>
          </cell>
        </row>
        <row r="1518">
          <cell r="B1518">
            <v>4862</v>
          </cell>
          <cell r="C1518">
            <v>0</v>
          </cell>
          <cell r="D1518">
            <v>4862</v>
          </cell>
          <cell r="E1518" t="str">
            <v>REPUESTO JALADOR INDUSTRIAL PARA PISOS (75cm) AZUL</v>
          </cell>
          <cell r="F1518" t="str">
            <v>Key</v>
          </cell>
        </row>
        <row r="1519">
          <cell r="B1519">
            <v>1997</v>
          </cell>
          <cell r="C1519">
            <v>0</v>
          </cell>
          <cell r="D1519">
            <v>1997</v>
          </cell>
          <cell r="E1519" t="str">
            <v>DETERGENTE 210  20 LT.</v>
          </cell>
          <cell r="F1519" t="str">
            <v>Key</v>
          </cell>
        </row>
        <row r="1520">
          <cell r="B1520">
            <v>4863</v>
          </cell>
          <cell r="C1520">
            <v>0</v>
          </cell>
          <cell r="D1520">
            <v>4863</v>
          </cell>
          <cell r="E1520" t="str">
            <v>REPUESTO JALADOR INDUSTRIAL PARA PISOS (45cm) ROJO</v>
          </cell>
          <cell r="F1520" t="str">
            <v>Key</v>
          </cell>
        </row>
        <row r="1521">
          <cell r="B1521">
            <v>4628</v>
          </cell>
          <cell r="C1521">
            <v>0</v>
          </cell>
          <cell r="D1521">
            <v>4628</v>
          </cell>
          <cell r="E1521" t="str">
            <v>SANITIZANTE</v>
          </cell>
          <cell r="F1521" t="str">
            <v>Key</v>
          </cell>
        </row>
        <row r="1522">
          <cell r="B1522">
            <v>4864</v>
          </cell>
          <cell r="C1522">
            <v>0</v>
          </cell>
          <cell r="D1522">
            <v>4864</v>
          </cell>
          <cell r="E1522" t="str">
            <v>REPUESTO JALADOR INDUSTRIAL PARA PISOS (45cm) VERDE</v>
          </cell>
          <cell r="F1522" t="str">
            <v>Key</v>
          </cell>
        </row>
        <row r="1523">
          <cell r="B1523">
            <v>123</v>
          </cell>
          <cell r="C1523">
            <v>0</v>
          </cell>
          <cell r="D1523">
            <v>123</v>
          </cell>
          <cell r="E1523" t="str">
            <v>KEY LAVALOZA</v>
          </cell>
          <cell r="F1523" t="str">
            <v>Key</v>
          </cell>
        </row>
        <row r="1524">
          <cell r="B1524">
            <v>117</v>
          </cell>
          <cell r="C1524">
            <v>0</v>
          </cell>
          <cell r="D1524">
            <v>117</v>
          </cell>
          <cell r="E1524" t="str">
            <v>KEY IMAN 1 LTS</v>
          </cell>
          <cell r="F1524" t="str">
            <v>Key</v>
          </cell>
        </row>
        <row r="1525">
          <cell r="B1525">
            <v>8700</v>
          </cell>
          <cell r="C1525">
            <v>0</v>
          </cell>
          <cell r="D1525">
            <v>8700</v>
          </cell>
          <cell r="E1525" t="str">
            <v>RECOGEDOR LAMINA M/MADERA</v>
          </cell>
          <cell r="F1525" t="str">
            <v>Key</v>
          </cell>
        </row>
        <row r="1526">
          <cell r="B1526">
            <v>4866</v>
          </cell>
          <cell r="C1526">
            <v>0</v>
          </cell>
          <cell r="D1526">
            <v>4866</v>
          </cell>
          <cell r="E1526" t="str">
            <v>REPUESTO JALADOR INDUSTRIAL PARA PISOS (45cm) AZUL</v>
          </cell>
          <cell r="F1526" t="str">
            <v>Key</v>
          </cell>
        </row>
        <row r="1527">
          <cell r="B1527">
            <v>4868</v>
          </cell>
          <cell r="C1527">
            <v>0</v>
          </cell>
          <cell r="D1527">
            <v>4868</v>
          </cell>
          <cell r="E1527" t="str">
            <v>CEPILLO MOSTRADOR DE 1 3/4" ROJO</v>
          </cell>
          <cell r="F1527" t="str">
            <v>Key</v>
          </cell>
        </row>
        <row r="1528">
          <cell r="B1528">
            <v>4869</v>
          </cell>
          <cell r="C1528">
            <v>0</v>
          </cell>
          <cell r="D1528">
            <v>4869</v>
          </cell>
          <cell r="E1528" t="str">
            <v>CEPILLO MOSTRADOR DE 1 3/4" VERDE</v>
          </cell>
          <cell r="F1528" t="str">
            <v>Key</v>
          </cell>
        </row>
        <row r="1529">
          <cell r="B1529">
            <v>4870</v>
          </cell>
          <cell r="C1529">
            <v>0</v>
          </cell>
          <cell r="D1529">
            <v>4870</v>
          </cell>
          <cell r="E1529" t="str">
            <v>CEPILLO MOSTRADOR DE 1 3/4" AMARILLO</v>
          </cell>
          <cell r="F1529" t="str">
            <v>Key</v>
          </cell>
        </row>
        <row r="1530">
          <cell r="B1530">
            <v>4871</v>
          </cell>
          <cell r="C1530">
            <v>0</v>
          </cell>
          <cell r="D1530">
            <v>4871</v>
          </cell>
          <cell r="E1530" t="str">
            <v>CEPILLO MOSTRADOR DE 1 3/4" AZUL</v>
          </cell>
          <cell r="F1530" t="str">
            <v>Key</v>
          </cell>
        </row>
        <row r="1531">
          <cell r="B1531">
            <v>2942</v>
          </cell>
          <cell r="C1531">
            <v>0</v>
          </cell>
          <cell r="D1531">
            <v>2942</v>
          </cell>
          <cell r="E1531" t="str">
            <v>PAÑUELO FACIAL PREMIUM H/D (PAQ.C/100, CAJA C/30 P</v>
          </cell>
          <cell r="F1531" t="str">
            <v>GP</v>
          </cell>
        </row>
        <row r="1532">
          <cell r="B1532">
            <v>2946</v>
          </cell>
          <cell r="C1532">
            <v>0</v>
          </cell>
          <cell r="D1532">
            <v>2946</v>
          </cell>
          <cell r="E1532" t="str">
            <v>SERVILLETA CLASICO (CAJA C/6000)</v>
          </cell>
          <cell r="F1532" t="str">
            <v>GP</v>
          </cell>
        </row>
        <row r="1533">
          <cell r="B1533">
            <v>2953</v>
          </cell>
          <cell r="C1533">
            <v>0</v>
          </cell>
          <cell r="D1533">
            <v>2953</v>
          </cell>
          <cell r="E1533" t="str">
            <v>KEY TOALLA EN ROLLO NATURAL H/S 106M (CAJA C/12)</v>
          </cell>
          <cell r="F1533" t="str">
            <v>GP</v>
          </cell>
        </row>
        <row r="1534">
          <cell r="B1534">
            <v>2959</v>
          </cell>
          <cell r="C1534">
            <v>0</v>
          </cell>
          <cell r="D1534">
            <v>2959</v>
          </cell>
          <cell r="E1534" t="str">
            <v>KEY TOALLA ROLLO CLASICO 9K HD (BOLSA C/2 ROLLOS)</v>
          </cell>
          <cell r="F1534" t="str">
            <v>GP</v>
          </cell>
        </row>
        <row r="1535">
          <cell r="B1535">
            <v>2966</v>
          </cell>
          <cell r="C1535">
            <v>0</v>
          </cell>
          <cell r="D1535">
            <v>2966</v>
          </cell>
          <cell r="E1535" t="str">
            <v>KEY PAPEL MINIROLLO CLÁSICO H/D 230M (CAJA C/6)</v>
          </cell>
          <cell r="F1535" t="str">
            <v>GP</v>
          </cell>
        </row>
        <row r="1536">
          <cell r="B1536">
            <v>2967</v>
          </cell>
          <cell r="C1536">
            <v>0</v>
          </cell>
          <cell r="D1536">
            <v>2967</v>
          </cell>
          <cell r="E1536" t="str">
            <v>KEY PAPEL MINIROLLO CLÁSICO H/D 200M (CAJA C/6)</v>
          </cell>
          <cell r="F1536" t="str">
            <v>GP</v>
          </cell>
        </row>
        <row r="1537">
          <cell r="B1537">
            <v>2973</v>
          </cell>
          <cell r="C1537">
            <v>0</v>
          </cell>
          <cell r="D1537">
            <v>2973</v>
          </cell>
          <cell r="E1537" t="str">
            <v>VANGUARD PAPEL MAXIROLLO H/D 500M (CAJA C/6)</v>
          </cell>
          <cell r="F1537" t="str">
            <v>GP</v>
          </cell>
        </row>
        <row r="1538">
          <cell r="B1538">
            <v>2986</v>
          </cell>
          <cell r="C1538">
            <v>0</v>
          </cell>
          <cell r="D1538">
            <v>2986</v>
          </cell>
          <cell r="E1538" t="str">
            <v>KEY PAPEL MINIROLLO PREMIUM H/D 300M (CAJA C/12)</v>
          </cell>
          <cell r="F1538" t="str">
            <v>GP</v>
          </cell>
        </row>
        <row r="1539">
          <cell r="B1539">
            <v>8909</v>
          </cell>
          <cell r="C1539">
            <v>47046</v>
          </cell>
          <cell r="D1539">
            <v>8909</v>
          </cell>
          <cell r="E1539" t="str">
            <v>CUBRE ASIENTOS (CAJA C/2500)</v>
          </cell>
          <cell r="F1539" t="str">
            <v>GP</v>
          </cell>
        </row>
        <row r="1540">
          <cell r="B1540">
            <v>8919</v>
          </cell>
          <cell r="C1540">
            <v>89420</v>
          </cell>
          <cell r="D1540">
            <v>8919</v>
          </cell>
          <cell r="E1540" t="str">
            <v>ENMOTION 21 T.ROLLO BCA.HS 213 M. (C/6 R)  (89420)</v>
          </cell>
          <cell r="F1540" t="str">
            <v>GP</v>
          </cell>
        </row>
        <row r="1541">
          <cell r="B1541">
            <v>8926</v>
          </cell>
          <cell r="C1541">
            <v>297496</v>
          </cell>
          <cell r="D1541">
            <v>8926</v>
          </cell>
          <cell r="E1541" t="str">
            <v>HIGIENICO SOFPULL 925 H/D 197M</v>
          </cell>
          <cell r="F1541" t="str">
            <v>GP</v>
          </cell>
        </row>
        <row r="1542">
          <cell r="B1542">
            <v>100030</v>
          </cell>
          <cell r="C1542">
            <v>0</v>
          </cell>
          <cell r="D1542">
            <v>100030</v>
          </cell>
          <cell r="E1542" t="str">
            <v>BOLSA 60 X 60  (242408K)</v>
          </cell>
          <cell r="F1542" t="str">
            <v>Cronos</v>
          </cell>
        </row>
        <row r="1543">
          <cell r="B1543">
            <v>110058</v>
          </cell>
          <cell r="C1543">
            <v>0</v>
          </cell>
          <cell r="D1543">
            <v>110058</v>
          </cell>
          <cell r="E1543" t="str">
            <v>DESPACHADOR TOALLA TORK EXPRESS</v>
          </cell>
          <cell r="F1543" t="str">
            <v>Local</v>
          </cell>
        </row>
        <row r="1544">
          <cell r="B1544">
            <v>110068</v>
          </cell>
          <cell r="C1544">
            <v>0</v>
          </cell>
          <cell r="D1544">
            <v>110068</v>
          </cell>
          <cell r="E1544" t="str">
            <v>SOLVENTE DIELECTRICO</v>
          </cell>
          <cell r="F1544" t="str">
            <v>Quimicompuesto</v>
          </cell>
        </row>
        <row r="1545">
          <cell r="B1545">
            <v>110069</v>
          </cell>
          <cell r="C1545">
            <v>0</v>
          </cell>
          <cell r="D1545">
            <v>110069</v>
          </cell>
          <cell r="E1545" t="str">
            <v>SIEGE GEL</v>
          </cell>
          <cell r="F1545" t="str">
            <v>Local</v>
          </cell>
        </row>
        <row r="1546">
          <cell r="B1546">
            <v>110072</v>
          </cell>
          <cell r="C1546">
            <v>0</v>
          </cell>
          <cell r="D1546">
            <v>110072</v>
          </cell>
          <cell r="E1546" t="str">
            <v>CUBETA PLASTICA #10 ECONOMICA</v>
          </cell>
          <cell r="F1546" t="str">
            <v>Local</v>
          </cell>
        </row>
        <row r="1547">
          <cell r="B1547">
            <v>110025</v>
          </cell>
          <cell r="C1547">
            <v>0</v>
          </cell>
          <cell r="D1547">
            <v>110025</v>
          </cell>
          <cell r="E1547" t="str">
            <v>BOLSA 50 x 70 TRANSPARENTE KG. (DELPHI)</v>
          </cell>
          <cell r="F1547" t="str">
            <v>Local</v>
          </cell>
        </row>
        <row r="1548">
          <cell r="B1548">
            <v>110085</v>
          </cell>
          <cell r="C1548">
            <v>0</v>
          </cell>
          <cell r="D1548">
            <v>110085</v>
          </cell>
          <cell r="E1548" t="str">
            <v>192360 TUBO DE EXTENCIÓN 4 MTS P/TRABAJO RUDO</v>
          </cell>
          <cell r="F1548" t="str">
            <v>Local</v>
          </cell>
        </row>
        <row r="1549">
          <cell r="B1549">
            <v>5037</v>
          </cell>
          <cell r="C1549">
            <v>0</v>
          </cell>
          <cell r="D1549">
            <v>5037</v>
          </cell>
          <cell r="E1549" t="str">
            <v xml:space="preserve">CEPILLO PVC SERIE 18 DE 18"   </v>
          </cell>
          <cell r="F1549" t="str">
            <v>Key</v>
          </cell>
        </row>
        <row r="1550">
          <cell r="B1550">
            <v>110086</v>
          </cell>
          <cell r="C1550">
            <v>0</v>
          </cell>
          <cell r="D1550">
            <v>110086</v>
          </cell>
          <cell r="E1550" t="str">
            <v>5400-G ESCOBILLON CURVO P SACUDIR VERDE</v>
          </cell>
          <cell r="F1550" t="str">
            <v>Local</v>
          </cell>
        </row>
        <row r="1551">
          <cell r="B1551">
            <v>110133</v>
          </cell>
          <cell r="C1551">
            <v>0</v>
          </cell>
          <cell r="D1551">
            <v>110133</v>
          </cell>
          <cell r="E1551" t="str">
            <v>CAFE INTERNACIONAL</v>
          </cell>
          <cell r="F1551" t="str">
            <v>Local</v>
          </cell>
        </row>
        <row r="1552">
          <cell r="B1552">
            <v>110305</v>
          </cell>
          <cell r="C1552">
            <v>0</v>
          </cell>
          <cell r="D1552">
            <v>110305</v>
          </cell>
          <cell r="E1552" t="str">
            <v>CEPILLO 10" PLASTICO SUAVE C/MANGO BASE DE MADERA #7</v>
          </cell>
          <cell r="F1552" t="str">
            <v>Dico</v>
          </cell>
        </row>
        <row r="1553">
          <cell r="B1553">
            <v>110334</v>
          </cell>
          <cell r="C1553">
            <v>0</v>
          </cell>
          <cell r="D1553">
            <v>110334</v>
          </cell>
          <cell r="E1553" t="str">
            <v>CEPILLO PLASTICO ECONOMICO</v>
          </cell>
          <cell r="F1553" t="str">
            <v>Local</v>
          </cell>
        </row>
        <row r="1554">
          <cell r="B1554">
            <v>110718</v>
          </cell>
          <cell r="C1554">
            <v>0</v>
          </cell>
          <cell r="D1554">
            <v>110718</v>
          </cell>
          <cell r="E1554" t="str">
            <v>TRAPEADORDE PABILO MANGO PLASTICO AMARILLO</v>
          </cell>
          <cell r="F1554" t="str">
            <v>Chartea</v>
          </cell>
        </row>
        <row r="1555">
          <cell r="B1555">
            <v>110726</v>
          </cell>
          <cell r="C1555">
            <v>0</v>
          </cell>
          <cell r="D1555">
            <v>110726</v>
          </cell>
          <cell r="E1555" t="str">
            <v>bomba para galon</v>
          </cell>
          <cell r="F1555" t="str">
            <v>Local</v>
          </cell>
        </row>
        <row r="1556">
          <cell r="B1556">
            <v>110923</v>
          </cell>
          <cell r="C1556">
            <v>0</v>
          </cell>
          <cell r="D1556">
            <v>110923</v>
          </cell>
          <cell r="E1556" t="str">
            <v>higienico 5101</v>
          </cell>
          <cell r="F1556" t="str">
            <v>Local</v>
          </cell>
        </row>
        <row r="1557">
          <cell r="B1557">
            <v>111444</v>
          </cell>
          <cell r="C1557">
            <v>0</v>
          </cell>
          <cell r="D1557">
            <v>111444</v>
          </cell>
          <cell r="E1557" t="str">
            <v>DESPACHADOR MINIROLLO ACERO INOX.</v>
          </cell>
          <cell r="F1557" t="str">
            <v>Local</v>
          </cell>
        </row>
        <row r="1558">
          <cell r="B1558">
            <v>7656</v>
          </cell>
          <cell r="C1558">
            <v>0</v>
          </cell>
          <cell r="D1558">
            <v>7656</v>
          </cell>
          <cell r="E1558" t="str">
            <v>KEY SAN-O-DERM PLUS CARTUCHO 1</v>
          </cell>
          <cell r="F1558" t="str">
            <v>Key</v>
          </cell>
        </row>
        <row r="1559">
          <cell r="B1559">
            <v>4872</v>
          </cell>
          <cell r="C1559">
            <v>0</v>
          </cell>
          <cell r="D1559">
            <v>4872</v>
          </cell>
          <cell r="E1559" t="str">
            <v xml:space="preserve">CEPILLO CORTO 8 1/2 BLANCO     4002W              </v>
          </cell>
          <cell r="F1559" t="str">
            <v>Key</v>
          </cell>
        </row>
        <row r="1560">
          <cell r="B1560">
            <v>111502</v>
          </cell>
          <cell r="C1560">
            <v>0</v>
          </cell>
          <cell r="D1560">
            <v>111502</v>
          </cell>
          <cell r="E1560" t="str">
            <v>Despachador toalla tork</v>
          </cell>
          <cell r="F1560" t="str">
            <v>Local</v>
          </cell>
        </row>
        <row r="1561">
          <cell r="B1561">
            <v>4873</v>
          </cell>
          <cell r="C1561">
            <v>0</v>
          </cell>
          <cell r="D1561">
            <v>4873</v>
          </cell>
          <cell r="E1561" t="str">
            <v>CEPILLO CORTO 8 1/2" ROJO</v>
          </cell>
          <cell r="F1561" t="str">
            <v>Key</v>
          </cell>
        </row>
        <row r="1562">
          <cell r="B1562">
            <v>4874</v>
          </cell>
          <cell r="C1562">
            <v>0</v>
          </cell>
          <cell r="D1562">
            <v>4874</v>
          </cell>
          <cell r="E1562" t="str">
            <v>CEPILLO CORTO 8 1/2" VERDE</v>
          </cell>
          <cell r="F1562" t="str">
            <v>Key</v>
          </cell>
        </row>
        <row r="1563">
          <cell r="B1563">
            <v>111640</v>
          </cell>
          <cell r="C1563">
            <v>0</v>
          </cell>
          <cell r="D1563">
            <v>111640</v>
          </cell>
          <cell r="E1563" t="str">
            <v>BASE BRUTE 55 GLS. 1 PZA RB</v>
          </cell>
          <cell r="F1563" t="str">
            <v>Local</v>
          </cell>
        </row>
        <row r="1564">
          <cell r="B1564">
            <v>111657</v>
          </cell>
          <cell r="C1564">
            <v>0</v>
          </cell>
          <cell r="D1564">
            <v>111657</v>
          </cell>
          <cell r="E1564" t="str">
            <v>CAMBIA PAÑALES 7818 BLANCO</v>
          </cell>
          <cell r="F1564" t="str">
            <v>Local</v>
          </cell>
        </row>
        <row r="1565">
          <cell r="B1565">
            <v>4875</v>
          </cell>
          <cell r="C1565">
            <v>0</v>
          </cell>
          <cell r="D1565">
            <v>4875</v>
          </cell>
          <cell r="E1565" t="str">
            <v>CEPILLO CORTO 8 1/2" AMARILLO</v>
          </cell>
          <cell r="F1565" t="str">
            <v>Key</v>
          </cell>
        </row>
        <row r="1566">
          <cell r="B1566">
            <v>111683</v>
          </cell>
          <cell r="C1566">
            <v>0</v>
          </cell>
          <cell r="D1566">
            <v>111683</v>
          </cell>
          <cell r="E1566" t="str">
            <v>Botella de litro</v>
          </cell>
          <cell r="F1566" t="str">
            <v>Local</v>
          </cell>
        </row>
        <row r="1567">
          <cell r="B1567">
            <v>4881</v>
          </cell>
          <cell r="C1567">
            <v>0</v>
          </cell>
          <cell r="D1567">
            <v>4881</v>
          </cell>
          <cell r="E1567" t="str">
            <v>CEPILLO LARGO 20" AZUL</v>
          </cell>
          <cell r="F1567" t="str">
            <v>Key</v>
          </cell>
        </row>
        <row r="1568">
          <cell r="B1568">
            <v>4885</v>
          </cell>
          <cell r="C1568">
            <v>0</v>
          </cell>
          <cell r="D1568">
            <v>4885</v>
          </cell>
          <cell r="E1568" t="str">
            <v>REPUESTO POLICLEAN TRAPEADOR AMARILLO</v>
          </cell>
          <cell r="F1568" t="str">
            <v>Key</v>
          </cell>
        </row>
        <row r="1569">
          <cell r="B1569">
            <v>4904</v>
          </cell>
          <cell r="C1569">
            <v>0</v>
          </cell>
          <cell r="D1569">
            <v>4904</v>
          </cell>
          <cell r="E1569" t="str">
            <v>REPUESTO JALADORES HULE ESPUMA</v>
          </cell>
          <cell r="F1569" t="str">
            <v>Key</v>
          </cell>
        </row>
        <row r="1570">
          <cell r="B1570">
            <v>4908</v>
          </cell>
          <cell r="C1570">
            <v>0</v>
          </cell>
          <cell r="D1570">
            <v>4908</v>
          </cell>
          <cell r="E1570" t="str">
            <v>CEPILLO P/PISOS 14" BLOCK      PLASTICO FIBRA POLI</v>
          </cell>
          <cell r="F1570" t="str">
            <v>Key</v>
          </cell>
        </row>
        <row r="1571">
          <cell r="B1571">
            <v>5450</v>
          </cell>
          <cell r="C1571">
            <v>94205</v>
          </cell>
          <cell r="D1571">
            <v>5450</v>
          </cell>
          <cell r="E1571" t="str">
            <v>Despachador Higiénico JUMBO Sr. Jumbo</v>
          </cell>
          <cell r="F1571" t="str">
            <v>KC</v>
          </cell>
        </row>
        <row r="1572">
          <cell r="B1572">
            <v>111724</v>
          </cell>
          <cell r="C1572">
            <v>0</v>
          </cell>
          <cell r="D1572">
            <v>111724</v>
          </cell>
          <cell r="E1572" t="str">
            <v>Bonete spin klean</v>
          </cell>
          <cell r="F1572" t="str">
            <v>Local</v>
          </cell>
        </row>
        <row r="1573">
          <cell r="B1573">
            <v>4910</v>
          </cell>
          <cell r="C1573">
            <v>0</v>
          </cell>
          <cell r="D1573">
            <v>4910</v>
          </cell>
          <cell r="E1573" t="str">
            <v>REPUESTO ESCOBA COLOR CREMA</v>
          </cell>
          <cell r="F1573" t="str">
            <v>Key</v>
          </cell>
        </row>
        <row r="1574">
          <cell r="B1574">
            <v>4912</v>
          </cell>
          <cell r="C1574">
            <v>0</v>
          </cell>
          <cell r="D1574">
            <v>4912</v>
          </cell>
          <cell r="E1574" t="str">
            <v>BASTON FIBRA DE VIDRIO (1.50M) PUNTA PLASTICA CREMA</v>
          </cell>
          <cell r="F1574" t="str">
            <v>Key</v>
          </cell>
        </row>
        <row r="1575">
          <cell r="B1575">
            <v>5000</v>
          </cell>
          <cell r="C1575">
            <v>0</v>
          </cell>
          <cell r="D1575">
            <v>5000</v>
          </cell>
          <cell r="E1575" t="str">
            <v xml:space="preserve">CUBETA DE PLASTICO 22L VERDE   </v>
          </cell>
          <cell r="F1575" t="str">
            <v>Key</v>
          </cell>
        </row>
        <row r="1576">
          <cell r="B1576">
            <v>5002</v>
          </cell>
          <cell r="C1576">
            <v>0</v>
          </cell>
          <cell r="D1576">
            <v>5002</v>
          </cell>
          <cell r="E1576" t="str">
            <v>CEPILLO P/PISOS PLASTICO FIBRA LECHUGUILLA 18"</v>
          </cell>
          <cell r="F1576" t="str">
            <v>Key</v>
          </cell>
        </row>
        <row r="1577">
          <cell r="B1577">
            <v>5003</v>
          </cell>
          <cell r="C1577">
            <v>0</v>
          </cell>
          <cell r="D1577">
            <v>5003</v>
          </cell>
          <cell r="E1577" t="str">
            <v>CEPILLO P/PISOS PLASTICO FIBRA LECHUGUILLA 14"</v>
          </cell>
          <cell r="F1577" t="str">
            <v>Key</v>
          </cell>
        </row>
        <row r="1578">
          <cell r="B1578">
            <v>5005</v>
          </cell>
          <cell r="C1578">
            <v>0</v>
          </cell>
          <cell r="D1578">
            <v>5005</v>
          </cell>
          <cell r="E1578" t="str">
            <v>ESCOBA ANGULAR FIBRA PVC ROJA</v>
          </cell>
          <cell r="F1578" t="str">
            <v>Key</v>
          </cell>
        </row>
        <row r="1579">
          <cell r="B1579">
            <v>5006</v>
          </cell>
          <cell r="C1579">
            <v>0</v>
          </cell>
          <cell r="D1579">
            <v>5006</v>
          </cell>
          <cell r="E1579" t="str">
            <v>ESCOBA ANGULAR FIBRA PVC VERDE</v>
          </cell>
          <cell r="F1579" t="str">
            <v>Key</v>
          </cell>
        </row>
        <row r="1580">
          <cell r="B1580">
            <v>5008</v>
          </cell>
          <cell r="C1580">
            <v>0</v>
          </cell>
          <cell r="D1580">
            <v>5008</v>
          </cell>
          <cell r="E1580" t="str">
            <v>ESCOBA ABGULAR FIBRA PVC AZUL</v>
          </cell>
          <cell r="F1580" t="str">
            <v>Key</v>
          </cell>
        </row>
        <row r="1581">
          <cell r="B1581">
            <v>5048</v>
          </cell>
          <cell r="C1581">
            <v>0</v>
          </cell>
          <cell r="D1581">
            <v>5048</v>
          </cell>
          <cell r="E1581" t="str">
            <v xml:space="preserve">CEPILLO 18" BLOCK PLASTICO     FIBRA POLIESTER    </v>
          </cell>
          <cell r="F1581" t="str">
            <v>Key</v>
          </cell>
        </row>
        <row r="1582">
          <cell r="B1582">
            <v>5058</v>
          </cell>
          <cell r="E1582" t="str">
            <v xml:space="preserve">RECOGEDOR DE PLASTICO AZUL     </v>
          </cell>
          <cell r="F1582" t="str">
            <v>Key</v>
          </cell>
        </row>
        <row r="1583">
          <cell r="B1583">
            <v>5096</v>
          </cell>
          <cell r="C1583">
            <v>0</v>
          </cell>
          <cell r="D1583">
            <v>5096</v>
          </cell>
          <cell r="E1583" t="str">
            <v xml:space="preserve">TRAPEADOR ANTIBACTERIAL  INTER CAMBIABLE AMARILLO </v>
          </cell>
          <cell r="F1583" t="str">
            <v>Key</v>
          </cell>
        </row>
        <row r="1584">
          <cell r="B1584">
            <v>5097</v>
          </cell>
          <cell r="C1584">
            <v>0</v>
          </cell>
          <cell r="D1584">
            <v>5097</v>
          </cell>
          <cell r="E1584" t="str">
            <v xml:space="preserve">TRAPEADOR ANTIBACTERIAL  INTER CAMBIABLE AZUL     </v>
          </cell>
          <cell r="F1584" t="str">
            <v>Key</v>
          </cell>
        </row>
        <row r="1585">
          <cell r="B1585">
            <v>5098</v>
          </cell>
          <cell r="C1585">
            <v>0</v>
          </cell>
          <cell r="D1585">
            <v>5098</v>
          </cell>
          <cell r="E1585" t="str">
            <v xml:space="preserve">TRAPEADOR ANTIBACTERIAL  INTER CAMBIABLE ROJO     </v>
          </cell>
          <cell r="F1585" t="str">
            <v>Key</v>
          </cell>
        </row>
        <row r="1586">
          <cell r="B1586">
            <v>5114</v>
          </cell>
          <cell r="C1586">
            <v>0</v>
          </cell>
          <cell r="D1586">
            <v>5114</v>
          </cell>
          <cell r="E1586" t="str">
            <v>DESPACHADOR TOALLA ROLLO SANI  TOUCH SERIE I BLANC</v>
          </cell>
          <cell r="F1586" t="str">
            <v>Key</v>
          </cell>
        </row>
        <row r="1587">
          <cell r="B1587">
            <v>9009</v>
          </cell>
          <cell r="C1587">
            <v>0</v>
          </cell>
          <cell r="D1587">
            <v>9009</v>
          </cell>
          <cell r="E1587" t="str">
            <v>REPUESTO MOP ECONOMICO 120 CM.</v>
          </cell>
          <cell r="F1587" t="str">
            <v>Key</v>
          </cell>
        </row>
        <row r="1588">
          <cell r="B1588">
            <v>5237</v>
          </cell>
          <cell r="C1588">
            <v>90509</v>
          </cell>
          <cell r="D1588">
            <v>5237</v>
          </cell>
          <cell r="E1588" t="str">
            <v>MARLI  200 MTS HD CAJA C/12 ROLLOS</v>
          </cell>
          <cell r="F1588" t="str">
            <v>KC</v>
          </cell>
        </row>
        <row r="1589">
          <cell r="B1589">
            <v>70003</v>
          </cell>
          <cell r="C1589">
            <v>0</v>
          </cell>
          <cell r="D1589">
            <v>70003</v>
          </cell>
          <cell r="E1589" t="str">
            <v>VANG. MULTIUSOS LAVANDA 4 LT</v>
          </cell>
          <cell r="F1589" t="str">
            <v>Key</v>
          </cell>
        </row>
        <row r="1590">
          <cell r="B1590">
            <v>70149</v>
          </cell>
          <cell r="C1590">
            <v>0</v>
          </cell>
          <cell r="D1590">
            <v>70149</v>
          </cell>
          <cell r="E1590" t="str">
            <v>VANGUARD JABON DE MANOS CREMA</v>
          </cell>
          <cell r="F1590" t="str">
            <v>Key</v>
          </cell>
        </row>
        <row r="1591">
          <cell r="B1591">
            <v>70067</v>
          </cell>
          <cell r="C1591">
            <v>0</v>
          </cell>
          <cell r="D1591">
            <v>70067</v>
          </cell>
          <cell r="E1591" t="str">
            <v>VANG. AROM.MELODIA CITRICA 18L</v>
          </cell>
          <cell r="F1591" t="str">
            <v>Key</v>
          </cell>
        </row>
        <row r="1592">
          <cell r="B1592">
            <v>5284</v>
          </cell>
          <cell r="C1592">
            <v>0</v>
          </cell>
          <cell r="D1592">
            <v>5284</v>
          </cell>
          <cell r="E1592" t="str">
            <v>DESPACHADOR DE TOALLA EN ROLLO SANITOUCH HUMO</v>
          </cell>
          <cell r="F1592" t="str">
            <v>Key</v>
          </cell>
        </row>
        <row r="1593">
          <cell r="B1593">
            <v>588</v>
          </cell>
          <cell r="C1593">
            <v>0</v>
          </cell>
          <cell r="D1593">
            <v>588</v>
          </cell>
          <cell r="E1593" t="str">
            <v>KEY LIMPIABAÑOS S/B</v>
          </cell>
          <cell r="F1593" t="str">
            <v>Key</v>
          </cell>
        </row>
        <row r="1594">
          <cell r="B1594">
            <v>5994</v>
          </cell>
          <cell r="C1594">
            <v>0</v>
          </cell>
          <cell r="D1594">
            <v>5994</v>
          </cell>
          <cell r="E1594" t="str">
            <v>TRAPEADOR HEALTHCARE ROJO</v>
          </cell>
          <cell r="F1594" t="str">
            <v>Key</v>
          </cell>
        </row>
        <row r="1595">
          <cell r="B1595">
            <v>6534</v>
          </cell>
          <cell r="C1595">
            <v>0</v>
          </cell>
          <cell r="D1595">
            <v>6534</v>
          </cell>
          <cell r="E1595" t="str">
            <v xml:space="preserve">FOM 200 20 LTS                 </v>
          </cell>
          <cell r="F1595" t="str">
            <v>Key</v>
          </cell>
        </row>
        <row r="1596">
          <cell r="B1596">
            <v>6111</v>
          </cell>
          <cell r="C1596">
            <v>0</v>
          </cell>
          <cell r="D1596">
            <v>6111</v>
          </cell>
          <cell r="E1596" t="str">
            <v>KEY TRIPLE ACCION PARAISO 0.25 LTS.</v>
          </cell>
          <cell r="F1596" t="str">
            <v>Key</v>
          </cell>
        </row>
        <row r="1597">
          <cell r="B1597">
            <v>6121</v>
          </cell>
          <cell r="C1597">
            <v>0</v>
          </cell>
          <cell r="D1597">
            <v>6121</v>
          </cell>
          <cell r="E1597" t="str">
            <v>JABON ESP.ALMEND.CART.MAN.1.3L</v>
          </cell>
          <cell r="F1597" t="str">
            <v>Key</v>
          </cell>
        </row>
        <row r="1598">
          <cell r="B1598">
            <v>6133</v>
          </cell>
          <cell r="C1598">
            <v>0</v>
          </cell>
          <cell r="D1598">
            <v>6133</v>
          </cell>
          <cell r="E1598" t="str">
            <v>KEY JABON ESPUMA PETALOS 4 LT</v>
          </cell>
          <cell r="F1598" t="str">
            <v>Key</v>
          </cell>
        </row>
        <row r="1599">
          <cell r="B1599">
            <v>6138</v>
          </cell>
          <cell r="C1599">
            <v>0</v>
          </cell>
          <cell r="D1599">
            <v>6138</v>
          </cell>
          <cell r="E1599" t="str">
            <v>KEY JABON ESPUMA BRISA FRESCA</v>
          </cell>
          <cell r="F1599" t="str">
            <v>Key</v>
          </cell>
        </row>
        <row r="1600">
          <cell r="B1600">
            <v>6301</v>
          </cell>
          <cell r="C1600">
            <v>0</v>
          </cell>
          <cell r="D1600">
            <v>6301</v>
          </cell>
          <cell r="E1600" t="str">
            <v>KEY LAVALOZA PREVIO 0.25 LTS</v>
          </cell>
          <cell r="F1600" t="str">
            <v>Key</v>
          </cell>
        </row>
        <row r="1601">
          <cell r="B1601">
            <v>6334</v>
          </cell>
          <cell r="C1601">
            <v>0</v>
          </cell>
          <cell r="D1601">
            <v>6334</v>
          </cell>
          <cell r="E1601" t="str">
            <v>LAVANCE 140 20L</v>
          </cell>
          <cell r="F1601" t="str">
            <v>Key</v>
          </cell>
        </row>
        <row r="1602">
          <cell r="B1602">
            <v>5101</v>
          </cell>
          <cell r="C1602">
            <v>90538</v>
          </cell>
          <cell r="D1602">
            <v>5101</v>
          </cell>
          <cell r="E1602" t="str">
            <v>vanguard Papel Maxirollo H/D 360m (caja c 6)</v>
          </cell>
          <cell r="F1602" t="str">
            <v>KC</v>
          </cell>
        </row>
        <row r="1603">
          <cell r="B1603">
            <v>6336</v>
          </cell>
          <cell r="C1603">
            <v>0</v>
          </cell>
          <cell r="D1603">
            <v>6336</v>
          </cell>
          <cell r="E1603" t="str">
            <v>KEY DESINCRUSTANTE 0.25 LTS</v>
          </cell>
          <cell r="F1603" t="str">
            <v>Key</v>
          </cell>
        </row>
        <row r="1604">
          <cell r="B1604">
            <v>6360</v>
          </cell>
          <cell r="C1604">
            <v>0</v>
          </cell>
          <cell r="D1604">
            <v>6360</v>
          </cell>
          <cell r="E1604" t="str">
            <v xml:space="preserve">KEY DESINCRUSTANTE DE TANQUE   SEPTICO 20 LTS.    </v>
          </cell>
          <cell r="F1604" t="str">
            <v>Key</v>
          </cell>
        </row>
        <row r="1605">
          <cell r="B1605">
            <v>6366</v>
          </cell>
          <cell r="C1605">
            <v>0</v>
          </cell>
          <cell r="D1605">
            <v>6366</v>
          </cell>
          <cell r="E1605" t="str">
            <v>KEY DESENGRASANTE PLUS 0.25 LT</v>
          </cell>
          <cell r="F1605" t="str">
            <v>Key</v>
          </cell>
        </row>
        <row r="1606">
          <cell r="B1606">
            <v>110624</v>
          </cell>
          <cell r="C1606">
            <v>0</v>
          </cell>
          <cell r="D1606">
            <v>110624</v>
          </cell>
          <cell r="E1606" t="str">
            <v>CAJA BOLSA 76 X 94 CMS C/500 PZAS (303710K)</v>
          </cell>
          <cell r="F1606" t="str">
            <v>Cronos</v>
          </cell>
        </row>
        <row r="1607">
          <cell r="B1607">
            <v>6381</v>
          </cell>
          <cell r="C1607">
            <v>0</v>
          </cell>
          <cell r="D1607">
            <v>6381</v>
          </cell>
          <cell r="E1607" t="str">
            <v>KEY LIMP.ACERO INOXID.0.25 KGS</v>
          </cell>
          <cell r="F1607" t="str">
            <v>Key</v>
          </cell>
        </row>
        <row r="1608">
          <cell r="B1608">
            <v>6384</v>
          </cell>
          <cell r="C1608">
            <v>0</v>
          </cell>
          <cell r="D1608">
            <v>6384</v>
          </cell>
          <cell r="E1608" t="str">
            <v>KEY LIMP.ACERO INOXIDAB.13 KGS</v>
          </cell>
          <cell r="F1608" t="str">
            <v>Key</v>
          </cell>
        </row>
        <row r="1609">
          <cell r="B1609">
            <v>6388</v>
          </cell>
          <cell r="C1609">
            <v>0</v>
          </cell>
          <cell r="D1609">
            <v>6388</v>
          </cell>
          <cell r="E1609" t="str">
            <v>KEY LUBRICANTE GRADO ALIM.4 LT</v>
          </cell>
          <cell r="F1609" t="str">
            <v>Key</v>
          </cell>
        </row>
        <row r="1610">
          <cell r="B1610">
            <v>6391</v>
          </cell>
          <cell r="C1610">
            <v>0</v>
          </cell>
          <cell r="D1610">
            <v>6391</v>
          </cell>
          <cell r="E1610" t="str">
            <v>KEY AIRE LIMPIO CAN 1 PZA 220 Gr</v>
          </cell>
          <cell r="F1610" t="str">
            <v>Key</v>
          </cell>
        </row>
        <row r="1611">
          <cell r="B1611">
            <v>6419</v>
          </cell>
          <cell r="C1611">
            <v>0</v>
          </cell>
          <cell r="D1611">
            <v>6419</v>
          </cell>
          <cell r="E1611" t="str">
            <v>KEY LAVANCE 137</v>
          </cell>
          <cell r="F1611" t="str">
            <v>Key</v>
          </cell>
        </row>
        <row r="1612">
          <cell r="B1612">
            <v>6421</v>
          </cell>
          <cell r="C1612">
            <v>0</v>
          </cell>
          <cell r="D1612">
            <v>6421</v>
          </cell>
          <cell r="E1612" t="str">
            <v>KEY LIMP.PARRILLA(PASO 1)0.25L</v>
          </cell>
          <cell r="F1612" t="str">
            <v>Key</v>
          </cell>
        </row>
        <row r="1613">
          <cell r="B1613">
            <v>6426</v>
          </cell>
          <cell r="C1613">
            <v>0</v>
          </cell>
          <cell r="D1613">
            <v>6426</v>
          </cell>
          <cell r="E1613" t="str">
            <v>KEY LIMP.PARRILLA(PASO 2)0.25L</v>
          </cell>
          <cell r="F1613" t="str">
            <v>Key</v>
          </cell>
        </row>
        <row r="1614">
          <cell r="B1614">
            <v>6439</v>
          </cell>
          <cell r="C1614">
            <v>0</v>
          </cell>
          <cell r="D1614">
            <v>6439</v>
          </cell>
          <cell r="E1614" t="str">
            <v>LAVANCE 147 20L</v>
          </cell>
          <cell r="F1614" t="str">
            <v>Key</v>
          </cell>
        </row>
        <row r="1615">
          <cell r="B1615">
            <v>1401</v>
          </cell>
          <cell r="C1615">
            <v>0</v>
          </cell>
          <cell r="D1615">
            <v>1401</v>
          </cell>
          <cell r="E1615" t="str">
            <v>SERVICIO BIM. LGS UVA 154.4 GR CONCENTRADO (51801)</v>
          </cell>
          <cell r="F1615" t="str">
            <v>Key</v>
          </cell>
        </row>
        <row r="1616">
          <cell r="B1616">
            <v>6440</v>
          </cell>
          <cell r="C1616">
            <v>0</v>
          </cell>
          <cell r="D1616">
            <v>6440</v>
          </cell>
          <cell r="E1616" t="str">
            <v>LAVANCE 500</v>
          </cell>
          <cell r="F1616" t="str">
            <v>Key</v>
          </cell>
        </row>
        <row r="1617">
          <cell r="B1617">
            <v>6471</v>
          </cell>
          <cell r="C1617">
            <v>0</v>
          </cell>
          <cell r="D1617">
            <v>6471</v>
          </cell>
          <cell r="E1617" t="str">
            <v>LAVANCE 650</v>
          </cell>
          <cell r="F1617" t="str">
            <v>Key</v>
          </cell>
        </row>
        <row r="1618">
          <cell r="B1618">
            <v>6478</v>
          </cell>
          <cell r="C1618">
            <v>0</v>
          </cell>
          <cell r="D1618">
            <v>6478</v>
          </cell>
          <cell r="E1618" t="str">
            <v xml:space="preserve">CIP-100  4 LTS.                </v>
          </cell>
          <cell r="F1618" t="str">
            <v>Key</v>
          </cell>
        </row>
        <row r="1619">
          <cell r="B1619">
            <v>6483</v>
          </cell>
          <cell r="C1619">
            <v>0</v>
          </cell>
          <cell r="D1619">
            <v>6483</v>
          </cell>
          <cell r="E1619" t="str">
            <v xml:space="preserve">CIP-200  4 LTS                 </v>
          </cell>
          <cell r="F1619" t="str">
            <v>Key</v>
          </cell>
        </row>
        <row r="1620">
          <cell r="B1620">
            <v>1257</v>
          </cell>
          <cell r="C1620">
            <v>0</v>
          </cell>
          <cell r="D1620">
            <v>1257</v>
          </cell>
          <cell r="E1620" t="str">
            <v>JALADOR HULE ESPUMA ESP NEGRO MTAL 45cm</v>
          </cell>
          <cell r="F1620" t="str">
            <v>Key</v>
          </cell>
        </row>
        <row r="1621">
          <cell r="B1621">
            <v>6526</v>
          </cell>
          <cell r="C1621">
            <v>0</v>
          </cell>
          <cell r="D1621">
            <v>6526</v>
          </cell>
          <cell r="E1621" t="str">
            <v>FOM-100 0.25 LTS</v>
          </cell>
          <cell r="F1621" t="str">
            <v>Key</v>
          </cell>
        </row>
        <row r="1622">
          <cell r="B1622">
            <v>8928</v>
          </cell>
          <cell r="C1622">
            <v>0</v>
          </cell>
          <cell r="D1622">
            <v>8928</v>
          </cell>
          <cell r="E1622" t="str">
            <v>JABONERA  Granel  INSIGHT. HUMO CAJA C/6</v>
          </cell>
          <cell r="F1622" t="str">
            <v>GP</v>
          </cell>
        </row>
        <row r="1623">
          <cell r="B1623">
            <v>6578</v>
          </cell>
          <cell r="C1623">
            <v>0</v>
          </cell>
          <cell r="D1623">
            <v>6578</v>
          </cell>
          <cell r="E1623" t="str">
            <v xml:space="preserve">DCC-100 4 LTS                  </v>
          </cell>
          <cell r="F1623" t="str">
            <v>Key</v>
          </cell>
        </row>
        <row r="1624">
          <cell r="B1624">
            <v>6603</v>
          </cell>
          <cell r="C1624">
            <v>0</v>
          </cell>
          <cell r="D1624">
            <v>6603</v>
          </cell>
          <cell r="E1624" t="str">
            <v>CLF-100 4 LTS</v>
          </cell>
          <cell r="F1624" t="str">
            <v>Key</v>
          </cell>
        </row>
        <row r="1625">
          <cell r="B1625">
            <v>6618</v>
          </cell>
          <cell r="C1625">
            <v>0</v>
          </cell>
          <cell r="D1625">
            <v>6618</v>
          </cell>
          <cell r="E1625" t="str">
            <v xml:space="preserve">CLF-400  4 LT                  </v>
          </cell>
          <cell r="F1625" t="str">
            <v>Key</v>
          </cell>
        </row>
        <row r="1626">
          <cell r="B1626">
            <v>6631</v>
          </cell>
          <cell r="C1626">
            <v>0</v>
          </cell>
          <cell r="D1626">
            <v>6631</v>
          </cell>
          <cell r="E1626" t="str">
            <v>CLG-200 0.25 LTS</v>
          </cell>
          <cell r="F1626" t="str">
            <v>Key</v>
          </cell>
        </row>
        <row r="1627">
          <cell r="B1627">
            <v>6633</v>
          </cell>
          <cell r="C1627">
            <v>0</v>
          </cell>
          <cell r="D1627">
            <v>6633</v>
          </cell>
          <cell r="E1627" t="str">
            <v xml:space="preserve">CLG-200 4 LTS                  </v>
          </cell>
          <cell r="F1627" t="str">
            <v>Key</v>
          </cell>
        </row>
        <row r="1628">
          <cell r="B1628">
            <v>143</v>
          </cell>
          <cell r="C1628">
            <v>0</v>
          </cell>
          <cell r="D1628">
            <v>143</v>
          </cell>
          <cell r="E1628" t="str">
            <v>KEY LIMON 4 LTS</v>
          </cell>
          <cell r="F1628" t="str">
            <v>Key</v>
          </cell>
        </row>
        <row r="1629">
          <cell r="B1629">
            <v>6659</v>
          </cell>
          <cell r="C1629">
            <v>0</v>
          </cell>
          <cell r="D1629">
            <v>6659</v>
          </cell>
          <cell r="E1629" t="str">
            <v xml:space="preserve">CLD-200 20 LTS                 </v>
          </cell>
          <cell r="F1629" t="str">
            <v>Key</v>
          </cell>
        </row>
        <row r="1630">
          <cell r="B1630">
            <v>6801</v>
          </cell>
          <cell r="C1630">
            <v>0</v>
          </cell>
          <cell r="D1630">
            <v>6801</v>
          </cell>
          <cell r="E1630" t="str">
            <v>CLD-100   0.25 LTS</v>
          </cell>
          <cell r="F1630" t="str">
            <v>Key</v>
          </cell>
        </row>
        <row r="1631">
          <cell r="B1631">
            <v>6803</v>
          </cell>
          <cell r="C1631">
            <v>0</v>
          </cell>
          <cell r="D1631">
            <v>6803</v>
          </cell>
          <cell r="E1631" t="str">
            <v xml:space="preserve">CLD-100   4 LTS                </v>
          </cell>
          <cell r="F1631" t="str">
            <v>Key</v>
          </cell>
        </row>
        <row r="1632">
          <cell r="B1632">
            <v>6843</v>
          </cell>
          <cell r="C1632">
            <v>0</v>
          </cell>
          <cell r="D1632">
            <v>6843</v>
          </cell>
          <cell r="E1632" t="str">
            <v>KEY AROMATIZANTE AMANECER S/B</v>
          </cell>
          <cell r="F1632" t="str">
            <v>Key</v>
          </cell>
        </row>
        <row r="1633">
          <cell r="B1633">
            <v>5229</v>
          </cell>
          <cell r="C1633">
            <v>94345</v>
          </cell>
          <cell r="D1633">
            <v>5229</v>
          </cell>
          <cell r="E1633" t="str">
            <v>DESPACHADOR TOALLA INTERDOBLADA MINI BLANCO</v>
          </cell>
          <cell r="F1633" t="str">
            <v>KC</v>
          </cell>
        </row>
        <row r="1634">
          <cell r="B1634">
            <v>6844</v>
          </cell>
          <cell r="C1634">
            <v>0</v>
          </cell>
          <cell r="D1634">
            <v>6844</v>
          </cell>
          <cell r="E1634" t="str">
            <v>KEY AROMATIZANTE AMANECER S/B</v>
          </cell>
          <cell r="F1634" t="str">
            <v>Key</v>
          </cell>
        </row>
        <row r="1635">
          <cell r="B1635">
            <v>6849</v>
          </cell>
          <cell r="C1635">
            <v>0</v>
          </cell>
          <cell r="D1635">
            <v>6849</v>
          </cell>
          <cell r="E1635" t="str">
            <v>VANG. AROM.MANZANA-CANELA 18 L</v>
          </cell>
          <cell r="F1635" t="str">
            <v>Key</v>
          </cell>
        </row>
        <row r="1636">
          <cell r="B1636">
            <v>6909</v>
          </cell>
          <cell r="C1636">
            <v>0</v>
          </cell>
          <cell r="D1636">
            <v>6909</v>
          </cell>
          <cell r="E1636" t="str">
            <v>KEY FIESTA FRUTAL 20 LT.</v>
          </cell>
          <cell r="F1636" t="str">
            <v>Key</v>
          </cell>
        </row>
        <row r="1637">
          <cell r="B1637">
            <v>6949</v>
          </cell>
          <cell r="C1637">
            <v>0</v>
          </cell>
          <cell r="D1637">
            <v>6949</v>
          </cell>
          <cell r="E1637" t="str">
            <v>KEY CECI 100  20 LT.</v>
          </cell>
          <cell r="F1637" t="str">
            <v>Key</v>
          </cell>
        </row>
        <row r="1638">
          <cell r="B1638">
            <v>7007</v>
          </cell>
          <cell r="C1638">
            <v>0</v>
          </cell>
          <cell r="D1638">
            <v>7007</v>
          </cell>
          <cell r="E1638" t="str">
            <v>CINTA P/PEGAR JABON 1 UDS</v>
          </cell>
          <cell r="F1638" t="str">
            <v>Key</v>
          </cell>
        </row>
        <row r="1639">
          <cell r="B1639">
            <v>7031</v>
          </cell>
          <cell r="C1639">
            <v>0</v>
          </cell>
          <cell r="D1639">
            <v>7031</v>
          </cell>
          <cell r="E1639" t="str">
            <v>FOODLUBE CHAIN</v>
          </cell>
          <cell r="F1639" t="str">
            <v>Key</v>
          </cell>
        </row>
        <row r="1640">
          <cell r="B1640">
            <v>7044</v>
          </cell>
          <cell r="C1640">
            <v>0</v>
          </cell>
          <cell r="D1640">
            <v>7044</v>
          </cell>
          <cell r="E1640" t="str">
            <v>FOOD LUBE</v>
          </cell>
          <cell r="F1640" t="str">
            <v>Key</v>
          </cell>
        </row>
        <row r="1641">
          <cell r="B1641">
            <v>7078</v>
          </cell>
          <cell r="C1641">
            <v>0</v>
          </cell>
          <cell r="D1641">
            <v>7078</v>
          </cell>
          <cell r="E1641" t="str">
            <v xml:space="preserve">BOTON SENCILLO DEMA 4 GAL/MIN  </v>
          </cell>
          <cell r="F1641" t="str">
            <v>Key</v>
          </cell>
        </row>
        <row r="1642">
          <cell r="B1642">
            <v>5235</v>
          </cell>
          <cell r="C1642">
            <v>90486</v>
          </cell>
          <cell r="D1642">
            <v>5235</v>
          </cell>
          <cell r="E1642" t="str">
            <v>KIMLARK  230  MTS HD CAJA C/6 ROLLOS</v>
          </cell>
          <cell r="F1642" t="str">
            <v>KC</v>
          </cell>
        </row>
        <row r="1643">
          <cell r="B1643">
            <v>7085</v>
          </cell>
          <cell r="C1643">
            <v>0</v>
          </cell>
          <cell r="D1643">
            <v>7085</v>
          </cell>
          <cell r="E1643" t="str">
            <v xml:space="preserve">PORTAGALON SENCILLO ACERO  INO XIDABLE (VIPS)     </v>
          </cell>
          <cell r="F1643" t="str">
            <v>Key</v>
          </cell>
        </row>
        <row r="1644">
          <cell r="B1644">
            <v>7089</v>
          </cell>
          <cell r="C1644">
            <v>0</v>
          </cell>
          <cell r="D1644">
            <v>7089</v>
          </cell>
          <cell r="E1644" t="str">
            <v>CUCHARON DOSIFICADOR PARA LAVA LOZA PASTA PIEZA</v>
          </cell>
          <cell r="F1644" t="str">
            <v>Key</v>
          </cell>
        </row>
        <row r="1645">
          <cell r="B1645">
            <v>7483</v>
          </cell>
          <cell r="C1645">
            <v>0</v>
          </cell>
          <cell r="D1645">
            <v>7483</v>
          </cell>
          <cell r="E1645" t="str">
            <v>MANGO COLOR AZUL C-28</v>
          </cell>
          <cell r="F1645" t="str">
            <v>Key</v>
          </cell>
        </row>
        <row r="1646">
          <cell r="B1646">
            <v>7519</v>
          </cell>
          <cell r="C1646">
            <v>0</v>
          </cell>
          <cell r="D1646">
            <v>7519</v>
          </cell>
          <cell r="E1646" t="str">
            <v>TRIPLE ACCION LIMON TRAPEAR 20LT</v>
          </cell>
          <cell r="F1646" t="str">
            <v>Key</v>
          </cell>
        </row>
        <row r="1647">
          <cell r="B1647">
            <v>7521</v>
          </cell>
          <cell r="C1647">
            <v>0</v>
          </cell>
          <cell r="D1647">
            <v>7521</v>
          </cell>
          <cell r="E1647" t="str">
            <v>GLOX 300 ABRILLANT. DE CERA 20LT.</v>
          </cell>
          <cell r="F1647" t="str">
            <v>Key</v>
          </cell>
        </row>
        <row r="1648">
          <cell r="B1648">
            <v>7522</v>
          </cell>
          <cell r="C1648">
            <v>0</v>
          </cell>
          <cell r="D1648">
            <v>7522</v>
          </cell>
          <cell r="E1648" t="str">
            <v>GLOX 250 CERA 20 LTS</v>
          </cell>
          <cell r="F1648" t="str">
            <v>Key</v>
          </cell>
        </row>
        <row r="1649">
          <cell r="B1649">
            <v>7523</v>
          </cell>
          <cell r="C1649">
            <v>0</v>
          </cell>
          <cell r="D1649">
            <v>7523</v>
          </cell>
          <cell r="E1649" t="str">
            <v>GLOX REMOVEDOR P/CERA 20LT.</v>
          </cell>
          <cell r="F1649" t="str">
            <v>Key</v>
          </cell>
        </row>
        <row r="1650">
          <cell r="B1650">
            <v>7529</v>
          </cell>
          <cell r="C1650">
            <v>0</v>
          </cell>
          <cell r="D1650">
            <v>7529</v>
          </cell>
          <cell r="E1650" t="str">
            <v>4633 DESIFECTANTE DE FTAS Y VERD.</v>
          </cell>
          <cell r="F1650" t="str">
            <v>Key</v>
          </cell>
        </row>
        <row r="1651">
          <cell r="B1651">
            <v>5453</v>
          </cell>
          <cell r="C1651">
            <v>90429</v>
          </cell>
          <cell r="D1651">
            <v>5453</v>
          </cell>
          <cell r="E1651" t="str">
            <v>KLEENEX COTONELLE HD 360 HOJAS</v>
          </cell>
          <cell r="F1651" t="str">
            <v>KC</v>
          </cell>
        </row>
        <row r="1652">
          <cell r="B1652">
            <v>7530</v>
          </cell>
          <cell r="C1652">
            <v>0</v>
          </cell>
          <cell r="D1652">
            <v>7530</v>
          </cell>
          <cell r="E1652" t="str">
            <v>4656 LIMPIADOR TABLAS D/CORTE 4/4L.</v>
          </cell>
          <cell r="F1652" t="str">
            <v>Key</v>
          </cell>
        </row>
        <row r="1653">
          <cell r="B1653">
            <v>7547</v>
          </cell>
          <cell r="C1653">
            <v>0</v>
          </cell>
          <cell r="D1653">
            <v>7547</v>
          </cell>
          <cell r="E1653" t="str">
            <v xml:space="preserve">KEY DESENGRASANTE EXPRESS CAJA </v>
          </cell>
          <cell r="F1653" t="str">
            <v>Key</v>
          </cell>
        </row>
        <row r="1654">
          <cell r="B1654">
            <v>5415</v>
          </cell>
          <cell r="C1654">
            <v>1472</v>
          </cell>
          <cell r="D1654">
            <v>5415</v>
          </cell>
          <cell r="E1654" t="str">
            <v>KIMTEX WIPERS COLOR AZUL ROLLO C/717 PIEZAS</v>
          </cell>
          <cell r="F1654" t="str">
            <v>KC</v>
          </cell>
        </row>
        <row r="1655">
          <cell r="B1655">
            <v>7633</v>
          </cell>
          <cell r="C1655">
            <v>0</v>
          </cell>
          <cell r="D1655">
            <v>7633</v>
          </cell>
          <cell r="E1655" t="str">
            <v xml:space="preserve">KEY AMBIENTADOR MANANTIAL 4 LT </v>
          </cell>
          <cell r="F1655" t="str">
            <v>Key</v>
          </cell>
        </row>
        <row r="1656">
          <cell r="B1656">
            <v>7650</v>
          </cell>
          <cell r="C1656">
            <v>0</v>
          </cell>
          <cell r="D1656">
            <v>7650</v>
          </cell>
          <cell r="E1656" t="str">
            <v>KEY CITRA-D  0.125 KG.</v>
          </cell>
          <cell r="F1656" t="str">
            <v>Key</v>
          </cell>
        </row>
        <row r="1657">
          <cell r="B1657">
            <v>7657</v>
          </cell>
          <cell r="C1657">
            <v>0</v>
          </cell>
          <cell r="D1657">
            <v>7657</v>
          </cell>
          <cell r="E1657" t="str">
            <v xml:space="preserve">KEY SAN-O-DERM CARTUCHO 1 LT.  </v>
          </cell>
          <cell r="F1657" t="str">
            <v>Key</v>
          </cell>
        </row>
        <row r="1658">
          <cell r="B1658">
            <v>7693</v>
          </cell>
          <cell r="C1658">
            <v>0</v>
          </cell>
          <cell r="D1658">
            <v>7693</v>
          </cell>
          <cell r="E1658" t="str">
            <v xml:space="preserve">KEY MULTIPROPOSITO LIBRE ENJUA GUE 4 LTS          </v>
          </cell>
          <cell r="F1658" t="str">
            <v>Key</v>
          </cell>
        </row>
        <row r="1659">
          <cell r="B1659">
            <v>7700</v>
          </cell>
          <cell r="C1659">
            <v>0</v>
          </cell>
          <cell r="D1659">
            <v>7700</v>
          </cell>
          <cell r="E1659" t="str">
            <v>SALVAUÑAS PUR ACTIVE VERDE PAQ</v>
          </cell>
          <cell r="F1659" t="str">
            <v>Key</v>
          </cell>
        </row>
        <row r="1660">
          <cell r="B1660">
            <v>8650</v>
          </cell>
          <cell r="C1660">
            <v>0</v>
          </cell>
          <cell r="D1660">
            <v>8650</v>
          </cell>
          <cell r="E1660" t="str">
            <v>JABÓN BAG IN BOX FLORAL</v>
          </cell>
          <cell r="F1660" t="str">
            <v>Key</v>
          </cell>
        </row>
        <row r="1661">
          <cell r="B1661">
            <v>8655</v>
          </cell>
          <cell r="C1661">
            <v>0</v>
          </cell>
          <cell r="D1661">
            <v>8655</v>
          </cell>
          <cell r="E1661" t="str">
            <v>PANTALLA SANITARIA VERDE (8015)</v>
          </cell>
          <cell r="F1661" t="str">
            <v>Key</v>
          </cell>
        </row>
        <row r="1662">
          <cell r="B1662">
            <v>8677</v>
          </cell>
          <cell r="C1662">
            <v>0</v>
          </cell>
          <cell r="D1662">
            <v>8677</v>
          </cell>
          <cell r="E1662" t="str">
            <v>FRANELA ROJA (ROLLO 25MX50CM)</v>
          </cell>
          <cell r="F1662" t="str">
            <v>Key</v>
          </cell>
        </row>
        <row r="1663">
          <cell r="B1663">
            <v>8678</v>
          </cell>
          <cell r="C1663">
            <v>0</v>
          </cell>
          <cell r="D1663">
            <v>8678</v>
          </cell>
          <cell r="E1663" t="str">
            <v>JERGA BLANCA</v>
          </cell>
          <cell r="F1663" t="str">
            <v>Key</v>
          </cell>
        </row>
        <row r="1664">
          <cell r="B1664">
            <v>8679</v>
          </cell>
          <cell r="C1664">
            <v>0</v>
          </cell>
          <cell r="D1664">
            <v>8679</v>
          </cell>
          <cell r="E1664" t="str">
            <v>JERGA COLOR (ROLLO 25MX50CM)</v>
          </cell>
          <cell r="F1664" t="str">
            <v>Key</v>
          </cell>
        </row>
        <row r="1665">
          <cell r="B1665">
            <v>8688</v>
          </cell>
          <cell r="C1665">
            <v>0</v>
          </cell>
          <cell r="D1665">
            <v>8688</v>
          </cell>
          <cell r="E1665" t="str">
            <v>CEPILLO SANITARIO NACIONAL ESCOBILLON P/WC S/TAZA</v>
          </cell>
          <cell r="F1665" t="str">
            <v>Key</v>
          </cell>
        </row>
        <row r="1666">
          <cell r="B1666">
            <v>8695</v>
          </cell>
          <cell r="C1666">
            <v>0</v>
          </cell>
          <cell r="D1666">
            <v>8695</v>
          </cell>
          <cell r="E1666" t="str">
            <v>JALADOR PISOS ECON.M/MADERA 50 CM</v>
          </cell>
          <cell r="F1666" t="str">
            <v>Key</v>
          </cell>
        </row>
        <row r="1667">
          <cell r="B1667">
            <v>8696</v>
          </cell>
          <cell r="C1667">
            <v>0</v>
          </cell>
          <cell r="D1667">
            <v>8696</v>
          </cell>
          <cell r="E1667" t="str">
            <v xml:space="preserve">JALADOR PISOS ECON.M/MET.PL.40 CM                 </v>
          </cell>
          <cell r="F1667" t="str">
            <v>Key</v>
          </cell>
        </row>
        <row r="1668">
          <cell r="B1668">
            <v>8698</v>
          </cell>
          <cell r="C1668">
            <v>0</v>
          </cell>
          <cell r="D1668">
            <v>8698</v>
          </cell>
          <cell r="E1668" t="str">
            <v>CEPILLO MANO DE LEON M/PLASTIC</v>
          </cell>
          <cell r="F1668" t="str">
            <v>Key</v>
          </cell>
        </row>
        <row r="1669">
          <cell r="B1669">
            <v>8802</v>
          </cell>
          <cell r="C1669">
            <v>0</v>
          </cell>
          <cell r="D1669">
            <v>8802</v>
          </cell>
          <cell r="E1669" t="str">
            <v>DESPACHADOR DE T. EN ROLLO DE BOTON (SE CAMBIO EL</v>
          </cell>
          <cell r="F1669" t="str">
            <v>Key</v>
          </cell>
        </row>
        <row r="1670">
          <cell r="B1670">
            <v>8804</v>
          </cell>
          <cell r="C1670">
            <v>0</v>
          </cell>
          <cell r="D1670">
            <v>8804</v>
          </cell>
          <cell r="E1670" t="str">
            <v>DESPACHADOR T. ROLLO</v>
          </cell>
          <cell r="F1670" t="str">
            <v>Key</v>
          </cell>
        </row>
        <row r="1671">
          <cell r="B1671">
            <v>8810</v>
          </cell>
          <cell r="C1671">
            <v>0</v>
          </cell>
          <cell r="D1671">
            <v>8810</v>
          </cell>
          <cell r="E1671" t="str">
            <v>DESPACHADOR DE TOALLA INTERDOBLADA BLANCO</v>
          </cell>
          <cell r="F1671" t="str">
            <v>Key</v>
          </cell>
        </row>
        <row r="1672">
          <cell r="B1672">
            <v>8812</v>
          </cell>
          <cell r="C1672">
            <v>0</v>
          </cell>
          <cell r="D1672">
            <v>8812</v>
          </cell>
          <cell r="E1672" t="str">
            <v>DESPACHADOR DE TOALLA INTERDOBLADA (BAJA)</v>
          </cell>
          <cell r="F1672" t="str">
            <v>Key</v>
          </cell>
        </row>
        <row r="1673">
          <cell r="B1673">
            <v>8821</v>
          </cell>
          <cell r="C1673">
            <v>0</v>
          </cell>
          <cell r="D1673">
            <v>8821</v>
          </cell>
          <cell r="E1673" t="str">
            <v>DESPACHADOR DE TOALLA EN ROLLO BLANCO</v>
          </cell>
          <cell r="F1673" t="str">
            <v>Key</v>
          </cell>
        </row>
        <row r="1674">
          <cell r="B1674">
            <v>8830</v>
          </cell>
          <cell r="C1674">
            <v>0</v>
          </cell>
          <cell r="D1674">
            <v>8830</v>
          </cell>
          <cell r="E1674" t="str">
            <v>NUEVA JABONERA NOVUX HUMO (BAJA)</v>
          </cell>
          <cell r="F1674" t="str">
            <v>Key</v>
          </cell>
        </row>
        <row r="1675">
          <cell r="B1675">
            <v>8831</v>
          </cell>
          <cell r="C1675">
            <v>0</v>
          </cell>
          <cell r="D1675">
            <v>8831</v>
          </cell>
          <cell r="E1675" t="str">
            <v>NUEVA JABONERA KEY BLANCA 1 PZ</v>
          </cell>
          <cell r="F1675" t="str">
            <v>Key</v>
          </cell>
        </row>
        <row r="1676">
          <cell r="B1676">
            <v>8933</v>
          </cell>
          <cell r="C1676">
            <v>0</v>
          </cell>
          <cell r="D1676">
            <v>8933</v>
          </cell>
          <cell r="E1676" t="str">
            <v>KEY PAÑUELO FACIAL PREMIUM</v>
          </cell>
          <cell r="F1676" t="str">
            <v>GP</v>
          </cell>
        </row>
        <row r="1677">
          <cell r="B1677">
            <v>8833</v>
          </cell>
          <cell r="C1677">
            <v>0</v>
          </cell>
          <cell r="D1677">
            <v>8833</v>
          </cell>
          <cell r="E1677" t="str">
            <v>DESPACHADOR MAXIROLLO (L. ACTUAL) (SE DIO DE BAJA</v>
          </cell>
          <cell r="F1677" t="str">
            <v>Key</v>
          </cell>
        </row>
        <row r="1678">
          <cell r="B1678">
            <v>8836</v>
          </cell>
          <cell r="C1678">
            <v>0</v>
          </cell>
          <cell r="D1678">
            <v>8836</v>
          </cell>
          <cell r="E1678" t="str">
            <v>DESPACHADOR MAXIROLLO 3.25 BLANCO</v>
          </cell>
          <cell r="F1678" t="str">
            <v>Key</v>
          </cell>
        </row>
        <row r="1679">
          <cell r="B1679">
            <v>8962</v>
          </cell>
          <cell r="C1679">
            <v>0</v>
          </cell>
          <cell r="D1679">
            <v>8962</v>
          </cell>
          <cell r="E1679" t="str">
            <v>DESPACHADOR HIGIÉNICO COMPACT HUMO</v>
          </cell>
          <cell r="F1679" t="str">
            <v>GP</v>
          </cell>
        </row>
        <row r="1680">
          <cell r="B1680">
            <v>8848</v>
          </cell>
          <cell r="C1680">
            <v>0</v>
          </cell>
          <cell r="D1680">
            <v>8848</v>
          </cell>
          <cell r="E1680" t="str">
            <v>DOSIFICADOR SUPERBASE 1 BOTON HIDRO</v>
          </cell>
          <cell r="F1680" t="str">
            <v>Key</v>
          </cell>
        </row>
        <row r="1681">
          <cell r="B1681">
            <v>8863</v>
          </cell>
          <cell r="C1681">
            <v>0</v>
          </cell>
          <cell r="D1681">
            <v>8863</v>
          </cell>
          <cell r="E1681" t="str">
            <v>ODOCONTROL LGS</v>
          </cell>
          <cell r="F1681" t="str">
            <v>Key</v>
          </cell>
        </row>
        <row r="1682">
          <cell r="B1682">
            <v>8868</v>
          </cell>
          <cell r="C1682">
            <v>0</v>
          </cell>
          <cell r="D1682">
            <v>8868</v>
          </cell>
          <cell r="E1682" t="str">
            <v xml:space="preserve">KEY ODOCONTROL DE SERV.ALTA CO (USADO)            </v>
          </cell>
          <cell r="F1682" t="str">
            <v>Key</v>
          </cell>
        </row>
        <row r="1683">
          <cell r="B1683">
            <v>8872</v>
          </cell>
          <cell r="C1683">
            <v>0</v>
          </cell>
          <cell r="D1683">
            <v>8872</v>
          </cell>
          <cell r="E1683" t="str">
            <v>KEY ODOCONTROL</v>
          </cell>
          <cell r="F1683" t="str">
            <v>Key</v>
          </cell>
        </row>
        <row r="1684">
          <cell r="B1684">
            <v>8874</v>
          </cell>
          <cell r="C1684">
            <v>0</v>
          </cell>
          <cell r="D1684">
            <v>8874</v>
          </cell>
          <cell r="E1684" t="str">
            <v>KEY ODOCONTROL</v>
          </cell>
          <cell r="F1684" t="str">
            <v>Key</v>
          </cell>
        </row>
        <row r="1685">
          <cell r="B1685">
            <v>8875</v>
          </cell>
          <cell r="C1685">
            <v>0</v>
          </cell>
          <cell r="D1685">
            <v>8875</v>
          </cell>
          <cell r="E1685" t="str">
            <v>ESTACION DE DESENGRASE COMPLETA (T-B-C-T)</v>
          </cell>
          <cell r="F1685" t="str">
            <v>Key</v>
          </cell>
        </row>
        <row r="1686">
          <cell r="B1686">
            <v>8877</v>
          </cell>
          <cell r="C1686">
            <v>0</v>
          </cell>
          <cell r="D1686">
            <v>8877</v>
          </cell>
          <cell r="E1686" t="str">
            <v>DOSIFICADOR ELECTRICO BIODIGESTOR</v>
          </cell>
          <cell r="F1686" t="str">
            <v>Key</v>
          </cell>
        </row>
        <row r="1687">
          <cell r="B1687">
            <v>8888</v>
          </cell>
          <cell r="C1687">
            <v>0</v>
          </cell>
          <cell r="D1687">
            <v>8888</v>
          </cell>
          <cell r="E1687" t="str">
            <v>PROPORCIONADOR MODELO 167</v>
          </cell>
          <cell r="F1687" t="str">
            <v>Key</v>
          </cell>
        </row>
        <row r="1688">
          <cell r="B1688">
            <v>8893</v>
          </cell>
          <cell r="C1688">
            <v>0</v>
          </cell>
          <cell r="D1688">
            <v>8893</v>
          </cell>
          <cell r="E1688" t="str">
            <v>DESPACHADOR MINIROLLO 3.25 BLANCO</v>
          </cell>
          <cell r="F1688" t="str">
            <v>Key</v>
          </cell>
        </row>
        <row r="1689">
          <cell r="B1689">
            <v>8894</v>
          </cell>
          <cell r="C1689">
            <v>0</v>
          </cell>
          <cell r="D1689">
            <v>8894</v>
          </cell>
          <cell r="E1689" t="str">
            <v>DESPACHADOR MINIROLLO 3.25 HUMO</v>
          </cell>
          <cell r="F1689" t="str">
            <v>Key</v>
          </cell>
        </row>
        <row r="1690">
          <cell r="B1690">
            <v>8961</v>
          </cell>
          <cell r="C1690">
            <v>0</v>
          </cell>
          <cell r="D1690">
            <v>8961</v>
          </cell>
          <cell r="E1690" t="str">
            <v>DESPACHADOR TOALLA NUROLL BLANCO</v>
          </cell>
          <cell r="F1690" t="str">
            <v>Key</v>
          </cell>
        </row>
        <row r="1691">
          <cell r="B1691">
            <v>110916</v>
          </cell>
          <cell r="C1691">
            <v>0</v>
          </cell>
          <cell r="D1691">
            <v>110916</v>
          </cell>
          <cell r="E1691" t="str">
            <v>trapo oxxo azul</v>
          </cell>
          <cell r="F1691" t="str">
            <v>MEGO</v>
          </cell>
        </row>
        <row r="1692">
          <cell r="B1692">
            <v>8964</v>
          </cell>
          <cell r="C1692">
            <v>0</v>
          </cell>
          <cell r="D1692">
            <v>8964</v>
          </cell>
          <cell r="E1692" t="str">
            <v>DESPACHADOR CUBRE ASIENTOS HUMO</v>
          </cell>
          <cell r="F1692" t="str">
            <v>Key</v>
          </cell>
        </row>
        <row r="1693">
          <cell r="B1693">
            <v>8997</v>
          </cell>
          <cell r="C1693">
            <v>0</v>
          </cell>
          <cell r="D1693">
            <v>8997</v>
          </cell>
          <cell r="E1693" t="str">
            <v>DESPACHADOR TOALLA ENMOTION JR</v>
          </cell>
          <cell r="F1693" t="str">
            <v>Key</v>
          </cell>
        </row>
        <row r="1694">
          <cell r="B1694">
            <v>5475</v>
          </cell>
          <cell r="C1694">
            <v>90548</v>
          </cell>
          <cell r="D1694">
            <v>5475</v>
          </cell>
          <cell r="E1694" t="str">
            <v>KLEENEX de 440 HD Caja c/80 Rollos (90601)</v>
          </cell>
          <cell r="F1694" t="str">
            <v>KC</v>
          </cell>
        </row>
        <row r="1695">
          <cell r="B1695">
            <v>5107</v>
          </cell>
          <cell r="C1695">
            <v>90540</v>
          </cell>
          <cell r="D1695">
            <v>5107</v>
          </cell>
          <cell r="E1695" t="str">
            <v>Key Servilleta Barramesa H/S (caja c/6000)</v>
          </cell>
          <cell r="F1695" t="str">
            <v>KC</v>
          </cell>
        </row>
        <row r="1696">
          <cell r="B1696">
            <v>9052</v>
          </cell>
          <cell r="C1696">
            <v>0</v>
          </cell>
          <cell r="D1696">
            <v>9052</v>
          </cell>
          <cell r="E1696" t="str">
            <v>JABONERA AUT.ESPUMA CART.DESEC</v>
          </cell>
          <cell r="F1696" t="str">
            <v>Key</v>
          </cell>
        </row>
        <row r="1697">
          <cell r="B1697">
            <v>110915</v>
          </cell>
          <cell r="C1697">
            <v>0</v>
          </cell>
          <cell r="D1697">
            <v>110915</v>
          </cell>
          <cell r="E1697" t="str">
            <v>trapo oxxo amarillo</v>
          </cell>
          <cell r="F1697" t="str">
            <v>MEGO</v>
          </cell>
        </row>
        <row r="1698">
          <cell r="B1698">
            <v>9057</v>
          </cell>
          <cell r="C1698">
            <v>0</v>
          </cell>
          <cell r="D1698">
            <v>9057</v>
          </cell>
          <cell r="E1698" t="str">
            <v xml:space="preserve">BAYETA UNIVERSAL ROLLO VILEDA </v>
          </cell>
          <cell r="F1698" t="str">
            <v>Key</v>
          </cell>
        </row>
        <row r="1699">
          <cell r="B1699">
            <v>8963</v>
          </cell>
          <cell r="C1699">
            <v>56783</v>
          </cell>
          <cell r="D1699">
            <v>8963</v>
          </cell>
          <cell r="E1699" t="str">
            <v>DESPACHADOR HIGIÉNICO COMPACT BLANCO</v>
          </cell>
          <cell r="F1699" t="str">
            <v>GP</v>
          </cell>
        </row>
        <row r="1700">
          <cell r="B1700">
            <v>5279</v>
          </cell>
          <cell r="C1700">
            <v>0</v>
          </cell>
          <cell r="D1700">
            <v>5279</v>
          </cell>
          <cell r="E1700" t="str">
            <v>DESPACHADOR DE SANIASIENTOS BLANCO</v>
          </cell>
          <cell r="F1700" t="str">
            <v>KC</v>
          </cell>
        </row>
        <row r="1701">
          <cell r="B1701">
            <v>9071</v>
          </cell>
          <cell r="C1701">
            <v>0</v>
          </cell>
          <cell r="D1701">
            <v>9071</v>
          </cell>
          <cell r="E1701" t="str">
            <v xml:space="preserve">GUANTES ULTRAPROTECTORES      </v>
          </cell>
          <cell r="F1701" t="str">
            <v>Key</v>
          </cell>
        </row>
        <row r="1702">
          <cell r="B1702">
            <v>8984</v>
          </cell>
          <cell r="C1702">
            <v>56501</v>
          </cell>
          <cell r="D1702">
            <v>8984</v>
          </cell>
          <cell r="E1702" t="str">
            <v>DESP. SMARTONE HUMO</v>
          </cell>
          <cell r="F1702" t="str">
            <v>GP</v>
          </cell>
        </row>
        <row r="1703">
          <cell r="B1703">
            <v>9086</v>
          </cell>
          <cell r="C1703">
            <v>0</v>
          </cell>
          <cell r="D1703">
            <v>9086</v>
          </cell>
          <cell r="E1703" t="str">
            <v xml:space="preserve">PILA PANASONIC "AA" CAJA C/48 </v>
          </cell>
          <cell r="F1703" t="str">
            <v>Key</v>
          </cell>
        </row>
        <row r="1704">
          <cell r="B1704">
            <v>9087</v>
          </cell>
          <cell r="C1704">
            <v>0</v>
          </cell>
          <cell r="D1704">
            <v>9087</v>
          </cell>
          <cell r="E1704" t="str">
            <v>PILA PANASONIC "C" CAJA C/24</v>
          </cell>
          <cell r="F1704" t="str">
            <v>Key</v>
          </cell>
        </row>
        <row r="1705">
          <cell r="B1705">
            <v>16381</v>
          </cell>
          <cell r="C1705">
            <v>0</v>
          </cell>
          <cell r="D1705">
            <v>16381</v>
          </cell>
          <cell r="E1705" t="str">
            <v xml:space="preserve">KEY ODOCONTROL AMANECER TROPH2 AMANECER TROPTCELL </v>
          </cell>
          <cell r="F1705" t="str">
            <v>Key</v>
          </cell>
        </row>
        <row r="1706">
          <cell r="B1706">
            <v>8985</v>
          </cell>
          <cell r="C1706">
            <v>56500</v>
          </cell>
          <cell r="D1706">
            <v>8985</v>
          </cell>
          <cell r="E1706" t="str">
            <v>DESP. SMARTONE AZUL SPLASH</v>
          </cell>
          <cell r="F1706" t="str">
            <v>GP</v>
          </cell>
        </row>
        <row r="1707">
          <cell r="B1707">
            <v>3387</v>
          </cell>
          <cell r="C1707">
            <v>0</v>
          </cell>
          <cell r="D1707">
            <v>3387</v>
          </cell>
          <cell r="E1707" t="str">
            <v>BOLSA BAJA DENS.TRANSP.50X70CM P/25 KG.</v>
          </cell>
          <cell r="F1707" t="str">
            <v>Key</v>
          </cell>
        </row>
        <row r="1708">
          <cell r="B1708">
            <v>9088</v>
          </cell>
          <cell r="C1708">
            <v>0</v>
          </cell>
          <cell r="D1708">
            <v>9088</v>
          </cell>
          <cell r="E1708" t="str">
            <v xml:space="preserve">PILA PANASONIC "D" CAJA C/24  </v>
          </cell>
          <cell r="F1708" t="str">
            <v>Key</v>
          </cell>
        </row>
        <row r="1709">
          <cell r="B1709">
            <v>3389</v>
          </cell>
          <cell r="C1709">
            <v>0</v>
          </cell>
          <cell r="D1709">
            <v>3389</v>
          </cell>
          <cell r="E1709" t="str">
            <v>BOLSA BAJA DENS.TRANSP.90X120C P/25 KG.</v>
          </cell>
          <cell r="F1709" t="str">
            <v>Key</v>
          </cell>
        </row>
        <row r="1710">
          <cell r="B1710">
            <v>9100</v>
          </cell>
          <cell r="C1710">
            <v>0</v>
          </cell>
          <cell r="D1710">
            <v>9100</v>
          </cell>
          <cell r="E1710" t="str">
            <v xml:space="preserve">HIGIENICO SOFPULL MINI 16/500  HD                 </v>
          </cell>
          <cell r="F1710" t="str">
            <v>GP</v>
          </cell>
        </row>
        <row r="1711">
          <cell r="B1711">
            <v>9103</v>
          </cell>
          <cell r="C1711">
            <v>47410</v>
          </cell>
          <cell r="D1711">
            <v>9103</v>
          </cell>
          <cell r="E1711" t="str">
            <v xml:space="preserve">FACIALES ENVISION 30/100 HD </v>
          </cell>
          <cell r="F1711" t="str">
            <v>GP</v>
          </cell>
        </row>
        <row r="1712">
          <cell r="B1712">
            <v>5298</v>
          </cell>
          <cell r="C1712">
            <v>0</v>
          </cell>
          <cell r="D1712">
            <v>5298</v>
          </cell>
          <cell r="E1712" t="str">
            <v>WIPER KIMTECH SCIENCE 280 PZAS/CJA</v>
          </cell>
          <cell r="F1712" t="str">
            <v>KC</v>
          </cell>
        </row>
        <row r="1713">
          <cell r="B1713">
            <v>9114</v>
          </cell>
          <cell r="C1713">
            <v>0</v>
          </cell>
          <cell r="D1713">
            <v>9114</v>
          </cell>
          <cell r="E1713" t="str">
            <v>DIXIE PAN LINER VS GRASA 1000  LO10</v>
          </cell>
          <cell r="F1713" t="str">
            <v>Key</v>
          </cell>
        </row>
        <row r="1714">
          <cell r="B1714">
            <v>11113</v>
          </cell>
          <cell r="C1714">
            <v>0</v>
          </cell>
          <cell r="D1714">
            <v>11113</v>
          </cell>
          <cell r="E1714" t="str">
            <v>Filtro/Regulador, 1/4plg NPT, 42 PCM</v>
          </cell>
          <cell r="F1714" t="str">
            <v>Key</v>
          </cell>
        </row>
        <row r="1715">
          <cell r="B1715">
            <v>11119</v>
          </cell>
          <cell r="C1715">
            <v>0</v>
          </cell>
          <cell r="D1715">
            <v>11119</v>
          </cell>
          <cell r="E1715" t="str">
            <v>TAMBO PLASTICO 200 LTS CON ARO</v>
          </cell>
          <cell r="F1715" t="str">
            <v>Key</v>
          </cell>
        </row>
        <row r="1716">
          <cell r="B1716">
            <v>16211</v>
          </cell>
          <cell r="C1716">
            <v>0</v>
          </cell>
          <cell r="D1716">
            <v>16211</v>
          </cell>
          <cell r="E1716" t="str">
            <v xml:space="preserve">KEY ODOCONTROL TRAD. BRISA    </v>
          </cell>
          <cell r="F1716" t="str">
            <v>Key</v>
          </cell>
        </row>
        <row r="1717">
          <cell r="B1717">
            <v>16221</v>
          </cell>
          <cell r="C1717">
            <v>0</v>
          </cell>
          <cell r="D1717">
            <v>16221</v>
          </cell>
          <cell r="E1717" t="str">
            <v>KEY ODOCONTROL TRAD.NATURALEZA</v>
          </cell>
          <cell r="F1717" t="str">
            <v>Key</v>
          </cell>
        </row>
        <row r="1718">
          <cell r="B1718">
            <v>16231</v>
          </cell>
          <cell r="C1718">
            <v>0</v>
          </cell>
          <cell r="D1718">
            <v>16231</v>
          </cell>
          <cell r="E1718" t="str">
            <v>KEY ODOCONTROL TRAD. MANANTIAL</v>
          </cell>
          <cell r="F1718" t="str">
            <v>Key</v>
          </cell>
        </row>
        <row r="1719">
          <cell r="B1719">
            <v>16311</v>
          </cell>
          <cell r="C1719">
            <v>0</v>
          </cell>
          <cell r="D1719">
            <v>16311</v>
          </cell>
          <cell r="E1719" t="str">
            <v>KEY ODOCONTROL NATURALEZA ALTA</v>
          </cell>
          <cell r="F1719" t="str">
            <v>Key</v>
          </cell>
        </row>
        <row r="1720">
          <cell r="B1720">
            <v>16321</v>
          </cell>
          <cell r="C1720">
            <v>0</v>
          </cell>
          <cell r="D1720">
            <v>16321</v>
          </cell>
          <cell r="E1720" t="str">
            <v xml:space="preserve">KEY ODOCONTROL MANANTIAL ALTA </v>
          </cell>
          <cell r="F1720" t="str">
            <v>Key</v>
          </cell>
        </row>
        <row r="1721">
          <cell r="B1721">
            <v>16331</v>
          </cell>
          <cell r="C1721">
            <v>0</v>
          </cell>
          <cell r="D1721">
            <v>16331</v>
          </cell>
          <cell r="E1721" t="str">
            <v xml:space="preserve">KEY ODOCONTROL MANGO ALTA     </v>
          </cell>
          <cell r="F1721" t="str">
            <v>Key</v>
          </cell>
        </row>
        <row r="1722">
          <cell r="B1722">
            <v>16641</v>
          </cell>
          <cell r="C1722">
            <v>0</v>
          </cell>
          <cell r="D1722">
            <v>16641</v>
          </cell>
          <cell r="E1722" t="str">
            <v xml:space="preserve">KEY AEROSOL BRISA ALTA CONC.  </v>
          </cell>
          <cell r="F1722" t="str">
            <v>Key</v>
          </cell>
        </row>
        <row r="1723">
          <cell r="B1723">
            <v>35000</v>
          </cell>
          <cell r="C1723">
            <v>0</v>
          </cell>
          <cell r="D1723">
            <v>35000</v>
          </cell>
          <cell r="E1723" t="str">
            <v xml:space="preserve">BARREDOR PARA ALFOMBRAS RB     (421388 BLA)       </v>
          </cell>
          <cell r="F1723" t="str">
            <v>Key</v>
          </cell>
        </row>
        <row r="1724">
          <cell r="B1724">
            <v>35002</v>
          </cell>
          <cell r="C1724">
            <v>0</v>
          </cell>
          <cell r="D1724">
            <v>35002</v>
          </cell>
          <cell r="E1724" t="str">
            <v xml:space="preserve">SEÑAL PISO MOJADO RB           (611278)           </v>
          </cell>
          <cell r="F1724" t="str">
            <v>Key</v>
          </cell>
        </row>
        <row r="1725">
          <cell r="B1725">
            <v>35008</v>
          </cell>
          <cell r="C1725">
            <v>0</v>
          </cell>
          <cell r="D1725">
            <v>35008</v>
          </cell>
          <cell r="E1725" t="str">
            <v xml:space="preserve">MOP MICROFIBRA ROJO HUMEDO RB  (Q410 RDOO)        </v>
          </cell>
          <cell r="F1725" t="str">
            <v>Key</v>
          </cell>
        </row>
        <row r="1726">
          <cell r="B1726">
            <v>35010</v>
          </cell>
          <cell r="C1726">
            <v>0</v>
          </cell>
          <cell r="D1726">
            <v>35010</v>
          </cell>
          <cell r="E1726" t="str">
            <v>BASTON CON TANQUE USO DOMESTIC P/MICROFIBRA RB (34</v>
          </cell>
          <cell r="F1726" t="str">
            <v>Key</v>
          </cell>
        </row>
        <row r="1727">
          <cell r="B1727">
            <v>5241</v>
          </cell>
          <cell r="C1727">
            <v>0</v>
          </cell>
          <cell r="D1727">
            <v>5241</v>
          </cell>
          <cell r="E1727" t="str">
            <v>KLEENEX COTTONELLE DE 500 HS CAJA C/72 ROLLOS (904</v>
          </cell>
          <cell r="F1727" t="str">
            <v>KC</v>
          </cell>
        </row>
        <row r="1728">
          <cell r="B1728">
            <v>35018</v>
          </cell>
          <cell r="C1728">
            <v>0</v>
          </cell>
          <cell r="D1728">
            <v>35018</v>
          </cell>
          <cell r="E1728" t="str">
            <v xml:space="preserve">BOLSA P/CARRO ASEADOR RB       (6183 YEL)         </v>
          </cell>
          <cell r="F1728" t="str">
            <v>Key</v>
          </cell>
        </row>
        <row r="1729">
          <cell r="B1729">
            <v>5247</v>
          </cell>
          <cell r="C1729">
            <v>90450</v>
          </cell>
          <cell r="D1729">
            <v>5247</v>
          </cell>
          <cell r="E1729" t="str">
            <v>KIMLARK DE 250 HD CAJA C/96 RO ENV 1S (90469)</v>
          </cell>
          <cell r="F1729" t="str">
            <v>KC</v>
          </cell>
        </row>
        <row r="1730">
          <cell r="B1730">
            <v>35021</v>
          </cell>
          <cell r="C1730">
            <v>0</v>
          </cell>
          <cell r="D1730">
            <v>35021</v>
          </cell>
          <cell r="E1730" t="str">
            <v>RECIPIENTE STEP ON RESIDUOS    PELIGROSOS RB (6143</v>
          </cell>
          <cell r="F1730" t="str">
            <v>Key</v>
          </cell>
        </row>
        <row r="1731">
          <cell r="B1731">
            <v>9108</v>
          </cell>
          <cell r="C1731">
            <v>59015</v>
          </cell>
          <cell r="D1731">
            <v>9108</v>
          </cell>
          <cell r="E1731" t="str">
            <v xml:space="preserve">DESPACHADOR TOALLA SOFPULL HCA BLANCO             </v>
          </cell>
          <cell r="F1731" t="str">
            <v>GP</v>
          </cell>
        </row>
        <row r="1732">
          <cell r="B1732">
            <v>35023</v>
          </cell>
          <cell r="C1732">
            <v>0</v>
          </cell>
          <cell r="D1732">
            <v>35023</v>
          </cell>
          <cell r="E1732" t="str">
            <v xml:space="preserve">BASURERO PERSONAL BEIGE RB     (2955 BEIG)        </v>
          </cell>
          <cell r="F1732" t="str">
            <v>Key</v>
          </cell>
        </row>
        <row r="1733">
          <cell r="B1733">
            <v>35027</v>
          </cell>
          <cell r="C1733">
            <v>0</v>
          </cell>
          <cell r="D1733">
            <v>35027</v>
          </cell>
          <cell r="E1733" t="str">
            <v xml:space="preserve">BASURERO P/PASILLO BEIGE RB    (816088 BEIG)      </v>
          </cell>
          <cell r="F1733" t="str">
            <v>Key</v>
          </cell>
        </row>
        <row r="1734">
          <cell r="B1734">
            <v>35028</v>
          </cell>
          <cell r="C1734">
            <v>0</v>
          </cell>
          <cell r="D1734">
            <v>35028</v>
          </cell>
          <cell r="E1734" t="str">
            <v>BASURERO MONTABLE BASE BEIGE   C/TAPA RB (7822 BEI</v>
          </cell>
          <cell r="F1734" t="str">
            <v>Key</v>
          </cell>
        </row>
        <row r="1735">
          <cell r="B1735">
            <v>35029</v>
          </cell>
          <cell r="C1735">
            <v>0</v>
          </cell>
          <cell r="D1735">
            <v>35029</v>
          </cell>
          <cell r="E1735" t="str">
            <v xml:space="preserve">BASURERO P/BAÑO BEIGE RB       (3958 BEIG)        </v>
          </cell>
          <cell r="F1735" t="str">
            <v>Key</v>
          </cell>
        </row>
        <row r="1736">
          <cell r="B1736">
            <v>5248</v>
          </cell>
          <cell r="C1736">
            <v>0</v>
          </cell>
          <cell r="D1736">
            <v>5248</v>
          </cell>
          <cell r="E1736" t="str">
            <v>KLEENEX de 440 HD Caja c/80 Rollos (90548)</v>
          </cell>
          <cell r="F1736" t="str">
            <v>KC</v>
          </cell>
        </row>
        <row r="1737">
          <cell r="B1737">
            <v>35030</v>
          </cell>
          <cell r="C1737">
            <v>0</v>
          </cell>
          <cell r="D1737">
            <v>35030</v>
          </cell>
          <cell r="E1737" t="str">
            <v xml:space="preserve">TAPA BASURERO P/BAÑO BEIGE RB  (266400 BEIG)      </v>
          </cell>
          <cell r="F1737" t="str">
            <v>Key</v>
          </cell>
        </row>
        <row r="1738">
          <cell r="B1738">
            <v>5253</v>
          </cell>
          <cell r="C1738">
            <v>91640</v>
          </cell>
          <cell r="D1738">
            <v>5253</v>
          </cell>
          <cell r="E1738" t="str">
            <v>SERVILLETAS PETALO C/500 HS CAJA C/12 PAQ. (91640)</v>
          </cell>
          <cell r="F1738" t="str">
            <v>KC</v>
          </cell>
        </row>
        <row r="1739">
          <cell r="B1739">
            <v>5257</v>
          </cell>
          <cell r="C1739">
            <v>89328</v>
          </cell>
          <cell r="D1739">
            <v>5257</v>
          </cell>
          <cell r="E1739" t="str">
            <v>FACIALES KLEENEX SELECTION DE 90 HD CAJA C/36 (893</v>
          </cell>
          <cell r="F1739" t="str">
            <v>KC</v>
          </cell>
        </row>
        <row r="1740">
          <cell r="B1740">
            <v>5260</v>
          </cell>
          <cell r="C1740">
            <v>92103</v>
          </cell>
          <cell r="D1740">
            <v>5260</v>
          </cell>
          <cell r="E1740" t="str">
            <v>SERVITOALLAS KLEENEX DE 85 HD CAJA C/24 (92103)</v>
          </cell>
          <cell r="F1740" t="str">
            <v>KC</v>
          </cell>
        </row>
        <row r="1741">
          <cell r="B1741">
            <v>5277</v>
          </cell>
          <cell r="C1741">
            <v>94209</v>
          </cell>
          <cell r="D1741">
            <v>5277</v>
          </cell>
          <cell r="E1741" t="str">
            <v>DESPACHADOR DE HIGIENICO JUMBO MINIROLLO BLANCO</v>
          </cell>
          <cell r="F1741" t="str">
            <v>KC</v>
          </cell>
        </row>
        <row r="1742">
          <cell r="B1742">
            <v>5288</v>
          </cell>
          <cell r="C1742">
            <v>0</v>
          </cell>
          <cell r="D1742">
            <v>5288</v>
          </cell>
          <cell r="E1742" t="str">
            <v>KIMWIPES EX-L DELICATE TASK WI PER 140 PZ. CJ.C/15</v>
          </cell>
          <cell r="F1742" t="str">
            <v>KC</v>
          </cell>
        </row>
        <row r="1743">
          <cell r="B1743">
            <v>5297</v>
          </cell>
          <cell r="C1743">
            <v>1451</v>
          </cell>
          <cell r="D1743">
            <v>5297</v>
          </cell>
          <cell r="E1743" t="str">
            <v>WYPALL L30 CENTER PULL PAQ.C/  (1451)</v>
          </cell>
          <cell r="F1743" t="str">
            <v>KC</v>
          </cell>
        </row>
        <row r="1744">
          <cell r="B1744">
            <v>35031</v>
          </cell>
          <cell r="C1744">
            <v>0</v>
          </cell>
          <cell r="D1744">
            <v>35031</v>
          </cell>
          <cell r="E1744" t="str">
            <v xml:space="preserve">BASURERO EXTERIOR CAFE 1 PZ RB (256B BRN)         </v>
          </cell>
          <cell r="F1744" t="str">
            <v>Key</v>
          </cell>
        </row>
        <row r="1745">
          <cell r="B1745">
            <v>35032</v>
          </cell>
          <cell r="C1745">
            <v>0</v>
          </cell>
          <cell r="D1745">
            <v>35032</v>
          </cell>
          <cell r="E1745" t="str">
            <v xml:space="preserve">TAPA P/BASURERO EXTERIOR CAFE  RB (256 V BRN)     </v>
          </cell>
          <cell r="F1745" t="str">
            <v>Key</v>
          </cell>
        </row>
        <row r="1746">
          <cell r="B1746">
            <v>35033</v>
          </cell>
          <cell r="C1746">
            <v>0</v>
          </cell>
          <cell r="D1746">
            <v>35033</v>
          </cell>
          <cell r="E1746" t="str">
            <v xml:space="preserve">MUEBLE CAMBIADOR PARA BEBES RB (781888 LPLAT)     </v>
          </cell>
          <cell r="F1746" t="str">
            <v>Key</v>
          </cell>
        </row>
        <row r="1747">
          <cell r="B1747">
            <v>35036</v>
          </cell>
          <cell r="C1747">
            <v>0</v>
          </cell>
          <cell r="D1747">
            <v>35036</v>
          </cell>
          <cell r="E1747" t="str">
            <v xml:space="preserve">TAPA BRUTE 32 GLS. RB          (263100 GRAY)      </v>
          </cell>
          <cell r="F1747" t="str">
            <v>Key</v>
          </cell>
        </row>
        <row r="1748">
          <cell r="B1748">
            <v>5425</v>
          </cell>
          <cell r="C1748">
            <v>0</v>
          </cell>
          <cell r="D1748">
            <v>5425</v>
          </cell>
          <cell r="E1748" t="str">
            <v>MARLI  180 mts HD Caja c/12 Rollos</v>
          </cell>
          <cell r="F1748" t="str">
            <v>KC</v>
          </cell>
        </row>
        <row r="1749">
          <cell r="B1749">
            <v>35037</v>
          </cell>
          <cell r="C1749">
            <v>0</v>
          </cell>
          <cell r="D1749">
            <v>35037</v>
          </cell>
          <cell r="E1749" t="str">
            <v xml:space="preserve">TAPA BRUTE 55 GLS. RB          (265400 GRAY)      </v>
          </cell>
          <cell r="F1749" t="str">
            <v>Key</v>
          </cell>
        </row>
        <row r="1750">
          <cell r="B1750">
            <v>5430</v>
          </cell>
          <cell r="C1750">
            <v>1472</v>
          </cell>
          <cell r="D1750">
            <v>5430</v>
          </cell>
          <cell r="E1750" t="str">
            <v>WIPER  KIMTECH PREP  KIMTEX JUMBO ROLL (1 PZA)</v>
          </cell>
          <cell r="F1750" t="str">
            <v>KC</v>
          </cell>
        </row>
        <row r="1751">
          <cell r="B1751">
            <v>35040</v>
          </cell>
          <cell r="C1751">
            <v>0</v>
          </cell>
          <cell r="D1751">
            <v>35040</v>
          </cell>
          <cell r="E1751" t="str">
            <v>TILT TRUCK 1 PZA RB</v>
          </cell>
          <cell r="F1751" t="str">
            <v>Key</v>
          </cell>
        </row>
        <row r="1752">
          <cell r="B1752">
            <v>35041</v>
          </cell>
          <cell r="C1752">
            <v>0</v>
          </cell>
          <cell r="D1752">
            <v>35041</v>
          </cell>
          <cell r="E1752" t="str">
            <v>CUBIERTA DE TILT TRUCK RB</v>
          </cell>
          <cell r="F1752" t="str">
            <v>Key</v>
          </cell>
        </row>
        <row r="1753">
          <cell r="B1753">
            <v>5464</v>
          </cell>
          <cell r="C1753">
            <v>92053</v>
          </cell>
          <cell r="D1753">
            <v>5464</v>
          </cell>
          <cell r="E1753" t="str">
            <v xml:space="preserve">SERVITOALLA KLEENEX 100HD CAJA C/12               </v>
          </cell>
          <cell r="F1753" t="str">
            <v>KC</v>
          </cell>
        </row>
        <row r="1754">
          <cell r="B1754">
            <v>35042</v>
          </cell>
          <cell r="C1754">
            <v>0</v>
          </cell>
          <cell r="D1754">
            <v>35042</v>
          </cell>
          <cell r="E1754" t="str">
            <v xml:space="preserve">CARRO X-TRA NEGRO RB           (FG409300 BLA)     </v>
          </cell>
          <cell r="F1754" t="str">
            <v>Key</v>
          </cell>
        </row>
        <row r="1755">
          <cell r="B1755">
            <v>5466</v>
          </cell>
          <cell r="C1755">
            <v>92533</v>
          </cell>
          <cell r="D1755">
            <v>5466</v>
          </cell>
          <cell r="E1755" t="str">
            <v xml:space="preserve">JABON KIMCARE DURAZNO GALON 92533 </v>
          </cell>
          <cell r="F1755" t="str">
            <v>KC</v>
          </cell>
        </row>
        <row r="1756">
          <cell r="B1756">
            <v>35043</v>
          </cell>
          <cell r="C1756">
            <v>0</v>
          </cell>
          <cell r="D1756">
            <v>35043</v>
          </cell>
          <cell r="E1756" t="str">
            <v>SET 4 CUBETAS CODIGO COLOR RB</v>
          </cell>
          <cell r="F1756" t="str">
            <v>Key</v>
          </cell>
        </row>
        <row r="1757">
          <cell r="B1757">
            <v>35061</v>
          </cell>
          <cell r="C1757">
            <v>0</v>
          </cell>
          <cell r="D1757">
            <v>35061</v>
          </cell>
          <cell r="E1757" t="str">
            <v>BOTE SLIM JIM GRIS CON ASAS RB</v>
          </cell>
          <cell r="F1757" t="str">
            <v>Key</v>
          </cell>
        </row>
        <row r="1758">
          <cell r="B1758">
            <v>35072</v>
          </cell>
          <cell r="C1758">
            <v>0</v>
          </cell>
          <cell r="D1758">
            <v>35072</v>
          </cell>
          <cell r="E1758" t="str">
            <v xml:space="preserve">COMBO WAVE BRAKE 33.L ROJO RB  </v>
          </cell>
          <cell r="F1758" t="str">
            <v>Key</v>
          </cell>
        </row>
        <row r="1759">
          <cell r="B1759">
            <v>110716</v>
          </cell>
          <cell r="C1759">
            <v>0</v>
          </cell>
          <cell r="D1759">
            <v>110716</v>
          </cell>
          <cell r="E1759" t="str">
            <v>COFIA BLANCA PIEZA</v>
          </cell>
          <cell r="F1759" t="str">
            <v>Local</v>
          </cell>
        </row>
        <row r="1760">
          <cell r="B1760">
            <v>35075</v>
          </cell>
          <cell r="C1760">
            <v>0</v>
          </cell>
          <cell r="D1760">
            <v>35075</v>
          </cell>
          <cell r="E1760" t="str">
            <v>KEY ODOCONTROL BRISA</v>
          </cell>
          <cell r="F1760" t="str">
            <v>Key</v>
          </cell>
        </row>
        <row r="1761">
          <cell r="B1761">
            <v>5468</v>
          </cell>
          <cell r="C1761">
            <v>0</v>
          </cell>
          <cell r="D1761">
            <v>5468</v>
          </cell>
          <cell r="E1761" t="str">
            <v xml:space="preserve">DESPACHADOR JUMBO SENIOR       (94203)            </v>
          </cell>
          <cell r="F1761" t="str">
            <v>KC</v>
          </cell>
        </row>
        <row r="1762">
          <cell r="B1762">
            <v>35079</v>
          </cell>
          <cell r="C1762">
            <v>0</v>
          </cell>
          <cell r="D1762">
            <v>35079</v>
          </cell>
          <cell r="E1762" t="str">
            <v>KEY ODOCONTROL MANANTIAL</v>
          </cell>
          <cell r="F1762" t="str">
            <v>Key</v>
          </cell>
        </row>
        <row r="1763">
          <cell r="B1763">
            <v>35083</v>
          </cell>
          <cell r="C1763">
            <v>0</v>
          </cell>
          <cell r="D1763">
            <v>35083</v>
          </cell>
          <cell r="E1763" t="str">
            <v>KEY AEROSOL BRISA ALTA CONCENTRACION BRISA</v>
          </cell>
          <cell r="F1763" t="str">
            <v>Key</v>
          </cell>
        </row>
        <row r="1764">
          <cell r="B1764">
            <v>297</v>
          </cell>
          <cell r="C1764">
            <v>0</v>
          </cell>
          <cell r="D1764">
            <v>297</v>
          </cell>
          <cell r="E1764" t="str">
            <v>KEY LCM 1 LTS</v>
          </cell>
          <cell r="F1764" t="str">
            <v>Key</v>
          </cell>
        </row>
        <row r="1765">
          <cell r="B1765">
            <v>35085</v>
          </cell>
          <cell r="C1765">
            <v>0</v>
          </cell>
          <cell r="D1765">
            <v>35085</v>
          </cell>
          <cell r="E1765" t="str">
            <v>KEY AEROSOL MANGO ALTA CONCENTRACION</v>
          </cell>
          <cell r="F1765" t="str">
            <v>Key</v>
          </cell>
        </row>
        <row r="1766">
          <cell r="B1766">
            <v>35087</v>
          </cell>
          <cell r="C1766">
            <v>0</v>
          </cell>
          <cell r="D1766">
            <v>35087</v>
          </cell>
          <cell r="E1766" t="str">
            <v>KEY AEROSOL MANANTIAL ALTA CON</v>
          </cell>
          <cell r="F1766" t="str">
            <v>Key</v>
          </cell>
        </row>
        <row r="1767">
          <cell r="B1767">
            <v>35088</v>
          </cell>
          <cell r="C1767">
            <v>0</v>
          </cell>
          <cell r="D1767">
            <v>35088</v>
          </cell>
          <cell r="E1767" t="str">
            <v>KEY AEROSOL NATURALEZA ALTA CO</v>
          </cell>
          <cell r="F1767" t="str">
            <v>Key</v>
          </cell>
        </row>
        <row r="1768">
          <cell r="B1768">
            <v>35117</v>
          </cell>
          <cell r="C1768">
            <v>0</v>
          </cell>
          <cell r="D1768">
            <v>35117</v>
          </cell>
          <cell r="E1768" t="str">
            <v>TAPA P/RECICL PAPEL P/SLIM JIM</v>
          </cell>
          <cell r="F1768" t="str">
            <v>Key</v>
          </cell>
        </row>
        <row r="1769">
          <cell r="B1769">
            <v>35120</v>
          </cell>
          <cell r="C1769">
            <v>0</v>
          </cell>
          <cell r="D1769">
            <v>35120</v>
          </cell>
          <cell r="E1769" t="str">
            <v xml:space="preserve">ARMAZON QUICK-CONNECT SECO/MOJ FGQ56000YL00       </v>
          </cell>
          <cell r="F1769" t="str">
            <v>Key</v>
          </cell>
        </row>
        <row r="1770">
          <cell r="B1770">
            <v>35130</v>
          </cell>
          <cell r="C1770">
            <v>0</v>
          </cell>
          <cell r="D1770">
            <v>35130</v>
          </cell>
          <cell r="E1770" t="str">
            <v>COMBO DE CUBETA Y EXPRIMIDOR DE TRAPEADORES RB</v>
          </cell>
          <cell r="F1770" t="str">
            <v>Key</v>
          </cell>
        </row>
        <row r="1771">
          <cell r="B1771">
            <v>35150</v>
          </cell>
          <cell r="C1771">
            <v>0</v>
          </cell>
          <cell r="D1771">
            <v>35150</v>
          </cell>
          <cell r="E1771" t="str">
            <v>RECOGEDOR VERTICAL LOBBY PRO   CON TAPA RB  (FG253</v>
          </cell>
          <cell r="F1771" t="str">
            <v>Key</v>
          </cell>
        </row>
        <row r="1772">
          <cell r="B1772">
            <v>35151</v>
          </cell>
          <cell r="C1772">
            <v>0</v>
          </cell>
          <cell r="D1772">
            <v>35151</v>
          </cell>
          <cell r="E1772" t="str">
            <v xml:space="preserve">TAPA UNTOUCHABLE NEGRA RB      (FG306600BLA)      </v>
          </cell>
          <cell r="F1772" t="str">
            <v>Key</v>
          </cell>
        </row>
        <row r="1773">
          <cell r="B1773">
            <v>35161</v>
          </cell>
          <cell r="C1773">
            <v>0</v>
          </cell>
          <cell r="D1773">
            <v>35161</v>
          </cell>
          <cell r="E1773" t="str">
            <v>CONTENEDOR DE RUEDAS BRUTEC/TAPA 50GAL AZUL RB</v>
          </cell>
          <cell r="F1773" t="str">
            <v>Key</v>
          </cell>
        </row>
        <row r="1774">
          <cell r="B1774">
            <v>35163</v>
          </cell>
          <cell r="C1774">
            <v>0</v>
          </cell>
          <cell r="D1774">
            <v>35163</v>
          </cell>
          <cell r="E1774" t="str">
            <v>CONTENEDOR DE RUEDAS BRUTE C/TAPA 50GAL BLANCO RB</v>
          </cell>
          <cell r="F1774" t="str">
            <v>Key</v>
          </cell>
        </row>
        <row r="1775">
          <cell r="B1775">
            <v>35168</v>
          </cell>
          <cell r="C1775">
            <v>0</v>
          </cell>
          <cell r="D1775">
            <v>35168</v>
          </cell>
          <cell r="E1775" t="str">
            <v>MOP DE POLVO DE ALGODON</v>
          </cell>
          <cell r="F1775" t="str">
            <v>Key</v>
          </cell>
        </row>
        <row r="1776">
          <cell r="B1776">
            <v>35170</v>
          </cell>
          <cell r="C1776">
            <v>0</v>
          </cell>
          <cell r="D1776">
            <v>35170</v>
          </cell>
          <cell r="E1776" t="str">
            <v>MANGO DE MADERA DURA SNAP-ON</v>
          </cell>
          <cell r="F1776" t="str">
            <v>Key</v>
          </cell>
        </row>
        <row r="1777">
          <cell r="B1777">
            <v>35176</v>
          </cell>
          <cell r="C1777">
            <v>0</v>
          </cell>
          <cell r="D1777">
            <v>35176</v>
          </cell>
          <cell r="E1777" t="str">
            <v>MOP TUBOS MICROFIB WEB FOOT</v>
          </cell>
          <cell r="F1777" t="str">
            <v>Key</v>
          </cell>
        </row>
        <row r="1778">
          <cell r="B1778">
            <v>35182</v>
          </cell>
          <cell r="C1778">
            <v>0</v>
          </cell>
          <cell r="D1778">
            <v>35182</v>
          </cell>
          <cell r="E1778" t="str">
            <v>CONTENEDOR BRUTE C/RUEDAS PARA DESPERDICIOS MEDICO</v>
          </cell>
          <cell r="F1778" t="str">
            <v>Key</v>
          </cell>
        </row>
        <row r="1779">
          <cell r="B1779">
            <v>35189</v>
          </cell>
          <cell r="C1779">
            <v>0</v>
          </cell>
          <cell r="D1779">
            <v>35189</v>
          </cell>
          <cell r="E1779" t="str">
            <v>PAÑO MICROFIBRA ECONOMICO      LAVABLE 40x47 CM RO</v>
          </cell>
          <cell r="F1779" t="str">
            <v>Key</v>
          </cell>
        </row>
        <row r="1780">
          <cell r="B1780">
            <v>35200</v>
          </cell>
          <cell r="C1780">
            <v>0</v>
          </cell>
          <cell r="D1780">
            <v>35200</v>
          </cell>
          <cell r="E1780" t="str">
            <v>CONTENEDOR CUADRADO UNTOUCHABLE 23GAL BEIGE RB</v>
          </cell>
          <cell r="F1780" t="str">
            <v>Key</v>
          </cell>
        </row>
        <row r="1781">
          <cell r="B1781">
            <v>35203</v>
          </cell>
          <cell r="C1781">
            <v>0</v>
          </cell>
          <cell r="D1781">
            <v>35203</v>
          </cell>
          <cell r="E1781" t="str">
            <v xml:space="preserve">PAÑO MICROFIBRA LAVABLE 40x47  CM LINEA AZUL RB   </v>
          </cell>
          <cell r="F1781" t="str">
            <v>Key</v>
          </cell>
        </row>
        <row r="1782">
          <cell r="B1782">
            <v>35204</v>
          </cell>
          <cell r="C1782">
            <v>0</v>
          </cell>
          <cell r="D1782">
            <v>35204</v>
          </cell>
          <cell r="E1782" t="str">
            <v xml:space="preserve">PAÑO MICROFIBRA LAVABLE 40x47  CM LINEA VERDE RB  </v>
          </cell>
          <cell r="F1782" t="str">
            <v>Key</v>
          </cell>
        </row>
        <row r="1783">
          <cell r="B1783">
            <v>35228</v>
          </cell>
          <cell r="C1783">
            <v>0</v>
          </cell>
          <cell r="D1783">
            <v>35228</v>
          </cell>
          <cell r="E1783" t="str">
            <v xml:space="preserve">RACK 24" x 36" P/ESTIBAR RB   </v>
          </cell>
          <cell r="F1783" t="str">
            <v>Key</v>
          </cell>
        </row>
        <row r="1784">
          <cell r="B1784">
            <v>35265</v>
          </cell>
          <cell r="C1784">
            <v>0</v>
          </cell>
          <cell r="D1784">
            <v>35265</v>
          </cell>
          <cell r="E1784" t="str">
            <v xml:space="preserve">BOTE BRUTE C/TAPA EMBUDO NEGRO 32 GAL RB          </v>
          </cell>
          <cell r="F1784" t="str">
            <v>Key</v>
          </cell>
        </row>
        <row r="1785">
          <cell r="B1785">
            <v>35277</v>
          </cell>
          <cell r="C1785">
            <v>0</v>
          </cell>
          <cell r="D1785">
            <v>35277</v>
          </cell>
          <cell r="E1785" t="str">
            <v>TRAPEADOR DE MEZCLA SUPER      STITCH AZUL CHICO R</v>
          </cell>
          <cell r="F1785" t="str">
            <v>Key</v>
          </cell>
        </row>
        <row r="1786">
          <cell r="B1786">
            <v>35280</v>
          </cell>
          <cell r="C1786">
            <v>0</v>
          </cell>
          <cell r="D1786">
            <v>35280</v>
          </cell>
          <cell r="E1786" t="str">
            <v xml:space="preserve">CONTENEDOR BRUTE C/RUEDAS 360L GRIS CON TAPA RB   </v>
          </cell>
          <cell r="F1786" t="str">
            <v>Key</v>
          </cell>
        </row>
        <row r="1787">
          <cell r="B1787">
            <v>35309</v>
          </cell>
          <cell r="C1787">
            <v>0</v>
          </cell>
          <cell r="D1787">
            <v>35309</v>
          </cell>
          <cell r="E1787" t="str">
            <v xml:space="preserve">CONTENEDOR ESCRITORIO SIMBOLO  DE RECICLAJE COLOR </v>
          </cell>
          <cell r="F1787" t="str">
            <v>Key</v>
          </cell>
        </row>
        <row r="1788">
          <cell r="B1788">
            <v>35312</v>
          </cell>
          <cell r="C1788">
            <v>0</v>
          </cell>
          <cell r="D1788">
            <v>35312</v>
          </cell>
          <cell r="E1788" t="str">
            <v xml:space="preserve">CEPILLO MOSTRADOR C/FIBRAS DE  POLIPROPILENO RB   </v>
          </cell>
          <cell r="F1788" t="str">
            <v>Key</v>
          </cell>
        </row>
        <row r="1789">
          <cell r="B1789">
            <v>35321</v>
          </cell>
          <cell r="C1789">
            <v>0</v>
          </cell>
          <cell r="D1789">
            <v>35321</v>
          </cell>
          <cell r="E1789" t="str">
            <v xml:space="preserve">CONTENEDOR DE RECICLAJE  MEDIA NO COLOR AZUL RB   </v>
          </cell>
          <cell r="F1789" t="str">
            <v>Key</v>
          </cell>
        </row>
        <row r="1790">
          <cell r="B1790">
            <v>35329</v>
          </cell>
          <cell r="C1790">
            <v>0</v>
          </cell>
          <cell r="D1790">
            <v>35329</v>
          </cell>
          <cell r="E1790" t="str">
            <v xml:space="preserve">RECIPIENTE PARA HIELO CON ADAP TADOR DE GANCHO RB </v>
          </cell>
          <cell r="F1790" t="str">
            <v>Key</v>
          </cell>
        </row>
        <row r="1791">
          <cell r="B1791">
            <v>5503</v>
          </cell>
          <cell r="C1791">
            <v>700160</v>
          </cell>
          <cell r="D1791">
            <v>5503</v>
          </cell>
          <cell r="E1791" t="str">
            <v>TORK UNIVERSAL TOALLA ROLLO BLANCA H/S 180M (CAJA</v>
          </cell>
          <cell r="F1791" t="str">
            <v>SCA</v>
          </cell>
        </row>
        <row r="1792">
          <cell r="B1792">
            <v>35334</v>
          </cell>
          <cell r="C1792">
            <v>0</v>
          </cell>
          <cell r="D1792">
            <v>35334</v>
          </cell>
          <cell r="E1792" t="str">
            <v xml:space="preserve">CONTENEDOR PEDAL 30 LTS BEIGE  RB                 </v>
          </cell>
          <cell r="F1792" t="str">
            <v>Key</v>
          </cell>
        </row>
        <row r="1793">
          <cell r="B1793">
            <v>35337</v>
          </cell>
          <cell r="C1793">
            <v>0</v>
          </cell>
          <cell r="D1793">
            <v>35337</v>
          </cell>
          <cell r="E1793" t="str">
            <v xml:space="preserve">CONTENEDOR CUBICO COLOR ROJO   CAPACIDAD 227 LTS. </v>
          </cell>
          <cell r="F1793" t="str">
            <v>Key</v>
          </cell>
        </row>
        <row r="1794">
          <cell r="B1794">
            <v>35338</v>
          </cell>
          <cell r="C1794">
            <v>0</v>
          </cell>
          <cell r="D1794">
            <v>35338</v>
          </cell>
          <cell r="E1794" t="str">
            <v xml:space="preserve">TAPA PARA CONTENEDOR CUBICO CO LOR NEGRO RB       </v>
          </cell>
          <cell r="F1794" t="str">
            <v>Key</v>
          </cell>
        </row>
        <row r="1795">
          <cell r="B1795">
            <v>35339</v>
          </cell>
          <cell r="C1795">
            <v>0</v>
          </cell>
          <cell r="D1795">
            <v>35339</v>
          </cell>
          <cell r="E1795" t="str">
            <v xml:space="preserve">CONTENEDOR DE RECICLAJE  MEDIA NO COLOR VERDE RB  </v>
          </cell>
          <cell r="F1795" t="str">
            <v>Key</v>
          </cell>
        </row>
        <row r="1796">
          <cell r="B1796">
            <v>5522</v>
          </cell>
          <cell r="C1796">
            <v>700153</v>
          </cell>
          <cell r="D1796">
            <v>5522</v>
          </cell>
          <cell r="E1796" t="str">
            <v>TORK UNIVERSAL H. BOBINA MULTI MAX BLANCO H/D 400M</v>
          </cell>
          <cell r="F1796" t="str">
            <v>SCA</v>
          </cell>
        </row>
        <row r="1797">
          <cell r="B1797">
            <v>35347</v>
          </cell>
          <cell r="C1797">
            <v>0</v>
          </cell>
          <cell r="D1797">
            <v>35347</v>
          </cell>
          <cell r="E1797" t="str">
            <v xml:space="preserve">PALA DE MANGO SCOVEL RB        </v>
          </cell>
          <cell r="F1797" t="str">
            <v>Key</v>
          </cell>
        </row>
        <row r="1798">
          <cell r="B1798">
            <v>35350</v>
          </cell>
          <cell r="C1798">
            <v>0</v>
          </cell>
          <cell r="D1798">
            <v>35350</v>
          </cell>
          <cell r="E1798" t="str">
            <v>RECIPIENTE CUADRADO DE POLIETI LENO COLOR BLANCO R</v>
          </cell>
          <cell r="F1798" t="str">
            <v>Key</v>
          </cell>
        </row>
        <row r="1799">
          <cell r="B1799">
            <v>35351</v>
          </cell>
          <cell r="C1799">
            <v>0</v>
          </cell>
          <cell r="D1799">
            <v>35351</v>
          </cell>
          <cell r="E1799" t="str">
            <v xml:space="preserve">TAPA P/ RECIPIENTE CUADRADO CO LOR BLANCO RB      </v>
          </cell>
          <cell r="F1799" t="str">
            <v>Key</v>
          </cell>
        </row>
        <row r="1800">
          <cell r="B1800">
            <v>35352</v>
          </cell>
          <cell r="C1800">
            <v>0</v>
          </cell>
          <cell r="D1800">
            <v>35352</v>
          </cell>
          <cell r="E1800" t="str">
            <v>ORGANIZADOR DE CUBIERTOS C/4   COMPARTIMIENTOS COL</v>
          </cell>
          <cell r="F1800" t="str">
            <v>Key</v>
          </cell>
        </row>
        <row r="1801">
          <cell r="B1801">
            <v>35353</v>
          </cell>
          <cell r="C1801">
            <v>0</v>
          </cell>
          <cell r="D1801">
            <v>35353</v>
          </cell>
          <cell r="E1801" t="str">
            <v xml:space="preserve">CENICERO / BASURERO CLASICO CO LOR NEGRO RB       </v>
          </cell>
          <cell r="F1801" t="str">
            <v>Key</v>
          </cell>
        </row>
        <row r="1802">
          <cell r="B1802">
            <v>35354</v>
          </cell>
          <cell r="C1802">
            <v>0</v>
          </cell>
          <cell r="D1802">
            <v>35354</v>
          </cell>
          <cell r="E1802" t="str">
            <v>ESCOBA PARA CALLE</v>
          </cell>
          <cell r="F1802" t="str">
            <v>Key</v>
          </cell>
        </row>
        <row r="1803">
          <cell r="B1803">
            <v>35355</v>
          </cell>
          <cell r="C1803">
            <v>0</v>
          </cell>
          <cell r="D1803">
            <v>35355</v>
          </cell>
          <cell r="E1803" t="str">
            <v>ESCOBA ANGULAR</v>
          </cell>
          <cell r="F1803" t="str">
            <v>Key</v>
          </cell>
        </row>
        <row r="1804">
          <cell r="B1804">
            <v>35356</v>
          </cell>
          <cell r="C1804">
            <v>0</v>
          </cell>
          <cell r="D1804">
            <v>35356</v>
          </cell>
          <cell r="E1804" t="str">
            <v>CARRO DE SERVICIO CON RUEDAS GIRATORIOS</v>
          </cell>
          <cell r="F1804" t="str">
            <v>Key</v>
          </cell>
        </row>
        <row r="1805">
          <cell r="B1805">
            <v>35357</v>
          </cell>
          <cell r="C1805">
            <v>0</v>
          </cell>
          <cell r="D1805">
            <v>35357</v>
          </cell>
          <cell r="E1805" t="str">
            <v>CONTENEDOR DESECHOS DE FUMADORES</v>
          </cell>
          <cell r="F1805" t="str">
            <v>Key</v>
          </cell>
        </row>
        <row r="1806">
          <cell r="B1806">
            <v>35360</v>
          </cell>
          <cell r="C1806">
            <v>0</v>
          </cell>
          <cell r="D1806">
            <v>35360</v>
          </cell>
          <cell r="E1806" t="str">
            <v>CONTENEDOR SEMICILINDRICO SILH OUETES GRIS METALIC</v>
          </cell>
          <cell r="F1806" t="str">
            <v>Key</v>
          </cell>
        </row>
        <row r="1807">
          <cell r="B1807">
            <v>35361</v>
          </cell>
          <cell r="C1807">
            <v>0</v>
          </cell>
          <cell r="D1807">
            <v>35361</v>
          </cell>
          <cell r="E1807" t="str">
            <v xml:space="preserve">CONTENEDOR SEMICILINDRICO SILH OUETES NEGRO RB    </v>
          </cell>
          <cell r="F1807" t="str">
            <v>Key</v>
          </cell>
        </row>
        <row r="1808">
          <cell r="B1808">
            <v>35362</v>
          </cell>
          <cell r="C1808">
            <v>0</v>
          </cell>
          <cell r="D1808">
            <v>35362</v>
          </cell>
          <cell r="E1808" t="str">
            <v>CONTENEDOR SEMICILINDRICO SILH OUETES ACERO INOXID</v>
          </cell>
          <cell r="F1808" t="str">
            <v>Key</v>
          </cell>
        </row>
        <row r="1809">
          <cell r="B1809">
            <v>35402</v>
          </cell>
          <cell r="C1809">
            <v>0</v>
          </cell>
          <cell r="D1809">
            <v>35402</v>
          </cell>
          <cell r="E1809" t="str">
            <v>TRAPEADOR DE POLVO CON PUNTA   DE LAZO DE MICROFIB</v>
          </cell>
          <cell r="F1809" t="str">
            <v>Key</v>
          </cell>
        </row>
        <row r="1810">
          <cell r="B1810">
            <v>35403</v>
          </cell>
          <cell r="C1810">
            <v>0</v>
          </cell>
          <cell r="D1810">
            <v>35403</v>
          </cell>
          <cell r="E1810" t="str">
            <v xml:space="preserve">ARMAZONES DE ACERO PARA TRAPEA DOR DE POLVO       </v>
          </cell>
          <cell r="F1810" t="str">
            <v>Key</v>
          </cell>
        </row>
        <row r="1811">
          <cell r="B1811">
            <v>35412</v>
          </cell>
          <cell r="C1811">
            <v>0</v>
          </cell>
          <cell r="D1811">
            <v>35412</v>
          </cell>
          <cell r="E1811" t="str">
            <v xml:space="preserve">CONTENEDOR DE VOLTEO 1147 LTS  TRABAJO ESTANDAR   </v>
          </cell>
          <cell r="F1811" t="str">
            <v>Key</v>
          </cell>
        </row>
        <row r="1812">
          <cell r="B1812">
            <v>35900</v>
          </cell>
          <cell r="C1812">
            <v>0</v>
          </cell>
          <cell r="D1812">
            <v>35900</v>
          </cell>
          <cell r="E1812" t="str">
            <v xml:space="preserve">TELA CHIX KITCHEN FRESH GUY    C/72 PZAS          </v>
          </cell>
          <cell r="F1812" t="str">
            <v>Key</v>
          </cell>
        </row>
        <row r="1813">
          <cell r="B1813">
            <v>35903</v>
          </cell>
          <cell r="C1813">
            <v>0</v>
          </cell>
          <cell r="D1813">
            <v>35903</v>
          </cell>
          <cell r="E1813" t="str">
            <v xml:space="preserve">TELA CHIX FOOD SERVICE TOWEL   AZUL C/150 PZAS    </v>
          </cell>
          <cell r="F1813" t="str">
            <v>Key</v>
          </cell>
        </row>
        <row r="1814">
          <cell r="B1814">
            <v>35904</v>
          </cell>
          <cell r="C1814">
            <v>0</v>
          </cell>
          <cell r="D1814">
            <v>35904</v>
          </cell>
          <cell r="E1814" t="str">
            <v xml:space="preserve">TELA WORXWELL BLANCA C/100 PZA </v>
          </cell>
          <cell r="F1814" t="str">
            <v>Key</v>
          </cell>
        </row>
        <row r="1815">
          <cell r="B1815">
            <v>36000</v>
          </cell>
          <cell r="C1815">
            <v>0</v>
          </cell>
          <cell r="D1815">
            <v>36000</v>
          </cell>
          <cell r="E1815" t="str">
            <v xml:space="preserve">DOSIFICADOR AUT ESPUMA JAB LIQ CARTUCHO 1L NEGRO  </v>
          </cell>
          <cell r="F1815" t="str">
            <v>Key</v>
          </cell>
        </row>
        <row r="1816">
          <cell r="B1816">
            <v>36001</v>
          </cell>
          <cell r="C1816">
            <v>0</v>
          </cell>
          <cell r="D1816">
            <v>36001</v>
          </cell>
          <cell r="E1816" t="str">
            <v>DOSIFICADOR MANUAL NEGRO ESPUM JAB/LIQ CARTUCHO 1L</v>
          </cell>
          <cell r="F1816" t="str">
            <v>Key</v>
          </cell>
        </row>
        <row r="1817">
          <cell r="B1817">
            <v>36102</v>
          </cell>
          <cell r="C1817">
            <v>0</v>
          </cell>
          <cell r="D1817">
            <v>36102</v>
          </cell>
          <cell r="E1817" t="str">
            <v xml:space="preserve">CAJA CON 100 TELAS 37.5 X 45   CM COLOR VERDE     </v>
          </cell>
          <cell r="F1817" t="str">
            <v>Key</v>
          </cell>
        </row>
        <row r="1818">
          <cell r="B1818">
            <v>36103</v>
          </cell>
          <cell r="C1818">
            <v>0</v>
          </cell>
          <cell r="D1818">
            <v>36103</v>
          </cell>
          <cell r="E1818" t="str">
            <v>CAJA CON 100 TELAS 37.5 X 45</v>
          </cell>
          <cell r="F1818" t="str">
            <v>Key</v>
          </cell>
        </row>
        <row r="1819">
          <cell r="B1819">
            <v>40152</v>
          </cell>
          <cell r="C1819">
            <v>0</v>
          </cell>
          <cell r="D1819">
            <v>40152</v>
          </cell>
          <cell r="E1819" t="str">
            <v xml:space="preserve">KIT LGS (CAJA C/2)             </v>
          </cell>
          <cell r="F1819" t="str">
            <v>Key</v>
          </cell>
        </row>
        <row r="1820">
          <cell r="B1820">
            <v>50007</v>
          </cell>
          <cell r="C1820">
            <v>0</v>
          </cell>
          <cell r="D1820">
            <v>50007</v>
          </cell>
          <cell r="E1820" t="str">
            <v>DOSIFICADOR 1 PRODUCTO  SP-3844</v>
          </cell>
          <cell r="F1820" t="str">
            <v>Key</v>
          </cell>
        </row>
        <row r="1821">
          <cell r="B1821">
            <v>5513</v>
          </cell>
          <cell r="C1821">
            <v>700174</v>
          </cell>
          <cell r="D1821">
            <v>5513</v>
          </cell>
          <cell r="E1821" t="str">
            <v>TORK ADVANCED TOALLA INTERDOBLADA</v>
          </cell>
          <cell r="F1821" t="str">
            <v>SCA</v>
          </cell>
        </row>
        <row r="1822">
          <cell r="B1822">
            <v>50024</v>
          </cell>
          <cell r="C1822">
            <v>0</v>
          </cell>
          <cell r="D1822">
            <v>50024</v>
          </cell>
          <cell r="E1822" t="str">
            <v>Bomba peristáltica para detergente</v>
          </cell>
          <cell r="F1822" t="str">
            <v>Key</v>
          </cell>
        </row>
        <row r="1823">
          <cell r="B1823">
            <v>50026</v>
          </cell>
          <cell r="C1823">
            <v>0</v>
          </cell>
          <cell r="D1823">
            <v>50026</v>
          </cell>
          <cell r="E1823" t="str">
            <v>tablilla electronica para equipo hermetico</v>
          </cell>
          <cell r="F1823" t="str">
            <v>Key</v>
          </cell>
        </row>
        <row r="1824">
          <cell r="B1824">
            <v>50028</v>
          </cell>
          <cell r="C1824">
            <v>0</v>
          </cell>
          <cell r="D1824">
            <v>50028</v>
          </cell>
          <cell r="E1824" t="str">
            <v>DOSIFICADOR HERMETICO PARA DET. EN LIQUIDO</v>
          </cell>
          <cell r="F1824" t="str">
            <v>Key</v>
          </cell>
        </row>
        <row r="1825">
          <cell r="B1825">
            <v>50032</v>
          </cell>
          <cell r="C1825">
            <v>0</v>
          </cell>
          <cell r="D1825">
            <v>50032</v>
          </cell>
          <cell r="E1825" t="str">
            <v>DOSIFICADOR ELECTRICO BIODIGESTOR</v>
          </cell>
          <cell r="F1825" t="str">
            <v>Key</v>
          </cell>
        </row>
        <row r="1826">
          <cell r="B1826">
            <v>50051</v>
          </cell>
          <cell r="C1826">
            <v>0</v>
          </cell>
          <cell r="D1826">
            <v>50051</v>
          </cell>
          <cell r="E1826" t="str">
            <v>Valvula check para aditivo de enjuague</v>
          </cell>
          <cell r="F1826" t="str">
            <v>Key</v>
          </cell>
        </row>
        <row r="1827">
          <cell r="B1827">
            <v>50055</v>
          </cell>
          <cell r="C1827">
            <v>0</v>
          </cell>
          <cell r="D1827">
            <v>50055</v>
          </cell>
          <cell r="E1827" t="str">
            <v>7018051 T-50 E ELASTIC (KP-500</v>
          </cell>
          <cell r="F1827" t="str">
            <v>Key</v>
          </cell>
        </row>
        <row r="1828">
          <cell r="B1828">
            <v>50109</v>
          </cell>
          <cell r="C1828">
            <v>0</v>
          </cell>
          <cell r="D1828">
            <v>50109</v>
          </cell>
          <cell r="E1828" t="str">
            <v>PULIDORA DE GAS PROPANO C/BASE ROTOMOLDEADA, MOTOR</v>
          </cell>
          <cell r="F1828" t="str">
            <v>Key</v>
          </cell>
        </row>
        <row r="1829">
          <cell r="B1829">
            <v>5566</v>
          </cell>
          <cell r="C1829">
            <v>700166</v>
          </cell>
          <cell r="D1829">
            <v>5566</v>
          </cell>
          <cell r="E1829" t="str">
            <v>MAIN STREET XPRESSNAP BLANCO 12 PAQ. DE 500 SERVI</v>
          </cell>
          <cell r="F1829" t="str">
            <v>KC</v>
          </cell>
        </row>
        <row r="1830">
          <cell r="B1830">
            <v>50926</v>
          </cell>
          <cell r="C1830">
            <v>0</v>
          </cell>
          <cell r="D1830">
            <v>50926</v>
          </cell>
          <cell r="E1830" t="str">
            <v>10069270 CHECK VALVE-3 1 PZA</v>
          </cell>
          <cell r="F1830" t="str">
            <v>Key</v>
          </cell>
        </row>
        <row r="1831">
          <cell r="B1831">
            <v>50928</v>
          </cell>
          <cell r="C1831">
            <v>0</v>
          </cell>
          <cell r="D1831">
            <v>50928</v>
          </cell>
          <cell r="E1831" t="str">
            <v>500870 SUCTION TUBE 1/4 1 PZA</v>
          </cell>
          <cell r="F1831" t="str">
            <v>Key</v>
          </cell>
        </row>
        <row r="1832">
          <cell r="B1832">
            <v>50933</v>
          </cell>
          <cell r="C1832">
            <v>0</v>
          </cell>
          <cell r="D1832">
            <v>50933</v>
          </cell>
          <cell r="E1832" t="str">
            <v>238100 STRAINER WAS 1 PZA</v>
          </cell>
          <cell r="F1832" t="str">
            <v>Key</v>
          </cell>
        </row>
        <row r="1833">
          <cell r="B1833">
            <v>50946</v>
          </cell>
          <cell r="C1833">
            <v>0</v>
          </cell>
          <cell r="D1833">
            <v>50946</v>
          </cell>
          <cell r="E1833" t="str">
            <v>10076301 FOOT VALVE 1 PZA</v>
          </cell>
          <cell r="F1833" t="str">
            <v>Key</v>
          </cell>
        </row>
        <row r="1834">
          <cell r="B1834">
            <v>50951</v>
          </cell>
          <cell r="C1834">
            <v>0</v>
          </cell>
          <cell r="D1834">
            <v>50951</v>
          </cell>
          <cell r="E1834" t="str">
            <v>160 1GPM EDUCTOR AS 1 PZA</v>
          </cell>
          <cell r="F1834" t="str">
            <v>Key</v>
          </cell>
        </row>
        <row r="1835">
          <cell r="B1835">
            <v>50952</v>
          </cell>
          <cell r="C1835">
            <v>0</v>
          </cell>
          <cell r="D1835">
            <v>50952</v>
          </cell>
          <cell r="E1835" t="str">
            <v xml:space="preserve">161 3.5 GPM EDUCTOR 1 PZA      </v>
          </cell>
          <cell r="F1835" t="str">
            <v>Key</v>
          </cell>
        </row>
        <row r="1836">
          <cell r="B1836">
            <v>9115</v>
          </cell>
          <cell r="C1836">
            <v>297497</v>
          </cell>
          <cell r="D1836">
            <v>9115</v>
          </cell>
          <cell r="E1836" t="str">
            <v xml:space="preserve">HIGIENICO SOFPULL 1000 H/D     (13.3x21.3CM) 213M </v>
          </cell>
          <cell r="F1836" t="str">
            <v>GP</v>
          </cell>
        </row>
        <row r="1837">
          <cell r="B1837">
            <v>5270</v>
          </cell>
          <cell r="C1837">
            <v>1440</v>
          </cell>
          <cell r="D1837">
            <v>5270</v>
          </cell>
          <cell r="E1837" t="str">
            <v xml:space="preserve">WIPER WYPALL L40 DE 56 PZ.     CAJA C/18 (1440)   </v>
          </cell>
          <cell r="F1837" t="str">
            <v>KC</v>
          </cell>
        </row>
        <row r="1838">
          <cell r="B1838">
            <v>50957</v>
          </cell>
          <cell r="C1838">
            <v>0</v>
          </cell>
          <cell r="D1838">
            <v>50957</v>
          </cell>
          <cell r="E1838" t="str">
            <v>10064730 DISCHARGE 1 PZA</v>
          </cell>
          <cell r="F1838" t="str">
            <v>Key</v>
          </cell>
        </row>
        <row r="1839">
          <cell r="B1839">
            <v>51158</v>
          </cell>
          <cell r="C1839">
            <v>0</v>
          </cell>
          <cell r="D1839">
            <v>51158</v>
          </cell>
          <cell r="E1839" t="str">
            <v>BOTON PULSADOR BLANCO</v>
          </cell>
          <cell r="F1839" t="str">
            <v>Key</v>
          </cell>
        </row>
        <row r="1840">
          <cell r="B1840">
            <v>51220</v>
          </cell>
          <cell r="C1840">
            <v>0</v>
          </cell>
          <cell r="D1840">
            <v>51220</v>
          </cell>
          <cell r="E1840" t="str">
            <v>BOTON PULSADOR (VALVULA DOSIF) (JABONERA AITANA BL</v>
          </cell>
          <cell r="F1840" t="str">
            <v>Key</v>
          </cell>
        </row>
        <row r="1841">
          <cell r="B1841">
            <v>51375</v>
          </cell>
          <cell r="C1841">
            <v>0</v>
          </cell>
          <cell r="D1841">
            <v>51375</v>
          </cell>
          <cell r="E1841" t="str">
            <v>DOSIFICADOR 4+1 PROD. CON PISTOLA (ACTIVACIÓN SIMP</v>
          </cell>
          <cell r="F1841" t="str">
            <v>Key</v>
          </cell>
        </row>
        <row r="1842">
          <cell r="B1842">
            <v>51381</v>
          </cell>
          <cell r="C1842">
            <v>0</v>
          </cell>
          <cell r="D1842">
            <v>51381</v>
          </cell>
          <cell r="E1842" t="str">
            <v>PULIDORA 175 RPM C/PAD DRIVER 20 PULG. 1.5 HP (MW2</v>
          </cell>
          <cell r="F1842" t="str">
            <v>Key</v>
          </cell>
        </row>
        <row r="1843">
          <cell r="B1843">
            <v>51407</v>
          </cell>
          <cell r="C1843">
            <v>0</v>
          </cell>
          <cell r="D1843">
            <v>51407</v>
          </cell>
          <cell r="E1843" t="str">
            <v>ENSAMLE EDUCTOR E-GAP 1GPM 290</v>
          </cell>
          <cell r="F1843" t="str">
            <v>Key</v>
          </cell>
        </row>
        <row r="1844">
          <cell r="B1844">
            <v>51418</v>
          </cell>
          <cell r="C1844">
            <v>0</v>
          </cell>
          <cell r="D1844">
            <v>51418</v>
          </cell>
          <cell r="E1844" t="str">
            <v>DOSIFICADOR PARA DETERGENTES EN LIQUIDO (NOVA)</v>
          </cell>
          <cell r="F1844" t="str">
            <v>Key</v>
          </cell>
        </row>
        <row r="1845">
          <cell r="B1845">
            <v>51429</v>
          </cell>
          <cell r="C1845">
            <v>0</v>
          </cell>
          <cell r="D1845">
            <v>51429</v>
          </cell>
          <cell r="E1845" t="str">
            <v>ECLIPSE C/6 BOMBAS NOVA(HYDRO)</v>
          </cell>
          <cell r="F1845" t="str">
            <v>Key</v>
          </cell>
        </row>
        <row r="1846">
          <cell r="B1846">
            <v>51480</v>
          </cell>
          <cell r="C1846">
            <v>0</v>
          </cell>
          <cell r="D1846">
            <v>51480</v>
          </cell>
          <cell r="E1846" t="str">
            <v>Controlador Orion</v>
          </cell>
          <cell r="F1846" t="str">
            <v>Key</v>
          </cell>
        </row>
        <row r="1847">
          <cell r="B1847">
            <v>51503</v>
          </cell>
          <cell r="C1847">
            <v>0</v>
          </cell>
          <cell r="D1847">
            <v>51503</v>
          </cell>
          <cell r="E1847" t="str">
            <v>41-04207-46 VALVULA ANTIRETORN</v>
          </cell>
          <cell r="F1847" t="str">
            <v>Key</v>
          </cell>
        </row>
        <row r="1848">
          <cell r="B1848">
            <v>51513</v>
          </cell>
          <cell r="C1848">
            <v>0</v>
          </cell>
          <cell r="D1848">
            <v>51513</v>
          </cell>
          <cell r="E1848" t="str">
            <v>Manguera para equipo Orión 51430</v>
          </cell>
          <cell r="F1848" t="str">
            <v>Key</v>
          </cell>
        </row>
        <row r="1849">
          <cell r="B1849">
            <v>51521</v>
          </cell>
          <cell r="C1849">
            <v>0</v>
          </cell>
          <cell r="D1849">
            <v>51521</v>
          </cell>
          <cell r="E1849" t="str">
            <v xml:space="preserve">ESTACION DE DESENG.C/TERMOSTAT </v>
          </cell>
          <cell r="F1849" t="str">
            <v>Key</v>
          </cell>
        </row>
        <row r="1850">
          <cell r="B1850">
            <v>51533</v>
          </cell>
          <cell r="C1850">
            <v>0</v>
          </cell>
          <cell r="D1850">
            <v>51533</v>
          </cell>
          <cell r="E1850" t="str">
            <v>TUBO PLASTICO P/DOSIFICADOR L.G.S.</v>
          </cell>
          <cell r="F1850" t="str">
            <v>Key</v>
          </cell>
        </row>
        <row r="1851">
          <cell r="B1851">
            <v>51578</v>
          </cell>
          <cell r="C1851">
            <v>0</v>
          </cell>
          <cell r="D1851">
            <v>51578</v>
          </cell>
          <cell r="E1851" t="str">
            <v>TIPS MORADO CLARO 10027001</v>
          </cell>
          <cell r="F1851" t="str">
            <v>Key</v>
          </cell>
        </row>
        <row r="1852">
          <cell r="B1852">
            <v>51583</v>
          </cell>
          <cell r="C1852">
            <v>0</v>
          </cell>
          <cell r="D1852">
            <v>51583</v>
          </cell>
          <cell r="E1852" t="str">
            <v>PISTOLA ROCIADORA 10083710</v>
          </cell>
          <cell r="F1852" t="str">
            <v>Key</v>
          </cell>
        </row>
        <row r="1853">
          <cell r="B1853">
            <v>51625</v>
          </cell>
          <cell r="C1853">
            <v>0</v>
          </cell>
          <cell r="D1853">
            <v>51625</v>
          </cell>
          <cell r="E1853" t="str">
            <v>FLUSH MANIFOLD</v>
          </cell>
          <cell r="F1853" t="str">
            <v>Key</v>
          </cell>
        </row>
        <row r="1854">
          <cell r="B1854">
            <v>51630</v>
          </cell>
          <cell r="C1854">
            <v>0</v>
          </cell>
          <cell r="D1854">
            <v>51630</v>
          </cell>
          <cell r="E1854" t="str">
            <v>PORTA TOALLAS P/SUPERFICIE 1PZ</v>
          </cell>
          <cell r="F1854" t="str">
            <v>Key</v>
          </cell>
        </row>
        <row r="1855">
          <cell r="B1855">
            <v>6643</v>
          </cell>
          <cell r="C1855">
            <v>0</v>
          </cell>
          <cell r="D1855">
            <v>6643</v>
          </cell>
          <cell r="E1855" t="str">
            <v xml:space="preserve">CLG-400 4 LT                   </v>
          </cell>
          <cell r="F1855" t="str">
            <v>Key</v>
          </cell>
        </row>
        <row r="1856">
          <cell r="B1856">
            <v>5214</v>
          </cell>
          <cell r="C1856">
            <v>92231</v>
          </cell>
          <cell r="D1856">
            <v>5214</v>
          </cell>
          <cell r="E1856" t="str">
            <v xml:space="preserve">T. INTERDOB. SANITAS 100 H.BCO CAJA C/20 (92231)  </v>
          </cell>
          <cell r="F1856" t="str">
            <v>KC</v>
          </cell>
        </row>
        <row r="1857">
          <cell r="B1857">
            <v>5233</v>
          </cell>
          <cell r="C1857">
            <v>90500</v>
          </cell>
          <cell r="D1857">
            <v>5233</v>
          </cell>
          <cell r="E1857" t="str">
            <v>PETALO 250 MT. HD CAJA C/6 ROL CAJA C/6 ROLLOS (90</v>
          </cell>
          <cell r="F1857" t="str">
            <v>KC</v>
          </cell>
        </row>
        <row r="1858">
          <cell r="B1858">
            <v>70017</v>
          </cell>
          <cell r="C1858">
            <v>0</v>
          </cell>
          <cell r="D1858">
            <v>70017</v>
          </cell>
          <cell r="E1858" t="str">
            <v>VANG. MULTIUSOS FRUTA CITR.4L</v>
          </cell>
          <cell r="F1858" t="str">
            <v>Key</v>
          </cell>
        </row>
        <row r="1859">
          <cell r="B1859">
            <v>51639</v>
          </cell>
          <cell r="C1859">
            <v>0</v>
          </cell>
          <cell r="D1859">
            <v>51639</v>
          </cell>
          <cell r="E1859" t="str">
            <v>NUEVA LLAVE UNIVERSAL (5001)   (2902,2912,2924,293</v>
          </cell>
          <cell r="F1859" t="str">
            <v>Key</v>
          </cell>
        </row>
        <row r="1860">
          <cell r="B1860">
            <v>1623</v>
          </cell>
          <cell r="C1860">
            <v>0</v>
          </cell>
          <cell r="D1860">
            <v>1623</v>
          </cell>
          <cell r="E1860" t="str">
            <v xml:space="preserve">KEY ODOCONTROL TRAD. MANANTIAL TAILANDIA          </v>
          </cell>
          <cell r="F1860" t="str">
            <v>Key</v>
          </cell>
        </row>
        <row r="1861">
          <cell r="B1861">
            <v>4633</v>
          </cell>
          <cell r="C1861">
            <v>0</v>
          </cell>
          <cell r="D1861">
            <v>4633</v>
          </cell>
          <cell r="E1861" t="str">
            <v>DESINF. DE FRUTAS Y VERDURAS</v>
          </cell>
          <cell r="F1861" t="str">
            <v>Key</v>
          </cell>
        </row>
        <row r="1862">
          <cell r="B1862">
            <v>51641</v>
          </cell>
          <cell r="C1862">
            <v>0</v>
          </cell>
          <cell r="D1862">
            <v>51641</v>
          </cell>
          <cell r="E1862" t="str">
            <v>PIVOTE P/DESP. MASTER JR/</v>
          </cell>
          <cell r="F1862" t="str">
            <v>Key</v>
          </cell>
        </row>
        <row r="1863">
          <cell r="B1863">
            <v>51643</v>
          </cell>
          <cell r="C1863">
            <v>0</v>
          </cell>
          <cell r="D1863">
            <v>51643</v>
          </cell>
          <cell r="E1863" t="str">
            <v>TAPA HUMO TOALLERO DE PAL</v>
          </cell>
          <cell r="F1863" t="str">
            <v>Key</v>
          </cell>
        </row>
        <row r="1864">
          <cell r="B1864">
            <v>6492</v>
          </cell>
          <cell r="C1864">
            <v>0</v>
          </cell>
          <cell r="D1864">
            <v>6492</v>
          </cell>
          <cell r="E1864" t="str">
            <v>KEY LUSTRADOR DE ACERO INOX.1L</v>
          </cell>
          <cell r="F1864" t="str">
            <v>Key</v>
          </cell>
        </row>
        <row r="1865">
          <cell r="B1865">
            <v>188</v>
          </cell>
          <cell r="C1865">
            <v>0</v>
          </cell>
          <cell r="D1865">
            <v>188</v>
          </cell>
          <cell r="E1865" t="str">
            <v>KEY JABON CREMA ALMENDRAS</v>
          </cell>
          <cell r="F1865" t="str">
            <v>Key</v>
          </cell>
        </row>
        <row r="1866">
          <cell r="B1866">
            <v>4857</v>
          </cell>
          <cell r="C1866">
            <v>0</v>
          </cell>
          <cell r="D1866">
            <v>4857</v>
          </cell>
          <cell r="E1866" t="str">
            <v>REPUESTO JALADOR HULE ESPUMA HYGIENIC 55cm AMARILLO</v>
          </cell>
          <cell r="F1866" t="str">
            <v>Key</v>
          </cell>
        </row>
        <row r="1867">
          <cell r="B1867">
            <v>4842</v>
          </cell>
          <cell r="C1867">
            <v>0</v>
          </cell>
          <cell r="D1867">
            <v>4842</v>
          </cell>
          <cell r="E1867" t="str">
            <v>BASTON DE LAMINA AZUL</v>
          </cell>
          <cell r="F1867" t="str">
            <v>Key</v>
          </cell>
        </row>
        <row r="1868">
          <cell r="B1868">
            <v>51646</v>
          </cell>
          <cell r="C1868">
            <v>0</v>
          </cell>
          <cell r="D1868">
            <v>51646</v>
          </cell>
          <cell r="E1868" t="str">
            <v>CERRADURA GRIS TOALLERO D</v>
          </cell>
          <cell r="F1868" t="str">
            <v>Key</v>
          </cell>
        </row>
        <row r="1869">
          <cell r="B1869">
            <v>35219</v>
          </cell>
          <cell r="C1869">
            <v>0</v>
          </cell>
          <cell r="D1869">
            <v>35219</v>
          </cell>
          <cell r="E1869" t="str">
            <v xml:space="preserve">MICROFIBRA 40x40 AZUL RB      </v>
          </cell>
          <cell r="F1869" t="str">
            <v>Key</v>
          </cell>
        </row>
        <row r="1870">
          <cell r="B1870">
            <v>51678</v>
          </cell>
          <cell r="C1870">
            <v>0</v>
          </cell>
          <cell r="D1870">
            <v>51678</v>
          </cell>
          <cell r="E1870" t="str">
            <v>CERRADURA P/JABONERA AITA</v>
          </cell>
          <cell r="F1870" t="str">
            <v>Key</v>
          </cell>
        </row>
        <row r="1871">
          <cell r="B1871">
            <v>35220</v>
          </cell>
          <cell r="C1871">
            <v>0</v>
          </cell>
          <cell r="D1871">
            <v>35220</v>
          </cell>
          <cell r="E1871" t="str">
            <v xml:space="preserve">MICROFIBRA 40x40 AMARILLA RB  </v>
          </cell>
          <cell r="F1871" t="str">
            <v>Key</v>
          </cell>
        </row>
        <row r="1872">
          <cell r="B1872">
            <v>70193</v>
          </cell>
          <cell r="C1872">
            <v>0</v>
          </cell>
          <cell r="D1872">
            <v>70193</v>
          </cell>
          <cell r="E1872" t="str">
            <v>AROMATIZANTE LAVANDA LPU 4L</v>
          </cell>
          <cell r="F1872" t="str">
            <v>Key</v>
          </cell>
        </row>
        <row r="1873">
          <cell r="B1873">
            <v>51682</v>
          </cell>
          <cell r="C1873">
            <v>0</v>
          </cell>
          <cell r="D1873">
            <v>51682</v>
          </cell>
          <cell r="E1873" t="str">
            <v>BOTON PULSADOR P/JABONERA</v>
          </cell>
          <cell r="F1873" t="str">
            <v>Key</v>
          </cell>
        </row>
        <row r="1874">
          <cell r="B1874">
            <v>35011</v>
          </cell>
          <cell r="C1874">
            <v>0</v>
          </cell>
          <cell r="D1874">
            <v>35011</v>
          </cell>
          <cell r="E1874" t="str">
            <v xml:space="preserve">RECOGEDOR 1 PZA. RB            (2531 BLA)         </v>
          </cell>
          <cell r="F1874" t="str">
            <v>Key</v>
          </cell>
        </row>
        <row r="1875">
          <cell r="B1875">
            <v>314</v>
          </cell>
          <cell r="C1875">
            <v>0</v>
          </cell>
          <cell r="D1875">
            <v>314</v>
          </cell>
          <cell r="E1875" t="str">
            <v>KEY BM 20 KGS</v>
          </cell>
          <cell r="F1875" t="str">
            <v>Key</v>
          </cell>
        </row>
        <row r="1876">
          <cell r="B1876">
            <v>5100</v>
          </cell>
          <cell r="C1876">
            <v>90537</v>
          </cell>
          <cell r="D1876">
            <v>5100</v>
          </cell>
          <cell r="E1876" t="str">
            <v>VANGUARD PAPEL MINIROLLO HD180</v>
          </cell>
          <cell r="F1876" t="str">
            <v>KC</v>
          </cell>
        </row>
        <row r="1877">
          <cell r="B1877">
            <v>2001</v>
          </cell>
          <cell r="C1877">
            <v>0</v>
          </cell>
          <cell r="D1877">
            <v>2001</v>
          </cell>
          <cell r="E1877" t="str">
            <v>Neutralizante 510 20l</v>
          </cell>
          <cell r="F1877" t="str">
            <v>Key</v>
          </cell>
        </row>
        <row r="1878">
          <cell r="B1878">
            <v>51684</v>
          </cell>
          <cell r="C1878">
            <v>0</v>
          </cell>
          <cell r="D1878">
            <v>51684</v>
          </cell>
          <cell r="E1878" t="str">
            <v>BASE SENCILLA PARA PORRON 20 L</v>
          </cell>
          <cell r="F1878" t="str">
            <v>Key</v>
          </cell>
        </row>
        <row r="1879">
          <cell r="B1879">
            <v>51699</v>
          </cell>
          <cell r="C1879">
            <v>0</v>
          </cell>
          <cell r="D1879">
            <v>51699</v>
          </cell>
          <cell r="E1879" t="str">
            <v>NUT FOR LOCK 10029509</v>
          </cell>
          <cell r="F1879" t="str">
            <v>Key</v>
          </cell>
        </row>
        <row r="1880">
          <cell r="B1880">
            <v>51700</v>
          </cell>
          <cell r="C1880">
            <v>0</v>
          </cell>
          <cell r="D1880">
            <v>51700</v>
          </cell>
          <cell r="E1880" t="str">
            <v>LOCK 10075150</v>
          </cell>
          <cell r="F1880" t="str">
            <v>Key</v>
          </cell>
        </row>
        <row r="1881">
          <cell r="B1881">
            <v>3384</v>
          </cell>
          <cell r="C1881">
            <v>0</v>
          </cell>
          <cell r="D1881">
            <v>3384</v>
          </cell>
          <cell r="E1881" t="str">
            <v>BOLSA NEGRA BAJA DENS.50X70CM P/25KG</v>
          </cell>
          <cell r="F1881" t="str">
            <v>Key</v>
          </cell>
        </row>
        <row r="1882">
          <cell r="B1882">
            <v>995</v>
          </cell>
          <cell r="C1882">
            <v>0</v>
          </cell>
          <cell r="D1882">
            <v>995</v>
          </cell>
          <cell r="E1882" t="str">
            <v xml:space="preserve">JABONERA ESPUMA RELLENABLE 1LT 9325 FOAMEEZE BULK </v>
          </cell>
          <cell r="F1882" t="str">
            <v>Key</v>
          </cell>
        </row>
        <row r="1883">
          <cell r="B1883">
            <v>51707</v>
          </cell>
          <cell r="C1883">
            <v>0</v>
          </cell>
          <cell r="D1883">
            <v>51707</v>
          </cell>
          <cell r="E1883" t="str">
            <v xml:space="preserve">22-08487-01 MEMBRANA P/CONTRO </v>
          </cell>
          <cell r="F1883" t="str">
            <v>Key</v>
          </cell>
        </row>
        <row r="1884">
          <cell r="B1884">
            <v>51782</v>
          </cell>
          <cell r="C1884">
            <v>0</v>
          </cell>
          <cell r="D1884">
            <v>51782</v>
          </cell>
          <cell r="E1884" t="str">
            <v>RESGUARDO SENCILLO PARA GALON</v>
          </cell>
          <cell r="F1884" t="str">
            <v>Key</v>
          </cell>
        </row>
        <row r="1885">
          <cell r="B1885">
            <v>6323</v>
          </cell>
          <cell r="C1885">
            <v>0</v>
          </cell>
          <cell r="D1885">
            <v>6323</v>
          </cell>
          <cell r="E1885" t="str">
            <v>LAVANCE 125</v>
          </cell>
          <cell r="F1885" t="str">
            <v>Key</v>
          </cell>
        </row>
        <row r="1886">
          <cell r="B1886">
            <v>51784</v>
          </cell>
          <cell r="C1886">
            <v>0</v>
          </cell>
          <cell r="D1886">
            <v>51784</v>
          </cell>
          <cell r="E1886" t="str">
            <v>RESGUARDO DOBLE PARA GALON</v>
          </cell>
          <cell r="F1886" t="str">
            <v>Key</v>
          </cell>
        </row>
        <row r="1887">
          <cell r="B1887">
            <v>7703</v>
          </cell>
          <cell r="C1887">
            <v>0</v>
          </cell>
          <cell r="D1887">
            <v>7703</v>
          </cell>
          <cell r="E1887" t="str">
            <v>DETERGENTE NEUTRO</v>
          </cell>
          <cell r="F1887" t="str">
            <v>Key</v>
          </cell>
        </row>
        <row r="1888">
          <cell r="B1888">
            <v>51798</v>
          </cell>
          <cell r="C1888">
            <v>0</v>
          </cell>
          <cell r="D1888">
            <v>51798</v>
          </cell>
          <cell r="E1888" t="str">
            <v>VALVULA P/JABONERA DE ESPUMA</v>
          </cell>
          <cell r="F1888" t="str">
            <v>Key</v>
          </cell>
        </row>
        <row r="1889">
          <cell r="B1889">
            <v>7074</v>
          </cell>
          <cell r="C1889">
            <v>0</v>
          </cell>
          <cell r="D1889">
            <v>7074</v>
          </cell>
          <cell r="E1889" t="str">
            <v>VIRUSOLVE 5 LTS</v>
          </cell>
          <cell r="F1889" t="str">
            <v>Key</v>
          </cell>
        </row>
        <row r="1890">
          <cell r="B1890">
            <v>51800</v>
          </cell>
          <cell r="C1890">
            <v>0</v>
          </cell>
          <cell r="D1890">
            <v>51800</v>
          </cell>
          <cell r="E1890" t="str">
            <v>WICK LGS AUTOMATICO PAQ C/100</v>
          </cell>
          <cell r="F1890" t="str">
            <v>Key</v>
          </cell>
        </row>
        <row r="1891">
          <cell r="B1891">
            <v>1083</v>
          </cell>
          <cell r="C1891">
            <v>0</v>
          </cell>
          <cell r="D1891">
            <v>1083</v>
          </cell>
          <cell r="E1891" t="str">
            <v>KEY AMBIENTADOR AMANECER 4 LTS</v>
          </cell>
          <cell r="F1891" t="str">
            <v>Key</v>
          </cell>
        </row>
        <row r="1892">
          <cell r="B1892">
            <v>5230</v>
          </cell>
          <cell r="C1892">
            <v>90496</v>
          </cell>
          <cell r="D1892">
            <v>5230</v>
          </cell>
          <cell r="E1892" t="str">
            <v>HIGIENICO JUMBO ECOLOGICO H SENC. 700 MTS 6 PZAS/</v>
          </cell>
          <cell r="F1892" t="str">
            <v>KC</v>
          </cell>
        </row>
        <row r="1893">
          <cell r="B1893">
            <v>5106</v>
          </cell>
          <cell r="C1893">
            <v>90544</v>
          </cell>
          <cell r="D1893">
            <v>5106</v>
          </cell>
          <cell r="E1893" t="str">
            <v>VAGUARD TOALLA EN ROLLO BLANCA H/S 180M (CAJA C/6)</v>
          </cell>
          <cell r="F1893" t="str">
            <v>KC</v>
          </cell>
        </row>
        <row r="1894">
          <cell r="B1894">
            <v>5223</v>
          </cell>
          <cell r="C1894">
            <v>90502</v>
          </cell>
          <cell r="D1894">
            <v>5223</v>
          </cell>
          <cell r="E1894" t="str">
            <v>PETALO 500 MT.HD CAJA C/6 ROLLO</v>
          </cell>
          <cell r="F1894" t="str">
            <v>KC</v>
          </cell>
        </row>
        <row r="1895">
          <cell r="B1895">
            <v>5580</v>
          </cell>
          <cell r="C1895">
            <v>554000</v>
          </cell>
          <cell r="D1895">
            <v>5580</v>
          </cell>
          <cell r="E1895" t="str">
            <v>DESPACHADOR TORK MAXI HIGIENICO BOBINA MINI BLANCO</v>
          </cell>
          <cell r="F1895" t="str">
            <v>SCA</v>
          </cell>
        </row>
        <row r="1896">
          <cell r="B1896">
            <v>5292</v>
          </cell>
          <cell r="C1896">
            <v>1412</v>
          </cell>
          <cell r="D1896">
            <v>5292</v>
          </cell>
          <cell r="E1896" t="str">
            <v>WYPALL X70 C/275 PZ. CAJA C/3 (1412)</v>
          </cell>
          <cell r="F1896" t="str">
            <v>KC</v>
          </cell>
        </row>
        <row r="1897">
          <cell r="B1897">
            <v>51802</v>
          </cell>
          <cell r="C1897">
            <v>0</v>
          </cell>
          <cell r="D1897">
            <v>51802</v>
          </cell>
          <cell r="E1897" t="str">
            <v xml:space="preserve">ALAMBRE AC INOX 20CM PAQ C/100 LGS AUTOMATICO PAQ </v>
          </cell>
          <cell r="F1897" t="str">
            <v>Key</v>
          </cell>
        </row>
        <row r="1898">
          <cell r="B1898">
            <v>8690</v>
          </cell>
          <cell r="C1898">
            <v>0</v>
          </cell>
          <cell r="D1898">
            <v>8690</v>
          </cell>
          <cell r="E1898" t="str">
            <v>ESCOBA TIPO CEPILLO ESCOBA ECONOMICA C/B</v>
          </cell>
          <cell r="F1898" t="str">
            <v>Key</v>
          </cell>
        </row>
        <row r="1899">
          <cell r="B1899">
            <v>9130</v>
          </cell>
          <cell r="C1899">
            <v>2284</v>
          </cell>
          <cell r="D1899">
            <v>9130</v>
          </cell>
          <cell r="E1899" t="str">
            <v>AMBITEC TOALLA EN ROLLO BLANCA H/S 180M (CAJA C/6)</v>
          </cell>
          <cell r="F1899" t="str">
            <v>GP</v>
          </cell>
        </row>
        <row r="1900">
          <cell r="B1900">
            <v>5511</v>
          </cell>
          <cell r="C1900">
            <v>552100</v>
          </cell>
          <cell r="D1900">
            <v>5511</v>
          </cell>
          <cell r="E1900" t="str">
            <v>DESPACHADOR TORK MINI TOALLA INTERDOBLADA BLANCO</v>
          </cell>
          <cell r="F1900" t="str">
            <v>SCA</v>
          </cell>
        </row>
        <row r="1901">
          <cell r="B1901">
            <v>2623</v>
          </cell>
          <cell r="C1901">
            <v>0</v>
          </cell>
          <cell r="D1901">
            <v>2623</v>
          </cell>
          <cell r="E1901" t="str">
            <v>GERM-O-DINE PLUS</v>
          </cell>
          <cell r="F1901" t="str">
            <v>Key</v>
          </cell>
        </row>
        <row r="1902">
          <cell r="B1902">
            <v>5408</v>
          </cell>
          <cell r="C1902">
            <v>0</v>
          </cell>
          <cell r="D1902">
            <v>5408</v>
          </cell>
          <cell r="E1902" t="str">
            <v>SERVILLETERO UNA X UNA PARA BARRA</v>
          </cell>
          <cell r="F1902" t="str">
            <v>SCA</v>
          </cell>
        </row>
        <row r="1903">
          <cell r="B1903">
            <v>51803</v>
          </cell>
          <cell r="C1903">
            <v>0</v>
          </cell>
          <cell r="D1903">
            <v>51803</v>
          </cell>
          <cell r="E1903" t="str">
            <v xml:space="preserve">MANGUERA 1.20M PAQ C/100 LGS  </v>
          </cell>
          <cell r="F1903" t="str">
            <v>Key</v>
          </cell>
        </row>
        <row r="1904">
          <cell r="B1904">
            <v>8687</v>
          </cell>
          <cell r="C1904">
            <v>0</v>
          </cell>
          <cell r="D1904">
            <v>8687</v>
          </cell>
          <cell r="E1904" t="str">
            <v>CEPILLO TIPO PLANCHA           CEPILLO MANUAL T/PL</v>
          </cell>
          <cell r="F1904" t="str">
            <v>Key</v>
          </cell>
        </row>
        <row r="1905">
          <cell r="B1905">
            <v>5201</v>
          </cell>
          <cell r="C1905">
            <v>92221</v>
          </cell>
          <cell r="D1905">
            <v>5201</v>
          </cell>
          <cell r="E1905" t="str">
            <v xml:space="preserve">T.EN ROLLO PETALO 180 M.BLANCO CAJA C/6 (92221)   </v>
          </cell>
          <cell r="F1905" t="str">
            <v>KC</v>
          </cell>
        </row>
        <row r="1906">
          <cell r="B1906">
            <v>954</v>
          </cell>
          <cell r="C1906">
            <v>0</v>
          </cell>
          <cell r="D1906">
            <v>954</v>
          </cell>
          <cell r="E1906" t="str">
            <v>BOMBA P/GALON 1 PZA ITEM 9HL</v>
          </cell>
          <cell r="F1906" t="str">
            <v>Key</v>
          </cell>
        </row>
        <row r="1907">
          <cell r="B1907">
            <v>51805</v>
          </cell>
          <cell r="C1907">
            <v>0</v>
          </cell>
          <cell r="D1907">
            <v>51805</v>
          </cell>
          <cell r="E1907" t="str">
            <v>MECANISMO ELECTRONICO LGS</v>
          </cell>
          <cell r="F1907" t="str">
            <v>Key</v>
          </cell>
        </row>
        <row r="1908">
          <cell r="B1908">
            <v>5504</v>
          </cell>
          <cell r="C1908">
            <v>700161</v>
          </cell>
          <cell r="D1908">
            <v>5504</v>
          </cell>
          <cell r="E1908" t="str">
            <v>TORK UNIVERSAL TOALLA ROLLO ECOLOGICA H/S 180M (CA</v>
          </cell>
          <cell r="F1908" t="str">
            <v>SCA</v>
          </cell>
        </row>
        <row r="1909">
          <cell r="B1909">
            <v>5550</v>
          </cell>
          <cell r="C1909">
            <v>0</v>
          </cell>
          <cell r="D1909">
            <v>5550</v>
          </cell>
          <cell r="E1909" t="str">
            <v>TORK ADVANCED FACIALES BLANCAS 30 CAJILLAS DE 90 H</v>
          </cell>
          <cell r="F1909" t="str">
            <v>SCA</v>
          </cell>
        </row>
        <row r="1910">
          <cell r="B1910">
            <v>5583</v>
          </cell>
          <cell r="C1910">
            <v>700164</v>
          </cell>
          <cell r="D1910">
            <v>5583</v>
          </cell>
          <cell r="E1910" t="str">
            <v>TORK UNIVERSAL HIGIENICO BOBIN</v>
          </cell>
          <cell r="F1910" t="str">
            <v>SCA</v>
          </cell>
        </row>
        <row r="1911">
          <cell r="B1911">
            <v>51810</v>
          </cell>
          <cell r="C1911">
            <v>0</v>
          </cell>
          <cell r="D1911">
            <v>51810</v>
          </cell>
          <cell r="E1911" t="str">
            <v>VALVULA DESECH. PAQ C/50 LGS</v>
          </cell>
          <cell r="F1911" t="str">
            <v>Key</v>
          </cell>
        </row>
        <row r="1912">
          <cell r="B1912">
            <v>9132</v>
          </cell>
          <cell r="C1912">
            <v>3340</v>
          </cell>
          <cell r="D1912">
            <v>9132</v>
          </cell>
          <cell r="E1912" t="str">
            <v>VANGUARD TOALLA INTERDOBLADA H/S (CAJA C/2000) (BL</v>
          </cell>
          <cell r="F1912" t="str">
            <v>GP</v>
          </cell>
        </row>
        <row r="1913">
          <cell r="B1913">
            <v>51812</v>
          </cell>
          <cell r="C1913">
            <v>0</v>
          </cell>
          <cell r="D1913">
            <v>51812</v>
          </cell>
          <cell r="E1913" t="str">
            <v>LLAVE Y CIRCULO LGS AUTOMATICO</v>
          </cell>
          <cell r="F1913" t="str">
            <v>Key</v>
          </cell>
        </row>
        <row r="1914">
          <cell r="B1914">
            <v>5601</v>
          </cell>
          <cell r="C1914">
            <v>701342</v>
          </cell>
          <cell r="D1914">
            <v>5601</v>
          </cell>
          <cell r="E1914" t="str">
            <v>MAINSTREET XPRESSNAP BLANCO 12 PAQ. DE 500 SERVICI</v>
          </cell>
          <cell r="F1914" t="str">
            <v>SCA</v>
          </cell>
        </row>
        <row r="1915">
          <cell r="B1915">
            <v>51815</v>
          </cell>
          <cell r="C1915">
            <v>0</v>
          </cell>
          <cell r="D1915">
            <v>51815</v>
          </cell>
          <cell r="E1915" t="str">
            <v>Dosificador 4 Botones 1 Gal/min</v>
          </cell>
          <cell r="F1915" t="str">
            <v>Key</v>
          </cell>
        </row>
        <row r="1916">
          <cell r="B1916">
            <v>51816</v>
          </cell>
          <cell r="C1916">
            <v>0</v>
          </cell>
          <cell r="D1916">
            <v>51816</v>
          </cell>
          <cell r="E1916" t="str">
            <v>Dosificador 1 Botón 4 Gal/min</v>
          </cell>
          <cell r="F1916" t="str">
            <v>Key</v>
          </cell>
        </row>
        <row r="1917">
          <cell r="B1917">
            <v>16391</v>
          </cell>
          <cell r="C1917">
            <v>0</v>
          </cell>
          <cell r="D1917">
            <v>16391</v>
          </cell>
          <cell r="E1917" t="str">
            <v xml:space="preserve">KEY ODOCONTROL CITRUS H2       </v>
          </cell>
          <cell r="F1917" t="str">
            <v>Key</v>
          </cell>
        </row>
        <row r="1918">
          <cell r="B1918">
            <v>51817</v>
          </cell>
          <cell r="C1918">
            <v>0</v>
          </cell>
          <cell r="D1918">
            <v>51817</v>
          </cell>
          <cell r="E1918" t="str">
            <v xml:space="preserve">DOSIFICADOR 1 BOTON 1 GAL MIN  SEKO               </v>
          </cell>
          <cell r="F1918" t="str">
            <v>Key</v>
          </cell>
        </row>
        <row r="1919">
          <cell r="B1919">
            <v>51832</v>
          </cell>
          <cell r="C1919">
            <v>0</v>
          </cell>
          <cell r="D1919">
            <v>51832</v>
          </cell>
          <cell r="E1919" t="str">
            <v xml:space="preserve">MANGUERA DE DESCARGA (2MT)  </v>
          </cell>
          <cell r="F1919" t="str">
            <v>Key</v>
          </cell>
        </row>
        <row r="1920">
          <cell r="B1920">
            <v>5231</v>
          </cell>
          <cell r="C1920">
            <v>90483</v>
          </cell>
          <cell r="D1920">
            <v>5231</v>
          </cell>
          <cell r="E1920" t="str">
            <v>KLEENEX  300  MTS HD CAJA C/12 ROLLOS</v>
          </cell>
          <cell r="F1920" t="str">
            <v>KC</v>
          </cell>
        </row>
        <row r="1921">
          <cell r="B1921">
            <v>7101</v>
          </cell>
          <cell r="C1921">
            <v>0</v>
          </cell>
          <cell r="D1921">
            <v>7101</v>
          </cell>
          <cell r="E1921" t="str">
            <v xml:space="preserve">TORK DESP HIG BOB MINI TWIN 1S ABS T2 BCO         </v>
          </cell>
          <cell r="F1921" t="str">
            <v>SCA</v>
          </cell>
        </row>
        <row r="1922">
          <cell r="B1922">
            <v>51833</v>
          </cell>
          <cell r="C1922">
            <v>0</v>
          </cell>
          <cell r="D1922">
            <v>51833</v>
          </cell>
          <cell r="E1922" t="str">
            <v xml:space="preserve">MANGUERA SUCCION PVC (13FT)   </v>
          </cell>
          <cell r="F1922" t="str">
            <v>Key</v>
          </cell>
        </row>
        <row r="1923">
          <cell r="B1923">
            <v>9010</v>
          </cell>
          <cell r="C1923">
            <v>0</v>
          </cell>
          <cell r="D1923">
            <v>9010</v>
          </cell>
          <cell r="E1923" t="str">
            <v>FIBRA VERDE/AMARILLA ECONOM. (CAJA C/20) (74-612)</v>
          </cell>
          <cell r="F1923" t="str">
            <v>Key</v>
          </cell>
        </row>
        <row r="1924">
          <cell r="B1924">
            <v>5111</v>
          </cell>
          <cell r="C1924">
            <v>92534</v>
          </cell>
          <cell r="D1924">
            <v>5111</v>
          </cell>
          <cell r="E1924" t="str">
            <v xml:space="preserve">Jabón KimCare Te Verde 18L </v>
          </cell>
          <cell r="F1924" t="str">
            <v>KC</v>
          </cell>
        </row>
        <row r="1925">
          <cell r="B1925">
            <v>5102</v>
          </cell>
          <cell r="C1925">
            <v>90539</v>
          </cell>
          <cell r="D1925">
            <v>5102</v>
          </cell>
          <cell r="E1925" t="str">
            <v>Vanguard Papel Maxirollo H/D 500m (caja c/6)</v>
          </cell>
          <cell r="F1925" t="str">
            <v>KC</v>
          </cell>
        </row>
        <row r="1926">
          <cell r="B1926">
            <v>51835</v>
          </cell>
          <cell r="C1926">
            <v>0</v>
          </cell>
          <cell r="D1926">
            <v>51835</v>
          </cell>
          <cell r="E1926" t="str">
            <v>VALVULA CHECK (FPM)</v>
          </cell>
          <cell r="F1926" t="str">
            <v>Key</v>
          </cell>
        </row>
        <row r="1927">
          <cell r="B1927">
            <v>5211</v>
          </cell>
          <cell r="C1927">
            <v>92201</v>
          </cell>
          <cell r="D1927">
            <v>5211</v>
          </cell>
          <cell r="E1927" t="str">
            <v>TOALLA INTERDOBLADA PÉTALO 150H BCO CAJA C/20</v>
          </cell>
          <cell r="F1927" t="str">
            <v>KC</v>
          </cell>
        </row>
        <row r="1928">
          <cell r="B1928">
            <v>5205</v>
          </cell>
          <cell r="C1928">
            <v>92257</v>
          </cell>
          <cell r="D1928">
            <v>5205</v>
          </cell>
          <cell r="E1928" t="str">
            <v>TOALLA EN ROLLO MARLI  180 MTS BLANCO  CAJA C/6</v>
          </cell>
          <cell r="F1928" t="str">
            <v>KC</v>
          </cell>
        </row>
        <row r="1929">
          <cell r="B1929">
            <v>5203</v>
          </cell>
          <cell r="C1929">
            <v>92224</v>
          </cell>
          <cell r="D1929">
            <v>5203</v>
          </cell>
          <cell r="E1929" t="str">
            <v>TOALLA EN ROLLO KLEENEX ULTRA183M  BCO C.C/12</v>
          </cell>
          <cell r="F1929" t="str">
            <v>KC</v>
          </cell>
        </row>
        <row r="1930">
          <cell r="B1930">
            <v>5104</v>
          </cell>
          <cell r="C1930">
            <v>90542</v>
          </cell>
          <cell r="D1930">
            <v>5104</v>
          </cell>
          <cell r="E1930" t="str">
            <v>Key Toalla en Rollo Natural H/S 180m (caja c/6)</v>
          </cell>
          <cell r="F1930" t="str">
            <v>KC</v>
          </cell>
        </row>
        <row r="1931">
          <cell r="B1931">
            <v>5516</v>
          </cell>
          <cell r="C1931">
            <v>700163</v>
          </cell>
          <cell r="D1931">
            <v>5516</v>
          </cell>
          <cell r="E1931" t="str">
            <v>TORK UNIV. TOALLA INTERD.ECOLO H/D 8 PAQ.DE 250SER</v>
          </cell>
          <cell r="F1931" t="str">
            <v>SCA</v>
          </cell>
        </row>
        <row r="1932">
          <cell r="B1932">
            <v>5216</v>
          </cell>
          <cell r="C1932">
            <v>0</v>
          </cell>
          <cell r="D1932">
            <v>5216</v>
          </cell>
          <cell r="E1932" t="str">
            <v>DESPACHADOR EXPERIENCE JABON ESP. AUT BLANCO</v>
          </cell>
          <cell r="F1932" t="str">
            <v>SCA</v>
          </cell>
        </row>
        <row r="1933">
          <cell r="B1933">
            <v>51838</v>
          </cell>
          <cell r="C1933">
            <v>0</v>
          </cell>
          <cell r="D1933">
            <v>51838</v>
          </cell>
          <cell r="E1933" t="str">
            <v>BOMBA DOSIFICADORA AROMAT 220</v>
          </cell>
          <cell r="F1933" t="str">
            <v>Key</v>
          </cell>
        </row>
        <row r="1934">
          <cell r="B1934">
            <v>6438</v>
          </cell>
          <cell r="C1934">
            <v>0</v>
          </cell>
          <cell r="D1934">
            <v>6438</v>
          </cell>
          <cell r="E1934" t="str">
            <v>LAVANCE 147 4L</v>
          </cell>
          <cell r="F1934" t="str">
            <v>Key</v>
          </cell>
        </row>
        <row r="1935">
          <cell r="B1935">
            <v>51848</v>
          </cell>
          <cell r="C1935">
            <v>0</v>
          </cell>
          <cell r="D1935">
            <v>51848</v>
          </cell>
          <cell r="E1935" t="str">
            <v>MANGUERA 14 P/EQUIPO MAXIMIZER</v>
          </cell>
          <cell r="F1935" t="str">
            <v>Key</v>
          </cell>
        </row>
        <row r="1936">
          <cell r="B1936">
            <v>51849</v>
          </cell>
          <cell r="C1936">
            <v>0</v>
          </cell>
          <cell r="D1936">
            <v>51849</v>
          </cell>
          <cell r="E1936" t="str">
            <v>PROSINK 1P F-GAP</v>
          </cell>
          <cell r="F1936" t="str">
            <v>Key</v>
          </cell>
        </row>
        <row r="1937">
          <cell r="B1937">
            <v>51860</v>
          </cell>
          <cell r="C1937">
            <v>0</v>
          </cell>
          <cell r="D1937">
            <v>51860</v>
          </cell>
          <cell r="E1937" t="str">
            <v xml:space="preserve">ULTRA LEAN TIPS               </v>
          </cell>
          <cell r="F1937" t="str">
            <v>Key</v>
          </cell>
        </row>
        <row r="1938">
          <cell r="B1938">
            <v>51895</v>
          </cell>
          <cell r="C1938">
            <v>0</v>
          </cell>
          <cell r="D1938">
            <v>51895</v>
          </cell>
          <cell r="E1938" t="str">
            <v>MANGUERA PVC P/DRAIN PLUS 5/32</v>
          </cell>
          <cell r="F1938" t="str">
            <v>Key</v>
          </cell>
        </row>
        <row r="1939">
          <cell r="B1939">
            <v>1622</v>
          </cell>
          <cell r="C1939">
            <v>0</v>
          </cell>
          <cell r="D1939">
            <v>1622</v>
          </cell>
          <cell r="E1939" t="str">
            <v xml:space="preserve">KEY ODOCONTROL TRAD.NATURALEZA TAILANDIA          </v>
          </cell>
          <cell r="F1939" t="str">
            <v>Key</v>
          </cell>
        </row>
        <row r="1940">
          <cell r="B1940">
            <v>4154</v>
          </cell>
          <cell r="C1940">
            <v>0</v>
          </cell>
          <cell r="D1940">
            <v>4154</v>
          </cell>
          <cell r="E1940" t="str">
            <v>TIRAS PARA QUATS (QT-10) DESP.C/1 ROLLO DE 15</v>
          </cell>
          <cell r="F1940" t="str">
            <v>Key</v>
          </cell>
        </row>
        <row r="1941">
          <cell r="B1941">
            <v>51898</v>
          </cell>
          <cell r="C1941">
            <v>0</v>
          </cell>
          <cell r="D1941">
            <v>51898</v>
          </cell>
          <cell r="E1941" t="str">
            <v xml:space="preserve">ESTACION SANITIZANTE 2 PRODUC  TOS PROSPRAY       </v>
          </cell>
          <cell r="F1941" t="str">
            <v>Key</v>
          </cell>
        </row>
        <row r="1942">
          <cell r="B1942">
            <v>51900</v>
          </cell>
          <cell r="C1942">
            <v>0</v>
          </cell>
          <cell r="D1942">
            <v>51900</v>
          </cell>
          <cell r="E1942" t="str">
            <v>BOMBA DOSIFICADORA P/KEY DERMO</v>
          </cell>
          <cell r="F1942" t="str">
            <v>Key</v>
          </cell>
        </row>
        <row r="1943">
          <cell r="B1943">
            <v>51912</v>
          </cell>
          <cell r="C1943">
            <v>0</v>
          </cell>
          <cell r="D1943">
            <v>51912</v>
          </cell>
          <cell r="E1943" t="str">
            <v xml:space="preserve">NUEVO WICK LGS AUT. PAQ C/100  </v>
          </cell>
          <cell r="F1943" t="str">
            <v>Key</v>
          </cell>
        </row>
        <row r="1944">
          <cell r="B1944">
            <v>51913</v>
          </cell>
          <cell r="C1944">
            <v>0</v>
          </cell>
          <cell r="D1944">
            <v>51913</v>
          </cell>
          <cell r="E1944" t="str">
            <v xml:space="preserve">WICK DEFINITIVO LGS AUT. PAQ   C/100              </v>
          </cell>
          <cell r="F1944" t="str">
            <v>Key</v>
          </cell>
        </row>
        <row r="1945">
          <cell r="B1945">
            <v>51930</v>
          </cell>
          <cell r="C1945">
            <v>0</v>
          </cell>
          <cell r="D1945">
            <v>51930</v>
          </cell>
          <cell r="E1945" t="str">
            <v xml:space="preserve">EQUIPO ESPUMADOR PORTATIL 20   GAL                </v>
          </cell>
          <cell r="F1945" t="str">
            <v>Key</v>
          </cell>
        </row>
        <row r="1946">
          <cell r="B1946">
            <v>70005</v>
          </cell>
          <cell r="C1946">
            <v>0</v>
          </cell>
          <cell r="D1946">
            <v>70005</v>
          </cell>
          <cell r="E1946" t="str">
            <v>VANG. MULTIUSOS LAVANDA</v>
          </cell>
          <cell r="F1946" t="str">
            <v>Key</v>
          </cell>
        </row>
        <row r="1947">
          <cell r="B1947">
            <v>70015</v>
          </cell>
          <cell r="C1947">
            <v>0</v>
          </cell>
          <cell r="D1947">
            <v>70015</v>
          </cell>
          <cell r="E1947" t="str">
            <v>VANG.MULTIUSOS FRUTA CITRI0.25 LT</v>
          </cell>
          <cell r="F1947" t="str">
            <v>Key</v>
          </cell>
        </row>
        <row r="1948">
          <cell r="B1948">
            <v>70016</v>
          </cell>
          <cell r="C1948">
            <v>0</v>
          </cell>
          <cell r="D1948">
            <v>70016</v>
          </cell>
          <cell r="E1948" t="str">
            <v>VANG. MULTIUSOS FRUTA CITRICA1 LT</v>
          </cell>
          <cell r="F1948" t="str">
            <v>Key</v>
          </cell>
        </row>
        <row r="1949">
          <cell r="B1949">
            <v>70051</v>
          </cell>
          <cell r="C1949">
            <v>0</v>
          </cell>
          <cell r="D1949">
            <v>70051</v>
          </cell>
          <cell r="E1949" t="str">
            <v>VANG. AROMAT.MANZANA CANELA 1L</v>
          </cell>
          <cell r="F1949" t="str">
            <v>Key</v>
          </cell>
        </row>
        <row r="1950">
          <cell r="B1950">
            <v>70073</v>
          </cell>
          <cell r="C1950">
            <v>0</v>
          </cell>
          <cell r="D1950">
            <v>70073</v>
          </cell>
          <cell r="E1950" t="str">
            <v>VANG. DESENGRASANTE 4 LT</v>
          </cell>
          <cell r="F1950" t="str">
            <v>Key</v>
          </cell>
        </row>
        <row r="1951">
          <cell r="B1951">
            <v>6001</v>
          </cell>
          <cell r="C1951">
            <v>0</v>
          </cell>
          <cell r="D1951">
            <v>6001</v>
          </cell>
          <cell r="E1951" t="str">
            <v xml:space="preserve">JABON KIMBERLY ESPUMA 800 ML   CAJA C/6           </v>
          </cell>
          <cell r="F1951" t="str">
            <v>KC</v>
          </cell>
        </row>
        <row r="1952">
          <cell r="B1952">
            <v>70101</v>
          </cell>
          <cell r="C1952">
            <v>0</v>
          </cell>
          <cell r="D1952">
            <v>70101</v>
          </cell>
          <cell r="E1952" t="str">
            <v>VANGUARD IMPREGNADOR R/A 4 LTS</v>
          </cell>
          <cell r="F1952" t="str">
            <v>Key</v>
          </cell>
        </row>
        <row r="1953">
          <cell r="B1953">
            <v>70107</v>
          </cell>
          <cell r="C1953">
            <v>0</v>
          </cell>
          <cell r="D1953">
            <v>70107</v>
          </cell>
          <cell r="E1953" t="str">
            <v>CLORO CLORTEX 950 ML.</v>
          </cell>
          <cell r="F1953" t="str">
            <v>Key</v>
          </cell>
        </row>
        <row r="1954">
          <cell r="B1954">
            <v>70109</v>
          </cell>
          <cell r="C1954">
            <v>0</v>
          </cell>
          <cell r="D1954">
            <v>70109</v>
          </cell>
          <cell r="E1954" t="str">
            <v>CLORO VANGUARD 18 LT. (AL 6%)</v>
          </cell>
          <cell r="F1954" t="str">
            <v>Key</v>
          </cell>
        </row>
        <row r="1955">
          <cell r="B1955">
            <v>70130</v>
          </cell>
          <cell r="C1955">
            <v>0</v>
          </cell>
          <cell r="D1955">
            <v>70130</v>
          </cell>
          <cell r="E1955" t="str">
            <v>VANGUARD JABON DE MANOS FRESCO</v>
          </cell>
          <cell r="F1955" t="str">
            <v>Key</v>
          </cell>
        </row>
        <row r="1956">
          <cell r="B1956">
            <v>5256</v>
          </cell>
          <cell r="C1956">
            <v>89330</v>
          </cell>
          <cell r="D1956">
            <v>5256</v>
          </cell>
          <cell r="E1956" t="str">
            <v>FACIALES KLEENEX DE 90 HD CAJA C/72 CAJILLAS (8933</v>
          </cell>
          <cell r="F1956" t="str">
            <v>KC</v>
          </cell>
        </row>
        <row r="1957">
          <cell r="B1957">
            <v>70146</v>
          </cell>
          <cell r="C1957">
            <v>0</v>
          </cell>
          <cell r="D1957">
            <v>70146</v>
          </cell>
          <cell r="E1957" t="str">
            <v>VANGUARD JABON DE MANOS CREMA</v>
          </cell>
          <cell r="F1957" t="str">
            <v>Key</v>
          </cell>
        </row>
        <row r="1958">
          <cell r="B1958">
            <v>70192</v>
          </cell>
          <cell r="C1958">
            <v>0</v>
          </cell>
          <cell r="D1958">
            <v>70192</v>
          </cell>
          <cell r="E1958" t="str">
            <v>AROMATIZANTE LAVANDA LPU 1L</v>
          </cell>
          <cell r="F1958" t="str">
            <v>Key</v>
          </cell>
        </row>
        <row r="1959">
          <cell r="B1959">
            <v>70202</v>
          </cell>
          <cell r="C1959">
            <v>0</v>
          </cell>
          <cell r="D1959">
            <v>70202</v>
          </cell>
          <cell r="E1959" t="str">
            <v>MULTIUSOS LIMA LIMON LPU1 LT.</v>
          </cell>
          <cell r="F1959" t="str">
            <v>Key</v>
          </cell>
        </row>
        <row r="1960">
          <cell r="B1960">
            <v>70217</v>
          </cell>
          <cell r="C1960">
            <v>0</v>
          </cell>
          <cell r="D1960">
            <v>70217</v>
          </cell>
          <cell r="E1960" t="str">
            <v>MULTIUSOS PINO LPU 1 LT</v>
          </cell>
          <cell r="F1960" t="str">
            <v>Key</v>
          </cell>
        </row>
        <row r="1961">
          <cell r="B1961">
            <v>70222</v>
          </cell>
          <cell r="C1961">
            <v>0</v>
          </cell>
          <cell r="D1961">
            <v>70222</v>
          </cell>
          <cell r="E1961" t="str">
            <v>MURIATICO LPU 1 LT</v>
          </cell>
          <cell r="F1961" t="str">
            <v>Key</v>
          </cell>
        </row>
        <row r="1962">
          <cell r="B1962">
            <v>70237</v>
          </cell>
          <cell r="C1962">
            <v>0</v>
          </cell>
          <cell r="D1962">
            <v>70237</v>
          </cell>
          <cell r="E1962" t="str">
            <v>JABON DE MANOS LPU 1 LTO</v>
          </cell>
          <cell r="F1962" t="str">
            <v>Key</v>
          </cell>
        </row>
        <row r="1963">
          <cell r="B1963">
            <v>80007</v>
          </cell>
          <cell r="C1963">
            <v>0</v>
          </cell>
          <cell r="D1963">
            <v>80007</v>
          </cell>
          <cell r="E1963" t="str">
            <v>KIT VALVULA CHECK C/6</v>
          </cell>
          <cell r="F1963" t="str">
            <v>Key</v>
          </cell>
        </row>
        <row r="1964">
          <cell r="B1964">
            <v>80008</v>
          </cell>
          <cell r="C1964">
            <v>0</v>
          </cell>
          <cell r="D1964">
            <v>80008</v>
          </cell>
          <cell r="E1964" t="str">
            <v xml:space="preserve">MANGUERA DE DESCARGA 1 GPM P/ </v>
          </cell>
          <cell r="F1964" t="str">
            <v>Key</v>
          </cell>
        </row>
        <row r="1965">
          <cell r="B1965">
            <v>90011</v>
          </cell>
          <cell r="C1965">
            <v>0</v>
          </cell>
          <cell r="D1965">
            <v>90011</v>
          </cell>
          <cell r="E1965" t="str">
            <v xml:space="preserve">AM15-2 PAGO INICIAL (ARREND)   </v>
          </cell>
          <cell r="F1965" t="str">
            <v>Key</v>
          </cell>
        </row>
        <row r="1966">
          <cell r="B1966">
            <v>90021</v>
          </cell>
          <cell r="C1966">
            <v>0</v>
          </cell>
          <cell r="D1966">
            <v>90021</v>
          </cell>
          <cell r="E1966" t="str">
            <v xml:space="preserve">CL44E-2 PAGO INICIAL (ARRENDA) CL44E-2            </v>
          </cell>
          <cell r="F1966" t="str">
            <v>Key</v>
          </cell>
        </row>
        <row r="1967">
          <cell r="B1967">
            <v>90024</v>
          </cell>
          <cell r="C1967">
            <v>0</v>
          </cell>
          <cell r="D1967">
            <v>90024</v>
          </cell>
          <cell r="E1967" t="str">
            <v xml:space="preserve">CL44E-2 VENTA                  CL44E-2            </v>
          </cell>
          <cell r="F1967" t="str">
            <v>Key</v>
          </cell>
        </row>
        <row r="1968">
          <cell r="B1968">
            <v>6009</v>
          </cell>
          <cell r="C1968">
            <v>0</v>
          </cell>
          <cell r="D1968">
            <v>6009</v>
          </cell>
          <cell r="E1968" t="str">
            <v>TOALLA EN ROLLO NATURAL H/S</v>
          </cell>
          <cell r="F1968" t="str">
            <v>KC</v>
          </cell>
        </row>
        <row r="1969">
          <cell r="B1969">
            <v>6012</v>
          </cell>
          <cell r="C1969">
            <v>0</v>
          </cell>
          <cell r="D1969">
            <v>6012</v>
          </cell>
          <cell r="E1969" t="str">
            <v xml:space="preserve">TOALLA INTERDOBLADA BLANCA HS </v>
          </cell>
          <cell r="F1969" t="str">
            <v>KC</v>
          </cell>
        </row>
        <row r="1970">
          <cell r="B1970">
            <v>90235</v>
          </cell>
          <cell r="C1970">
            <v>0</v>
          </cell>
          <cell r="D1970">
            <v>90235</v>
          </cell>
          <cell r="E1970" t="str">
            <v xml:space="preserve">LXEH-2 LAVADORA ALSEA VENTA    </v>
          </cell>
          <cell r="F1970" t="str">
            <v>Key</v>
          </cell>
        </row>
        <row r="1971">
          <cell r="B1971">
            <v>90237</v>
          </cell>
          <cell r="C1971">
            <v>0</v>
          </cell>
          <cell r="D1971">
            <v>90237</v>
          </cell>
          <cell r="E1971" t="str">
            <v xml:space="preserve">CL44E-43 ALSEA VENTA           </v>
          </cell>
          <cell r="F1971" t="str">
            <v>Key</v>
          </cell>
        </row>
        <row r="1972">
          <cell r="B1972">
            <v>90238</v>
          </cell>
          <cell r="C1972">
            <v>0</v>
          </cell>
          <cell r="D1972">
            <v>90238</v>
          </cell>
          <cell r="E1972" t="str">
            <v xml:space="preserve">CL44E-54 ALSEA VENTA           </v>
          </cell>
          <cell r="F1972" t="str">
            <v>Key</v>
          </cell>
        </row>
        <row r="1973">
          <cell r="B1973">
            <v>90253</v>
          </cell>
          <cell r="C1973">
            <v>0</v>
          </cell>
          <cell r="D1973">
            <v>90253</v>
          </cell>
          <cell r="E1973" t="str">
            <v xml:space="preserve">AM15-2 ARRENDAMIENTO LAVALOZA  </v>
          </cell>
          <cell r="F1973" t="str">
            <v>Key</v>
          </cell>
        </row>
        <row r="1974">
          <cell r="B1974">
            <v>90303</v>
          </cell>
          <cell r="C1974">
            <v>0</v>
          </cell>
          <cell r="D1974">
            <v>90303</v>
          </cell>
          <cell r="E1974" t="str">
            <v>PAN PURGE 3" STRIP -DESINF.</v>
          </cell>
          <cell r="F1974" t="str">
            <v>Key</v>
          </cell>
        </row>
        <row r="1975">
          <cell r="B1975">
            <v>90314</v>
          </cell>
          <cell r="C1975">
            <v>0</v>
          </cell>
          <cell r="D1975">
            <v>90314</v>
          </cell>
          <cell r="E1975" t="str">
            <v xml:space="preserve">NEBULIZADOR 2 GAL  (CT-899 FOG GER)               </v>
          </cell>
          <cell r="F1975" t="str">
            <v>Key</v>
          </cell>
        </row>
        <row r="1976">
          <cell r="B1976">
            <v>99999</v>
          </cell>
          <cell r="C1976">
            <v>0</v>
          </cell>
          <cell r="D1976">
            <v>99999</v>
          </cell>
          <cell r="E1976" t="str">
            <v>PRODUCTO DE LIMPIEZA</v>
          </cell>
          <cell r="F1976" t="str">
            <v>Key</v>
          </cell>
        </row>
        <row r="1977">
          <cell r="B1977">
            <v>110009</v>
          </cell>
          <cell r="C1977">
            <v>0</v>
          </cell>
          <cell r="D1977">
            <v>110009</v>
          </cell>
          <cell r="E1977" t="str">
            <v>TAMBOR CON TAPA Y CINCHO 220 LITROS</v>
          </cell>
          <cell r="F1977" t="str">
            <v>Key</v>
          </cell>
        </row>
        <row r="1978">
          <cell r="B1978">
            <v>110016</v>
          </cell>
          <cell r="C1978">
            <v>0</v>
          </cell>
          <cell r="D1978">
            <v>110016</v>
          </cell>
          <cell r="E1978" t="str">
            <v>FIBRA VERDE CHICA (HSBC)</v>
          </cell>
          <cell r="F1978" t="str">
            <v>Key</v>
          </cell>
        </row>
        <row r="1979">
          <cell r="B1979">
            <v>110024</v>
          </cell>
          <cell r="C1979">
            <v>0</v>
          </cell>
          <cell r="D1979">
            <v>110024</v>
          </cell>
          <cell r="E1979" t="str">
            <v>RE PUESTO TRAPEADOR TWISTER MODELO 500 BLANCO</v>
          </cell>
          <cell r="F1979" t="str">
            <v>Key</v>
          </cell>
        </row>
        <row r="1980">
          <cell r="B1980">
            <v>5243</v>
          </cell>
          <cell r="C1980">
            <v>90449</v>
          </cell>
          <cell r="D1980">
            <v>5243</v>
          </cell>
          <cell r="E1980" t="str">
            <v>PETALO DE 240 HD CAJA C/96 ROL (90441)</v>
          </cell>
          <cell r="F1980" t="str">
            <v>KC</v>
          </cell>
        </row>
        <row r="1981">
          <cell r="B1981">
            <v>110027</v>
          </cell>
          <cell r="C1981">
            <v>0</v>
          </cell>
          <cell r="D1981">
            <v>110027</v>
          </cell>
          <cell r="E1981" t="str">
            <v>Servicio de limpieza</v>
          </cell>
          <cell r="F1981" t="str">
            <v>Key</v>
          </cell>
        </row>
        <row r="1982">
          <cell r="B1982">
            <v>110031</v>
          </cell>
          <cell r="C1982">
            <v>0</v>
          </cell>
          <cell r="D1982">
            <v>110031</v>
          </cell>
          <cell r="E1982" t="str">
            <v>ESPATULA FLEXIBLE 4 PLASTICA</v>
          </cell>
          <cell r="F1982" t="str">
            <v>Key</v>
          </cell>
        </row>
        <row r="1983">
          <cell r="B1983">
            <v>110043</v>
          </cell>
          <cell r="C1983">
            <v>0</v>
          </cell>
          <cell r="D1983">
            <v>110043</v>
          </cell>
          <cell r="E1983" t="str">
            <v>1810-B CEPILLO DE 10" PVC BI-LEVEL P/CAMIONES</v>
          </cell>
          <cell r="F1983" t="str">
            <v>Key</v>
          </cell>
        </row>
        <row r="1984">
          <cell r="B1984">
            <v>110049</v>
          </cell>
          <cell r="C1984">
            <v>0</v>
          </cell>
          <cell r="D1984">
            <v>110049</v>
          </cell>
          <cell r="E1984" t="str">
            <v>POTASA CAUSTICA AL 50%</v>
          </cell>
          <cell r="F1984" t="str">
            <v>Key</v>
          </cell>
        </row>
        <row r="1985">
          <cell r="B1985">
            <v>110055</v>
          </cell>
          <cell r="C1985">
            <v>0</v>
          </cell>
          <cell r="D1985">
            <v>110055</v>
          </cell>
          <cell r="E1985" t="str">
            <v>FIBRA VERDE/AMARILLA C/72 PZAS</v>
          </cell>
          <cell r="F1985" t="str">
            <v>Key</v>
          </cell>
        </row>
        <row r="1986">
          <cell r="B1986">
            <v>110065</v>
          </cell>
          <cell r="C1986">
            <v>0</v>
          </cell>
          <cell r="D1986">
            <v>110065</v>
          </cell>
          <cell r="E1986" t="str">
            <v>8240-SB TRAPEADOR TWISTER 400 AZUL</v>
          </cell>
          <cell r="F1986" t="str">
            <v>Key</v>
          </cell>
        </row>
        <row r="1987">
          <cell r="B1987">
            <v>110066</v>
          </cell>
          <cell r="C1987">
            <v>0</v>
          </cell>
          <cell r="D1987">
            <v>110066</v>
          </cell>
          <cell r="E1987" t="str">
            <v>8240-SW TRAPEADOR TWISTER 400 BLANCO</v>
          </cell>
          <cell r="F1987" t="str">
            <v>Key</v>
          </cell>
        </row>
        <row r="1988">
          <cell r="B1988">
            <v>110067</v>
          </cell>
          <cell r="C1988">
            <v>0</v>
          </cell>
          <cell r="D1988">
            <v>110067</v>
          </cell>
          <cell r="E1988" t="str">
            <v>BOTA BLANCA SANITARIA SIN/CASQ SUELA AMARILLA</v>
          </cell>
          <cell r="F1988" t="str">
            <v>Key</v>
          </cell>
        </row>
        <row r="1989">
          <cell r="B1989">
            <v>110073</v>
          </cell>
          <cell r="C1989">
            <v>0</v>
          </cell>
          <cell r="D1989">
            <v>110073</v>
          </cell>
          <cell r="E1989" t="str">
            <v>192240 TUBO DE EXTENSION 6 MTS P/TRABAJO RUDO</v>
          </cell>
          <cell r="F1989" t="str">
            <v>Key</v>
          </cell>
        </row>
        <row r="1990">
          <cell r="B1990">
            <v>110078</v>
          </cell>
          <cell r="C1990">
            <v>0</v>
          </cell>
          <cell r="D1990">
            <v>110078</v>
          </cell>
          <cell r="E1990" t="str">
            <v>GUANTE DE NITRILO GDE AZUL DESECHABLE C/100</v>
          </cell>
          <cell r="F1990" t="str">
            <v>Key</v>
          </cell>
        </row>
        <row r="1991">
          <cell r="B1991">
            <v>110079</v>
          </cell>
          <cell r="C1991">
            <v>0</v>
          </cell>
          <cell r="D1991">
            <v>110079</v>
          </cell>
          <cell r="E1991" t="str">
            <v>GUANTE DE NITRILO DERMACARE VERDE #9</v>
          </cell>
          <cell r="F1991" t="str">
            <v>Key</v>
          </cell>
        </row>
        <row r="1992">
          <cell r="B1992">
            <v>110080</v>
          </cell>
          <cell r="C1992">
            <v>0</v>
          </cell>
          <cell r="D1992">
            <v>110080</v>
          </cell>
          <cell r="E1992" t="str">
            <v>CREMA MEMBERS PARA CAFÉ 1KG</v>
          </cell>
          <cell r="F1992" t="str">
            <v>Key</v>
          </cell>
        </row>
        <row r="1993">
          <cell r="B1993">
            <v>110081</v>
          </cell>
          <cell r="C1993">
            <v>0</v>
          </cell>
          <cell r="D1993">
            <v>110081</v>
          </cell>
          <cell r="E1993" t="str">
            <v>CONTENEDOR MARSHAL (R8170-88BE)</v>
          </cell>
          <cell r="F1993" t="str">
            <v>Key</v>
          </cell>
        </row>
        <row r="1994">
          <cell r="B1994">
            <v>110082</v>
          </cell>
          <cell r="C1994">
            <v>0</v>
          </cell>
          <cell r="D1994">
            <v>110082</v>
          </cell>
          <cell r="E1994" t="str">
            <v>36" GROUNDSKEEPER (R2570-88/BE)</v>
          </cell>
          <cell r="F1994" t="str">
            <v>Key</v>
          </cell>
        </row>
        <row r="1995">
          <cell r="B1995">
            <v>110141</v>
          </cell>
          <cell r="C1995">
            <v>0</v>
          </cell>
          <cell r="D1995">
            <v>110141</v>
          </cell>
          <cell r="E1995" t="str">
            <v>5325-W CEPILLO P/TUBOS Y VALVULAS BLANCO</v>
          </cell>
          <cell r="F1995" t="str">
            <v>Key</v>
          </cell>
        </row>
        <row r="1996">
          <cell r="B1996">
            <v>110307</v>
          </cell>
          <cell r="C1996">
            <v>0</v>
          </cell>
          <cell r="D1996">
            <v>110307</v>
          </cell>
          <cell r="E1996" t="str">
            <v xml:space="preserve">CEPILLO  PUSH 10" BROOM </v>
          </cell>
          <cell r="F1996" t="str">
            <v>Key</v>
          </cell>
        </row>
        <row r="1997">
          <cell r="B1997">
            <v>110336</v>
          </cell>
          <cell r="C1997">
            <v>0</v>
          </cell>
          <cell r="D1997">
            <v>110336</v>
          </cell>
          <cell r="E1997" t="str">
            <v>INSTALACION DE RESISTENCIA A ESTACION CON TERMOSTATO</v>
          </cell>
          <cell r="F1997" t="str">
            <v>Key</v>
          </cell>
        </row>
        <row r="1998">
          <cell r="B1998">
            <v>110938</v>
          </cell>
          <cell r="C1998">
            <v>0</v>
          </cell>
          <cell r="D1998">
            <v>110938</v>
          </cell>
          <cell r="E1998" t="str">
            <v>mini fltr/regulador 1/4"</v>
          </cell>
          <cell r="F1998" t="str">
            <v>Key</v>
          </cell>
        </row>
        <row r="1999">
          <cell r="B1999">
            <v>110939</v>
          </cell>
          <cell r="C1999">
            <v>0</v>
          </cell>
          <cell r="D1999">
            <v>110939</v>
          </cell>
          <cell r="E1999" t="str">
            <v>regulador 1/4"15 CFM</v>
          </cell>
          <cell r="F1999" t="str">
            <v>Key</v>
          </cell>
        </row>
        <row r="2000">
          <cell r="B2000">
            <v>111601</v>
          </cell>
          <cell r="C2000">
            <v>0</v>
          </cell>
          <cell r="D2000">
            <v>111601</v>
          </cell>
          <cell r="E2000" t="str">
            <v>Bateria Sell Plomo-Acido 12V Recargable</v>
          </cell>
          <cell r="F2000" t="str">
            <v>Key</v>
          </cell>
        </row>
        <row r="2001">
          <cell r="B2001">
            <v>111650</v>
          </cell>
          <cell r="C2001">
            <v>0</v>
          </cell>
          <cell r="D2001">
            <v>111650</v>
          </cell>
          <cell r="E2001" t="str">
            <v>ESTANTE CON ENTREPAÑOS</v>
          </cell>
          <cell r="F2001" t="str">
            <v>Key</v>
          </cell>
        </row>
        <row r="2002">
          <cell r="B2002">
            <v>800883</v>
          </cell>
          <cell r="C2002">
            <v>0</v>
          </cell>
          <cell r="D2002">
            <v>800883</v>
          </cell>
          <cell r="E2002" t="str">
            <v>JABONERA  INDUSTRIAL P/GALO JABON LIQUIDO</v>
          </cell>
          <cell r="F2002" t="str">
            <v>Key</v>
          </cell>
        </row>
        <row r="2003">
          <cell r="B2003">
            <v>800884</v>
          </cell>
          <cell r="C2003">
            <v>0</v>
          </cell>
          <cell r="D2003">
            <v>800884</v>
          </cell>
          <cell r="E2003" t="str">
            <v>JABONERA  INDUSTRIAL P/GALO JABON ESPUMA</v>
          </cell>
          <cell r="F2003" t="str">
            <v>Key</v>
          </cell>
        </row>
        <row r="2004">
          <cell r="B2004">
            <v>800995</v>
          </cell>
          <cell r="C2004">
            <v>0</v>
          </cell>
          <cell r="D2004">
            <v>800995</v>
          </cell>
          <cell r="E2004" t="str">
            <v>JABONERA ESPUMA RELLENABLE 1000 ML</v>
          </cell>
          <cell r="F2004" t="str">
            <v>Key</v>
          </cell>
        </row>
        <row r="2005">
          <cell r="B2005">
            <v>801064</v>
          </cell>
          <cell r="C2005">
            <v>0</v>
          </cell>
          <cell r="D2005">
            <v>801064</v>
          </cell>
          <cell r="E2005" t="str">
            <v>NUEVO DOSIFICADOR ODOCONTROL LGS</v>
          </cell>
          <cell r="F2005" t="str">
            <v>Key</v>
          </cell>
        </row>
        <row r="2006">
          <cell r="B2006">
            <v>8927</v>
          </cell>
          <cell r="C2006">
            <v>26470</v>
          </cell>
          <cell r="D2006">
            <v>8927</v>
          </cell>
          <cell r="E2006" t="str">
            <v>SOFPULL TOALLA EN ROLLO MANUAL</v>
          </cell>
          <cell r="F2006" t="str">
            <v>GP</v>
          </cell>
        </row>
        <row r="2007">
          <cell r="B2007">
            <v>801065</v>
          </cell>
          <cell r="C2007">
            <v>0</v>
          </cell>
          <cell r="D2007">
            <v>801065</v>
          </cell>
          <cell r="E2007" t="str">
            <v>NUEVO DOSIFICADOR ODOCONTROL LGS V3</v>
          </cell>
          <cell r="F2007" t="str">
            <v>Key</v>
          </cell>
        </row>
        <row r="2008">
          <cell r="B2008">
            <v>801630</v>
          </cell>
          <cell r="C2008">
            <v>0</v>
          </cell>
          <cell r="D2008">
            <v>801630</v>
          </cell>
          <cell r="E2008" t="str">
            <v>KEY ODOCONTROL DE SERVICIO H2</v>
          </cell>
          <cell r="F2008" t="str">
            <v>Key</v>
          </cell>
        </row>
        <row r="2009">
          <cell r="B2009">
            <v>801661</v>
          </cell>
          <cell r="C2009">
            <v>0</v>
          </cell>
          <cell r="D2009">
            <v>801661</v>
          </cell>
          <cell r="E2009" t="str">
            <v>NUEVO DOSIFICADOR ODOCONTROL  .</v>
          </cell>
          <cell r="F2009" t="str">
            <v>Key</v>
          </cell>
        </row>
        <row r="2010">
          <cell r="B2010">
            <v>802189</v>
          </cell>
          <cell r="C2010">
            <v>0</v>
          </cell>
          <cell r="D2010">
            <v>802189</v>
          </cell>
          <cell r="E2010" t="str">
            <v>DOSIFICADOR MANUAL ESPUMA/JAB LIQ CARTUCHO 1L</v>
          </cell>
          <cell r="F2010" t="str">
            <v>Key</v>
          </cell>
        </row>
        <row r="2011">
          <cell r="B2011">
            <v>9124</v>
          </cell>
          <cell r="C2011">
            <v>0</v>
          </cell>
          <cell r="D2011">
            <v>9124</v>
          </cell>
          <cell r="E2011" t="str">
            <v>WIPER IND BRAWNY BLANCO HEAVY 10/176 PZ</v>
          </cell>
          <cell r="F2011" t="str">
            <v>GP</v>
          </cell>
        </row>
        <row r="2012">
          <cell r="B2012">
            <v>5251</v>
          </cell>
          <cell r="C2012">
            <v>91660</v>
          </cell>
          <cell r="D2012">
            <v>5251</v>
          </cell>
          <cell r="E2012" t="str">
            <v>SERVILLETAS KIMLARK C/500 HS CAJA C/12 PAQ. (91660</v>
          </cell>
          <cell r="F2012" t="str">
            <v>KC</v>
          </cell>
        </row>
        <row r="2013">
          <cell r="B2013">
            <v>802193</v>
          </cell>
          <cell r="C2013">
            <v>0</v>
          </cell>
          <cell r="D2013">
            <v>802193</v>
          </cell>
          <cell r="E2013" t="str">
            <v>DOSIFICADOR AUT ESPUMA/JAB LIQ CARTUCHO 1</v>
          </cell>
          <cell r="F2013" t="str">
            <v>Key</v>
          </cell>
        </row>
        <row r="2014">
          <cell r="B2014">
            <v>805114</v>
          </cell>
          <cell r="C2014">
            <v>0</v>
          </cell>
          <cell r="D2014">
            <v>805114</v>
          </cell>
          <cell r="E2014" t="str">
            <v>Despachador Toalla en Rollo Sanitouch Seri 1 Blnac</v>
          </cell>
          <cell r="F2014" t="str">
            <v>Key</v>
          </cell>
        </row>
        <row r="2015">
          <cell r="B2015">
            <v>805216</v>
          </cell>
          <cell r="C2015">
            <v>0</v>
          </cell>
          <cell r="D2015">
            <v>805216</v>
          </cell>
          <cell r="E2015" t="str">
            <v>DESPACHADOR EXPERIENCE JABON ESP. AUT BLANCO</v>
          </cell>
          <cell r="F2015" t="str">
            <v>Key</v>
          </cell>
        </row>
        <row r="2016">
          <cell r="B2016">
            <v>805218</v>
          </cell>
          <cell r="C2016">
            <v>0</v>
          </cell>
          <cell r="D2016">
            <v>805218</v>
          </cell>
          <cell r="E2016" t="str">
            <v>DESPACHADOR EXPERIENCE DE TOALLA MANOS HUMO</v>
          </cell>
          <cell r="F2016" t="str">
            <v>Key</v>
          </cell>
        </row>
        <row r="2017">
          <cell r="B2017">
            <v>2932</v>
          </cell>
          <cell r="C2017">
            <v>29215</v>
          </cell>
          <cell r="D2017">
            <v>2932</v>
          </cell>
          <cell r="E2017" t="str">
            <v>BRAWNY MULTIUSOS 800 WIPERS H/S C/16 PAQ. DE 50 (</v>
          </cell>
          <cell r="F2017" t="str">
            <v>GP</v>
          </cell>
        </row>
        <row r="2018">
          <cell r="B2018">
            <v>9128</v>
          </cell>
          <cell r="C2018" t="str">
            <v>1139/01</v>
          </cell>
          <cell r="D2018">
            <v>9128</v>
          </cell>
          <cell r="E2018" t="str">
            <v>KEY PAPEL MAXIROLLO CLÁSICO H/S 700M (CAJA C/6)</v>
          </cell>
          <cell r="F2018" t="str">
            <v>GP</v>
          </cell>
        </row>
        <row r="2019">
          <cell r="B2019">
            <v>805228</v>
          </cell>
          <cell r="C2019">
            <v>0</v>
          </cell>
          <cell r="D2019">
            <v>805228</v>
          </cell>
          <cell r="E2019" t="str">
            <v>DESPACHADOR TOALLA INTERDOBLADA MINI HUMO</v>
          </cell>
          <cell r="F2019" t="str">
            <v>Key</v>
          </cell>
        </row>
        <row r="2020">
          <cell r="B2020">
            <v>805271</v>
          </cell>
          <cell r="C2020">
            <v>0</v>
          </cell>
          <cell r="D2020">
            <v>805271</v>
          </cell>
          <cell r="E2020" t="str">
            <v>DESPACHADOR LEVE-R-MATIC  (TOALLA EN ROLLO)</v>
          </cell>
          <cell r="F2020" t="str">
            <v>Key</v>
          </cell>
        </row>
        <row r="2021">
          <cell r="B2021">
            <v>805272</v>
          </cell>
          <cell r="C2021">
            <v>0</v>
          </cell>
          <cell r="D2021">
            <v>805272</v>
          </cell>
          <cell r="E2021" t="str">
            <v xml:space="preserve">DESP. LEVE-R-MATIC*2(T.EN ROLL (92259)            </v>
          </cell>
          <cell r="F2021" t="str">
            <v>Key</v>
          </cell>
        </row>
        <row r="2022">
          <cell r="B2022">
            <v>805275</v>
          </cell>
          <cell r="C2022">
            <v>0</v>
          </cell>
          <cell r="D2022">
            <v>805275</v>
          </cell>
          <cell r="E2022" t="str">
            <v>DESPACHADOR DE HIGIENICO JUMBO MAXIROLLO HUMO</v>
          </cell>
          <cell r="F2022" t="str">
            <v>Key</v>
          </cell>
        </row>
        <row r="2023">
          <cell r="B2023">
            <v>805276</v>
          </cell>
          <cell r="C2023">
            <v>0</v>
          </cell>
          <cell r="D2023">
            <v>805276</v>
          </cell>
          <cell r="E2023" t="str">
            <v>DESPACHADOR DE HIGIENICO JUMBO MINIROLLO HUMO</v>
          </cell>
          <cell r="F2023" t="str">
            <v>Key</v>
          </cell>
        </row>
        <row r="2024">
          <cell r="B2024">
            <v>805278</v>
          </cell>
          <cell r="C2024">
            <v>0</v>
          </cell>
          <cell r="D2024">
            <v>805278</v>
          </cell>
          <cell r="E2024" t="str">
            <v>DESPACHADOR DE HIGIENICO JUMBO MAXIROLLO BLANCO</v>
          </cell>
          <cell r="F2024" t="str">
            <v>Key</v>
          </cell>
        </row>
        <row r="2025">
          <cell r="B2025">
            <v>805316</v>
          </cell>
          <cell r="C2025">
            <v>0</v>
          </cell>
          <cell r="D2025">
            <v>805316</v>
          </cell>
          <cell r="E2025" t="str">
            <v>DESPACHADOR EXPERIENCE JABON ESP. AUT BLANCO</v>
          </cell>
          <cell r="F2025" t="str">
            <v>Key</v>
          </cell>
        </row>
        <row r="2026">
          <cell r="B2026">
            <v>8960</v>
          </cell>
          <cell r="C2026">
            <v>0</v>
          </cell>
          <cell r="D2026">
            <v>8960</v>
          </cell>
          <cell r="E2026" t="str">
            <v>DESPACHADOR TOALLA NUROLL HUMO</v>
          </cell>
          <cell r="F2026" t="str">
            <v>GP</v>
          </cell>
        </row>
        <row r="2027">
          <cell r="B2027">
            <v>805450</v>
          </cell>
          <cell r="C2027">
            <v>94205</v>
          </cell>
          <cell r="D2027">
            <v>805450</v>
          </cell>
          <cell r="E2027" t="str">
            <v xml:space="preserve">DESPACHADOR HIGIENICO JUMBO    (94205) GRATIS     </v>
          </cell>
          <cell r="F2027" t="str">
            <v>Key</v>
          </cell>
        </row>
        <row r="2028">
          <cell r="B2028">
            <v>805459</v>
          </cell>
          <cell r="C2028">
            <v>0</v>
          </cell>
          <cell r="D2028">
            <v>805459</v>
          </cell>
          <cell r="E2028" t="str">
            <v xml:space="preserve">DESPACHADOR HIGIENICO JUMBO JR HUMO  94202        </v>
          </cell>
          <cell r="F2028" t="str">
            <v>Key</v>
          </cell>
        </row>
        <row r="2029">
          <cell r="B2029">
            <v>805570</v>
          </cell>
          <cell r="C2029">
            <v>0</v>
          </cell>
          <cell r="D2029">
            <v>805570</v>
          </cell>
          <cell r="E2029" t="str">
            <v>DESPACHADOR TORK INTUITION BLANCO</v>
          </cell>
          <cell r="F2029" t="str">
            <v>Key</v>
          </cell>
        </row>
        <row r="2030">
          <cell r="B2030">
            <v>8903</v>
          </cell>
          <cell r="C2030" t="str">
            <v>2930P</v>
          </cell>
          <cell r="D2030">
            <v>8903</v>
          </cell>
          <cell r="E2030" t="str">
            <v xml:space="preserve"> TOALLA EN ROLLO CORMATIC H/S 213 M BLANCA 6 R.</v>
          </cell>
          <cell r="F2030" t="str">
            <v>GP</v>
          </cell>
        </row>
        <row r="2031">
          <cell r="B2031">
            <v>805597</v>
          </cell>
          <cell r="C2031">
            <v>0</v>
          </cell>
          <cell r="D2031">
            <v>805597</v>
          </cell>
          <cell r="E2031" t="str">
            <v>JABONERA ESPUMA BLANCA CAJA C/10</v>
          </cell>
          <cell r="F2031" t="str">
            <v>Key</v>
          </cell>
        </row>
        <row r="2032">
          <cell r="B2032">
            <v>808558</v>
          </cell>
          <cell r="C2032">
            <v>0</v>
          </cell>
          <cell r="D2032">
            <v>808558</v>
          </cell>
          <cell r="E2032" t="str">
            <v>DESPACHADOR TOALLA ENMOTION AZUL</v>
          </cell>
          <cell r="F2032" t="str">
            <v>Key</v>
          </cell>
        </row>
        <row r="2033">
          <cell r="B2033">
            <v>808619</v>
          </cell>
          <cell r="C2033">
            <v>0</v>
          </cell>
          <cell r="D2033">
            <v>808619</v>
          </cell>
          <cell r="E2033" t="str">
            <v>JABONERA AITANA BLANCA DJ70000</v>
          </cell>
          <cell r="F2033" t="str">
            <v>Key</v>
          </cell>
        </row>
        <row r="2034">
          <cell r="B2034">
            <v>808958</v>
          </cell>
          <cell r="C2034">
            <v>0</v>
          </cell>
          <cell r="D2034">
            <v>808958</v>
          </cell>
          <cell r="E2034" t="str">
            <v>DESPACHADOR TOALLA ENMOTION AZUL</v>
          </cell>
          <cell r="F2034" t="str">
            <v>Key</v>
          </cell>
        </row>
        <row r="2035">
          <cell r="B2035">
            <v>4840</v>
          </cell>
          <cell r="C2035">
            <v>0</v>
          </cell>
          <cell r="D2035">
            <v>4840</v>
          </cell>
          <cell r="E2035" t="str">
            <v>BASTON DE LAMINA VERDE</v>
          </cell>
          <cell r="F2035" t="str">
            <v>Key</v>
          </cell>
        </row>
        <row r="2036">
          <cell r="B2036">
            <v>808959</v>
          </cell>
          <cell r="C2036">
            <v>0</v>
          </cell>
          <cell r="D2036">
            <v>808959</v>
          </cell>
          <cell r="E2036" t="str">
            <v>DESPACHADOR TOALLA ENMOTION HUMO</v>
          </cell>
          <cell r="F2036" t="str">
            <v>Key</v>
          </cell>
        </row>
        <row r="2037">
          <cell r="B2037">
            <v>5407</v>
          </cell>
          <cell r="C2037">
            <v>91707</v>
          </cell>
          <cell r="D2037">
            <v>5407</v>
          </cell>
          <cell r="E2037" t="str">
            <v xml:space="preserve">SERVILLETA PETALO INTERFOLDEAD C/125 HD CAJA C/48 </v>
          </cell>
          <cell r="F2037" t="str">
            <v>KC</v>
          </cell>
        </row>
        <row r="2038">
          <cell r="B2038">
            <v>808961</v>
          </cell>
          <cell r="C2038">
            <v>0</v>
          </cell>
          <cell r="D2038">
            <v>808961</v>
          </cell>
          <cell r="E2038" t="str">
            <v>DESPACHADOR TOALLA NUROLL BLANCO</v>
          </cell>
          <cell r="F2038" t="str">
            <v>Key</v>
          </cell>
        </row>
        <row r="2039">
          <cell r="B2039">
            <v>808962</v>
          </cell>
          <cell r="C2039">
            <v>0</v>
          </cell>
          <cell r="D2039">
            <v>808962</v>
          </cell>
          <cell r="E2039" t="str">
            <v>DESPACHADOR HIGIÉNICO COMPACT HUMO</v>
          </cell>
          <cell r="F2039" t="str">
            <v>Key</v>
          </cell>
        </row>
        <row r="2040">
          <cell r="B2040">
            <v>808975</v>
          </cell>
          <cell r="C2040">
            <v>0</v>
          </cell>
          <cell r="D2040">
            <v>808975</v>
          </cell>
          <cell r="E2040" t="str">
            <v>DESP. AUTOMATICO DE TOALLA KEY CROMATIC BLANCO</v>
          </cell>
          <cell r="F2040" t="str">
            <v>Key</v>
          </cell>
        </row>
        <row r="2041">
          <cell r="B2041">
            <v>808976</v>
          </cell>
          <cell r="C2041">
            <v>0</v>
          </cell>
          <cell r="D2041">
            <v>808976</v>
          </cell>
          <cell r="E2041" t="str">
            <v>DESP. MANUAL  DE TOALLA KEY CROMATIC BLANCO</v>
          </cell>
          <cell r="F2041" t="str">
            <v>Key</v>
          </cell>
        </row>
        <row r="2042">
          <cell r="B2042">
            <v>808983</v>
          </cell>
          <cell r="C2042">
            <v>0</v>
          </cell>
          <cell r="D2042">
            <v>808983</v>
          </cell>
          <cell r="E2042" t="str">
            <v>DESP. SMARTONE BLANCO</v>
          </cell>
          <cell r="F2042" t="str">
            <v>Key</v>
          </cell>
        </row>
        <row r="2043">
          <cell r="B2043">
            <v>808984</v>
          </cell>
          <cell r="C2043">
            <v>0</v>
          </cell>
          <cell r="D2043">
            <v>808984</v>
          </cell>
          <cell r="E2043" t="str">
            <v>DESP. SMARTONE HUMO</v>
          </cell>
          <cell r="F2043" t="str">
            <v>Key</v>
          </cell>
        </row>
        <row r="2044">
          <cell r="B2044">
            <v>808985</v>
          </cell>
          <cell r="C2044">
            <v>0</v>
          </cell>
          <cell r="D2044">
            <v>808985</v>
          </cell>
          <cell r="E2044" t="str">
            <v>DESP. SMARTONE AZUL SPLASH</v>
          </cell>
          <cell r="F2044" t="str">
            <v>Key</v>
          </cell>
        </row>
        <row r="2045">
          <cell r="B2045">
            <v>808987</v>
          </cell>
          <cell r="C2045">
            <v>0</v>
          </cell>
          <cell r="D2045">
            <v>808987</v>
          </cell>
          <cell r="E2045" t="str">
            <v>Despachador Higiénico Compact Quad Humo</v>
          </cell>
          <cell r="F2045" t="str">
            <v>Key</v>
          </cell>
        </row>
        <row r="2046">
          <cell r="B2046">
            <v>850028</v>
          </cell>
          <cell r="C2046">
            <v>0</v>
          </cell>
          <cell r="D2046">
            <v>850028</v>
          </cell>
          <cell r="E2046" t="str">
            <v>DOSIFICADOR HERMETICO PARA DET. EN LIQUIDO</v>
          </cell>
          <cell r="F2046" t="str">
            <v>Key</v>
          </cell>
        </row>
        <row r="2047">
          <cell r="B2047">
            <v>851410</v>
          </cell>
          <cell r="C2047">
            <v>0</v>
          </cell>
          <cell r="D2047">
            <v>851410</v>
          </cell>
          <cell r="E2047" t="str">
            <v>ESTACIÓN SANITIZANTE</v>
          </cell>
          <cell r="F2047" t="str">
            <v>Key</v>
          </cell>
        </row>
        <row r="2048">
          <cell r="B2048">
            <v>851683</v>
          </cell>
          <cell r="C2048">
            <v>0</v>
          </cell>
          <cell r="D2048">
            <v>851683</v>
          </cell>
          <cell r="E2048" t="str">
            <v>PORTAGALON SENCILLO GALVANIZAD</v>
          </cell>
          <cell r="F2048" t="str">
            <v>Key</v>
          </cell>
        </row>
        <row r="2049">
          <cell r="B2049">
            <v>851801</v>
          </cell>
          <cell r="C2049">
            <v>0</v>
          </cell>
          <cell r="D2049">
            <v>851801</v>
          </cell>
          <cell r="E2049" t="str">
            <v>DOSIFICADOR LGS AUTOMATICO</v>
          </cell>
          <cell r="F2049" t="str">
            <v>Key</v>
          </cell>
        </row>
        <row r="2050">
          <cell r="B2050">
            <v>999000883</v>
          </cell>
          <cell r="C2050">
            <v>0</v>
          </cell>
          <cell r="D2050">
            <v>999000883</v>
          </cell>
          <cell r="E2050" t="str">
            <v>JABONERA IND.P/GALON JABON LIQ</v>
          </cell>
          <cell r="F2050" t="str">
            <v>Key</v>
          </cell>
        </row>
        <row r="2051">
          <cell r="B2051">
            <v>999000884</v>
          </cell>
          <cell r="C2051">
            <v>0</v>
          </cell>
          <cell r="D2051">
            <v>999000884</v>
          </cell>
          <cell r="E2051" t="str">
            <v>JABONERA IND.P/GALON JABON ESP</v>
          </cell>
          <cell r="F2051" t="str">
            <v>Key</v>
          </cell>
        </row>
        <row r="2052">
          <cell r="B2052">
            <v>999000885</v>
          </cell>
          <cell r="C2052">
            <v>0</v>
          </cell>
          <cell r="D2052">
            <v>999000885</v>
          </cell>
          <cell r="E2052" t="str">
            <v>JABONERA RELLENABLE 30 OZ</v>
          </cell>
          <cell r="F2052" t="str">
            <v>Key</v>
          </cell>
        </row>
        <row r="2053">
          <cell r="B2053">
            <v>999000886</v>
          </cell>
          <cell r="C2053">
            <v>0</v>
          </cell>
          <cell r="D2053">
            <v>999000886</v>
          </cell>
          <cell r="E2053" t="str">
            <v>JABONERA RELLENABLE 46 OZ</v>
          </cell>
          <cell r="F2053" t="str">
            <v>Key</v>
          </cell>
        </row>
        <row r="2054">
          <cell r="B2054">
            <v>999000887</v>
          </cell>
          <cell r="C2054">
            <v>0</v>
          </cell>
          <cell r="D2054">
            <v>999000887</v>
          </cell>
          <cell r="E2054" t="str">
            <v>JABONERA DE ESPUMA RELLENABLE</v>
          </cell>
          <cell r="F2054" t="str">
            <v>Key</v>
          </cell>
        </row>
        <row r="2055">
          <cell r="B2055">
            <v>999000888</v>
          </cell>
          <cell r="C2055">
            <v>0</v>
          </cell>
          <cell r="D2055">
            <v>999000888</v>
          </cell>
          <cell r="E2055" t="str">
            <v>NUEVA JABONERA ESPUMA</v>
          </cell>
          <cell r="F2055" t="str">
            <v>Key</v>
          </cell>
        </row>
        <row r="2056">
          <cell r="B2056">
            <v>999000992</v>
          </cell>
          <cell r="C2056">
            <v>0</v>
          </cell>
          <cell r="D2056">
            <v>999000992</v>
          </cell>
          <cell r="E2056" t="str">
            <v>JABONERA IMPORT. MANUAL ESPUMA</v>
          </cell>
          <cell r="F2056" t="str">
            <v>Key</v>
          </cell>
        </row>
        <row r="2057">
          <cell r="B2057">
            <v>999000995</v>
          </cell>
          <cell r="C2057">
            <v>0</v>
          </cell>
          <cell r="D2057">
            <v>999000995</v>
          </cell>
          <cell r="E2057" t="str">
            <v xml:space="preserve">JABONERA ESPUMA RELLENABLE 1LT 9325 FOAMEEZE BULK </v>
          </cell>
          <cell r="F2057" t="str">
            <v>Key</v>
          </cell>
        </row>
        <row r="2058">
          <cell r="B2058">
            <v>5414</v>
          </cell>
          <cell r="C2058">
            <v>91695</v>
          </cell>
          <cell r="D2058">
            <v>5414</v>
          </cell>
          <cell r="E2058" t="str">
            <v>SERVILLETA CAFE CENTRAL CAJA   6000 PIEZAS CINEMEX</v>
          </cell>
          <cell r="F2058" t="str">
            <v>KC</v>
          </cell>
        </row>
        <row r="2059">
          <cell r="B2059">
            <v>999001063</v>
          </cell>
          <cell r="C2059">
            <v>0</v>
          </cell>
          <cell r="D2059">
            <v>999001063</v>
          </cell>
          <cell r="E2059" t="str">
            <v xml:space="preserve">DOSIFICADOR LIQ. GOTEADOR      1 PZA.             </v>
          </cell>
          <cell r="F2059" t="str">
            <v>Key</v>
          </cell>
        </row>
        <row r="2060">
          <cell r="B2060">
            <v>999001064</v>
          </cell>
          <cell r="C2060">
            <v>0</v>
          </cell>
          <cell r="D2060">
            <v>999001064</v>
          </cell>
          <cell r="E2060" t="str">
            <v>NUEVO DOSIFICADOR ODOCONTROL LGS</v>
          </cell>
          <cell r="F2060" t="str">
            <v>Key</v>
          </cell>
        </row>
        <row r="2061">
          <cell r="B2061">
            <v>999001065</v>
          </cell>
          <cell r="C2061">
            <v>0</v>
          </cell>
          <cell r="D2061">
            <v>999001065</v>
          </cell>
          <cell r="E2061" t="str">
            <v>NUEVO DOSIFICADOR ODOCONTROL LGS V3</v>
          </cell>
          <cell r="F2061" t="str">
            <v>Key</v>
          </cell>
        </row>
        <row r="2062">
          <cell r="B2062">
            <v>999001602</v>
          </cell>
          <cell r="C2062">
            <v>0</v>
          </cell>
          <cell r="D2062">
            <v>999001602</v>
          </cell>
          <cell r="E2062" t="str">
            <v>DESP. D/TOALLA ROLLO HUMO (BAJA) (CAMBIO AL 2902)</v>
          </cell>
          <cell r="F2062" t="str">
            <v>Key</v>
          </cell>
        </row>
        <row r="2063">
          <cell r="B2063">
            <v>8975</v>
          </cell>
          <cell r="C2063" t="str">
            <v>ADS200K</v>
          </cell>
          <cell r="D2063">
            <v>8975</v>
          </cell>
          <cell r="E2063" t="str">
            <v>DESP. AUTOMATICO DE TOALLA KEY CROMATIC BLANCO</v>
          </cell>
          <cell r="F2063" t="str">
            <v>GP</v>
          </cell>
        </row>
        <row r="2064">
          <cell r="B2064">
            <v>999001630</v>
          </cell>
          <cell r="C2064">
            <v>0</v>
          </cell>
          <cell r="D2064">
            <v>999001630</v>
          </cell>
          <cell r="E2064" t="str">
            <v>KEY ODOCONTROL DE SERVICIO H2</v>
          </cell>
          <cell r="F2064" t="str">
            <v>Key</v>
          </cell>
        </row>
        <row r="2065">
          <cell r="B2065">
            <v>8908</v>
          </cell>
          <cell r="C2065">
            <v>19375</v>
          </cell>
          <cell r="D2065">
            <v>8908</v>
          </cell>
          <cell r="E2065" t="str">
            <v>Compact papel higiénico 1000H/D de 9.8 x 10.3 (caja c/36)</v>
          </cell>
          <cell r="F2065" t="str">
            <v>GP</v>
          </cell>
        </row>
        <row r="2066">
          <cell r="B2066">
            <v>999001660</v>
          </cell>
          <cell r="C2066">
            <v>0</v>
          </cell>
          <cell r="D2066">
            <v>999001660</v>
          </cell>
          <cell r="E2066" t="str">
            <v>ODOCONTROL DE SERVICIO</v>
          </cell>
          <cell r="F2066" t="str">
            <v>Key</v>
          </cell>
        </row>
        <row r="2067">
          <cell r="B2067">
            <v>999001661</v>
          </cell>
          <cell r="C2067">
            <v>0</v>
          </cell>
          <cell r="D2067">
            <v>999001661</v>
          </cell>
          <cell r="E2067" t="str">
            <v>NUEVO DOSIFICADOR ODOCONTROL  .</v>
          </cell>
          <cell r="F2067" t="str">
            <v>Key</v>
          </cell>
        </row>
        <row r="2068">
          <cell r="B2068">
            <v>999001683</v>
          </cell>
          <cell r="C2068">
            <v>0</v>
          </cell>
          <cell r="D2068">
            <v>999001683</v>
          </cell>
          <cell r="E2068" t="str">
            <v>KEY ODOCONTROL(ESTANDAR)       ITEM 600500 ECONOMI</v>
          </cell>
          <cell r="F2068" t="str">
            <v>Key</v>
          </cell>
        </row>
        <row r="2069">
          <cell r="B2069">
            <v>999001684</v>
          </cell>
          <cell r="C2069">
            <v>0</v>
          </cell>
          <cell r="D2069">
            <v>999001684</v>
          </cell>
          <cell r="E2069" t="str">
            <v>KEY ODOCONTROL(PROGRAMABLE)</v>
          </cell>
          <cell r="F2069" t="str">
            <v>Key</v>
          </cell>
        </row>
        <row r="2070">
          <cell r="B2070">
            <v>999002122</v>
          </cell>
          <cell r="C2070">
            <v>0</v>
          </cell>
          <cell r="D2070">
            <v>999002122</v>
          </cell>
          <cell r="E2070" t="str">
            <v>RACK DE FOOD SERVICE           PORTALITROS DOBLE C</v>
          </cell>
          <cell r="F2070" t="str">
            <v>Key</v>
          </cell>
        </row>
        <row r="2071">
          <cell r="B2071">
            <v>999002125</v>
          </cell>
          <cell r="C2071">
            <v>0</v>
          </cell>
          <cell r="D2071">
            <v>999002125</v>
          </cell>
          <cell r="E2071" t="str">
            <v>RACK DE LIMPIEZA GENERAL       PORTALITROS DOBLE C</v>
          </cell>
          <cell r="F2071" t="str">
            <v>Key</v>
          </cell>
        </row>
        <row r="2072">
          <cell r="B2072">
            <v>999002130</v>
          </cell>
          <cell r="C2072">
            <v>0</v>
          </cell>
          <cell r="D2072">
            <v>999002130</v>
          </cell>
          <cell r="E2072" t="str">
            <v>NUEVA JABONERA NEGRA 1 PZA</v>
          </cell>
          <cell r="F2072" t="str">
            <v>Key</v>
          </cell>
        </row>
        <row r="2073">
          <cell r="B2073">
            <v>999002131</v>
          </cell>
          <cell r="C2073">
            <v>0</v>
          </cell>
          <cell r="D2073">
            <v>999002131</v>
          </cell>
          <cell r="E2073" t="str">
            <v>NUEVA JABONERA KEY BLANCA 1 PZ</v>
          </cell>
          <cell r="F2073" t="str">
            <v>Key</v>
          </cell>
        </row>
        <row r="2074">
          <cell r="B2074">
            <v>999002189</v>
          </cell>
          <cell r="C2074">
            <v>0</v>
          </cell>
          <cell r="D2074">
            <v>999002189</v>
          </cell>
          <cell r="E2074" t="str">
            <v xml:space="preserve">DOSIFICADOR MANUAL ESPUMA /JAB LIQ. CARTUCHO 1 LT </v>
          </cell>
          <cell r="F2074" t="str">
            <v>Key</v>
          </cell>
        </row>
        <row r="2075">
          <cell r="B2075">
            <v>999002824</v>
          </cell>
          <cell r="C2075">
            <v>0</v>
          </cell>
          <cell r="D2075">
            <v>999002824</v>
          </cell>
          <cell r="E2075" t="str">
            <v>EQUIPO ESPUMADOR 15 GALONES</v>
          </cell>
          <cell r="F2075" t="str">
            <v>Key</v>
          </cell>
        </row>
        <row r="2076">
          <cell r="B2076">
            <v>999002834</v>
          </cell>
          <cell r="C2076">
            <v>0</v>
          </cell>
          <cell r="D2076">
            <v>999002834</v>
          </cell>
          <cell r="E2076" t="str">
            <v>ESTACION DE DESENGRASE COMPLET</v>
          </cell>
          <cell r="F2076" t="str">
            <v>Key</v>
          </cell>
        </row>
        <row r="2077">
          <cell r="B2077">
            <v>999002835</v>
          </cell>
          <cell r="C2077">
            <v>0</v>
          </cell>
          <cell r="D2077">
            <v>999002835</v>
          </cell>
          <cell r="E2077" t="str">
            <v>EST.DESENGRASE COMPLETA C/TAMB Y CE</v>
          </cell>
          <cell r="F2077" t="str">
            <v>Key</v>
          </cell>
        </row>
        <row r="2078">
          <cell r="B2078">
            <v>999002902</v>
          </cell>
          <cell r="C2078">
            <v>0</v>
          </cell>
          <cell r="D2078">
            <v>999002902</v>
          </cell>
          <cell r="E2078" t="str">
            <v>DESPACHADOR DE TOALLA EN ROLLO HUMO</v>
          </cell>
          <cell r="F2078" t="str">
            <v>Key</v>
          </cell>
        </row>
        <row r="2079">
          <cell r="B2079">
            <v>999002911</v>
          </cell>
          <cell r="C2079">
            <v>0</v>
          </cell>
          <cell r="D2079">
            <v>999002911</v>
          </cell>
          <cell r="E2079" t="str">
            <v>DESPACHADOR DE TOALLA INTERDOBLADA BLANCO</v>
          </cell>
          <cell r="F2079" t="str">
            <v>Key</v>
          </cell>
        </row>
        <row r="2080">
          <cell r="B2080">
            <v>999002912</v>
          </cell>
          <cell r="C2080">
            <v>0</v>
          </cell>
          <cell r="D2080">
            <v>999002912</v>
          </cell>
          <cell r="E2080" t="str">
            <v>DESPACHADOR DE TOALLA INTERDOBLADA HUMO</v>
          </cell>
          <cell r="F2080" t="str">
            <v>Key</v>
          </cell>
        </row>
        <row r="2081">
          <cell r="B2081">
            <v>999002924</v>
          </cell>
          <cell r="C2081">
            <v>0</v>
          </cell>
          <cell r="D2081">
            <v>999002924</v>
          </cell>
          <cell r="E2081" t="str">
            <v>DESPACHADOR MINIROLLO 3.25 HUMO</v>
          </cell>
          <cell r="F2081" t="str">
            <v>Key</v>
          </cell>
        </row>
        <row r="2082">
          <cell r="B2082">
            <v>999002925</v>
          </cell>
          <cell r="C2082">
            <v>0</v>
          </cell>
          <cell r="D2082">
            <v>999002925</v>
          </cell>
          <cell r="E2082" t="str">
            <v>DESPACHADOR MINIROLLO 3.25 BLANCO</v>
          </cell>
          <cell r="F2082" t="str">
            <v>Key</v>
          </cell>
        </row>
        <row r="2083">
          <cell r="B2083">
            <v>999002933</v>
          </cell>
          <cell r="C2083">
            <v>0</v>
          </cell>
          <cell r="D2083">
            <v>999002933</v>
          </cell>
          <cell r="E2083" t="str">
            <v>DESPACHADOR</v>
          </cell>
          <cell r="F2083" t="str">
            <v>Key</v>
          </cell>
        </row>
        <row r="2084">
          <cell r="B2084">
            <v>999002936</v>
          </cell>
          <cell r="C2084">
            <v>0</v>
          </cell>
          <cell r="D2084">
            <v>999002936</v>
          </cell>
          <cell r="E2084" t="str">
            <v>DESPACHADOR MAXIROLLO 3.25 BLANCO</v>
          </cell>
          <cell r="F2084" t="str">
            <v>Key</v>
          </cell>
        </row>
        <row r="2085">
          <cell r="B2085">
            <v>999005218</v>
          </cell>
          <cell r="C2085">
            <v>0</v>
          </cell>
          <cell r="D2085">
            <v>999005218</v>
          </cell>
          <cell r="E2085" t="str">
            <v>DESPACHADOR EXPERIENCE DE TOALLA MANOS HUMO</v>
          </cell>
          <cell r="F2085" t="str">
            <v>Key</v>
          </cell>
        </row>
        <row r="2086">
          <cell r="B2086">
            <v>999005228</v>
          </cell>
          <cell r="C2086">
            <v>0</v>
          </cell>
          <cell r="D2086">
            <v>999005228</v>
          </cell>
          <cell r="E2086" t="str">
            <v>DESPACHADOR TOALLA INTERDOBLADA MINI HUMO</v>
          </cell>
          <cell r="F2086" t="str">
            <v>Key</v>
          </cell>
        </row>
        <row r="2087">
          <cell r="B2087">
            <v>999005229</v>
          </cell>
          <cell r="C2087">
            <v>0</v>
          </cell>
          <cell r="D2087">
            <v>999005229</v>
          </cell>
          <cell r="E2087" t="str">
            <v>DESPACHADOR TOALLA INTERDOBLADA MINI BLANCO</v>
          </cell>
          <cell r="F2087" t="str">
            <v>Key</v>
          </cell>
        </row>
        <row r="2088">
          <cell r="B2088">
            <v>999005271</v>
          </cell>
          <cell r="C2088">
            <v>0</v>
          </cell>
          <cell r="D2088">
            <v>999005271</v>
          </cell>
          <cell r="E2088" t="str">
            <v>DESPACHADOR LEVE-R-MATIC  HUMO (TOALLA EN ROLLO)</v>
          </cell>
          <cell r="F2088" t="str">
            <v>Key</v>
          </cell>
        </row>
        <row r="2089">
          <cell r="B2089">
            <v>999005275</v>
          </cell>
          <cell r="C2089">
            <v>94312</v>
          </cell>
          <cell r="D2089">
            <v>999005275</v>
          </cell>
          <cell r="E2089" t="str">
            <v xml:space="preserve">DESP. HIGIENICO JUMBO MAXIROLL HUMO (94210)       </v>
          </cell>
          <cell r="F2089" t="str">
            <v>Key</v>
          </cell>
        </row>
        <row r="2090">
          <cell r="B2090">
            <v>999005277</v>
          </cell>
          <cell r="C2090">
            <v>94209</v>
          </cell>
          <cell r="D2090">
            <v>999005277</v>
          </cell>
          <cell r="E2090" t="str">
            <v xml:space="preserve">DESP. HIGIENICO JUMBO MINIROLL BLANCO (94209)     </v>
          </cell>
          <cell r="F2090" t="str">
            <v>Key</v>
          </cell>
        </row>
        <row r="2091">
          <cell r="B2091">
            <v>999005283</v>
          </cell>
          <cell r="C2091">
            <v>0</v>
          </cell>
          <cell r="D2091">
            <v>999005283</v>
          </cell>
          <cell r="E2091" t="str">
            <v>JABONERA UNIVERSAL HUMO</v>
          </cell>
          <cell r="F2091" t="str">
            <v>Key</v>
          </cell>
        </row>
        <row r="2092">
          <cell r="B2092">
            <v>999005328</v>
          </cell>
          <cell r="C2092">
            <v>0</v>
          </cell>
          <cell r="D2092">
            <v>999005328</v>
          </cell>
          <cell r="E2092" t="str">
            <v>DESPACHADOR TOALLA INTERDOBLADA MINI HUMO</v>
          </cell>
          <cell r="F2092" t="str">
            <v>Key</v>
          </cell>
        </row>
        <row r="2093">
          <cell r="B2093">
            <v>999005371</v>
          </cell>
          <cell r="C2093">
            <v>0</v>
          </cell>
          <cell r="D2093">
            <v>999005371</v>
          </cell>
          <cell r="E2093" t="str">
            <v>DESPACHADOR LEVE-R-MATIC  (TOALLA EN ROLLO)</v>
          </cell>
          <cell r="F2093" t="str">
            <v>Key</v>
          </cell>
        </row>
        <row r="2094">
          <cell r="B2094">
            <v>999005408</v>
          </cell>
          <cell r="C2094">
            <v>0</v>
          </cell>
          <cell r="D2094">
            <v>999005408</v>
          </cell>
          <cell r="E2094" t="str">
            <v>SERVILLETERO UNA X UNA PARA BARRA</v>
          </cell>
          <cell r="F2094" t="str">
            <v>Key</v>
          </cell>
        </row>
        <row r="2095">
          <cell r="B2095">
            <v>999005458</v>
          </cell>
          <cell r="C2095">
            <v>0</v>
          </cell>
          <cell r="D2095">
            <v>999005458</v>
          </cell>
          <cell r="E2095" t="str">
            <v xml:space="preserve">SERVILLETERO UNA X UNA P/MESA  (TABLE TOP) 94421  </v>
          </cell>
          <cell r="F2095" t="str">
            <v>Key</v>
          </cell>
        </row>
        <row r="2096">
          <cell r="B2096">
            <v>999005530</v>
          </cell>
          <cell r="C2096">
            <v>0</v>
          </cell>
          <cell r="D2096">
            <v>999005530</v>
          </cell>
          <cell r="E2096" t="str">
            <v>DESPACHADOR SCA HIGIÉNICO BOBINA MULTI MINI BLANCO</v>
          </cell>
          <cell r="F2096" t="str">
            <v>Key</v>
          </cell>
        </row>
        <row r="2097">
          <cell r="B2097">
            <v>5573</v>
          </cell>
          <cell r="C2097">
            <v>700166</v>
          </cell>
          <cell r="D2097">
            <v>5573</v>
          </cell>
          <cell r="E2097" t="str">
            <v>TORK ADVANCED TOALLA ROLLO BLANCA H/S 180M</v>
          </cell>
          <cell r="F2097" t="str">
            <v>SCA</v>
          </cell>
        </row>
        <row r="2098">
          <cell r="B2098">
            <v>999005597</v>
          </cell>
          <cell r="C2098">
            <v>0</v>
          </cell>
          <cell r="D2098">
            <v>999005597</v>
          </cell>
          <cell r="E2098" t="str">
            <v>JABONERA ESPUMA BLANCA CAJA</v>
          </cell>
          <cell r="F2098" t="str">
            <v>Key</v>
          </cell>
        </row>
        <row r="2099">
          <cell r="B2099">
            <v>999007102</v>
          </cell>
          <cell r="C2099">
            <v>0</v>
          </cell>
          <cell r="D2099">
            <v>999007102</v>
          </cell>
          <cell r="E2099" t="str">
            <v>TORK DESPACHADOR ELEVATION  MA TIC P/ TOALLA EN RO</v>
          </cell>
          <cell r="F2099" t="str">
            <v>Key</v>
          </cell>
        </row>
        <row r="2100">
          <cell r="B2100">
            <v>999007104</v>
          </cell>
          <cell r="C2100">
            <v>0</v>
          </cell>
          <cell r="D2100">
            <v>999007104</v>
          </cell>
          <cell r="E2100" t="str">
            <v xml:space="preserve">TORK DESPACHADOR HIGH BOBINA   MAXI MULTI 1S AZUL </v>
          </cell>
          <cell r="F2100" t="str">
            <v>Key</v>
          </cell>
        </row>
        <row r="2101">
          <cell r="B2101">
            <v>999008620</v>
          </cell>
          <cell r="C2101">
            <v>0</v>
          </cell>
          <cell r="D2101">
            <v>999008620</v>
          </cell>
          <cell r="E2101" t="str">
            <v>JABONERA AITANA GRIS (DJ70020)</v>
          </cell>
          <cell r="F2101" t="str">
            <v>Key</v>
          </cell>
        </row>
        <row r="2102">
          <cell r="B2102">
            <v>999008951</v>
          </cell>
          <cell r="C2102">
            <v>0</v>
          </cell>
          <cell r="D2102">
            <v>999008951</v>
          </cell>
          <cell r="E2102" t="str">
            <v>DESPACHADOR DE TOALLA KEY CORMATIC (ESM8197)</v>
          </cell>
          <cell r="F2102" t="str">
            <v>Key</v>
          </cell>
        </row>
        <row r="2103">
          <cell r="B2103">
            <v>999008958</v>
          </cell>
          <cell r="C2103">
            <v>0</v>
          </cell>
          <cell r="D2103">
            <v>999008958</v>
          </cell>
          <cell r="E2103" t="str">
            <v>DESPACHADOR TOALLA ENMOTION AZUL</v>
          </cell>
          <cell r="F2103" t="str">
            <v>Key</v>
          </cell>
        </row>
        <row r="2104">
          <cell r="B2104">
            <v>999008959</v>
          </cell>
          <cell r="C2104">
            <v>0</v>
          </cell>
          <cell r="D2104">
            <v>999008959</v>
          </cell>
          <cell r="E2104" t="str">
            <v>DESPACHADOR TOALLA ENMOTION HUMO</v>
          </cell>
          <cell r="F2104" t="str">
            <v>Key</v>
          </cell>
        </row>
        <row r="2105">
          <cell r="B2105">
            <v>999008960</v>
          </cell>
          <cell r="C2105">
            <v>0</v>
          </cell>
          <cell r="D2105">
            <v>999008960</v>
          </cell>
          <cell r="E2105" t="str">
            <v>DESPACHADOR TOALLA NUROLL HUMO</v>
          </cell>
          <cell r="F2105" t="str">
            <v>Key</v>
          </cell>
        </row>
        <row r="2106">
          <cell r="B2106">
            <v>999008961</v>
          </cell>
          <cell r="C2106">
            <v>0</v>
          </cell>
          <cell r="D2106">
            <v>999008961</v>
          </cell>
          <cell r="E2106" t="str">
            <v>DESPACHADOR TOALLA NUROLL BLANCO</v>
          </cell>
          <cell r="F2106" t="str">
            <v>Key</v>
          </cell>
        </row>
        <row r="2107">
          <cell r="B2107">
            <v>999008972</v>
          </cell>
          <cell r="C2107">
            <v>0</v>
          </cell>
          <cell r="D2107">
            <v>999008972</v>
          </cell>
          <cell r="E2107" t="str">
            <v>DESPACHADOR SOFPULL GRANDE (P/560 TOALLAS) HUMO</v>
          </cell>
          <cell r="F2107" t="str">
            <v>Key</v>
          </cell>
        </row>
        <row r="2108">
          <cell r="B2108">
            <v>999008973</v>
          </cell>
          <cell r="C2108">
            <v>0</v>
          </cell>
          <cell r="D2108">
            <v>999008973</v>
          </cell>
          <cell r="E2108" t="str">
            <v>DESPACHADOR SOFPULL GRANDE (P/560 TOALLAS) AZUL</v>
          </cell>
          <cell r="F2108" t="str">
            <v>Key</v>
          </cell>
        </row>
        <row r="2109">
          <cell r="B2109">
            <v>999008975</v>
          </cell>
          <cell r="C2109">
            <v>0</v>
          </cell>
          <cell r="D2109">
            <v>999008975</v>
          </cell>
          <cell r="E2109" t="str">
            <v>DESPACHADOR DE AUTOMÁTICO DE TOALLA KEY CORMATIC B</v>
          </cell>
          <cell r="F2109" t="str">
            <v>Key</v>
          </cell>
        </row>
        <row r="2110">
          <cell r="B2110">
            <v>5523</v>
          </cell>
          <cell r="C2110">
            <v>700154</v>
          </cell>
          <cell r="D2110">
            <v>5523</v>
          </cell>
          <cell r="E2110" t="str">
            <v>TORK UNIVERSAL H. BOBINA MULTI MAX BLANCO H/D 500M</v>
          </cell>
          <cell r="F2110" t="str">
            <v>SCA</v>
          </cell>
        </row>
        <row r="2111">
          <cell r="B2111">
            <v>999008976</v>
          </cell>
          <cell r="C2111">
            <v>0</v>
          </cell>
          <cell r="D2111">
            <v>999008976</v>
          </cell>
          <cell r="E2111" t="str">
            <v>DESPACHADOR MANUAL DE TOALLA KEY CORMATIC BLANCO</v>
          </cell>
          <cell r="F2111" t="str">
            <v>Key</v>
          </cell>
        </row>
        <row r="2112">
          <cell r="B2112">
            <v>999008978</v>
          </cell>
          <cell r="C2112">
            <v>0</v>
          </cell>
          <cell r="D2112">
            <v>999008978</v>
          </cell>
          <cell r="E2112" t="str">
            <v>DESPACHADOR SOFPULL TWIN AZUL SPLASH</v>
          </cell>
          <cell r="F2112" t="str">
            <v>Key</v>
          </cell>
        </row>
        <row r="2113">
          <cell r="B2113">
            <v>999008981</v>
          </cell>
          <cell r="C2113">
            <v>0</v>
          </cell>
          <cell r="D2113">
            <v>999008981</v>
          </cell>
          <cell r="E2113" t="str">
            <v>DESPACHADOR HIGIÉNICO COMPACT ALTA CAPACIDAD AZUL-</v>
          </cell>
          <cell r="F2113" t="str">
            <v>Key</v>
          </cell>
        </row>
        <row r="2114">
          <cell r="B2114">
            <v>2924</v>
          </cell>
          <cell r="C2114" t="str">
            <v>D236</v>
          </cell>
          <cell r="D2114">
            <v>2924</v>
          </cell>
          <cell r="E2114" t="str">
            <v>DESPACHADOR MINIROLLO 3.25 HUMO</v>
          </cell>
          <cell r="F2114" t="str">
            <v>GP</v>
          </cell>
        </row>
        <row r="2115">
          <cell r="B2115">
            <v>999008982</v>
          </cell>
          <cell r="C2115">
            <v>0</v>
          </cell>
          <cell r="D2115">
            <v>999008982</v>
          </cell>
          <cell r="E2115" t="str">
            <v>DESPACHADOR HIGIÉNICO COMPACT ALTA CAPACIDAD HUMO</v>
          </cell>
          <cell r="F2115" t="str">
            <v>Key</v>
          </cell>
        </row>
        <row r="2116">
          <cell r="B2116">
            <v>999008983</v>
          </cell>
          <cell r="C2116">
            <v>0</v>
          </cell>
          <cell r="D2116">
            <v>999008983</v>
          </cell>
          <cell r="E2116" t="str">
            <v>DESPACHADOR SMARTONE BLANCO</v>
          </cell>
          <cell r="F2116" t="str">
            <v>Key</v>
          </cell>
        </row>
        <row r="2117">
          <cell r="B2117">
            <v>5575</v>
          </cell>
          <cell r="C2117">
            <v>700173</v>
          </cell>
          <cell r="D2117">
            <v>5575</v>
          </cell>
          <cell r="E2117" t="str">
            <v xml:space="preserve">Tork Advanced Toalla Rollo Blanca H/D 180m (caja </v>
          </cell>
          <cell r="F2117" t="str">
            <v>SCA</v>
          </cell>
        </row>
        <row r="2118">
          <cell r="B2118">
            <v>5289</v>
          </cell>
          <cell r="C2118">
            <v>1401</v>
          </cell>
          <cell r="D2118">
            <v>5289</v>
          </cell>
          <cell r="E2118" t="str">
            <v xml:space="preserve">WYPALL X80 FOOD SERVICE CAJA  C/150 PZ. (1401)   </v>
          </cell>
          <cell r="F2118" t="str">
            <v>KC</v>
          </cell>
        </row>
        <row r="2119">
          <cell r="B2119">
            <v>999008984</v>
          </cell>
          <cell r="C2119">
            <v>0</v>
          </cell>
          <cell r="D2119">
            <v>999008984</v>
          </cell>
          <cell r="E2119" t="str">
            <v>DESPACHADOR SMARTONE HUMO</v>
          </cell>
          <cell r="F2119" t="str">
            <v>Key</v>
          </cell>
        </row>
        <row r="2120">
          <cell r="B2120">
            <v>999008985</v>
          </cell>
          <cell r="C2120">
            <v>0</v>
          </cell>
          <cell r="D2120">
            <v>999008985</v>
          </cell>
          <cell r="E2120" t="str">
            <v>DESPACHADOR SMARTONE AZUL-SPLASH</v>
          </cell>
          <cell r="F2120" t="str">
            <v>Key</v>
          </cell>
        </row>
        <row r="2121">
          <cell r="B2121">
            <v>999009051</v>
          </cell>
          <cell r="C2121">
            <v>0</v>
          </cell>
          <cell r="D2121">
            <v>999009051</v>
          </cell>
          <cell r="E2121" t="str">
            <v>JABONERA MANUAL ESPUMA CARTUCHO</v>
          </cell>
          <cell r="F2121" t="str">
            <v>Key</v>
          </cell>
        </row>
        <row r="2122">
          <cell r="B2122">
            <v>999036000</v>
          </cell>
          <cell r="C2122">
            <v>0</v>
          </cell>
          <cell r="D2122">
            <v>999036000</v>
          </cell>
          <cell r="E2122" t="str">
            <v xml:space="preserve">DOSIFICADOR AUT ESPUMA JAB LIQ CARTUCHO 1L NEGRO  </v>
          </cell>
          <cell r="F2122" t="str">
            <v>Key</v>
          </cell>
        </row>
        <row r="2123">
          <cell r="B2123">
            <v>999050006</v>
          </cell>
          <cell r="C2123">
            <v>0</v>
          </cell>
          <cell r="D2123">
            <v>999050006</v>
          </cell>
          <cell r="E2123" t="str">
            <v>ESTACION SANITIZANTE HYDRO</v>
          </cell>
          <cell r="F2123" t="str">
            <v>Key</v>
          </cell>
        </row>
        <row r="2124">
          <cell r="B2124">
            <v>999050007</v>
          </cell>
          <cell r="C2124">
            <v>0</v>
          </cell>
          <cell r="D2124">
            <v>999050007</v>
          </cell>
          <cell r="E2124" t="str">
            <v>DOSIFICADOR SUPERBASE HYDRO</v>
          </cell>
          <cell r="F2124" t="str">
            <v>Key</v>
          </cell>
        </row>
        <row r="2125">
          <cell r="B2125">
            <v>999050008</v>
          </cell>
          <cell r="C2125">
            <v>0</v>
          </cell>
          <cell r="D2125">
            <v>999050008</v>
          </cell>
          <cell r="E2125" t="str">
            <v>DOSIFICADOR SUPERBASE 4 BOT.</v>
          </cell>
          <cell r="F2125" t="str">
            <v>Key</v>
          </cell>
        </row>
        <row r="2126">
          <cell r="B2126">
            <v>5421</v>
          </cell>
          <cell r="C2126">
            <v>90498</v>
          </cell>
          <cell r="D2126">
            <v>5421</v>
          </cell>
          <cell r="E2126" t="str">
            <v>KLEENEX COTTONELLE 540 H/S CAJ</v>
          </cell>
          <cell r="F2126" t="str">
            <v>KC</v>
          </cell>
        </row>
        <row r="2127">
          <cell r="B2127">
            <v>999050028</v>
          </cell>
          <cell r="C2127">
            <v>0</v>
          </cell>
          <cell r="D2127">
            <v>999050028</v>
          </cell>
          <cell r="E2127" t="str">
            <v>DOSIFICADOR HERMETICO PARA DET. EN LIQUIDO</v>
          </cell>
          <cell r="F2127" t="str">
            <v>Key</v>
          </cell>
        </row>
        <row r="2128">
          <cell r="B2128">
            <v>999050030</v>
          </cell>
          <cell r="C2128">
            <v>0</v>
          </cell>
          <cell r="D2128">
            <v>999050030</v>
          </cell>
          <cell r="E2128" t="str">
            <v>DOSIFICADOR PARA DETERGENTES EN LIQUIDO</v>
          </cell>
          <cell r="F2128" t="str">
            <v>Key</v>
          </cell>
        </row>
        <row r="2129">
          <cell r="B2129">
            <v>999050032</v>
          </cell>
          <cell r="C2129">
            <v>0</v>
          </cell>
          <cell r="D2129">
            <v>999050032</v>
          </cell>
          <cell r="E2129" t="str">
            <v>DOSIFICADOR ELECTRICO BIODIGESTOR</v>
          </cell>
          <cell r="F2129" t="str">
            <v>Key</v>
          </cell>
        </row>
        <row r="2130">
          <cell r="B2130">
            <v>999051375</v>
          </cell>
          <cell r="C2130">
            <v>0</v>
          </cell>
          <cell r="D2130">
            <v>999051375</v>
          </cell>
          <cell r="E2130" t="str">
            <v>DOSIFICADOR 4+1 PRODUCTOS C/PISTOLA</v>
          </cell>
          <cell r="F2130" t="str">
            <v>Key</v>
          </cell>
        </row>
        <row r="2131">
          <cell r="B2131">
            <v>999051683</v>
          </cell>
          <cell r="C2131">
            <v>0</v>
          </cell>
          <cell r="D2131">
            <v>999051683</v>
          </cell>
          <cell r="E2131" t="str">
            <v>PORTAGALON SENCILLO GALVANIZAD</v>
          </cell>
          <cell r="F2131" t="str">
            <v>Key</v>
          </cell>
        </row>
        <row r="2132">
          <cell r="B2132">
            <v>999051782</v>
          </cell>
          <cell r="E2132" t="str">
            <v>RESGUARDO SENCILLO PARA GALON</v>
          </cell>
          <cell r="F2132" t="str">
            <v>Key</v>
          </cell>
        </row>
        <row r="2133">
          <cell r="B2133">
            <v>999051785</v>
          </cell>
          <cell r="C2133">
            <v>0</v>
          </cell>
          <cell r="D2133">
            <v>999051785</v>
          </cell>
          <cell r="E2133" t="str">
            <v>DOSIFICADOR PRODOSE</v>
          </cell>
          <cell r="F2133" t="str">
            <v>Key</v>
          </cell>
        </row>
        <row r="2134">
          <cell r="B2134">
            <v>999051815</v>
          </cell>
          <cell r="C2134">
            <v>0</v>
          </cell>
          <cell r="D2134">
            <v>999051815</v>
          </cell>
          <cell r="E2134" t="str">
            <v>Dosificador 4 Botones 1 Gal/min</v>
          </cell>
          <cell r="F2134" t="str">
            <v>Key</v>
          </cell>
        </row>
        <row r="2135">
          <cell r="B2135">
            <v>999051816</v>
          </cell>
          <cell r="C2135">
            <v>0</v>
          </cell>
          <cell r="D2135">
            <v>999051816</v>
          </cell>
          <cell r="E2135" t="str">
            <v>Dosificador 1 Botón 4 Gal/min</v>
          </cell>
          <cell r="F2135" t="str">
            <v>Key</v>
          </cell>
        </row>
        <row r="2136">
          <cell r="B2136">
            <v>999051817</v>
          </cell>
          <cell r="C2136">
            <v>0</v>
          </cell>
          <cell r="D2136">
            <v>999051817</v>
          </cell>
          <cell r="E2136" t="str">
            <v xml:space="preserve">DOSIFICADOR 1 BOTON 1 GAL MIN  SEKO               </v>
          </cell>
          <cell r="F2136" t="str">
            <v>Key</v>
          </cell>
        </row>
        <row r="2137">
          <cell r="B2137">
            <v>5533</v>
          </cell>
          <cell r="C2137">
            <v>700152</v>
          </cell>
          <cell r="D2137">
            <v>5533</v>
          </cell>
          <cell r="E2137" t="str">
            <v>TORK UNIVERSAL H. BOBINA MULTI MAXI BLANCO H/D 200</v>
          </cell>
          <cell r="F2137" t="str">
            <v>SCA</v>
          </cell>
        </row>
        <row r="2138">
          <cell r="B2138">
            <v>8950</v>
          </cell>
          <cell r="C2138">
            <v>89422</v>
          </cell>
          <cell r="D2138">
            <v>8950</v>
          </cell>
          <cell r="E2138" t="str">
            <v>ENMOTION 21 T.ROLLO BCA.HS 213 M. (C/6 R)  (89422)</v>
          </cell>
          <cell r="F2138" t="str">
            <v>GP</v>
          </cell>
        </row>
        <row r="2139">
          <cell r="B2139">
            <v>5209</v>
          </cell>
          <cell r="C2139">
            <v>92540</v>
          </cell>
          <cell r="D2139">
            <v>5209</v>
          </cell>
          <cell r="E2139" t="str">
            <v>JABON EN ESPUMA EXPERIENCE CAJA C/4</v>
          </cell>
          <cell r="F2139" t="str">
            <v>KC</v>
          </cell>
        </row>
        <row r="2140">
          <cell r="B2140">
            <v>8904</v>
          </cell>
          <cell r="C2140">
            <v>26610</v>
          </cell>
          <cell r="D2140">
            <v>8904</v>
          </cell>
          <cell r="E2140" t="str">
            <v>Sofpull Toalla en Rollo Automático Blanca 122m (caja c/6)</v>
          </cell>
          <cell r="F2140" t="str">
            <v>GP</v>
          </cell>
        </row>
        <row r="2141">
          <cell r="B2141">
            <v>999051920</v>
          </cell>
          <cell r="C2141">
            <v>0</v>
          </cell>
          <cell r="D2141">
            <v>999051920</v>
          </cell>
          <cell r="E2141" t="str">
            <v xml:space="preserve">JABONERA RELLENABLE JABON LIQ. 1 L                </v>
          </cell>
          <cell r="F2141" t="str">
            <v>Key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2">
          <cell r="A2">
            <v>1</v>
          </cell>
          <cell r="B2" t="str">
            <v>KEY ASFALTEX 0.5 LTS</v>
          </cell>
          <cell r="C2">
            <v>35.94</v>
          </cell>
        </row>
        <row r="3">
          <cell r="A3">
            <v>2</v>
          </cell>
          <cell r="B3" t="str">
            <v>TAPA P/BASURERO EXT.BEIGE</v>
          </cell>
          <cell r="C3">
            <v>22.66</v>
          </cell>
        </row>
        <row r="4">
          <cell r="A4">
            <v>3</v>
          </cell>
          <cell r="C4">
            <v>25</v>
          </cell>
        </row>
        <row r="5">
          <cell r="A5">
            <v>4</v>
          </cell>
          <cell r="B5" t="str">
            <v>KEY ASFALTEX 20 LTS</v>
          </cell>
          <cell r="C5">
            <v>1206.8900000000001</v>
          </cell>
        </row>
        <row r="6">
          <cell r="A6">
            <v>5</v>
          </cell>
          <cell r="B6" t="str">
            <v xml:space="preserve">KEY ASFALTEX 200 LTS           </v>
          </cell>
          <cell r="C6">
            <v>10809.96</v>
          </cell>
        </row>
        <row r="7">
          <cell r="A7">
            <v>6</v>
          </cell>
          <cell r="B7" t="str">
            <v>KEY DF-1</v>
          </cell>
          <cell r="C7">
            <v>9.9</v>
          </cell>
        </row>
        <row r="8">
          <cell r="A8">
            <v>7</v>
          </cell>
          <cell r="C8">
            <v>25</v>
          </cell>
        </row>
        <row r="9">
          <cell r="A9">
            <v>9</v>
          </cell>
          <cell r="B9" t="str">
            <v>KEY DF-1</v>
          </cell>
          <cell r="C9">
            <v>343.65</v>
          </cell>
        </row>
        <row r="10">
          <cell r="A10">
            <v>10</v>
          </cell>
          <cell r="B10" t="str">
            <v>KEY DF-1</v>
          </cell>
          <cell r="C10">
            <v>3211.77</v>
          </cell>
        </row>
        <row r="11">
          <cell r="A11">
            <v>11</v>
          </cell>
          <cell r="B11" t="str">
            <v>KEY DF-2 0.5 KGS</v>
          </cell>
          <cell r="C11">
            <v>30.1</v>
          </cell>
        </row>
        <row r="12">
          <cell r="A12">
            <v>13</v>
          </cell>
          <cell r="C12">
            <v>14.16</v>
          </cell>
        </row>
        <row r="13">
          <cell r="A13">
            <v>14</v>
          </cell>
          <cell r="B13" t="str">
            <v>KEY DF-2</v>
          </cell>
          <cell r="C13">
            <v>786.6</v>
          </cell>
        </row>
        <row r="14">
          <cell r="A14">
            <v>15</v>
          </cell>
          <cell r="B14" t="str">
            <v>KEY DF-2</v>
          </cell>
          <cell r="C14">
            <v>7626.6</v>
          </cell>
        </row>
        <row r="15">
          <cell r="A15">
            <v>16</v>
          </cell>
          <cell r="B15" t="str">
            <v>KEY ED</v>
          </cell>
          <cell r="C15">
            <v>16.100000000000001</v>
          </cell>
        </row>
        <row r="16">
          <cell r="A16">
            <v>19</v>
          </cell>
          <cell r="B16" t="str">
            <v>KEY ED 20 LTS</v>
          </cell>
          <cell r="C16">
            <v>785.2</v>
          </cell>
        </row>
        <row r="17">
          <cell r="A17">
            <v>20</v>
          </cell>
          <cell r="B17" t="str">
            <v>KEY ED  200 LT.</v>
          </cell>
          <cell r="C17">
            <v>7419.7</v>
          </cell>
        </row>
        <row r="18">
          <cell r="A18">
            <v>21</v>
          </cell>
          <cell r="B18" t="str">
            <v>KEY ELT 0.25 LTS</v>
          </cell>
          <cell r="C18">
            <v>17.91</v>
          </cell>
        </row>
        <row r="19">
          <cell r="A19">
            <v>22</v>
          </cell>
          <cell r="C19">
            <v>25.85</v>
          </cell>
        </row>
        <row r="20">
          <cell r="A20">
            <v>24</v>
          </cell>
          <cell r="B20" t="str">
            <v>KEY ELT 20 LTS</v>
          </cell>
          <cell r="C20">
            <v>973.24</v>
          </cell>
        </row>
        <row r="21">
          <cell r="A21">
            <v>25</v>
          </cell>
          <cell r="B21" t="str">
            <v>KEY ELT 200 LTS</v>
          </cell>
          <cell r="C21">
            <v>8544.2000000000007</v>
          </cell>
        </row>
        <row r="22">
          <cell r="A22">
            <v>26</v>
          </cell>
          <cell r="B22" t="str">
            <v>KEY LD 0.25 LTS</v>
          </cell>
          <cell r="C22">
            <v>5.27</v>
          </cell>
        </row>
        <row r="23">
          <cell r="A23">
            <v>27</v>
          </cell>
          <cell r="B23" t="str">
            <v>KEY LD 1 LTS</v>
          </cell>
          <cell r="C23">
            <v>27.37</v>
          </cell>
        </row>
        <row r="24">
          <cell r="A24">
            <v>28</v>
          </cell>
          <cell r="B24" t="str">
            <v>KEY LD 4 LTS</v>
          </cell>
          <cell r="C24">
            <v>71.77</v>
          </cell>
        </row>
        <row r="25">
          <cell r="A25">
            <v>29</v>
          </cell>
          <cell r="B25" t="str">
            <v xml:space="preserve">KEY LD 20 LTS                  P.ORIGEN: MEXICO   </v>
          </cell>
          <cell r="C25">
            <v>329.49</v>
          </cell>
        </row>
        <row r="26">
          <cell r="A26">
            <v>30</v>
          </cell>
          <cell r="B26" t="str">
            <v>KEY LD 200 LTS</v>
          </cell>
          <cell r="C26">
            <v>2941.45</v>
          </cell>
        </row>
        <row r="27">
          <cell r="A27">
            <v>31</v>
          </cell>
          <cell r="B27" t="str">
            <v>KEY LDM</v>
          </cell>
          <cell r="C27">
            <v>1.6</v>
          </cell>
        </row>
        <row r="28">
          <cell r="A28">
            <v>34</v>
          </cell>
          <cell r="B28" t="str">
            <v>KEY LDM</v>
          </cell>
          <cell r="C28">
            <v>116.99</v>
          </cell>
        </row>
        <row r="29">
          <cell r="A29">
            <v>35</v>
          </cell>
          <cell r="B29" t="str">
            <v>KEY LDM</v>
          </cell>
          <cell r="C29">
            <v>1093.9100000000001</v>
          </cell>
        </row>
        <row r="30">
          <cell r="A30">
            <v>36</v>
          </cell>
          <cell r="B30" t="str">
            <v>KEY LDR</v>
          </cell>
          <cell r="C30">
            <v>1.9</v>
          </cell>
        </row>
        <row r="31">
          <cell r="A31">
            <v>39</v>
          </cell>
          <cell r="B31" t="str">
            <v>KEY LDR</v>
          </cell>
          <cell r="C31">
            <v>163.56</v>
          </cell>
        </row>
        <row r="32">
          <cell r="A32">
            <v>40</v>
          </cell>
          <cell r="B32" t="str">
            <v>KEY LDR</v>
          </cell>
          <cell r="C32">
            <v>1580.38</v>
          </cell>
        </row>
        <row r="33">
          <cell r="A33">
            <v>41</v>
          </cell>
          <cell r="B33" t="str">
            <v>KEY SS 0.5 LTS</v>
          </cell>
          <cell r="C33">
            <v>25.71</v>
          </cell>
        </row>
        <row r="34">
          <cell r="A34">
            <v>44</v>
          </cell>
          <cell r="B34" t="str">
            <v>SS</v>
          </cell>
          <cell r="C34">
            <v>827.39</v>
          </cell>
        </row>
        <row r="35">
          <cell r="A35">
            <v>45</v>
          </cell>
          <cell r="B35" t="str">
            <v>SS</v>
          </cell>
          <cell r="C35">
            <v>7536.94</v>
          </cell>
        </row>
        <row r="36">
          <cell r="A36">
            <v>46</v>
          </cell>
          <cell r="B36" t="str">
            <v>KEY SSF</v>
          </cell>
          <cell r="C36">
            <v>9.91</v>
          </cell>
        </row>
        <row r="37">
          <cell r="A37">
            <v>49</v>
          </cell>
          <cell r="B37" t="str">
            <v>KEY SSF</v>
          </cell>
          <cell r="C37">
            <v>372.96</v>
          </cell>
        </row>
        <row r="38">
          <cell r="A38">
            <v>50</v>
          </cell>
          <cell r="B38" t="str">
            <v>KEY SSF</v>
          </cell>
          <cell r="C38">
            <v>3503.03</v>
          </cell>
        </row>
        <row r="39">
          <cell r="A39">
            <v>51</v>
          </cell>
          <cell r="B39" t="str">
            <v>KEY SSN 0.5 KGS</v>
          </cell>
          <cell r="C39">
            <v>29.07</v>
          </cell>
        </row>
        <row r="40">
          <cell r="A40">
            <v>54</v>
          </cell>
          <cell r="B40" t="str">
            <v>SSN</v>
          </cell>
          <cell r="C40">
            <v>1246.8900000000001</v>
          </cell>
        </row>
        <row r="41">
          <cell r="A41">
            <v>55</v>
          </cell>
          <cell r="B41" t="str">
            <v>SSN</v>
          </cell>
          <cell r="C41">
            <v>12309.9</v>
          </cell>
        </row>
        <row r="42">
          <cell r="A42">
            <v>56</v>
          </cell>
          <cell r="B42" t="str">
            <v>KEY SSN-E</v>
          </cell>
          <cell r="C42">
            <v>10.18</v>
          </cell>
        </row>
        <row r="43">
          <cell r="A43">
            <v>59</v>
          </cell>
          <cell r="B43" t="str">
            <v>KEY SSN-E</v>
          </cell>
          <cell r="C43">
            <v>352.51</v>
          </cell>
        </row>
        <row r="44">
          <cell r="A44">
            <v>60</v>
          </cell>
          <cell r="B44" t="str">
            <v>KEY SSN-E</v>
          </cell>
          <cell r="C44">
            <v>3456.22</v>
          </cell>
        </row>
        <row r="45">
          <cell r="A45">
            <v>61</v>
          </cell>
          <cell r="B45" t="str">
            <v>KEY SNF</v>
          </cell>
          <cell r="C45">
            <v>10.31</v>
          </cell>
        </row>
        <row r="46">
          <cell r="A46">
            <v>63</v>
          </cell>
          <cell r="B46" t="str">
            <v>KEY SNF</v>
          </cell>
          <cell r="C46">
            <v>84.51</v>
          </cell>
        </row>
        <row r="47">
          <cell r="A47">
            <v>64</v>
          </cell>
          <cell r="B47" t="str">
            <v>KEY SNF</v>
          </cell>
          <cell r="C47">
            <v>362.66</v>
          </cell>
        </row>
        <row r="48">
          <cell r="A48">
            <v>65</v>
          </cell>
          <cell r="B48" t="str">
            <v>KEY SNF</v>
          </cell>
          <cell r="C48">
            <v>3562.13</v>
          </cell>
        </row>
        <row r="49">
          <cell r="A49">
            <v>66</v>
          </cell>
          <cell r="B49" t="str">
            <v>KEY SSE 0.5 LTS</v>
          </cell>
          <cell r="C49">
            <v>26.57</v>
          </cell>
        </row>
        <row r="50">
          <cell r="A50">
            <v>69</v>
          </cell>
          <cell r="B50" t="str">
            <v>SSE</v>
          </cell>
          <cell r="C50">
            <v>885.62</v>
          </cell>
        </row>
        <row r="51">
          <cell r="A51">
            <v>70</v>
          </cell>
          <cell r="B51" t="str">
            <v>SSE</v>
          </cell>
          <cell r="C51">
            <v>8433.7999999999993</v>
          </cell>
        </row>
        <row r="52">
          <cell r="A52">
            <v>81</v>
          </cell>
          <cell r="B52" t="str">
            <v>KEY SOLV 0.5 LTS</v>
          </cell>
          <cell r="C52">
            <v>24.34</v>
          </cell>
        </row>
        <row r="53">
          <cell r="A53">
            <v>84</v>
          </cell>
          <cell r="B53" t="str">
            <v>SOLV</v>
          </cell>
          <cell r="C53">
            <v>696.4</v>
          </cell>
        </row>
        <row r="54">
          <cell r="A54">
            <v>85</v>
          </cell>
          <cell r="B54" t="str">
            <v>SOLV</v>
          </cell>
          <cell r="C54">
            <v>6243.23</v>
          </cell>
        </row>
        <row r="55">
          <cell r="A55">
            <v>86</v>
          </cell>
          <cell r="B55" t="str">
            <v>KEY SOLV VDG 0.5 KGS</v>
          </cell>
          <cell r="C55">
            <v>13.7</v>
          </cell>
        </row>
        <row r="56">
          <cell r="A56">
            <v>89</v>
          </cell>
          <cell r="B56" t="str">
            <v>KEY SOLV VDG 30 KGS</v>
          </cell>
          <cell r="C56">
            <v>1621.34</v>
          </cell>
        </row>
        <row r="57">
          <cell r="A57">
            <v>90</v>
          </cell>
          <cell r="B57" t="str">
            <v>KEY SOLV VDG 300 KGS</v>
          </cell>
          <cell r="C57">
            <v>14387</v>
          </cell>
        </row>
        <row r="58">
          <cell r="A58">
            <v>91</v>
          </cell>
          <cell r="B58" t="str">
            <v>DFH</v>
          </cell>
          <cell r="C58">
            <v>7.78</v>
          </cell>
        </row>
        <row r="59">
          <cell r="A59">
            <v>96</v>
          </cell>
          <cell r="B59" t="str">
            <v>KEY SSK 0.5 LTS</v>
          </cell>
          <cell r="C59">
            <v>24.39</v>
          </cell>
        </row>
        <row r="60">
          <cell r="A60">
            <v>99</v>
          </cell>
          <cell r="B60" t="str">
            <v>SSK</v>
          </cell>
          <cell r="C60">
            <v>748.91</v>
          </cell>
        </row>
        <row r="61">
          <cell r="A61">
            <v>100</v>
          </cell>
          <cell r="B61" t="str">
            <v>SSK</v>
          </cell>
          <cell r="C61">
            <v>6740.56</v>
          </cell>
        </row>
        <row r="62">
          <cell r="A62">
            <v>101</v>
          </cell>
          <cell r="B62" t="str">
            <v>KEY LMP CITRO 0.25 KG</v>
          </cell>
          <cell r="C62">
            <v>9.6999999999999993</v>
          </cell>
        </row>
        <row r="63">
          <cell r="A63">
            <v>102</v>
          </cell>
          <cell r="B63" t="str">
            <v>LMP CITRO</v>
          </cell>
          <cell r="C63">
            <v>23.8</v>
          </cell>
        </row>
        <row r="64">
          <cell r="A64">
            <v>103</v>
          </cell>
          <cell r="B64" t="str">
            <v>KEY LIMPIAMANOS PASTA CITRO</v>
          </cell>
          <cell r="C64">
            <v>74.099999999999994</v>
          </cell>
        </row>
        <row r="65">
          <cell r="A65">
            <v>104</v>
          </cell>
          <cell r="B65" t="str">
            <v>KEY LIMPIAMANOS PASTA CITRO 17 KGS.</v>
          </cell>
          <cell r="C65">
            <v>518.5</v>
          </cell>
        </row>
        <row r="66">
          <cell r="A66">
            <v>105</v>
          </cell>
          <cell r="B66" t="str">
            <v>KEY LIMPIAMANOS PASTA CITRO 4K</v>
          </cell>
          <cell r="C66">
            <v>130.5</v>
          </cell>
        </row>
        <row r="67">
          <cell r="A67">
            <v>106</v>
          </cell>
          <cell r="B67" t="str">
            <v>KEY PRE-LAVADOR 0.25 LTS</v>
          </cell>
          <cell r="C67">
            <v>5.0599999999999996</v>
          </cell>
        </row>
        <row r="68">
          <cell r="A68">
            <v>107</v>
          </cell>
          <cell r="B68" t="str">
            <v>KEY PRE-LAVADOR 1 LTO.</v>
          </cell>
          <cell r="C68">
            <v>23.09</v>
          </cell>
        </row>
        <row r="69">
          <cell r="A69">
            <v>108</v>
          </cell>
          <cell r="B69" t="str">
            <v>PRELAVADOR</v>
          </cell>
          <cell r="C69">
            <v>107.83</v>
          </cell>
        </row>
        <row r="70">
          <cell r="A70">
            <v>111</v>
          </cell>
          <cell r="B70" t="str">
            <v xml:space="preserve">KEY OXI 0.25 LTS </v>
          </cell>
          <cell r="C70">
            <v>5.59</v>
          </cell>
        </row>
        <row r="71">
          <cell r="A71">
            <v>112</v>
          </cell>
          <cell r="B71" t="str">
            <v>KEY BLANQUEADOR 1 LTS</v>
          </cell>
          <cell r="C71">
            <v>20.399999999999999</v>
          </cell>
        </row>
        <row r="72">
          <cell r="A72">
            <v>113</v>
          </cell>
          <cell r="B72" t="str">
            <v>KEY OXI 4 LTS</v>
          </cell>
          <cell r="C72">
            <v>78.75</v>
          </cell>
        </row>
        <row r="73">
          <cell r="A73">
            <v>116</v>
          </cell>
          <cell r="B73" t="str">
            <v>KEY IMAN 0.25 LTS</v>
          </cell>
          <cell r="C73">
            <v>16.53</v>
          </cell>
        </row>
        <row r="74">
          <cell r="A74">
            <v>117</v>
          </cell>
          <cell r="B74" t="str">
            <v>KEY IMAN 1 LTS</v>
          </cell>
          <cell r="C74">
            <v>55.93</v>
          </cell>
        </row>
        <row r="75">
          <cell r="A75">
            <v>118</v>
          </cell>
          <cell r="B75" t="str">
            <v>KEY IMAN 4 LTS</v>
          </cell>
          <cell r="C75">
            <v>224.11</v>
          </cell>
        </row>
        <row r="76">
          <cell r="A76">
            <v>119</v>
          </cell>
          <cell r="B76" t="str">
            <v>KEY IMAN 20 LTS</v>
          </cell>
          <cell r="C76">
            <v>984.04</v>
          </cell>
        </row>
        <row r="77">
          <cell r="A77">
            <v>120</v>
          </cell>
          <cell r="B77" t="str">
            <v>KEY IMAN 200 LTS</v>
          </cell>
          <cell r="C77">
            <v>5617.9</v>
          </cell>
        </row>
        <row r="78">
          <cell r="A78">
            <v>121</v>
          </cell>
          <cell r="B78" t="str">
            <v>KEY LAVALOZA 0.25 LTS</v>
          </cell>
          <cell r="C78">
            <v>6.43</v>
          </cell>
        </row>
        <row r="79">
          <cell r="A79">
            <v>122</v>
          </cell>
          <cell r="B79" t="str">
            <v>KEY LAVALOZA 1 LTS</v>
          </cell>
          <cell r="C79">
            <v>27.5</v>
          </cell>
        </row>
        <row r="80">
          <cell r="A80">
            <v>123</v>
          </cell>
          <cell r="B80" t="str">
            <v>KEY LAVALOZA</v>
          </cell>
          <cell r="C80">
            <v>92.25</v>
          </cell>
        </row>
        <row r="81">
          <cell r="A81">
            <v>124</v>
          </cell>
          <cell r="B81" t="str">
            <v>KEY LAVALOZA</v>
          </cell>
          <cell r="C81">
            <v>436.9</v>
          </cell>
        </row>
        <row r="82">
          <cell r="A82">
            <v>125</v>
          </cell>
          <cell r="B82" t="str">
            <v>LAVALOZA</v>
          </cell>
          <cell r="C82">
            <v>1985.86</v>
          </cell>
        </row>
        <row r="83">
          <cell r="A83">
            <v>126</v>
          </cell>
          <cell r="B83" t="str">
            <v>KEY LAVALFOMBRAS 0.25 LTS</v>
          </cell>
          <cell r="C83">
            <v>5.86</v>
          </cell>
        </row>
        <row r="84">
          <cell r="A84">
            <v>127</v>
          </cell>
          <cell r="B84" t="str">
            <v>KEY LAVALFOMBRAS 1 LTS</v>
          </cell>
          <cell r="C84">
            <v>28.21</v>
          </cell>
        </row>
        <row r="85">
          <cell r="A85">
            <v>128</v>
          </cell>
          <cell r="B85" t="str">
            <v>KEY LAVALFOMBRAS 4 LTS</v>
          </cell>
          <cell r="C85">
            <v>79.510000000000005</v>
          </cell>
        </row>
        <row r="86">
          <cell r="A86">
            <v>129</v>
          </cell>
          <cell r="B86" t="str">
            <v>KEY LAVALFOMBRAS 20 LTS</v>
          </cell>
          <cell r="C86">
            <v>387.79</v>
          </cell>
        </row>
        <row r="87">
          <cell r="A87">
            <v>130</v>
          </cell>
          <cell r="B87" t="str">
            <v>KEY LAVALFOMBRAS</v>
          </cell>
          <cell r="C87">
            <v>1561.11</v>
          </cell>
        </row>
        <row r="88">
          <cell r="A88">
            <v>131</v>
          </cell>
          <cell r="B88" t="str">
            <v>KEY LIMPIABAÑOS 0.25 LTS</v>
          </cell>
          <cell r="C88">
            <v>6.91</v>
          </cell>
        </row>
        <row r="89">
          <cell r="A89">
            <v>132</v>
          </cell>
          <cell r="B89" t="str">
            <v>KEY LIMPIABAÑOS 1 LTS.</v>
          </cell>
          <cell r="C89">
            <v>33</v>
          </cell>
        </row>
        <row r="90">
          <cell r="A90">
            <v>133</v>
          </cell>
          <cell r="B90" t="str">
            <v>KEY LIMPIABAOS 4 LTS</v>
          </cell>
          <cell r="C90">
            <v>100.63</v>
          </cell>
        </row>
        <row r="91">
          <cell r="A91">
            <v>134</v>
          </cell>
          <cell r="B91" t="str">
            <v>KEY LIMPIABAOS 20 LTS</v>
          </cell>
          <cell r="C91">
            <v>493.62</v>
          </cell>
        </row>
        <row r="92">
          <cell r="A92">
            <v>135</v>
          </cell>
          <cell r="B92" t="str">
            <v>KEY LIMPIABAÑOS</v>
          </cell>
          <cell r="C92">
            <v>2917.1</v>
          </cell>
        </row>
        <row r="93">
          <cell r="A93">
            <v>136</v>
          </cell>
          <cell r="B93" t="str">
            <v>KEY LIMPIABAÑOS REFORZADO</v>
          </cell>
          <cell r="C93">
            <v>2.7</v>
          </cell>
        </row>
        <row r="94">
          <cell r="A94">
            <v>138</v>
          </cell>
          <cell r="B94" t="str">
            <v>LIMPIABAÑOS REFORZADO</v>
          </cell>
          <cell r="C94">
            <v>57.36</v>
          </cell>
        </row>
        <row r="95">
          <cell r="A95">
            <v>139</v>
          </cell>
          <cell r="B95" t="str">
            <v>KEY LIMPIABAÑOS REFORZADO</v>
          </cell>
          <cell r="C95">
            <v>291.5</v>
          </cell>
        </row>
        <row r="96">
          <cell r="A96">
            <v>141</v>
          </cell>
          <cell r="B96" t="str">
            <v>KEY LIMON 0.25 LTS</v>
          </cell>
          <cell r="C96">
            <v>5.26</v>
          </cell>
        </row>
        <row r="97">
          <cell r="A97">
            <v>142</v>
          </cell>
          <cell r="B97" t="str">
            <v>KEY LIMON 1 LTS</v>
          </cell>
          <cell r="C97">
            <v>27.48</v>
          </cell>
        </row>
        <row r="98">
          <cell r="A98">
            <v>143</v>
          </cell>
          <cell r="B98" t="str">
            <v>KEY LIMON 4 LTS</v>
          </cell>
          <cell r="C98">
            <v>71.69</v>
          </cell>
        </row>
        <row r="99">
          <cell r="A99">
            <v>144</v>
          </cell>
          <cell r="B99" t="str">
            <v>KEY LIMON 20 LTS</v>
          </cell>
          <cell r="C99">
            <v>334.63</v>
          </cell>
        </row>
        <row r="100">
          <cell r="A100">
            <v>145</v>
          </cell>
          <cell r="B100" t="str">
            <v>KEY LIMON 200 LTS</v>
          </cell>
          <cell r="C100">
            <v>2938.93</v>
          </cell>
        </row>
        <row r="101">
          <cell r="A101">
            <v>146</v>
          </cell>
          <cell r="B101" t="str">
            <v>KEY LIMPIAMANOS LIQ. 0.25 LTS</v>
          </cell>
          <cell r="C101">
            <v>5</v>
          </cell>
        </row>
        <row r="102">
          <cell r="A102">
            <v>148</v>
          </cell>
          <cell r="B102" t="str">
            <v>KEY LIMPIAMANOS LIQ. 4 LT</v>
          </cell>
          <cell r="C102">
            <v>55.84</v>
          </cell>
        </row>
        <row r="103">
          <cell r="A103">
            <v>149</v>
          </cell>
          <cell r="B103" t="str">
            <v>KEY LIMPIAMANOS LIQ. 20 L</v>
          </cell>
          <cell r="C103">
            <v>269.83</v>
          </cell>
        </row>
        <row r="104">
          <cell r="A104">
            <v>150</v>
          </cell>
          <cell r="B104" t="str">
            <v>LIMPIAMANOS LIQUIDO</v>
          </cell>
          <cell r="C104">
            <v>1512.6</v>
          </cell>
        </row>
        <row r="105">
          <cell r="A105">
            <v>151</v>
          </cell>
          <cell r="B105" t="str">
            <v>KEY LIMPIAMANOS LIQ. ESP. 0.25 LTS.</v>
          </cell>
          <cell r="C105">
            <v>3</v>
          </cell>
        </row>
        <row r="106">
          <cell r="A106">
            <v>154</v>
          </cell>
          <cell r="B106" t="str">
            <v>KEY LIMPIAMANOS LIQ. ESP.</v>
          </cell>
          <cell r="C106">
            <v>366.62</v>
          </cell>
        </row>
        <row r="107">
          <cell r="A107">
            <v>155</v>
          </cell>
          <cell r="B107" t="str">
            <v>KEY LIMPIAMANOS LIQ. ESPECIAL</v>
          </cell>
          <cell r="C107">
            <v>2215.1</v>
          </cell>
        </row>
        <row r="108">
          <cell r="A108">
            <v>156</v>
          </cell>
          <cell r="B108" t="str">
            <v>KEY LIMPIAMANOS PASTA 0.25 KGS</v>
          </cell>
          <cell r="C108">
            <v>11.82</v>
          </cell>
        </row>
        <row r="109">
          <cell r="A109">
            <v>157</v>
          </cell>
          <cell r="B109" t="str">
            <v>KEY LIMPIAMANOS PASTA (BAJA YA NO SE FABRICA)</v>
          </cell>
          <cell r="C109">
            <v>24.8</v>
          </cell>
        </row>
        <row r="110">
          <cell r="A110">
            <v>158</v>
          </cell>
          <cell r="B110" t="str">
            <v>KEY LIMPIAMANOS PASTA</v>
          </cell>
          <cell r="C110">
            <v>73.400000000000006</v>
          </cell>
        </row>
        <row r="111">
          <cell r="A111">
            <v>159</v>
          </cell>
          <cell r="B111" t="str">
            <v>KEY LIMPIAMANOS PASTA 17 KGS</v>
          </cell>
          <cell r="C111">
            <v>600.9</v>
          </cell>
        </row>
        <row r="112">
          <cell r="A112">
            <v>160</v>
          </cell>
          <cell r="B112" t="str">
            <v>KEY LIMPIAMANOS PASTA 4 KGS</v>
          </cell>
          <cell r="C112">
            <v>148.94999999999999</v>
          </cell>
        </row>
        <row r="113">
          <cell r="A113">
            <v>166</v>
          </cell>
          <cell r="B113" t="str">
            <v>KEY LIMPIAVIDRIOS 0.25 LTS</v>
          </cell>
          <cell r="C113">
            <v>4.46</v>
          </cell>
        </row>
        <row r="114">
          <cell r="A114">
            <v>167</v>
          </cell>
          <cell r="B114" t="str">
            <v>KEY LIMPIAVIDRIOS 1 LTS</v>
          </cell>
          <cell r="C114">
            <v>15.39</v>
          </cell>
        </row>
        <row r="115">
          <cell r="A115">
            <v>168</v>
          </cell>
          <cell r="B115" t="str">
            <v>KEY LIMPIAVIDRIOS 4 LTS</v>
          </cell>
          <cell r="C115">
            <v>41.84</v>
          </cell>
        </row>
        <row r="116">
          <cell r="A116">
            <v>169</v>
          </cell>
          <cell r="B116" t="str">
            <v>KEY LIMPIAVIDRIOS 20 LTS</v>
          </cell>
          <cell r="C116">
            <v>187.88</v>
          </cell>
        </row>
        <row r="117">
          <cell r="A117">
            <v>170</v>
          </cell>
          <cell r="B117" t="str">
            <v>KEY LIMPIAVIDRIOS</v>
          </cell>
          <cell r="C117">
            <v>780.2</v>
          </cell>
        </row>
        <row r="118">
          <cell r="A118">
            <v>171</v>
          </cell>
          <cell r="B118" t="str">
            <v>KEY 1000 0.25 LTS</v>
          </cell>
          <cell r="C118">
            <v>5.24</v>
          </cell>
        </row>
        <row r="119">
          <cell r="A119">
            <v>172</v>
          </cell>
          <cell r="B119" t="str">
            <v>KEY 1000 1 LTS</v>
          </cell>
          <cell r="C119">
            <v>30.58</v>
          </cell>
        </row>
        <row r="120">
          <cell r="A120">
            <v>173</v>
          </cell>
          <cell r="B120" t="str">
            <v>KEY 1000 4 LTS</v>
          </cell>
          <cell r="C120">
            <v>83.8</v>
          </cell>
        </row>
        <row r="121">
          <cell r="A121">
            <v>174</v>
          </cell>
          <cell r="B121" t="str">
            <v>KEY 1000 20 LTS</v>
          </cell>
          <cell r="C121">
            <v>379.49</v>
          </cell>
        </row>
        <row r="122">
          <cell r="A122">
            <v>175</v>
          </cell>
          <cell r="B122" t="str">
            <v>KEY 1000 200 LTS</v>
          </cell>
          <cell r="C122">
            <v>3066.7</v>
          </cell>
        </row>
        <row r="123">
          <cell r="A123">
            <v>176</v>
          </cell>
          <cell r="B123" t="str">
            <v>KEY AUTOSHAMPOO 0.25 LTS</v>
          </cell>
          <cell r="C123">
            <v>5.55</v>
          </cell>
        </row>
        <row r="124">
          <cell r="A124">
            <v>177</v>
          </cell>
          <cell r="B124" t="str">
            <v>KEY AUTOSHAMPOO 1 LTS</v>
          </cell>
          <cell r="C124">
            <v>18.3</v>
          </cell>
        </row>
        <row r="125">
          <cell r="A125">
            <v>178</v>
          </cell>
          <cell r="B125" t="str">
            <v>KEY AUTOSHAMPOO 4 LTS</v>
          </cell>
          <cell r="C125">
            <v>61.14</v>
          </cell>
        </row>
        <row r="126">
          <cell r="A126">
            <v>179</v>
          </cell>
          <cell r="B126" t="str">
            <v>KEY AUTOSHAMPOO 20 LTS</v>
          </cell>
          <cell r="C126">
            <v>297.35000000000002</v>
          </cell>
        </row>
        <row r="127">
          <cell r="A127">
            <v>180</v>
          </cell>
          <cell r="B127" t="str">
            <v>KEY AUTOSHAMPOO 200 LTS</v>
          </cell>
          <cell r="C127">
            <v>2507.6</v>
          </cell>
        </row>
        <row r="128">
          <cell r="A128">
            <v>181</v>
          </cell>
          <cell r="B128" t="str">
            <v>KEY PINO 0.25 LTS</v>
          </cell>
          <cell r="C128">
            <v>5.32</v>
          </cell>
        </row>
        <row r="129">
          <cell r="A129">
            <v>182</v>
          </cell>
          <cell r="B129" t="str">
            <v>KEY PINO</v>
          </cell>
          <cell r="C129">
            <v>9.14</v>
          </cell>
        </row>
        <row r="130">
          <cell r="A130">
            <v>183</v>
          </cell>
          <cell r="B130" t="str">
            <v>KEY PINO 4 LTS</v>
          </cell>
          <cell r="C130">
            <v>56.31</v>
          </cell>
        </row>
        <row r="131">
          <cell r="A131">
            <v>184</v>
          </cell>
          <cell r="B131" t="str">
            <v>KEY PINO 20 LTS</v>
          </cell>
          <cell r="C131">
            <v>272.77999999999997</v>
          </cell>
        </row>
        <row r="132">
          <cell r="A132">
            <v>185</v>
          </cell>
          <cell r="B132" t="str">
            <v>KEY PINO 200 LTS</v>
          </cell>
          <cell r="C132">
            <v>2045.7</v>
          </cell>
        </row>
        <row r="133">
          <cell r="A133">
            <v>186</v>
          </cell>
          <cell r="B133" t="str">
            <v>KEY JABON CREMA ALMENDRAS</v>
          </cell>
          <cell r="C133">
            <v>17.2</v>
          </cell>
        </row>
        <row r="134">
          <cell r="A134">
            <v>187</v>
          </cell>
          <cell r="B134" t="str">
            <v>KEY JABON CREMA ALMENDRAS</v>
          </cell>
          <cell r="C134">
            <v>24.3</v>
          </cell>
        </row>
        <row r="135">
          <cell r="A135">
            <v>188</v>
          </cell>
          <cell r="B135" t="str">
            <v>KEY JABON CREMA ALMENDRAS</v>
          </cell>
          <cell r="C135">
            <v>92.63</v>
          </cell>
        </row>
        <row r="136">
          <cell r="A136">
            <v>189</v>
          </cell>
          <cell r="B136" t="str">
            <v>KEY JABON CREMA ALMENDRAS</v>
          </cell>
          <cell r="C136">
            <v>383.7</v>
          </cell>
        </row>
        <row r="137">
          <cell r="A137">
            <v>191</v>
          </cell>
          <cell r="B137" t="str">
            <v>KEY DLC 0.25 LTS</v>
          </cell>
          <cell r="C137">
            <v>5.57</v>
          </cell>
        </row>
        <row r="138">
          <cell r="A138">
            <v>192</v>
          </cell>
          <cell r="B138" t="str">
            <v>KEY DLC 1 LTS</v>
          </cell>
          <cell r="C138">
            <v>21.6</v>
          </cell>
        </row>
        <row r="139">
          <cell r="A139">
            <v>193</v>
          </cell>
          <cell r="B139" t="str">
            <v>KEY DLC 4 LTS</v>
          </cell>
          <cell r="C139">
            <v>87.32</v>
          </cell>
        </row>
        <row r="140">
          <cell r="A140">
            <v>194</v>
          </cell>
          <cell r="B140" t="str">
            <v>KEY DLC 20 LTS</v>
          </cell>
          <cell r="C140">
            <v>407.86</v>
          </cell>
        </row>
        <row r="141">
          <cell r="A141">
            <v>196</v>
          </cell>
          <cell r="B141" t="str">
            <v>KEY SLC 0.25 LTS</v>
          </cell>
          <cell r="C141">
            <v>6.08</v>
          </cell>
        </row>
        <row r="142">
          <cell r="A142">
            <v>197</v>
          </cell>
          <cell r="B142" t="str">
            <v>KEY SLC 1 LTS</v>
          </cell>
          <cell r="C142">
            <v>24.1</v>
          </cell>
        </row>
        <row r="143">
          <cell r="A143">
            <v>198</v>
          </cell>
          <cell r="B143" t="str">
            <v>KEY SLC 4 LTS</v>
          </cell>
          <cell r="C143">
            <v>84.85</v>
          </cell>
        </row>
        <row r="144">
          <cell r="A144">
            <v>199</v>
          </cell>
          <cell r="B144" t="str">
            <v>KEY SLC 20 LTS</v>
          </cell>
          <cell r="C144">
            <v>414.3</v>
          </cell>
        </row>
        <row r="145">
          <cell r="A145">
            <v>201</v>
          </cell>
          <cell r="B145" t="str">
            <v>MPD-100  0.25 Lt</v>
          </cell>
          <cell r="C145">
            <v>6.91</v>
          </cell>
        </row>
        <row r="146">
          <cell r="A146">
            <v>203</v>
          </cell>
          <cell r="B146" t="str">
            <v>REMOVEDOR DE MANCHAS</v>
          </cell>
          <cell r="C146">
            <v>18.899999999999999</v>
          </cell>
        </row>
        <row r="147">
          <cell r="A147">
            <v>204</v>
          </cell>
          <cell r="B147" t="str">
            <v>KEY MPD-100</v>
          </cell>
          <cell r="C147">
            <v>503.39</v>
          </cell>
        </row>
        <row r="148">
          <cell r="A148">
            <v>205</v>
          </cell>
          <cell r="B148" t="str">
            <v>KEY MPD-100</v>
          </cell>
          <cell r="C148">
            <v>4802.24</v>
          </cell>
        </row>
        <row r="149">
          <cell r="A149">
            <v>206</v>
          </cell>
          <cell r="B149" t="str">
            <v>KEY DET.DESINFECTANTE FLORAL</v>
          </cell>
          <cell r="C149">
            <v>1.9</v>
          </cell>
        </row>
        <row r="150">
          <cell r="A150">
            <v>207</v>
          </cell>
          <cell r="B150" t="str">
            <v>MPD-100  1,000 LT</v>
          </cell>
          <cell r="C150">
            <v>12130.6</v>
          </cell>
        </row>
        <row r="151">
          <cell r="A151">
            <v>208</v>
          </cell>
          <cell r="B151" t="str">
            <v>DET.DESINFECTANTE FLORAL</v>
          </cell>
          <cell r="C151">
            <v>33.93</v>
          </cell>
        </row>
        <row r="152">
          <cell r="A152">
            <v>209</v>
          </cell>
          <cell r="B152" t="str">
            <v>KEY DET.DESINFECTANTE FLORAL</v>
          </cell>
          <cell r="C152">
            <v>172</v>
          </cell>
        </row>
        <row r="153">
          <cell r="A153">
            <v>210</v>
          </cell>
          <cell r="B153" t="str">
            <v>KEY DET.DESINFECTANTE FLORAL</v>
          </cell>
          <cell r="C153">
            <v>1643</v>
          </cell>
        </row>
        <row r="154">
          <cell r="A154">
            <v>221</v>
          </cell>
          <cell r="B154" t="str">
            <v>KEY BIOACTIV 100 0.25 LTS</v>
          </cell>
          <cell r="C154">
            <v>4.76</v>
          </cell>
        </row>
        <row r="155">
          <cell r="A155">
            <v>224</v>
          </cell>
          <cell r="B155" t="str">
            <v>KEY BIOACTIV 100</v>
          </cell>
          <cell r="C155">
            <v>265.62</v>
          </cell>
        </row>
        <row r="156">
          <cell r="A156">
            <v>225</v>
          </cell>
          <cell r="B156" t="str">
            <v>KEY BIOACTIV 100</v>
          </cell>
          <cell r="C156">
            <v>2483.13</v>
          </cell>
        </row>
        <row r="157">
          <cell r="A157">
            <v>226</v>
          </cell>
          <cell r="B157" t="str">
            <v>KEY BIOACTIV 150 0.25 LTS</v>
          </cell>
          <cell r="C157">
            <v>5.0999999999999996</v>
          </cell>
        </row>
        <row r="158">
          <cell r="A158">
            <v>229</v>
          </cell>
          <cell r="B158" t="str">
            <v>KEY BIOACTIV 150 20 LTS</v>
          </cell>
          <cell r="C158">
            <v>305</v>
          </cell>
        </row>
        <row r="159">
          <cell r="A159">
            <v>230</v>
          </cell>
          <cell r="B159" t="str">
            <v>KEY BIOACTIV 150</v>
          </cell>
          <cell r="C159">
            <v>1402.1</v>
          </cell>
        </row>
        <row r="160">
          <cell r="A160">
            <v>231</v>
          </cell>
          <cell r="B160" t="str">
            <v>KEY BIOACTIV 200 0.25 LTS</v>
          </cell>
          <cell r="C160">
            <v>4.7699999999999996</v>
          </cell>
        </row>
        <row r="161">
          <cell r="A161">
            <v>232</v>
          </cell>
          <cell r="B161" t="str">
            <v>BIOACTIV 200</v>
          </cell>
          <cell r="C161">
            <v>7.87</v>
          </cell>
        </row>
        <row r="162">
          <cell r="A162">
            <v>233</v>
          </cell>
          <cell r="B162" t="str">
            <v>KEY BIOACTIV 200 4 LT</v>
          </cell>
          <cell r="C162">
            <v>55.6</v>
          </cell>
        </row>
        <row r="163">
          <cell r="A163">
            <v>234</v>
          </cell>
          <cell r="B163" t="str">
            <v>KEY BIOACTIV 200 20 LTS</v>
          </cell>
          <cell r="C163">
            <v>257.66000000000003</v>
          </cell>
        </row>
        <row r="164">
          <cell r="A164">
            <v>235</v>
          </cell>
          <cell r="B164" t="str">
            <v>KEY BIOACTIV 200 200 LTS</v>
          </cell>
          <cell r="C164">
            <v>2414.23</v>
          </cell>
        </row>
        <row r="165">
          <cell r="A165">
            <v>236</v>
          </cell>
          <cell r="B165" t="str">
            <v>KEY BIOACTIV 300 0.25 LTS</v>
          </cell>
          <cell r="C165">
            <v>6.09</v>
          </cell>
        </row>
        <row r="166">
          <cell r="A166">
            <v>237</v>
          </cell>
          <cell r="B166" t="str">
            <v>KEY BIOACTIV 300 0.8 LTS.</v>
          </cell>
          <cell r="C166">
            <v>29.8</v>
          </cell>
        </row>
        <row r="167">
          <cell r="A167">
            <v>238</v>
          </cell>
          <cell r="B167" t="str">
            <v>KEY BIOACTIV 300 4 LTS</v>
          </cell>
          <cell r="C167">
            <v>70.63</v>
          </cell>
        </row>
        <row r="168">
          <cell r="A168">
            <v>239</v>
          </cell>
          <cell r="B168" t="str">
            <v>KEY BIOACTIV 300 20 LTS</v>
          </cell>
          <cell r="C168">
            <v>344.98</v>
          </cell>
        </row>
        <row r="169">
          <cell r="A169">
            <v>240</v>
          </cell>
          <cell r="B169" t="str">
            <v>KEY BIOACTIV 300 200 LTS</v>
          </cell>
          <cell r="C169">
            <v>2842.2</v>
          </cell>
        </row>
        <row r="170">
          <cell r="A170">
            <v>241</v>
          </cell>
          <cell r="B170" t="str">
            <v>KEY JABON CREMA ALM 0.25 LTS (MUESTRA)</v>
          </cell>
          <cell r="C170">
            <v>6.32</v>
          </cell>
        </row>
        <row r="171">
          <cell r="A171">
            <v>242</v>
          </cell>
          <cell r="B171" t="str">
            <v>KEY JABON CREMA ALM 0.8 L</v>
          </cell>
          <cell r="C171">
            <v>29</v>
          </cell>
        </row>
        <row r="172">
          <cell r="A172">
            <v>246</v>
          </cell>
          <cell r="B172" t="str">
            <v>KEY JABON CREMA NEC 0.25 LTS</v>
          </cell>
          <cell r="C172">
            <v>2.5</v>
          </cell>
        </row>
        <row r="173">
          <cell r="A173">
            <v>247</v>
          </cell>
          <cell r="B173" t="str">
            <v>KEY JABON CREMA NEC 0.8 L</v>
          </cell>
          <cell r="C173">
            <v>26</v>
          </cell>
        </row>
        <row r="174">
          <cell r="A174">
            <v>249</v>
          </cell>
          <cell r="B174" t="str">
            <v>KEY J.C. NECTAR 20 LTS</v>
          </cell>
          <cell r="C174">
            <v>266.45999999999998</v>
          </cell>
        </row>
        <row r="175">
          <cell r="A175">
            <v>251</v>
          </cell>
          <cell r="B175" t="str">
            <v>KEY JABON LIQ. P/TRABAJO PESADO</v>
          </cell>
          <cell r="C175">
            <v>2.2000000000000002</v>
          </cell>
        </row>
        <row r="176">
          <cell r="A176">
            <v>252</v>
          </cell>
          <cell r="B176" t="str">
            <v>JABON LIQUIDO P/TRABAJO P</v>
          </cell>
          <cell r="C176">
            <v>25.6</v>
          </cell>
        </row>
        <row r="177">
          <cell r="A177">
            <v>253</v>
          </cell>
          <cell r="B177" t="str">
            <v>KEY JABON LIQ.TRAB.PESADO</v>
          </cell>
          <cell r="C177">
            <v>45.1</v>
          </cell>
        </row>
        <row r="178">
          <cell r="A178">
            <v>254</v>
          </cell>
          <cell r="B178" t="str">
            <v>JABON LIQUIDO P/TRABAJO P</v>
          </cell>
          <cell r="C178">
            <v>214.7</v>
          </cell>
        </row>
        <row r="179">
          <cell r="A179">
            <v>259</v>
          </cell>
          <cell r="C179">
            <v>254.6</v>
          </cell>
        </row>
        <row r="180">
          <cell r="A180">
            <v>261</v>
          </cell>
          <cell r="B180" t="str">
            <v>KEY COB-BR 0.25 LT.</v>
          </cell>
          <cell r="C180">
            <v>6.5</v>
          </cell>
        </row>
        <row r="181">
          <cell r="A181">
            <v>262</v>
          </cell>
          <cell r="B181" t="str">
            <v>KEY COB-BR 200 LT.</v>
          </cell>
          <cell r="C181">
            <v>2805.9</v>
          </cell>
        </row>
        <row r="182">
          <cell r="A182">
            <v>264</v>
          </cell>
          <cell r="B182" t="str">
            <v>KEY COB-B REFORZADO 20 LT.</v>
          </cell>
          <cell r="C182">
            <v>389.43</v>
          </cell>
        </row>
        <row r="183">
          <cell r="A183">
            <v>265</v>
          </cell>
          <cell r="B183" t="str">
            <v>KEY COB B REFORZADO 200 LT</v>
          </cell>
          <cell r="C183">
            <v>3775.69</v>
          </cell>
        </row>
        <row r="184">
          <cell r="A184">
            <v>266</v>
          </cell>
          <cell r="B184" t="str">
            <v>KEY JABON CREMA MAN 0.25 LTS</v>
          </cell>
          <cell r="C184">
            <v>6</v>
          </cell>
        </row>
        <row r="185">
          <cell r="A185">
            <v>267</v>
          </cell>
          <cell r="B185" t="str">
            <v>KEY JABON CREMA MAN 0.8 L</v>
          </cell>
          <cell r="C185">
            <v>30</v>
          </cell>
        </row>
        <row r="186">
          <cell r="A186">
            <v>268</v>
          </cell>
          <cell r="B186" t="str">
            <v>KEY COB-B 0.25 LT</v>
          </cell>
          <cell r="C186">
            <v>6.07</v>
          </cell>
        </row>
        <row r="187">
          <cell r="A187">
            <v>269</v>
          </cell>
          <cell r="B187" t="str">
            <v>KEY BIOBACTER 0.25 LT</v>
          </cell>
          <cell r="C187">
            <v>5.5</v>
          </cell>
        </row>
        <row r="188">
          <cell r="A188">
            <v>270</v>
          </cell>
          <cell r="B188" t="str">
            <v>COB-S</v>
          </cell>
          <cell r="C188">
            <v>2600.2800000000002</v>
          </cell>
        </row>
        <row r="189">
          <cell r="A189">
            <v>272</v>
          </cell>
          <cell r="B189" t="str">
            <v>KEY COB-B 0.25 LTS</v>
          </cell>
          <cell r="C189">
            <v>5.4</v>
          </cell>
        </row>
        <row r="190">
          <cell r="A190">
            <v>273</v>
          </cell>
          <cell r="B190" t="str">
            <v>KEY COB-B 20 LTS</v>
          </cell>
          <cell r="C190">
            <v>253.79</v>
          </cell>
        </row>
        <row r="191">
          <cell r="A191">
            <v>274</v>
          </cell>
          <cell r="B191" t="str">
            <v>KEY COB-B 200 LTS</v>
          </cell>
          <cell r="C191">
            <v>2404.66</v>
          </cell>
        </row>
        <row r="192">
          <cell r="A192">
            <v>276</v>
          </cell>
          <cell r="B192" t="str">
            <v>KEY JABON LIQ. NEUT 0.25 LTS</v>
          </cell>
          <cell r="C192">
            <v>5.41</v>
          </cell>
        </row>
        <row r="193">
          <cell r="A193">
            <v>277</v>
          </cell>
          <cell r="B193" t="str">
            <v>KEY JABON LIQ.NEUTR 0.8 L</v>
          </cell>
          <cell r="C193">
            <v>25.3</v>
          </cell>
        </row>
        <row r="194">
          <cell r="A194">
            <v>278</v>
          </cell>
          <cell r="B194" t="str">
            <v xml:space="preserve">KEY JABON LIQ. NEUTROLIM 4 LTS </v>
          </cell>
          <cell r="C194">
            <v>65.790000000000006</v>
          </cell>
        </row>
        <row r="195">
          <cell r="A195">
            <v>281</v>
          </cell>
          <cell r="B195" t="str">
            <v>KEY JABON CREMA PIÑA COLADA</v>
          </cell>
          <cell r="C195">
            <v>2.7</v>
          </cell>
        </row>
        <row r="196">
          <cell r="A196">
            <v>282</v>
          </cell>
          <cell r="B196" t="str">
            <v>KEY JABON C.PI¥A CO 0.8 L</v>
          </cell>
          <cell r="C196">
            <v>26.7</v>
          </cell>
        </row>
        <row r="197">
          <cell r="A197">
            <v>284</v>
          </cell>
          <cell r="B197" t="str">
            <v>J. C. PIÑA COLADA</v>
          </cell>
          <cell r="C197">
            <v>58.72</v>
          </cell>
        </row>
        <row r="198">
          <cell r="A198">
            <v>285</v>
          </cell>
          <cell r="B198" t="str">
            <v>JABON CREMA PIÑA COLADA PRES. A</v>
          </cell>
          <cell r="C198">
            <v>24.17</v>
          </cell>
        </row>
        <row r="199">
          <cell r="A199">
            <v>286</v>
          </cell>
          <cell r="B199" t="str">
            <v>KEY LIMPIAHORNOS 0.25 LTS</v>
          </cell>
          <cell r="C199">
            <v>8.66</v>
          </cell>
        </row>
        <row r="200">
          <cell r="A200">
            <v>287</v>
          </cell>
          <cell r="B200" t="str">
            <v>KEY LIMPIAHORNOS 1 LTS</v>
          </cell>
          <cell r="C200">
            <v>44.52</v>
          </cell>
        </row>
        <row r="201">
          <cell r="A201">
            <v>289</v>
          </cell>
          <cell r="B201" t="str">
            <v>KEY LIMPIAHORNOS 20 LTS</v>
          </cell>
          <cell r="C201">
            <v>615.61</v>
          </cell>
        </row>
        <row r="202">
          <cell r="A202">
            <v>291</v>
          </cell>
          <cell r="B202" t="str">
            <v>KEY DNR</v>
          </cell>
          <cell r="C202">
            <v>2.06</v>
          </cell>
        </row>
        <row r="203">
          <cell r="A203">
            <v>294</v>
          </cell>
          <cell r="B203" t="str">
            <v>DNR</v>
          </cell>
          <cell r="C203">
            <v>193.78</v>
          </cell>
        </row>
        <row r="204">
          <cell r="A204">
            <v>296</v>
          </cell>
          <cell r="B204" t="str">
            <v>KEY LCM 0.25 LTS</v>
          </cell>
          <cell r="C204">
            <v>9.84</v>
          </cell>
        </row>
        <row r="205">
          <cell r="A205">
            <v>297</v>
          </cell>
          <cell r="B205" t="str">
            <v>KEY LCM 1 LTS</v>
          </cell>
          <cell r="C205">
            <v>55.41</v>
          </cell>
        </row>
        <row r="206">
          <cell r="A206">
            <v>301</v>
          </cell>
          <cell r="B206" t="str">
            <v>KEY BF 0.25 KGS</v>
          </cell>
          <cell r="C206">
            <v>8.41</v>
          </cell>
        </row>
        <row r="207">
          <cell r="A207">
            <v>303</v>
          </cell>
          <cell r="B207" t="str">
            <v>BF</v>
          </cell>
          <cell r="C207">
            <v>153.4</v>
          </cell>
        </row>
        <row r="208">
          <cell r="A208">
            <v>304</v>
          </cell>
          <cell r="B208" t="str">
            <v>KEY BF 20 KGS</v>
          </cell>
          <cell r="C208">
            <v>825.52</v>
          </cell>
        </row>
        <row r="209">
          <cell r="A209">
            <v>305</v>
          </cell>
          <cell r="B209" t="str">
            <v>KEY BF 220 KGS</v>
          </cell>
          <cell r="C209">
            <v>6603.4</v>
          </cell>
        </row>
        <row r="210">
          <cell r="A210">
            <v>306</v>
          </cell>
          <cell r="B210" t="str">
            <v>KEY BF-2</v>
          </cell>
          <cell r="C210">
            <v>1.7</v>
          </cell>
        </row>
        <row r="211">
          <cell r="A211">
            <v>309</v>
          </cell>
          <cell r="B211" t="str">
            <v>KEY BF-2</v>
          </cell>
          <cell r="C211">
            <v>141.72</v>
          </cell>
        </row>
        <row r="212">
          <cell r="A212">
            <v>310</v>
          </cell>
          <cell r="B212" t="str">
            <v>KEY BF-2</v>
          </cell>
          <cell r="C212">
            <v>1459.49</v>
          </cell>
        </row>
        <row r="213">
          <cell r="A213">
            <v>311</v>
          </cell>
          <cell r="B213" t="str">
            <v>KEY BM 0.25 KGS</v>
          </cell>
          <cell r="C213">
            <v>5.47</v>
          </cell>
        </row>
        <row r="214">
          <cell r="A214">
            <v>313</v>
          </cell>
          <cell r="B214" t="str">
            <v>BM</v>
          </cell>
          <cell r="C214">
            <v>27.85</v>
          </cell>
        </row>
        <row r="215">
          <cell r="A215">
            <v>314</v>
          </cell>
          <cell r="B215" t="str">
            <v>KEY BM 20 KGS</v>
          </cell>
          <cell r="C215">
            <v>318.7</v>
          </cell>
        </row>
        <row r="216">
          <cell r="A216">
            <v>315</v>
          </cell>
          <cell r="B216" t="str">
            <v>KEY BM 220 KGS</v>
          </cell>
          <cell r="C216">
            <v>2832.6</v>
          </cell>
        </row>
        <row r="217">
          <cell r="A217">
            <v>316</v>
          </cell>
          <cell r="B217" t="str">
            <v>KEY BMF 0.25 KGS</v>
          </cell>
          <cell r="C217">
            <v>7.03</v>
          </cell>
        </row>
        <row r="218">
          <cell r="A218">
            <v>318</v>
          </cell>
          <cell r="B218" t="str">
            <v>BMF</v>
          </cell>
          <cell r="C218">
            <v>42.2</v>
          </cell>
        </row>
        <row r="219">
          <cell r="A219">
            <v>319</v>
          </cell>
          <cell r="B219" t="str">
            <v>KEY BMF 20 KGS</v>
          </cell>
          <cell r="C219">
            <v>430.85</v>
          </cell>
        </row>
        <row r="220">
          <cell r="A220">
            <v>320</v>
          </cell>
          <cell r="B220" t="str">
            <v>KEY BMF 220 KGS</v>
          </cell>
          <cell r="C220">
            <v>4601.87</v>
          </cell>
        </row>
        <row r="221">
          <cell r="A221">
            <v>321</v>
          </cell>
          <cell r="B221" t="str">
            <v>KEY DC 0.25 KGS</v>
          </cell>
          <cell r="C221">
            <v>6.66</v>
          </cell>
        </row>
        <row r="222">
          <cell r="A222">
            <v>324</v>
          </cell>
          <cell r="B222" t="str">
            <v>KEY DC 20 KGS</v>
          </cell>
          <cell r="C222">
            <v>442.75</v>
          </cell>
        </row>
        <row r="223">
          <cell r="A223">
            <v>325</v>
          </cell>
          <cell r="B223" t="str">
            <v>KEY DC 220 KGS</v>
          </cell>
          <cell r="C223">
            <v>4082.6</v>
          </cell>
        </row>
        <row r="224">
          <cell r="A224">
            <v>326</v>
          </cell>
          <cell r="B224" t="str">
            <v>KEY DR 0.25 KGS</v>
          </cell>
          <cell r="C224">
            <v>2.2999999999999998</v>
          </cell>
        </row>
        <row r="225">
          <cell r="A225">
            <v>329</v>
          </cell>
          <cell r="B225" t="str">
            <v>KEY DR</v>
          </cell>
          <cell r="C225">
            <v>185</v>
          </cell>
        </row>
        <row r="226">
          <cell r="A226">
            <v>330</v>
          </cell>
          <cell r="B226" t="str">
            <v>KEY DR</v>
          </cell>
          <cell r="C226">
            <v>1894.6</v>
          </cell>
        </row>
        <row r="227">
          <cell r="A227">
            <v>331</v>
          </cell>
          <cell r="B227" t="str">
            <v>KEY DESCARBONIZANTE</v>
          </cell>
          <cell r="C227">
            <v>11.91</v>
          </cell>
        </row>
        <row r="228">
          <cell r="A228">
            <v>334</v>
          </cell>
          <cell r="B228" t="str">
            <v>KEY DESCARBONIZANTE</v>
          </cell>
          <cell r="C228">
            <v>533.16999999999996</v>
          </cell>
        </row>
        <row r="229">
          <cell r="A229">
            <v>335</v>
          </cell>
          <cell r="B229" t="str">
            <v>KEY DESCARBONIZANTE</v>
          </cell>
          <cell r="C229">
            <v>5049.58</v>
          </cell>
        </row>
        <row r="230">
          <cell r="A230">
            <v>336</v>
          </cell>
          <cell r="B230" t="str">
            <v>KEY DESCARBONIZANTE ESPECIAL</v>
          </cell>
          <cell r="C230">
            <v>13.46</v>
          </cell>
        </row>
        <row r="231">
          <cell r="A231">
            <v>339</v>
          </cell>
          <cell r="B231" t="str">
            <v>KEY DESCARBONIZANTE ESPECIAL</v>
          </cell>
          <cell r="C231">
            <v>653.51</v>
          </cell>
        </row>
        <row r="232">
          <cell r="A232">
            <v>340</v>
          </cell>
          <cell r="B232" t="str">
            <v>KEY DESCARBONIZANTE ESPECIAL</v>
          </cell>
          <cell r="C232">
            <v>6285.68</v>
          </cell>
        </row>
        <row r="233">
          <cell r="A233">
            <v>341</v>
          </cell>
          <cell r="B233" t="str">
            <v>KEY HD 0.25 KG</v>
          </cell>
          <cell r="C233">
            <v>5.98</v>
          </cell>
        </row>
        <row r="234">
          <cell r="A234">
            <v>343</v>
          </cell>
          <cell r="B234" t="str">
            <v>KEY HD 5.5 KG</v>
          </cell>
          <cell r="C234">
            <v>138.6</v>
          </cell>
        </row>
        <row r="235">
          <cell r="A235">
            <v>344</v>
          </cell>
          <cell r="B235" t="str">
            <v>KEY HD 27.5 KGS</v>
          </cell>
          <cell r="C235">
            <v>605.39</v>
          </cell>
        </row>
        <row r="236">
          <cell r="A236">
            <v>345</v>
          </cell>
          <cell r="B236" t="str">
            <v>KEY HD</v>
          </cell>
          <cell r="C236">
            <v>3100.3</v>
          </cell>
        </row>
        <row r="237">
          <cell r="A237">
            <v>346</v>
          </cell>
          <cell r="B237" t="str">
            <v>KEY LIMPIADOR DE AL 0.25 KGS</v>
          </cell>
          <cell r="C237">
            <v>9.02</v>
          </cell>
        </row>
        <row r="238">
          <cell r="A238">
            <v>347</v>
          </cell>
          <cell r="C238">
            <v>13.21</v>
          </cell>
        </row>
        <row r="239">
          <cell r="A239">
            <v>348</v>
          </cell>
          <cell r="B239" t="str">
            <v>LIMPIADOR DE ALUMINIO</v>
          </cell>
          <cell r="C239">
            <v>65.650000000000006</v>
          </cell>
        </row>
        <row r="240">
          <cell r="A240">
            <v>349</v>
          </cell>
          <cell r="B240" t="str">
            <v>KEY LIMPIADOR DE AL 20 KGS</v>
          </cell>
          <cell r="C240">
            <v>652.66</v>
          </cell>
        </row>
        <row r="241">
          <cell r="A241">
            <v>350</v>
          </cell>
          <cell r="B241" t="str">
            <v>KEY LIMPIADOR DE AL 220 KGS</v>
          </cell>
          <cell r="C241">
            <v>7038.42</v>
          </cell>
        </row>
        <row r="242">
          <cell r="A242">
            <v>351</v>
          </cell>
          <cell r="B242" t="str">
            <v>KEY LIMPIADOR DE CO 0.25 KGS</v>
          </cell>
          <cell r="C242">
            <v>7.8</v>
          </cell>
        </row>
        <row r="243">
          <cell r="A243">
            <v>354</v>
          </cell>
          <cell r="B243" t="str">
            <v>KEY LIMPIADOR DE CO 20 KGS</v>
          </cell>
          <cell r="C243">
            <v>517.4</v>
          </cell>
        </row>
        <row r="244">
          <cell r="A244">
            <v>355</v>
          </cell>
          <cell r="B244" t="str">
            <v>KEY LIMPIADOR DE CO 220 KGS</v>
          </cell>
          <cell r="C244">
            <v>7043.4</v>
          </cell>
        </row>
        <row r="245">
          <cell r="A245">
            <v>356</v>
          </cell>
          <cell r="B245" t="str">
            <v>KEY PREVENTOX 100 0.25 LTS</v>
          </cell>
          <cell r="C245">
            <v>13.9</v>
          </cell>
        </row>
        <row r="246">
          <cell r="A246">
            <v>359</v>
          </cell>
          <cell r="B246" t="str">
            <v>KEY PREVENTOX 100 20 LTS</v>
          </cell>
          <cell r="C246">
            <v>1124.9000000000001</v>
          </cell>
        </row>
        <row r="247">
          <cell r="A247">
            <v>360</v>
          </cell>
          <cell r="B247" t="str">
            <v>KEY PREVENTOX 100</v>
          </cell>
          <cell r="C247">
            <v>4140</v>
          </cell>
        </row>
        <row r="248">
          <cell r="A248">
            <v>366</v>
          </cell>
          <cell r="B248" t="str">
            <v>L.ALUMINIO ESP.</v>
          </cell>
          <cell r="C248">
            <v>2.73</v>
          </cell>
        </row>
        <row r="249">
          <cell r="A249">
            <v>369</v>
          </cell>
          <cell r="B249" t="str">
            <v>L.ALUMINIO ESP.</v>
          </cell>
          <cell r="C249">
            <v>278.04000000000002</v>
          </cell>
        </row>
        <row r="250">
          <cell r="A250">
            <v>370</v>
          </cell>
          <cell r="B250" t="str">
            <v>L.ALUMINIO ESP.</v>
          </cell>
          <cell r="C250">
            <v>2958.99</v>
          </cell>
        </row>
        <row r="251">
          <cell r="A251">
            <v>371</v>
          </cell>
          <cell r="B251" t="str">
            <v>KEY P-100 0.25 LTS</v>
          </cell>
          <cell r="C251">
            <v>3.78</v>
          </cell>
        </row>
        <row r="252">
          <cell r="A252">
            <v>373</v>
          </cell>
          <cell r="B252" t="str">
            <v>KEY P-100 4 LTS</v>
          </cell>
          <cell r="C252">
            <v>16.02</v>
          </cell>
        </row>
        <row r="253">
          <cell r="A253">
            <v>374</v>
          </cell>
          <cell r="B253" t="str">
            <v>KEY P-100 20 LTS</v>
          </cell>
          <cell r="C253">
            <v>149.27000000000001</v>
          </cell>
        </row>
        <row r="254">
          <cell r="A254">
            <v>386</v>
          </cell>
          <cell r="B254" t="str">
            <v>KEY BRILLO 0.25 LTS</v>
          </cell>
          <cell r="C254">
            <v>6.92</v>
          </cell>
        </row>
        <row r="255">
          <cell r="A255">
            <v>387</v>
          </cell>
          <cell r="B255" t="str">
            <v>KEY BRILLO 1 LTS</v>
          </cell>
          <cell r="C255">
            <v>34.89</v>
          </cell>
        </row>
        <row r="256">
          <cell r="A256">
            <v>388</v>
          </cell>
          <cell r="B256" t="str">
            <v xml:space="preserve">KEY BRILLO 4 LTS               </v>
          </cell>
          <cell r="C256">
            <v>114.29</v>
          </cell>
        </row>
        <row r="257">
          <cell r="A257">
            <v>389</v>
          </cell>
          <cell r="B257" t="str">
            <v>KEY BRILLO 20 LTS</v>
          </cell>
          <cell r="C257">
            <v>567.46</v>
          </cell>
        </row>
        <row r="258">
          <cell r="A258">
            <v>390</v>
          </cell>
          <cell r="B258" t="str">
            <v>KEY BRILLO 355 ML.</v>
          </cell>
          <cell r="C258">
            <v>14.39</v>
          </cell>
        </row>
        <row r="259">
          <cell r="A259">
            <v>391</v>
          </cell>
          <cell r="B259" t="str">
            <v>KEY CITROSOLV 0.25 LTS</v>
          </cell>
          <cell r="C259">
            <v>31.9</v>
          </cell>
        </row>
        <row r="260">
          <cell r="A260">
            <v>392</v>
          </cell>
          <cell r="B260" t="str">
            <v xml:space="preserve"> CITROSOLV 1litro</v>
          </cell>
          <cell r="C260">
            <v>70.69</v>
          </cell>
        </row>
        <row r="261">
          <cell r="A261">
            <v>393</v>
          </cell>
          <cell r="B261" t="str">
            <v>CITROSOLV</v>
          </cell>
          <cell r="C261">
            <v>241.14</v>
          </cell>
        </row>
        <row r="262">
          <cell r="A262">
            <v>394</v>
          </cell>
          <cell r="B262" t="str">
            <v>KEY CITROSOLV 20 LTS</v>
          </cell>
          <cell r="C262">
            <v>2224.7600000000002</v>
          </cell>
        </row>
        <row r="263">
          <cell r="A263">
            <v>395</v>
          </cell>
          <cell r="B263" t="str">
            <v>KEY CITROSOLV</v>
          </cell>
          <cell r="C263">
            <v>11110.5</v>
          </cell>
        </row>
        <row r="264">
          <cell r="A264">
            <v>396</v>
          </cell>
          <cell r="B264" t="str">
            <v>KEY PULIMETAL 0.25 LTS</v>
          </cell>
          <cell r="C264">
            <v>24.24</v>
          </cell>
        </row>
        <row r="265">
          <cell r="A265">
            <v>397</v>
          </cell>
          <cell r="B265" t="str">
            <v>KEY PULIMETAL 1 LTS</v>
          </cell>
          <cell r="C265">
            <v>78.14</v>
          </cell>
        </row>
        <row r="266">
          <cell r="A266">
            <v>398</v>
          </cell>
          <cell r="B266" t="str">
            <v>KEY PULIMETAL 4 LTS</v>
          </cell>
          <cell r="C266">
            <v>148.80000000000001</v>
          </cell>
        </row>
        <row r="267">
          <cell r="A267">
            <v>399</v>
          </cell>
          <cell r="B267" t="str">
            <v>PULI-METAL</v>
          </cell>
          <cell r="C267">
            <v>331.06</v>
          </cell>
        </row>
        <row r="268">
          <cell r="A268">
            <v>406</v>
          </cell>
          <cell r="B268" t="str">
            <v>KEY DESMOLDANTE LECITINA</v>
          </cell>
          <cell r="C268">
            <v>16.05</v>
          </cell>
        </row>
        <row r="269">
          <cell r="A269">
            <v>407</v>
          </cell>
          <cell r="B269" t="str">
            <v>KEY DESMOLDANTE LECITINA AEROSOL</v>
          </cell>
          <cell r="C269">
            <v>6.45</v>
          </cell>
        </row>
        <row r="270">
          <cell r="A270">
            <v>409</v>
          </cell>
          <cell r="B270" t="str">
            <v>KEY DESMOLDANTE LECITINA</v>
          </cell>
          <cell r="C270">
            <v>808.77</v>
          </cell>
        </row>
        <row r="271">
          <cell r="A271">
            <v>410</v>
          </cell>
          <cell r="B271" t="str">
            <v>KEY DESMOLDANTE LECITINA</v>
          </cell>
          <cell r="C271">
            <v>7853.18</v>
          </cell>
        </row>
        <row r="272">
          <cell r="A272">
            <v>416</v>
          </cell>
          <cell r="B272" t="str">
            <v>KEY AFLOJATODO 0.25 LTS</v>
          </cell>
          <cell r="C272">
            <v>17.649999999999999</v>
          </cell>
        </row>
        <row r="273">
          <cell r="A273">
            <v>417</v>
          </cell>
          <cell r="B273" t="str">
            <v>KEY AFLOJATODO 1 LTO. (PET)</v>
          </cell>
          <cell r="C273">
            <v>56.94</v>
          </cell>
        </row>
        <row r="274">
          <cell r="A274">
            <v>419</v>
          </cell>
          <cell r="B274" t="str">
            <v>KEY AFLOJATODO 20 LTS</v>
          </cell>
          <cell r="C274">
            <v>1005.85</v>
          </cell>
        </row>
        <row r="275">
          <cell r="A275">
            <v>420</v>
          </cell>
          <cell r="B275" t="str">
            <v>KEY AFLOJATODO 200 LTS</v>
          </cell>
          <cell r="C275">
            <v>9367.35</v>
          </cell>
        </row>
        <row r="276">
          <cell r="A276">
            <v>426</v>
          </cell>
          <cell r="B276" t="str">
            <v>KEY ANTICONGELANTE ESP 0.25 LT</v>
          </cell>
          <cell r="C276">
            <v>7.84</v>
          </cell>
        </row>
        <row r="277">
          <cell r="A277">
            <v>427</v>
          </cell>
          <cell r="B277" t="str">
            <v>KEY ANTICONGELANTE ESP. 1 LTO</v>
          </cell>
          <cell r="C277">
            <v>28.5</v>
          </cell>
        </row>
        <row r="278">
          <cell r="A278">
            <v>428</v>
          </cell>
          <cell r="B278" t="str">
            <v>KEY ANTICONGELANTE ESP. 4 LTS</v>
          </cell>
          <cell r="C278">
            <v>98.85</v>
          </cell>
        </row>
        <row r="279">
          <cell r="A279">
            <v>429</v>
          </cell>
          <cell r="B279" t="str">
            <v>KEY ANTICONGELANTE ESP. 20 LTS</v>
          </cell>
          <cell r="C279">
            <v>491.6</v>
          </cell>
        </row>
        <row r="280">
          <cell r="A280">
            <v>430</v>
          </cell>
          <cell r="B280" t="str">
            <v>KEY ANTICONGELANTE ESP.200 LTS</v>
          </cell>
          <cell r="C280">
            <v>4456.92</v>
          </cell>
        </row>
        <row r="281">
          <cell r="A281">
            <v>431</v>
          </cell>
          <cell r="B281" t="str">
            <v>KEY ANTICONGELANTE A.P 0.25 LT</v>
          </cell>
          <cell r="C281">
            <v>10.99</v>
          </cell>
        </row>
        <row r="282">
          <cell r="A282">
            <v>432</v>
          </cell>
          <cell r="B282" t="str">
            <v>KEY ANTICONGELANTE A. P. 1 LTS</v>
          </cell>
          <cell r="C282">
            <v>20.7</v>
          </cell>
        </row>
        <row r="283">
          <cell r="A283">
            <v>433</v>
          </cell>
          <cell r="B283" t="str">
            <v>KEY ANTICONGELANTE A.P. 4 LTS</v>
          </cell>
          <cell r="C283">
            <v>159.96</v>
          </cell>
        </row>
        <row r="284">
          <cell r="A284">
            <v>434</v>
          </cell>
          <cell r="B284" t="str">
            <v>KEY ANTICONGELANTE A.P. 20 LTS</v>
          </cell>
          <cell r="C284">
            <v>789.22</v>
          </cell>
        </row>
        <row r="285">
          <cell r="A285">
            <v>435</v>
          </cell>
          <cell r="B285" t="str">
            <v>KEY ANTICONGELANTE A.P.200 LTS</v>
          </cell>
          <cell r="C285">
            <v>7231.1</v>
          </cell>
        </row>
        <row r="286">
          <cell r="A286">
            <v>436</v>
          </cell>
          <cell r="B286" t="str">
            <v>KEY ELECTROLUB 0.25 LTS</v>
          </cell>
          <cell r="C286">
            <v>21.05</v>
          </cell>
        </row>
        <row r="287">
          <cell r="A287">
            <v>439</v>
          </cell>
          <cell r="B287" t="str">
            <v>KEY ELECTROLUB 20 LTS</v>
          </cell>
          <cell r="C287">
            <v>1208.81</v>
          </cell>
        </row>
        <row r="288">
          <cell r="A288">
            <v>440</v>
          </cell>
          <cell r="B288" t="str">
            <v>KEY ELECTROLUB 200 LTS</v>
          </cell>
          <cell r="C288">
            <v>11194.4</v>
          </cell>
        </row>
        <row r="289">
          <cell r="A289">
            <v>441</v>
          </cell>
          <cell r="B289" t="str">
            <v>KEY LIMPIADOR DE CARBURADORES</v>
          </cell>
          <cell r="C289">
            <v>11.18</v>
          </cell>
        </row>
        <row r="290">
          <cell r="A290">
            <v>444</v>
          </cell>
          <cell r="B290" t="str">
            <v>KEY LIMPIADOR DE CARBURADORES</v>
          </cell>
          <cell r="C290">
            <v>812.7</v>
          </cell>
        </row>
        <row r="291">
          <cell r="A291">
            <v>451</v>
          </cell>
          <cell r="B291" t="str">
            <v>KEY REMOVEDOR DE PINT # 1 0.5</v>
          </cell>
          <cell r="C291">
            <v>16.7</v>
          </cell>
        </row>
        <row r="292">
          <cell r="A292">
            <v>454</v>
          </cell>
          <cell r="B292" t="str">
            <v>KEY REMOVEDOR DE PINTURA 1</v>
          </cell>
          <cell r="C292">
            <v>738.6</v>
          </cell>
        </row>
        <row r="293">
          <cell r="A293">
            <v>455</v>
          </cell>
          <cell r="B293" t="str">
            <v>KEY REMOVEDOR DE PINTURA 1</v>
          </cell>
          <cell r="C293">
            <v>7315.1</v>
          </cell>
        </row>
        <row r="294">
          <cell r="A294">
            <v>456</v>
          </cell>
          <cell r="B294" t="str">
            <v>KEY REMOVEDOR DE PINT # 2 0.5</v>
          </cell>
          <cell r="C294">
            <v>13.7</v>
          </cell>
        </row>
        <row r="295">
          <cell r="A295">
            <v>459</v>
          </cell>
          <cell r="B295" t="str">
            <v>KEY REMOVEDOR DE PINTURA 2</v>
          </cell>
          <cell r="C295">
            <v>524.1</v>
          </cell>
        </row>
        <row r="296">
          <cell r="A296">
            <v>460</v>
          </cell>
          <cell r="B296" t="str">
            <v>KEY REMOVEDOR DE PINTURA 2</v>
          </cell>
          <cell r="C296">
            <v>5018.5</v>
          </cell>
        </row>
        <row r="297">
          <cell r="A297">
            <v>461</v>
          </cell>
          <cell r="B297" t="str">
            <v>KEY AFLOJATODO AERO 0.3 KGS</v>
          </cell>
          <cell r="C297">
            <v>40.409999999999997</v>
          </cell>
        </row>
        <row r="298">
          <cell r="A298">
            <v>462</v>
          </cell>
          <cell r="B298" t="str">
            <v>KEY SSN AEROSOL</v>
          </cell>
          <cell r="C298">
            <v>15.46</v>
          </cell>
        </row>
        <row r="299">
          <cell r="A299">
            <v>463</v>
          </cell>
          <cell r="B299" t="str">
            <v>KEY SSE AEROSOL</v>
          </cell>
          <cell r="C299">
            <v>15.46</v>
          </cell>
        </row>
        <row r="300">
          <cell r="A300">
            <v>464</v>
          </cell>
          <cell r="B300" t="str">
            <v>KEY SS AEROSOL (510 1 PZA</v>
          </cell>
          <cell r="C300">
            <v>45.1</v>
          </cell>
        </row>
        <row r="301">
          <cell r="A301">
            <v>465</v>
          </cell>
          <cell r="B301" t="str">
            <v>KEY LIMP. DE CARBURADORES (CHOKE AND CARBURATOR CL</v>
          </cell>
          <cell r="C301">
            <v>134.63</v>
          </cell>
        </row>
        <row r="302">
          <cell r="A302">
            <v>466</v>
          </cell>
          <cell r="B302" t="str">
            <v>KEY DLP AEROSOL 0.4 KGS</v>
          </cell>
          <cell r="C302">
            <v>42.86</v>
          </cell>
        </row>
        <row r="303">
          <cell r="A303">
            <v>467</v>
          </cell>
          <cell r="B303" t="str">
            <v>KEY TERMINOX AEROSO 1 PZA</v>
          </cell>
          <cell r="C303">
            <v>74.900000000000006</v>
          </cell>
        </row>
        <row r="304">
          <cell r="A304">
            <v>468</v>
          </cell>
          <cell r="B304" t="str">
            <v>KEY PROTECTO DERM A 1 PZA (SKIN SHIELD/PROTECTO DE</v>
          </cell>
          <cell r="C304">
            <v>156.22999999999999</v>
          </cell>
        </row>
        <row r="305">
          <cell r="A305">
            <v>469</v>
          </cell>
          <cell r="B305" t="str">
            <v>AIRE COMPRIMIDO (.350 KGS) 1 P</v>
          </cell>
          <cell r="C305">
            <v>81.069999999999993</v>
          </cell>
        </row>
        <row r="306">
          <cell r="A306">
            <v>471</v>
          </cell>
          <cell r="B306" t="str">
            <v>KEY ELECTROLUB AERO 0.3 KGS</v>
          </cell>
          <cell r="C306">
            <v>45.19</v>
          </cell>
        </row>
        <row r="307">
          <cell r="A307">
            <v>472</v>
          </cell>
          <cell r="B307" t="str">
            <v>KEY ECOSOLVETRON 0.3 KGS</v>
          </cell>
          <cell r="C307">
            <v>93.38</v>
          </cell>
        </row>
        <row r="308">
          <cell r="A308">
            <v>473</v>
          </cell>
          <cell r="B308" t="str">
            <v>KEY DETECTO LIMPIADOR 0.3 KGS</v>
          </cell>
          <cell r="C308">
            <v>35.659999999999997</v>
          </cell>
        </row>
        <row r="309">
          <cell r="A309">
            <v>474</v>
          </cell>
          <cell r="B309" t="str">
            <v>KEY DETECTO REVELADOR 0.3 KGS</v>
          </cell>
          <cell r="C309">
            <v>32.159999999999997</v>
          </cell>
        </row>
        <row r="310">
          <cell r="A310">
            <v>475</v>
          </cell>
          <cell r="B310" t="str">
            <v>KEY DETECTO PENETRANTE 0.3 KGS</v>
          </cell>
          <cell r="C310">
            <v>46.43</v>
          </cell>
        </row>
        <row r="311">
          <cell r="A311">
            <v>477</v>
          </cell>
          <cell r="B311" t="str">
            <v>ECOSOLVETRON II 0.3 KGS</v>
          </cell>
          <cell r="C311">
            <v>47.19</v>
          </cell>
        </row>
        <row r="312">
          <cell r="A312">
            <v>478</v>
          </cell>
          <cell r="B312" t="str">
            <v>KEY DETECTO LIMPIADOR A GRANEL</v>
          </cell>
          <cell r="C312">
            <v>137.30000000000001</v>
          </cell>
        </row>
        <row r="313">
          <cell r="A313">
            <v>479</v>
          </cell>
          <cell r="B313" t="str">
            <v>KEY DETECTO LIMPIAD 20 LTS</v>
          </cell>
          <cell r="C313">
            <v>1854.2</v>
          </cell>
        </row>
        <row r="314">
          <cell r="A314">
            <v>480</v>
          </cell>
          <cell r="B314" t="str">
            <v>KEY DETECTO LIMPIADOR</v>
          </cell>
          <cell r="C314">
            <v>9718.3700000000008</v>
          </cell>
        </row>
        <row r="315">
          <cell r="A315">
            <v>481</v>
          </cell>
          <cell r="B315" t="str">
            <v>KEY DLP 0.5 LTS</v>
          </cell>
          <cell r="C315">
            <v>24.3</v>
          </cell>
        </row>
        <row r="316">
          <cell r="A316">
            <v>484</v>
          </cell>
          <cell r="B316" t="str">
            <v>KEY DLP A GRANEL 20 LTS</v>
          </cell>
          <cell r="C316">
            <v>1995.98</v>
          </cell>
        </row>
        <row r="317">
          <cell r="A317">
            <v>485</v>
          </cell>
          <cell r="B317" t="str">
            <v>DLP A GRANEL</v>
          </cell>
          <cell r="C317">
            <v>10172.82</v>
          </cell>
        </row>
        <row r="318">
          <cell r="A318">
            <v>486</v>
          </cell>
          <cell r="B318" t="str">
            <v>KEY PREVENTOX 200 0.25 LTS</v>
          </cell>
          <cell r="C318">
            <v>13.9</v>
          </cell>
        </row>
        <row r="319">
          <cell r="A319">
            <v>489</v>
          </cell>
          <cell r="B319" t="str">
            <v>KEY PREVENTOX 200 20 LTS</v>
          </cell>
          <cell r="C319">
            <v>1466</v>
          </cell>
        </row>
        <row r="320">
          <cell r="A320">
            <v>490</v>
          </cell>
          <cell r="B320" t="str">
            <v>KEY PREVENTOX 200</v>
          </cell>
          <cell r="C320">
            <v>11566.2</v>
          </cell>
        </row>
        <row r="321">
          <cell r="A321">
            <v>496</v>
          </cell>
          <cell r="B321" t="str">
            <v>KEY LAVAMOTOR</v>
          </cell>
          <cell r="C321">
            <v>6.89</v>
          </cell>
        </row>
        <row r="322">
          <cell r="A322">
            <v>499</v>
          </cell>
          <cell r="B322" t="str">
            <v>KEY LAVAMOTOR</v>
          </cell>
          <cell r="C322">
            <v>362.85</v>
          </cell>
        </row>
        <row r="323">
          <cell r="A323">
            <v>500</v>
          </cell>
          <cell r="B323" t="str">
            <v>LAVA MOTOR</v>
          </cell>
          <cell r="C323">
            <v>3029.43</v>
          </cell>
        </row>
        <row r="324">
          <cell r="A324">
            <v>506</v>
          </cell>
          <cell r="B324" t="str">
            <v>HT-18</v>
          </cell>
          <cell r="C324">
            <v>2.4500000000000002</v>
          </cell>
        </row>
        <row r="325">
          <cell r="A325">
            <v>511</v>
          </cell>
          <cell r="B325" t="str">
            <v>KEY BIOACTIV 160 0.25 Lt</v>
          </cell>
          <cell r="C325">
            <v>7.4</v>
          </cell>
        </row>
        <row r="326">
          <cell r="A326">
            <v>512</v>
          </cell>
          <cell r="B326" t="str">
            <v>HT-20</v>
          </cell>
          <cell r="C326">
            <v>6</v>
          </cell>
        </row>
        <row r="327">
          <cell r="A327">
            <v>514</v>
          </cell>
          <cell r="B327" t="str">
            <v>KEY BIOACTIV 160  20 LTS</v>
          </cell>
          <cell r="C327">
            <v>625.54</v>
          </cell>
        </row>
        <row r="328">
          <cell r="A328">
            <v>515</v>
          </cell>
          <cell r="B328" t="str">
            <v>KEY BIOACTIV 160  200 LTS</v>
          </cell>
          <cell r="C328">
            <v>5746.5</v>
          </cell>
        </row>
        <row r="329">
          <cell r="A329">
            <v>521</v>
          </cell>
          <cell r="B329" t="str">
            <v>KEY TOTAL 0.25 LTS</v>
          </cell>
          <cell r="C329">
            <v>4.5199999999999996</v>
          </cell>
        </row>
        <row r="330">
          <cell r="A330">
            <v>522</v>
          </cell>
          <cell r="B330" t="str">
            <v>KEY TOTAL 1 LT</v>
          </cell>
          <cell r="C330">
            <v>19.77</v>
          </cell>
        </row>
        <row r="331">
          <cell r="A331">
            <v>523</v>
          </cell>
          <cell r="B331" t="str">
            <v>KEY TOTAL 4 LTS</v>
          </cell>
          <cell r="C331">
            <v>50.7</v>
          </cell>
        </row>
        <row r="332">
          <cell r="A332">
            <v>525</v>
          </cell>
          <cell r="B332" t="str">
            <v>KEY TOTAL 200 LTS</v>
          </cell>
          <cell r="C332">
            <v>937.2</v>
          </cell>
        </row>
        <row r="333">
          <cell r="A333">
            <v>526</v>
          </cell>
          <cell r="B333" t="str">
            <v>KEY ADITIVO RADIADORES</v>
          </cell>
          <cell r="C333">
            <v>8.0500000000000007</v>
          </cell>
        </row>
        <row r="334">
          <cell r="A334">
            <v>529</v>
          </cell>
          <cell r="B334" t="str">
            <v>KEY ADITIVO RADIADORES</v>
          </cell>
          <cell r="C334">
            <v>181.16</v>
          </cell>
        </row>
        <row r="335">
          <cell r="A335">
            <v>530</v>
          </cell>
          <cell r="B335" t="str">
            <v>KEY ADITIVO RADIADORES</v>
          </cell>
          <cell r="C335">
            <v>1622.43</v>
          </cell>
        </row>
        <row r="336">
          <cell r="A336">
            <v>531</v>
          </cell>
          <cell r="B336" t="str">
            <v>KEY UNICO 0.25 LTS</v>
          </cell>
          <cell r="C336">
            <v>5.44</v>
          </cell>
        </row>
        <row r="337">
          <cell r="A337">
            <v>532</v>
          </cell>
          <cell r="B337" t="str">
            <v xml:space="preserve">KEY UNICO 1 LT                 </v>
          </cell>
          <cell r="C337">
            <v>25.97</v>
          </cell>
        </row>
        <row r="338">
          <cell r="A338">
            <v>533</v>
          </cell>
          <cell r="B338" t="str">
            <v xml:space="preserve">KEY UNICO 4 LTS                </v>
          </cell>
          <cell r="C338">
            <v>68.319999999999993</v>
          </cell>
        </row>
        <row r="339">
          <cell r="A339">
            <v>534</v>
          </cell>
          <cell r="B339" t="str">
            <v xml:space="preserve">KEY UNICO 20 LTS               </v>
          </cell>
          <cell r="C339">
            <v>334.37</v>
          </cell>
        </row>
        <row r="340">
          <cell r="A340">
            <v>536</v>
          </cell>
          <cell r="B340" t="str">
            <v>KEY LUBOL 100 AEROSOL (320G)</v>
          </cell>
          <cell r="C340">
            <v>45.9</v>
          </cell>
        </row>
        <row r="341">
          <cell r="A341">
            <v>537</v>
          </cell>
          <cell r="B341" t="str">
            <v>KEY LUBOL 120 AEROS 1 PZA</v>
          </cell>
          <cell r="C341">
            <v>110.83</v>
          </cell>
        </row>
        <row r="342">
          <cell r="A342">
            <v>538</v>
          </cell>
          <cell r="B342" t="str">
            <v>KEY LUBOL 5OO AEROS 1 PZA</v>
          </cell>
          <cell r="C342">
            <v>168.62</v>
          </cell>
        </row>
        <row r="343">
          <cell r="A343">
            <v>539</v>
          </cell>
          <cell r="B343" t="str">
            <v>KEY LUBOL 600 AEROS 1 PZA</v>
          </cell>
          <cell r="C343">
            <v>142.91999999999999</v>
          </cell>
        </row>
        <row r="344">
          <cell r="A344">
            <v>540</v>
          </cell>
          <cell r="B344" t="str">
            <v>KEY LUBOL 900 AEROSOL (340G)</v>
          </cell>
          <cell r="C344">
            <v>65.2</v>
          </cell>
        </row>
        <row r="345">
          <cell r="A345">
            <v>541</v>
          </cell>
          <cell r="B345" t="str">
            <v>KEY FORMULA 503 0.25 LTS</v>
          </cell>
          <cell r="C345">
            <v>5.44</v>
          </cell>
        </row>
        <row r="346">
          <cell r="A346">
            <v>542</v>
          </cell>
          <cell r="B346" t="str">
            <v>KEY FORMULA 503 1 LTS</v>
          </cell>
          <cell r="C346">
            <v>23.85</v>
          </cell>
        </row>
        <row r="347">
          <cell r="A347">
            <v>543</v>
          </cell>
          <cell r="B347" t="str">
            <v>KEY FORMULA 503 4 LTS</v>
          </cell>
          <cell r="C347">
            <v>76.709999999999994</v>
          </cell>
        </row>
        <row r="348">
          <cell r="A348">
            <v>544</v>
          </cell>
          <cell r="B348" t="str">
            <v>KEY FORMULA 503 20 LTS</v>
          </cell>
          <cell r="C348">
            <v>345.91</v>
          </cell>
        </row>
        <row r="349">
          <cell r="A349">
            <v>545</v>
          </cell>
          <cell r="B349" t="str">
            <v>KEY MULTI-BIO TRANS 0.25 LT</v>
          </cell>
          <cell r="C349">
            <v>4.8</v>
          </cell>
        </row>
        <row r="350">
          <cell r="A350">
            <v>546</v>
          </cell>
          <cell r="B350" t="str">
            <v>KEY MULTI-BIO 0.25 LTS</v>
          </cell>
          <cell r="C350">
            <v>4.9400000000000004</v>
          </cell>
        </row>
        <row r="351">
          <cell r="A351">
            <v>547</v>
          </cell>
          <cell r="B351" t="str">
            <v>KEY MULTIBIO</v>
          </cell>
          <cell r="C351">
            <v>25.21</v>
          </cell>
        </row>
        <row r="352">
          <cell r="A352">
            <v>548</v>
          </cell>
          <cell r="B352" t="str">
            <v>KEY MULTIBIO</v>
          </cell>
          <cell r="C352">
            <v>81.37</v>
          </cell>
        </row>
        <row r="353">
          <cell r="A353">
            <v>549</v>
          </cell>
          <cell r="B353" t="str">
            <v>KEY MULTIBIO</v>
          </cell>
          <cell r="C353">
            <v>373.77</v>
          </cell>
        </row>
        <row r="354">
          <cell r="A354">
            <v>551</v>
          </cell>
          <cell r="B354" t="str">
            <v>LX-100 (3X) 0.25 LTS</v>
          </cell>
          <cell r="C354">
            <v>2.44</v>
          </cell>
        </row>
        <row r="355">
          <cell r="A355">
            <v>552</v>
          </cell>
          <cell r="B355" t="str">
            <v>LX-100 (3X) 1 LTS</v>
          </cell>
          <cell r="C355">
            <v>14.12</v>
          </cell>
        </row>
        <row r="356">
          <cell r="A356">
            <v>553</v>
          </cell>
          <cell r="B356" t="str">
            <v>LX-100 (3X) 4 LTS</v>
          </cell>
          <cell r="C356">
            <v>51.49</v>
          </cell>
        </row>
        <row r="357">
          <cell r="A357">
            <v>554</v>
          </cell>
          <cell r="B357" t="str">
            <v>LX-100 (3X) 20 LTS</v>
          </cell>
          <cell r="C357">
            <v>252.6</v>
          </cell>
        </row>
        <row r="358">
          <cell r="A358">
            <v>555</v>
          </cell>
          <cell r="B358" t="str">
            <v>LX-100 (3X) 200 LTS</v>
          </cell>
          <cell r="C358">
            <v>2454.59</v>
          </cell>
        </row>
        <row r="359">
          <cell r="A359">
            <v>556</v>
          </cell>
          <cell r="B359" t="str">
            <v>KEY LX-100 0.25 LTS</v>
          </cell>
          <cell r="C359">
            <v>5.6</v>
          </cell>
        </row>
        <row r="360">
          <cell r="A360">
            <v>557</v>
          </cell>
          <cell r="B360" t="str">
            <v>KEY LX-100 1 LTS</v>
          </cell>
          <cell r="C360">
            <v>23.99</v>
          </cell>
        </row>
        <row r="361">
          <cell r="A361">
            <v>558</v>
          </cell>
          <cell r="B361" t="str">
            <v>KEY LX-100 4 LTS</v>
          </cell>
          <cell r="C361">
            <v>75.239999999999995</v>
          </cell>
        </row>
        <row r="362">
          <cell r="A362">
            <v>560</v>
          </cell>
          <cell r="B362" t="str">
            <v>KEY LX-100 200 LT</v>
          </cell>
          <cell r="C362">
            <v>3203.2</v>
          </cell>
        </row>
        <row r="363">
          <cell r="A363">
            <v>561</v>
          </cell>
          <cell r="B363" t="str">
            <v>KEY BIOACTIV 400</v>
          </cell>
          <cell r="C363">
            <v>2.7</v>
          </cell>
        </row>
        <row r="364">
          <cell r="A364">
            <v>564</v>
          </cell>
          <cell r="B364" t="str">
            <v>KEY BIOACTIV 400</v>
          </cell>
          <cell r="C364">
            <v>267.67</v>
          </cell>
        </row>
        <row r="365">
          <cell r="A365">
            <v>565</v>
          </cell>
          <cell r="B365" t="str">
            <v>KEY BIOACTIV 400</v>
          </cell>
          <cell r="C365">
            <v>2605.34</v>
          </cell>
        </row>
        <row r="366">
          <cell r="A366">
            <v>571</v>
          </cell>
          <cell r="B366" t="str">
            <v>KEY LIMPIABAOS (NUEVO 0.25 LT</v>
          </cell>
          <cell r="C366">
            <v>5.96</v>
          </cell>
        </row>
        <row r="367">
          <cell r="A367">
            <v>572</v>
          </cell>
          <cell r="B367" t="str">
            <v>KEY LIMPIABAÑOS (NUEVO) 1 LTS</v>
          </cell>
          <cell r="C367">
            <v>29.48</v>
          </cell>
        </row>
        <row r="368">
          <cell r="A368">
            <v>573</v>
          </cell>
          <cell r="B368" t="str">
            <v>KEY LIMPIABAOS (NUEVO) 4 LTS</v>
          </cell>
          <cell r="C368">
            <v>82.73</v>
          </cell>
        </row>
        <row r="369">
          <cell r="A369">
            <v>574</v>
          </cell>
          <cell r="B369" t="str">
            <v>KEY LIMPIABAÑOS (NUEVO) 20 LTS</v>
          </cell>
          <cell r="C369">
            <v>393.95</v>
          </cell>
        </row>
        <row r="370">
          <cell r="A370">
            <v>575</v>
          </cell>
          <cell r="B370" t="str">
            <v>KEY LIMPIABAÑOS (NUEVA FORMULA)</v>
          </cell>
          <cell r="C370">
            <v>1635.1</v>
          </cell>
        </row>
        <row r="371">
          <cell r="A371">
            <v>576</v>
          </cell>
          <cell r="B371" t="str">
            <v>KREM-X  0.8 LTS. (L.M.P.)</v>
          </cell>
          <cell r="C371">
            <v>28.7</v>
          </cell>
        </row>
        <row r="372">
          <cell r="A372">
            <v>577</v>
          </cell>
          <cell r="B372" t="str">
            <v>KEY LIMPIAMANOS PASTA 1 LT.</v>
          </cell>
          <cell r="C372">
            <v>65.42</v>
          </cell>
        </row>
        <row r="373">
          <cell r="A373">
            <v>578</v>
          </cell>
          <cell r="B373" t="str">
            <v>KREM-X GRANULADO  0.8 LT.</v>
          </cell>
          <cell r="C373">
            <v>30.4</v>
          </cell>
        </row>
        <row r="374">
          <cell r="A374">
            <v>579</v>
          </cell>
          <cell r="B374" t="str">
            <v>KEY KREM-X GRANULADO 4 KG</v>
          </cell>
          <cell r="C374">
            <v>123</v>
          </cell>
        </row>
        <row r="375">
          <cell r="A375">
            <v>580</v>
          </cell>
          <cell r="B375" t="str">
            <v>PRO LAVAMANOS PASTA 4 KG</v>
          </cell>
          <cell r="C375">
            <v>98.1</v>
          </cell>
        </row>
        <row r="376">
          <cell r="A376">
            <v>582</v>
          </cell>
          <cell r="B376" t="str">
            <v>KEY LIMPIAMANOS PASTA</v>
          </cell>
          <cell r="C376">
            <v>62.9</v>
          </cell>
        </row>
        <row r="377">
          <cell r="A377">
            <v>585</v>
          </cell>
          <cell r="B377" t="str">
            <v>LAVAMANOS PRODECO</v>
          </cell>
          <cell r="C377">
            <v>13.1</v>
          </cell>
        </row>
        <row r="378">
          <cell r="A378">
            <v>586</v>
          </cell>
          <cell r="B378" t="str">
            <v>KEY LIMPIABAÑOS S.B. 0.25 LTS.</v>
          </cell>
          <cell r="C378">
            <v>7.03</v>
          </cell>
        </row>
        <row r="379">
          <cell r="A379">
            <v>587</v>
          </cell>
          <cell r="C379">
            <v>13.5</v>
          </cell>
        </row>
        <row r="380">
          <cell r="A380">
            <v>588</v>
          </cell>
          <cell r="B380" t="str">
            <v>KEY LIMPIABAÑOS S/B</v>
          </cell>
          <cell r="C380">
            <v>172.25</v>
          </cell>
        </row>
        <row r="381">
          <cell r="A381">
            <v>589</v>
          </cell>
          <cell r="B381" t="str">
            <v>KEY LIMPIABAÑOS S/B</v>
          </cell>
          <cell r="C381">
            <v>656.02</v>
          </cell>
        </row>
        <row r="382">
          <cell r="A382">
            <v>595</v>
          </cell>
          <cell r="B382" t="str">
            <v>KEY MPD-100 STC METRO 200 LTS.</v>
          </cell>
          <cell r="C382">
            <v>1638.4</v>
          </cell>
        </row>
        <row r="383">
          <cell r="A383">
            <v>600</v>
          </cell>
          <cell r="B383" t="str">
            <v>KEY MPD-200 STC METRO 200 LTS.</v>
          </cell>
          <cell r="C383">
            <v>2104.6999999999998</v>
          </cell>
        </row>
        <row r="384">
          <cell r="A384">
            <v>601</v>
          </cell>
          <cell r="B384" t="str">
            <v>KEY INSECTICIDA PA</v>
          </cell>
          <cell r="C384">
            <v>2.5</v>
          </cell>
        </row>
        <row r="385">
          <cell r="A385">
            <v>602</v>
          </cell>
          <cell r="B385" t="str">
            <v>KEY INSECTICIDA P.A AEROSOL</v>
          </cell>
          <cell r="C385">
            <v>18.16</v>
          </cell>
        </row>
        <row r="386">
          <cell r="A386">
            <v>604</v>
          </cell>
          <cell r="B386" t="str">
            <v>KEY INSECTICIDA P.A</v>
          </cell>
          <cell r="C386">
            <v>230.33</v>
          </cell>
        </row>
        <row r="387">
          <cell r="A387">
            <v>605</v>
          </cell>
          <cell r="B387" t="str">
            <v>KEY INSECTICIDA P.A</v>
          </cell>
          <cell r="C387">
            <v>2254.1799999999998</v>
          </cell>
        </row>
        <row r="388">
          <cell r="A388">
            <v>606</v>
          </cell>
          <cell r="B388" t="str">
            <v>KEY INSECTICIDA PS</v>
          </cell>
          <cell r="C388">
            <v>3.5</v>
          </cell>
        </row>
        <row r="389">
          <cell r="A389">
            <v>609</v>
          </cell>
          <cell r="B389" t="str">
            <v>KEY INSECTICIDA P.S</v>
          </cell>
          <cell r="C389">
            <v>402.6</v>
          </cell>
        </row>
        <row r="390">
          <cell r="A390">
            <v>610</v>
          </cell>
          <cell r="B390" t="str">
            <v>KEY INSECTICIDA P.S</v>
          </cell>
          <cell r="C390">
            <v>3833.7</v>
          </cell>
        </row>
        <row r="391">
          <cell r="A391">
            <v>618</v>
          </cell>
          <cell r="B391" t="str">
            <v>KEY LAVALOZA BIO</v>
          </cell>
          <cell r="C391">
            <v>55.47</v>
          </cell>
        </row>
        <row r="392">
          <cell r="A392">
            <v>619</v>
          </cell>
          <cell r="B392" t="str">
            <v>KEY LAVALOZA BIO</v>
          </cell>
          <cell r="C392">
            <v>233.71</v>
          </cell>
        </row>
        <row r="393">
          <cell r="A393">
            <v>621</v>
          </cell>
          <cell r="B393" t="str">
            <v>BIOKEY 0.1 LTS</v>
          </cell>
          <cell r="C393">
            <v>99.52</v>
          </cell>
        </row>
        <row r="394">
          <cell r="A394">
            <v>622</v>
          </cell>
          <cell r="B394" t="str">
            <v>BIOKEY 1 LTS</v>
          </cell>
          <cell r="C394">
            <v>898.1</v>
          </cell>
        </row>
        <row r="395">
          <cell r="A395">
            <v>628</v>
          </cell>
          <cell r="B395" t="str">
            <v>LAVANCE 350 4L</v>
          </cell>
          <cell r="C395">
            <v>70.23</v>
          </cell>
        </row>
        <row r="396">
          <cell r="A396">
            <v>629</v>
          </cell>
          <cell r="B396" t="str">
            <v>LAVANCE 350 20L</v>
          </cell>
          <cell r="C396">
            <v>314.63</v>
          </cell>
        </row>
        <row r="397">
          <cell r="A397">
            <v>632</v>
          </cell>
          <cell r="B397" t="str">
            <v>KEY LAVALOZA PREVIO  4 LTS. CE (CONTRATAPA ESPECIA</v>
          </cell>
          <cell r="C397">
            <v>49.6</v>
          </cell>
        </row>
        <row r="398">
          <cell r="A398">
            <v>640</v>
          </cell>
          <cell r="B398" t="str">
            <v xml:space="preserve">KEY MPD 300  200 LT            </v>
          </cell>
          <cell r="C398">
            <v>1325.06</v>
          </cell>
        </row>
        <row r="399">
          <cell r="A399">
            <v>645</v>
          </cell>
          <cell r="B399" t="str">
            <v xml:space="preserve">KEY MPD-400  20 LTS            </v>
          </cell>
          <cell r="C399">
            <v>589.34</v>
          </cell>
        </row>
        <row r="400">
          <cell r="A400">
            <v>693</v>
          </cell>
          <cell r="C400">
            <v>45.2</v>
          </cell>
        </row>
        <row r="401">
          <cell r="A401">
            <v>744</v>
          </cell>
          <cell r="B401" t="str">
            <v>KEY SOLV-2</v>
          </cell>
          <cell r="C401">
            <v>302.83999999999997</v>
          </cell>
        </row>
        <row r="402">
          <cell r="A402">
            <v>745</v>
          </cell>
          <cell r="B402" t="str">
            <v>KEY SOLV-2</v>
          </cell>
          <cell r="C402">
            <v>2801.35</v>
          </cell>
        </row>
        <row r="403">
          <cell r="A403">
            <v>801</v>
          </cell>
          <cell r="B403" t="str">
            <v>AROMATIZANTE FLORAL PRODECO</v>
          </cell>
          <cell r="C403">
            <v>2.1</v>
          </cell>
        </row>
        <row r="404">
          <cell r="A404">
            <v>806</v>
          </cell>
          <cell r="B404" t="str">
            <v>AROMATIZANTE LAVANDA PROD</v>
          </cell>
          <cell r="C404">
            <v>2.1</v>
          </cell>
        </row>
        <row r="405">
          <cell r="A405">
            <v>811</v>
          </cell>
          <cell r="B405" t="str">
            <v>F-10 PRODECO 0.25 LT.</v>
          </cell>
          <cell r="C405">
            <v>2.2999999999999998</v>
          </cell>
        </row>
        <row r="406">
          <cell r="A406">
            <v>814</v>
          </cell>
          <cell r="B406" t="str">
            <v>F-10 PRODECO</v>
          </cell>
          <cell r="C406">
            <v>155.4</v>
          </cell>
        </row>
        <row r="407">
          <cell r="A407">
            <v>815</v>
          </cell>
          <cell r="B407" t="str">
            <v>F-10 PRODECO</v>
          </cell>
          <cell r="C407">
            <v>1577.9</v>
          </cell>
        </row>
        <row r="408">
          <cell r="A408">
            <v>816</v>
          </cell>
          <cell r="B408" t="str">
            <v>PRO M-10 0.25 LT.</v>
          </cell>
          <cell r="C408">
            <v>4.72</v>
          </cell>
        </row>
        <row r="409">
          <cell r="A409">
            <v>819</v>
          </cell>
          <cell r="B409" t="str">
            <v>PRO M-10 20 KGS</v>
          </cell>
          <cell r="C409">
            <v>200.73</v>
          </cell>
        </row>
        <row r="410">
          <cell r="A410">
            <v>820</v>
          </cell>
          <cell r="B410" t="str">
            <v>PRO M-10 220 KGS</v>
          </cell>
          <cell r="C410">
            <v>1766</v>
          </cell>
        </row>
        <row r="411">
          <cell r="A411">
            <v>821</v>
          </cell>
          <cell r="B411" t="str">
            <v>D.A PRODECO 0.25 LTS</v>
          </cell>
          <cell r="C411">
            <v>2.1</v>
          </cell>
        </row>
        <row r="412">
          <cell r="A412">
            <v>823</v>
          </cell>
          <cell r="B412" t="str">
            <v>D.A.PRODECO</v>
          </cell>
          <cell r="C412">
            <v>21.75</v>
          </cell>
        </row>
        <row r="413">
          <cell r="A413">
            <v>824</v>
          </cell>
          <cell r="B413" t="str">
            <v>D.A PRODECO 20 LTS</v>
          </cell>
          <cell r="C413">
            <v>110.6</v>
          </cell>
        </row>
        <row r="414">
          <cell r="A414">
            <v>825</v>
          </cell>
          <cell r="B414" t="str">
            <v>D.A PRODECO 220 LTS</v>
          </cell>
          <cell r="C414">
            <v>1002.9</v>
          </cell>
        </row>
        <row r="415">
          <cell r="A415">
            <v>826</v>
          </cell>
          <cell r="B415" t="str">
            <v>PRO DN 0.25 LTS</v>
          </cell>
          <cell r="C415">
            <v>4.88</v>
          </cell>
        </row>
        <row r="416">
          <cell r="A416">
            <v>827</v>
          </cell>
          <cell r="B416" t="str">
            <v>D.N PRODECO</v>
          </cell>
          <cell r="C416">
            <v>10.569999694824199</v>
          </cell>
        </row>
        <row r="417">
          <cell r="A417">
            <v>829</v>
          </cell>
          <cell r="B417" t="str">
            <v>PRO DN 20 LTS</v>
          </cell>
          <cell r="C417">
            <v>233.1</v>
          </cell>
        </row>
        <row r="418">
          <cell r="A418">
            <v>830</v>
          </cell>
          <cell r="B418" t="str">
            <v>PRO DN  200 LT.</v>
          </cell>
          <cell r="C418">
            <v>1986.9</v>
          </cell>
        </row>
        <row r="419">
          <cell r="A419">
            <v>831</v>
          </cell>
          <cell r="B419" t="str">
            <v>LIMON PRODECO</v>
          </cell>
          <cell r="C419">
            <v>1.61</v>
          </cell>
        </row>
        <row r="420">
          <cell r="A420">
            <v>834</v>
          </cell>
          <cell r="B420" t="str">
            <v>LIMON PRODECO 20 LTS</v>
          </cell>
          <cell r="C420">
            <v>127.17</v>
          </cell>
        </row>
        <row r="421">
          <cell r="A421">
            <v>836</v>
          </cell>
          <cell r="B421" t="str">
            <v>DESINFECTANTE PINO PRODECO</v>
          </cell>
          <cell r="C421">
            <v>1.47</v>
          </cell>
        </row>
        <row r="422">
          <cell r="A422">
            <v>838</v>
          </cell>
          <cell r="B422" t="str">
            <v>DESINFECTANTE PINO PRODECO</v>
          </cell>
          <cell r="C422">
            <v>22.28</v>
          </cell>
        </row>
        <row r="423">
          <cell r="A423">
            <v>839</v>
          </cell>
          <cell r="B423" t="str">
            <v>DESINF. PINO PRODECO 20 LTS</v>
          </cell>
          <cell r="C423">
            <v>106.18</v>
          </cell>
        </row>
        <row r="424">
          <cell r="A424">
            <v>840</v>
          </cell>
          <cell r="B424" t="str">
            <v>DESINFECTANTE PINO PRODECO</v>
          </cell>
          <cell r="C424">
            <v>993.93</v>
          </cell>
        </row>
        <row r="425">
          <cell r="A425">
            <v>841</v>
          </cell>
          <cell r="B425" t="str">
            <v>DETERGENTE PINO PRODECO</v>
          </cell>
          <cell r="C425">
            <v>1.37</v>
          </cell>
        </row>
        <row r="426">
          <cell r="A426">
            <v>843</v>
          </cell>
          <cell r="B426" t="str">
            <v>DETERGENTE PINO PRODECO</v>
          </cell>
          <cell r="C426">
            <v>19.190000000000001</v>
          </cell>
        </row>
        <row r="427">
          <cell r="A427">
            <v>844</v>
          </cell>
          <cell r="B427" t="str">
            <v>DETERGENTE PINO PRODECO</v>
          </cell>
          <cell r="C427">
            <v>90.78</v>
          </cell>
        </row>
        <row r="428">
          <cell r="A428">
            <v>846</v>
          </cell>
          <cell r="B428" t="str">
            <v>KEY EMULSOL 0.25 LTS</v>
          </cell>
          <cell r="C428">
            <v>7.7</v>
          </cell>
        </row>
        <row r="429">
          <cell r="A429">
            <v>849</v>
          </cell>
          <cell r="B429" t="str">
            <v>KEY EMULSOL 20 LTS</v>
          </cell>
          <cell r="C429">
            <v>441.8</v>
          </cell>
        </row>
        <row r="430">
          <cell r="A430">
            <v>850</v>
          </cell>
          <cell r="B430" t="str">
            <v>KEY EMULSOL 200 LTS</v>
          </cell>
          <cell r="C430">
            <v>4068.6</v>
          </cell>
        </row>
        <row r="431">
          <cell r="A431">
            <v>851</v>
          </cell>
          <cell r="B431" t="str">
            <v>LAVAMANOS LIQUIDO PRODECO</v>
          </cell>
          <cell r="C431">
            <v>1.46</v>
          </cell>
        </row>
        <row r="432">
          <cell r="A432">
            <v>854</v>
          </cell>
          <cell r="B432" t="str">
            <v>LAVAMANOS LIQUIDO PRODECO</v>
          </cell>
          <cell r="C432">
            <v>105.4</v>
          </cell>
        </row>
        <row r="433">
          <cell r="A433">
            <v>856</v>
          </cell>
          <cell r="B433" t="str">
            <v>PRO LAVAMANOS PASTA 0.25 KGS</v>
          </cell>
          <cell r="C433">
            <v>9.31</v>
          </cell>
        </row>
        <row r="434">
          <cell r="A434">
            <v>857</v>
          </cell>
          <cell r="B434" t="str">
            <v>LAVAMANOS PASTA PRODECO</v>
          </cell>
          <cell r="C434">
            <v>11.7</v>
          </cell>
        </row>
        <row r="435">
          <cell r="A435">
            <v>858</v>
          </cell>
          <cell r="B435" t="str">
            <v>LAVAMANOS PASTA PRODECO</v>
          </cell>
          <cell r="C435">
            <v>60.5</v>
          </cell>
        </row>
        <row r="436">
          <cell r="A436">
            <v>859</v>
          </cell>
          <cell r="B436" t="str">
            <v>PRO LAVAMANOS PASTA 17 KGS</v>
          </cell>
          <cell r="C436">
            <v>387.3</v>
          </cell>
        </row>
        <row r="437">
          <cell r="A437">
            <v>861</v>
          </cell>
          <cell r="B437" t="str">
            <v>SARRICIDA 1 PRODECO</v>
          </cell>
          <cell r="C437">
            <v>1.56</v>
          </cell>
        </row>
        <row r="438">
          <cell r="A438">
            <v>864</v>
          </cell>
          <cell r="B438" t="str">
            <v>SARRICIDA 1 PRODECO</v>
          </cell>
          <cell r="C438">
            <v>120.6</v>
          </cell>
        </row>
        <row r="439">
          <cell r="A439">
            <v>865</v>
          </cell>
          <cell r="B439" t="str">
            <v>SARRICIDA 1 PRODECO</v>
          </cell>
          <cell r="C439">
            <v>1137.58</v>
          </cell>
        </row>
        <row r="440">
          <cell r="A440">
            <v>866</v>
          </cell>
          <cell r="B440" t="str">
            <v>SARRICIDA 2 PRODECO</v>
          </cell>
          <cell r="C440">
            <v>1.33</v>
          </cell>
        </row>
        <row r="441">
          <cell r="A441">
            <v>868</v>
          </cell>
          <cell r="B441" t="str">
            <v>SARRICIDA 2 PRODECO</v>
          </cell>
          <cell r="C441">
            <v>18.04</v>
          </cell>
        </row>
        <row r="442">
          <cell r="A442">
            <v>869</v>
          </cell>
          <cell r="B442" t="str">
            <v>SARRICIDA 2 PRODECO</v>
          </cell>
          <cell r="C442">
            <v>85</v>
          </cell>
        </row>
        <row r="443">
          <cell r="A443">
            <v>871</v>
          </cell>
          <cell r="B443" t="str">
            <v>PRO AUTOSHAMPOO 0.25 LTS</v>
          </cell>
          <cell r="C443">
            <v>4.5999999999999996</v>
          </cell>
        </row>
        <row r="444">
          <cell r="A444">
            <v>873</v>
          </cell>
          <cell r="B444" t="str">
            <v>PRO AUTOSHAMPOO 4 LT</v>
          </cell>
          <cell r="C444">
            <v>44.44</v>
          </cell>
        </row>
        <row r="445">
          <cell r="A445">
            <v>874</v>
          </cell>
          <cell r="B445" t="str">
            <v>PRO AUTOSHAMPOO 20 LTS</v>
          </cell>
          <cell r="C445">
            <v>215.34</v>
          </cell>
        </row>
        <row r="446">
          <cell r="A446">
            <v>875</v>
          </cell>
          <cell r="B446" t="str">
            <v>PRO AUTOSHAMPOO 200 LTS</v>
          </cell>
          <cell r="C446">
            <v>1996.89</v>
          </cell>
        </row>
        <row r="447">
          <cell r="A447">
            <v>879</v>
          </cell>
          <cell r="B447" t="str">
            <v>PRO EM-2  20 LT.</v>
          </cell>
          <cell r="C447">
            <v>711.1</v>
          </cell>
        </row>
        <row r="448">
          <cell r="A448">
            <v>881</v>
          </cell>
          <cell r="B448" t="str">
            <v>PRO EM-1</v>
          </cell>
          <cell r="C448">
            <v>6547.17</v>
          </cell>
        </row>
        <row r="449">
          <cell r="A449">
            <v>882</v>
          </cell>
          <cell r="B449" t="str">
            <v>PRO EM-1</v>
          </cell>
          <cell r="C449">
            <v>755.07</v>
          </cell>
        </row>
        <row r="450">
          <cell r="A450">
            <v>883</v>
          </cell>
          <cell r="B450" t="str">
            <v>JABONERA IND.P/GALON JABON LIQ</v>
          </cell>
          <cell r="C450">
            <v>769.56</v>
          </cell>
        </row>
        <row r="451">
          <cell r="A451">
            <v>884</v>
          </cell>
          <cell r="B451" t="str">
            <v>JABONERA IND.P/GALON JABON ESP</v>
          </cell>
          <cell r="C451">
            <v>1100.2</v>
          </cell>
        </row>
        <row r="452">
          <cell r="A452">
            <v>885</v>
          </cell>
          <cell r="B452" t="str">
            <v>JABONERA RELLENABLE 30 OZ</v>
          </cell>
          <cell r="C452">
            <v>197.80000305175801</v>
          </cell>
        </row>
        <row r="453">
          <cell r="A453">
            <v>886</v>
          </cell>
          <cell r="B453" t="str">
            <v>JABONERA RELLENABLE 46 OZ</v>
          </cell>
          <cell r="C453">
            <v>301.29998779296898</v>
          </cell>
        </row>
        <row r="454">
          <cell r="A454">
            <v>887</v>
          </cell>
          <cell r="B454" t="str">
            <v>JABONERA DE ESPUMA RELLENABLE</v>
          </cell>
          <cell r="C454">
            <v>245.2</v>
          </cell>
        </row>
        <row r="455">
          <cell r="A455">
            <v>888</v>
          </cell>
          <cell r="B455" t="str">
            <v>NUEVA JABONERA ESPUMA</v>
          </cell>
          <cell r="C455">
            <v>109.5</v>
          </cell>
        </row>
        <row r="456">
          <cell r="A456">
            <v>889</v>
          </cell>
          <cell r="B456" t="str">
            <v>NUEVA JABONERA AUTOMATICA</v>
          </cell>
          <cell r="C456">
            <v>170.4</v>
          </cell>
        </row>
        <row r="457">
          <cell r="A457">
            <v>890</v>
          </cell>
          <cell r="B457" t="str">
            <v>PRO EM-2  200 LT.</v>
          </cell>
          <cell r="C457">
            <v>6739.7</v>
          </cell>
        </row>
        <row r="458">
          <cell r="A458">
            <v>891</v>
          </cell>
          <cell r="B458" t="str">
            <v>L-10 PRODECO 0.25 LTS</v>
          </cell>
          <cell r="C458">
            <v>2.2999999999999998</v>
          </cell>
        </row>
        <row r="459">
          <cell r="A459">
            <v>893</v>
          </cell>
          <cell r="B459" t="str">
            <v>JABONERA METALICA RELLENABLE</v>
          </cell>
          <cell r="C459">
            <v>1364.6</v>
          </cell>
        </row>
        <row r="460">
          <cell r="A460">
            <v>894</v>
          </cell>
          <cell r="B460" t="str">
            <v>L-10 PRODECO</v>
          </cell>
          <cell r="C460">
            <v>158.6</v>
          </cell>
        </row>
        <row r="461">
          <cell r="A461">
            <v>895</v>
          </cell>
          <cell r="B461" t="str">
            <v>L-10 PRODECO</v>
          </cell>
          <cell r="C461">
            <v>1513.7</v>
          </cell>
        </row>
        <row r="462">
          <cell r="A462">
            <v>896</v>
          </cell>
          <cell r="B462" t="str">
            <v>JABONERA INDUSTRIAL COMPLETA</v>
          </cell>
          <cell r="C462">
            <v>1</v>
          </cell>
        </row>
        <row r="463">
          <cell r="A463">
            <v>897</v>
          </cell>
          <cell r="B463" t="str">
            <v>JABONERA INDUSTRIAL ALAMBRON</v>
          </cell>
          <cell r="C463">
            <v>84.1</v>
          </cell>
        </row>
        <row r="464">
          <cell r="A464">
            <v>898</v>
          </cell>
          <cell r="B464" t="str">
            <v>VALVULA PARA JABONERA INDUSTRIAL</v>
          </cell>
          <cell r="C464">
            <v>66.599999999999994</v>
          </cell>
        </row>
        <row r="465">
          <cell r="A465">
            <v>899</v>
          </cell>
          <cell r="B465" t="str">
            <v>JABONERA DE BURBUJA</v>
          </cell>
          <cell r="C465">
            <v>71.099999999999994</v>
          </cell>
        </row>
        <row r="466">
          <cell r="A466">
            <v>900</v>
          </cell>
          <cell r="B466" t="str">
            <v>NUEVA JABONERA RELLENABLE (SE CAMBIO AL 8619)</v>
          </cell>
          <cell r="C466">
            <v>201.7</v>
          </cell>
        </row>
        <row r="467">
          <cell r="A467">
            <v>901</v>
          </cell>
          <cell r="B467" t="str">
            <v>CANASTILLA PLASTICA</v>
          </cell>
          <cell r="C467">
            <v>45.9</v>
          </cell>
        </row>
        <row r="468">
          <cell r="A468">
            <v>902</v>
          </cell>
          <cell r="B468" t="str">
            <v>BOTE PLASTICO 8 OZ.</v>
          </cell>
          <cell r="C468">
            <v>8.02</v>
          </cell>
        </row>
        <row r="469">
          <cell r="A469">
            <v>903</v>
          </cell>
          <cell r="B469" t="str">
            <v>VALVULA P/BOTE 8 OZ.</v>
          </cell>
          <cell r="C469">
            <v>6.7</v>
          </cell>
        </row>
        <row r="470">
          <cell r="A470">
            <v>907</v>
          </cell>
          <cell r="B470" t="str">
            <v>JABONERA DE PIE 1 PZA</v>
          </cell>
          <cell r="C470">
            <v>100</v>
          </cell>
        </row>
        <row r="471">
          <cell r="A471">
            <v>909</v>
          </cell>
          <cell r="B471" t="str">
            <v>JABONERA RELLENABLE</v>
          </cell>
          <cell r="C471">
            <v>228</v>
          </cell>
        </row>
        <row r="472">
          <cell r="A472">
            <v>910</v>
          </cell>
          <cell r="B472" t="str">
            <v>JABONERA BLANCA-BLANCA</v>
          </cell>
          <cell r="C472">
            <v>102.4</v>
          </cell>
        </row>
        <row r="473">
          <cell r="A473">
            <v>911</v>
          </cell>
          <cell r="B473" t="str">
            <v>JABONERA KEY COLOR HUMO 1 PZA</v>
          </cell>
          <cell r="C473">
            <v>141.19999999999999</v>
          </cell>
        </row>
        <row r="474">
          <cell r="A474">
            <v>913</v>
          </cell>
          <cell r="B474" t="str">
            <v>JABONERA KEY COLOR BEIGE BAJA SUSTITUTO NOVUX</v>
          </cell>
          <cell r="C474">
            <v>102.4</v>
          </cell>
        </row>
        <row r="475">
          <cell r="A475">
            <v>916</v>
          </cell>
          <cell r="B475" t="str">
            <v>JABONERA MARMOL ITALIANO</v>
          </cell>
          <cell r="C475">
            <v>193.45</v>
          </cell>
        </row>
        <row r="476">
          <cell r="A476">
            <v>917</v>
          </cell>
          <cell r="B476" t="str">
            <v>JABONERA MARMOL CAFE</v>
          </cell>
          <cell r="C476">
            <v>193.45</v>
          </cell>
        </row>
        <row r="477">
          <cell r="A477">
            <v>918</v>
          </cell>
          <cell r="B477" t="str">
            <v>JABONERA ORO</v>
          </cell>
          <cell r="C477">
            <v>295.85000000000002</v>
          </cell>
        </row>
        <row r="478">
          <cell r="A478">
            <v>920</v>
          </cell>
          <cell r="B478" t="str">
            <v>PISTOLA ATOMIZADORA 1 PZA ITEM 922HLBLWH</v>
          </cell>
          <cell r="C478">
            <v>7.8</v>
          </cell>
        </row>
        <row r="479">
          <cell r="A479">
            <v>921</v>
          </cell>
          <cell r="B479" t="str">
            <v>PISTOLA ASPERSORA P 1 PZA</v>
          </cell>
          <cell r="C479">
            <v>630.70000000000005</v>
          </cell>
        </row>
        <row r="480">
          <cell r="A480">
            <v>923</v>
          </cell>
          <cell r="B480" t="str">
            <v>PISTOLA ATOMIZADORA (TRAB.PESA</v>
          </cell>
          <cell r="C480">
            <v>10.6</v>
          </cell>
        </row>
        <row r="481">
          <cell r="A481">
            <v>925</v>
          </cell>
          <cell r="B481" t="str">
            <v>PROBETA P/DOSIFICADOR (BPF286930000)</v>
          </cell>
          <cell r="C481">
            <v>186.6</v>
          </cell>
        </row>
        <row r="482">
          <cell r="A482">
            <v>926</v>
          </cell>
          <cell r="B482" t="str">
            <v>BOTELLA DE PLASTICO 1 LT</v>
          </cell>
          <cell r="C482">
            <v>6.23</v>
          </cell>
        </row>
        <row r="483">
          <cell r="A483">
            <v>927</v>
          </cell>
          <cell r="B483" t="str">
            <v>BOTE DE AEROSOL RECARGABLE</v>
          </cell>
          <cell r="C483">
            <v>865.09</v>
          </cell>
        </row>
        <row r="484">
          <cell r="A484">
            <v>929</v>
          </cell>
          <cell r="B484" t="str">
            <v>PRO SC-1 25 KGS</v>
          </cell>
          <cell r="C484">
            <v>353.6</v>
          </cell>
        </row>
        <row r="485">
          <cell r="A485">
            <v>930</v>
          </cell>
          <cell r="B485" t="str">
            <v>PRO SC-1 250 KGS</v>
          </cell>
          <cell r="C485">
            <v>3333.1</v>
          </cell>
        </row>
        <row r="486">
          <cell r="A486">
            <v>932</v>
          </cell>
          <cell r="B486" t="str">
            <v>PRO SH-PLUS  20 LTS.</v>
          </cell>
          <cell r="C486">
            <v>223.3</v>
          </cell>
        </row>
        <row r="487">
          <cell r="A487">
            <v>933</v>
          </cell>
          <cell r="B487" t="str">
            <v>PRO SH-PLUS  200 LTS.</v>
          </cell>
          <cell r="C487">
            <v>2046.5</v>
          </cell>
        </row>
        <row r="488">
          <cell r="A488">
            <v>934</v>
          </cell>
          <cell r="B488" t="str">
            <v xml:space="preserve">PRO SH-1 20 LTS                </v>
          </cell>
          <cell r="C488">
            <v>591.19000000000005</v>
          </cell>
        </row>
        <row r="489">
          <cell r="A489">
            <v>935</v>
          </cell>
          <cell r="B489" t="str">
            <v>PROSH 1</v>
          </cell>
          <cell r="C489">
            <v>5402.6</v>
          </cell>
        </row>
        <row r="490">
          <cell r="A490">
            <v>939</v>
          </cell>
          <cell r="B490" t="str">
            <v>PRO SH-2 20 LTS</v>
          </cell>
          <cell r="C490">
            <v>310.89999999999998</v>
          </cell>
        </row>
        <row r="491">
          <cell r="A491">
            <v>940</v>
          </cell>
          <cell r="B491" t="str">
            <v>PRO SH-2 200 LTS</v>
          </cell>
          <cell r="C491">
            <v>2827.8</v>
          </cell>
        </row>
        <row r="492">
          <cell r="A492">
            <v>942</v>
          </cell>
          <cell r="B492" t="str">
            <v>SOLV VDG-3</v>
          </cell>
          <cell r="C492">
            <v>491.2</v>
          </cell>
        </row>
        <row r="493">
          <cell r="A493">
            <v>943</v>
          </cell>
          <cell r="B493" t="str">
            <v>SOLV VDG-3</v>
          </cell>
          <cell r="C493">
            <v>5027.2</v>
          </cell>
        </row>
        <row r="494">
          <cell r="A494">
            <v>944</v>
          </cell>
          <cell r="B494" t="str">
            <v>PRO SB-1 20 LTS</v>
          </cell>
          <cell r="C494">
            <v>288.89999999999998</v>
          </cell>
        </row>
        <row r="495">
          <cell r="A495">
            <v>945</v>
          </cell>
          <cell r="B495" t="str">
            <v>PRO SB-1 200 LTS</v>
          </cell>
          <cell r="C495">
            <v>2686.8</v>
          </cell>
        </row>
        <row r="496">
          <cell r="A496">
            <v>946</v>
          </cell>
          <cell r="C496">
            <v>5</v>
          </cell>
        </row>
        <row r="497">
          <cell r="A497">
            <v>947</v>
          </cell>
          <cell r="B497" t="str">
            <v>PRO BA-1  4 LTS</v>
          </cell>
          <cell r="C497">
            <v>40.659999999999997</v>
          </cell>
        </row>
        <row r="498">
          <cell r="A498">
            <v>948</v>
          </cell>
          <cell r="B498" t="str">
            <v>PRO BA-1 20 LTS</v>
          </cell>
          <cell r="C498">
            <v>202.25</v>
          </cell>
        </row>
        <row r="499">
          <cell r="A499">
            <v>949</v>
          </cell>
          <cell r="B499" t="str">
            <v>PRO BA-1 200 LTS</v>
          </cell>
          <cell r="C499">
            <v>1890.31</v>
          </cell>
        </row>
        <row r="500">
          <cell r="A500">
            <v>950</v>
          </cell>
          <cell r="B500" t="str">
            <v>VALVULA 3/4 P/TAMBOR PLASTICA</v>
          </cell>
          <cell r="C500">
            <v>11.3</v>
          </cell>
        </row>
        <row r="501">
          <cell r="A501">
            <v>951</v>
          </cell>
          <cell r="B501" t="str">
            <v>VALVULA 2 P/TAMBOR 1 PZA</v>
          </cell>
          <cell r="C501">
            <v>266.25</v>
          </cell>
        </row>
        <row r="502">
          <cell r="A502">
            <v>952</v>
          </cell>
          <cell r="B502" t="str">
            <v>BOMBA DOSIFICADORA 1/8 OZ PARA  GALON</v>
          </cell>
          <cell r="C502">
            <v>47.73</v>
          </cell>
        </row>
        <row r="503">
          <cell r="A503">
            <v>953</v>
          </cell>
          <cell r="B503" t="str">
            <v>VALVULA 2 P/TAMBOR METALICA</v>
          </cell>
          <cell r="C503">
            <v>360.1</v>
          </cell>
        </row>
        <row r="504">
          <cell r="A504">
            <v>954</v>
          </cell>
          <cell r="B504" t="str">
            <v>BOMBA P/GALON 1 PZA ITEM 9HL</v>
          </cell>
          <cell r="C504">
            <v>32.76</v>
          </cell>
        </row>
        <row r="505">
          <cell r="A505">
            <v>955</v>
          </cell>
          <cell r="B505" t="str">
            <v>BOMBA P/GALON ESPUMA</v>
          </cell>
          <cell r="C505">
            <v>100.92</v>
          </cell>
        </row>
        <row r="506">
          <cell r="A506">
            <v>956</v>
          </cell>
          <cell r="B506" t="str">
            <v>BOMBA EXTRACTORA P/ 1 PZA ITEM 330</v>
          </cell>
          <cell r="C506">
            <v>204.7</v>
          </cell>
        </row>
        <row r="507">
          <cell r="A507">
            <v>957</v>
          </cell>
          <cell r="B507" t="str">
            <v>BOMBA EXTRACTORA P/ 1 PZA ITEM 495</v>
          </cell>
          <cell r="C507">
            <v>414.9</v>
          </cell>
        </row>
        <row r="508">
          <cell r="A508">
            <v>958</v>
          </cell>
          <cell r="B508" t="str">
            <v>ASPERSOR P/ACIDOS ( 1 PZA</v>
          </cell>
          <cell r="C508">
            <v>1623.87</v>
          </cell>
        </row>
        <row r="509">
          <cell r="A509">
            <v>959</v>
          </cell>
          <cell r="B509" t="str">
            <v>BOMBA P/GALON SPRAY</v>
          </cell>
          <cell r="C509">
            <v>77.63</v>
          </cell>
        </row>
        <row r="510">
          <cell r="A510">
            <v>960</v>
          </cell>
          <cell r="B510" t="str">
            <v xml:space="preserve">BOMBA DOSIFICADORA 10 ML.      </v>
          </cell>
          <cell r="C510">
            <v>13.01</v>
          </cell>
        </row>
        <row r="511">
          <cell r="A511">
            <v>961</v>
          </cell>
          <cell r="B511" t="str">
            <v>SECADOR DE MANOS AUTOMATICO</v>
          </cell>
          <cell r="C511">
            <v>1932.77</v>
          </cell>
        </row>
        <row r="512">
          <cell r="A512">
            <v>965</v>
          </cell>
          <cell r="B512" t="str">
            <v>MINIASPERSOR P/INSECTICIDA</v>
          </cell>
          <cell r="C512">
            <v>214.3</v>
          </cell>
        </row>
        <row r="513">
          <cell r="A513">
            <v>966</v>
          </cell>
          <cell r="B513" t="str">
            <v>ASPERSOR METALICO ACERO INOXIDABLE 1 GAL.</v>
          </cell>
          <cell r="C513">
            <v>4768.1899999999996</v>
          </cell>
        </row>
        <row r="514">
          <cell r="A514">
            <v>967</v>
          </cell>
          <cell r="B514" t="str">
            <v>ASPERSOR PLASTICO ( 1 PZA</v>
          </cell>
          <cell r="C514">
            <v>477.26</v>
          </cell>
        </row>
        <row r="515">
          <cell r="A515">
            <v>969</v>
          </cell>
          <cell r="B515" t="str">
            <v>NEBULIZADOR 1 PZA</v>
          </cell>
          <cell r="C515">
            <v>6187.28</v>
          </cell>
        </row>
        <row r="516">
          <cell r="A516">
            <v>970</v>
          </cell>
          <cell r="B516" t="str">
            <v>APLICADOR T</v>
          </cell>
          <cell r="C516">
            <v>139.9</v>
          </cell>
        </row>
        <row r="517">
          <cell r="A517">
            <v>971</v>
          </cell>
          <cell r="B517" t="str">
            <v>REPUESTO DE APLICADOR T</v>
          </cell>
          <cell r="C517">
            <v>62.3</v>
          </cell>
        </row>
        <row r="518">
          <cell r="A518">
            <v>972</v>
          </cell>
          <cell r="B518" t="str">
            <v>NEBULIZADOR DYNA FOG</v>
          </cell>
          <cell r="C518">
            <v>2396.5</v>
          </cell>
        </row>
        <row r="519">
          <cell r="A519">
            <v>973</v>
          </cell>
          <cell r="B519" t="str">
            <v>RODILLO</v>
          </cell>
          <cell r="C519">
            <v>430.8</v>
          </cell>
        </row>
        <row r="520">
          <cell r="A520">
            <v>974</v>
          </cell>
          <cell r="B520" t="str">
            <v>REPUESTO DE RODILLO</v>
          </cell>
          <cell r="C520">
            <v>90.8</v>
          </cell>
        </row>
        <row r="521">
          <cell r="A521">
            <v>975</v>
          </cell>
          <cell r="B521" t="str">
            <v>LEKSOL SG (550 LB)</v>
          </cell>
          <cell r="C521">
            <v>35570.370000000003</v>
          </cell>
        </row>
        <row r="522">
          <cell r="A522">
            <v>976</v>
          </cell>
          <cell r="B522" t="str">
            <v>CHAROLA P/APLICACION</v>
          </cell>
          <cell r="C522">
            <v>762.9</v>
          </cell>
        </row>
        <row r="523">
          <cell r="A523">
            <v>978</v>
          </cell>
          <cell r="B523" t="str">
            <v>MEZCLADORA</v>
          </cell>
          <cell r="C523">
            <v>557.9</v>
          </cell>
        </row>
        <row r="524">
          <cell r="A524">
            <v>979</v>
          </cell>
          <cell r="B524" t="str">
            <v>RASTRILLO FILO T/SERRUCHO</v>
          </cell>
          <cell r="C524">
            <v>291.26</v>
          </cell>
        </row>
        <row r="525">
          <cell r="A525">
            <v>980</v>
          </cell>
          <cell r="B525" t="str">
            <v>RODILLO TIPO PUERCO ESPIN</v>
          </cell>
          <cell r="C525">
            <v>2509.91</v>
          </cell>
        </row>
        <row r="526">
          <cell r="A526">
            <v>981</v>
          </cell>
          <cell r="B526" t="str">
            <v>RASQUETA 12</v>
          </cell>
          <cell r="C526">
            <v>214.2</v>
          </cell>
        </row>
        <row r="527">
          <cell r="A527">
            <v>983</v>
          </cell>
          <cell r="B527" t="str">
            <v>PANTALLAS ABRASIVAS 1 PZA</v>
          </cell>
          <cell r="C527">
            <v>150</v>
          </cell>
        </row>
        <row r="528">
          <cell r="A528">
            <v>984</v>
          </cell>
          <cell r="B528" t="str">
            <v>MAQUINA DE PISOS VR</v>
          </cell>
          <cell r="C528">
            <v>8692.19</v>
          </cell>
        </row>
        <row r="529">
          <cell r="A529">
            <v>986</v>
          </cell>
          <cell r="B529" t="str">
            <v>MAQUINA DE PISOS UAV</v>
          </cell>
          <cell r="C529">
            <v>14946.33</v>
          </cell>
        </row>
        <row r="530">
          <cell r="A530">
            <v>990</v>
          </cell>
          <cell r="B530" t="str">
            <v>DESPACHADOR P/LMP P 1 PZA 0-7110 PL 6-7 POUND</v>
          </cell>
          <cell r="C530">
            <v>215.5</v>
          </cell>
        </row>
        <row r="531">
          <cell r="A531">
            <v>991</v>
          </cell>
          <cell r="B531" t="str">
            <v>DESPACHADOR P/LMP METALICO</v>
          </cell>
          <cell r="C531">
            <v>295.17</v>
          </cell>
        </row>
        <row r="532">
          <cell r="A532">
            <v>992</v>
          </cell>
          <cell r="B532" t="str">
            <v>JABONERA IMPORT. MANUAL ESPUMA</v>
          </cell>
          <cell r="C532">
            <v>107</v>
          </cell>
        </row>
        <row r="533">
          <cell r="A533">
            <v>993</v>
          </cell>
          <cell r="B533" t="str">
            <v>JABONERA IMPORTADA AUTOMATICA ESPUMA</v>
          </cell>
          <cell r="C533">
            <v>329.3</v>
          </cell>
        </row>
        <row r="534">
          <cell r="A534">
            <v>994</v>
          </cell>
          <cell r="B534" t="str">
            <v>DOSIFICADOR GEL/SPRAY AUTOM.</v>
          </cell>
          <cell r="C534">
            <v>438.22</v>
          </cell>
        </row>
        <row r="535">
          <cell r="A535">
            <v>995</v>
          </cell>
          <cell r="B535" t="str">
            <v xml:space="preserve">JABONERA ESPUMA RELLENABLE 1LT 9325 FOAMEEZE BULK </v>
          </cell>
          <cell r="C535">
            <v>281.12</v>
          </cell>
        </row>
        <row r="536">
          <cell r="A536">
            <v>1001</v>
          </cell>
          <cell r="B536" t="str">
            <v>ODOCONTROL I</v>
          </cell>
          <cell r="C536">
            <v>481.35</v>
          </cell>
        </row>
        <row r="537">
          <cell r="A537">
            <v>1002</v>
          </cell>
          <cell r="B537" t="str">
            <v>ODOCONTROL II</v>
          </cell>
          <cell r="C537">
            <v>435.96</v>
          </cell>
        </row>
        <row r="538">
          <cell r="A538">
            <v>1003</v>
          </cell>
          <cell r="B538" t="str">
            <v>ODOCONTROL III</v>
          </cell>
          <cell r="C538">
            <v>134.13999999999999</v>
          </cell>
        </row>
        <row r="539">
          <cell r="A539">
            <v>1004</v>
          </cell>
          <cell r="B539" t="str">
            <v>ODOCONTROL IV</v>
          </cell>
          <cell r="C539">
            <v>526.24</v>
          </cell>
        </row>
        <row r="540">
          <cell r="A540">
            <v>1005</v>
          </cell>
          <cell r="B540" t="str">
            <v>ODOCONTROL V</v>
          </cell>
          <cell r="C540">
            <v>149.56</v>
          </cell>
        </row>
        <row r="541">
          <cell r="A541">
            <v>1006</v>
          </cell>
          <cell r="B541" t="str">
            <v>KEY ODOCONTROL VI</v>
          </cell>
          <cell r="C541">
            <v>453.13</v>
          </cell>
        </row>
        <row r="542">
          <cell r="A542">
            <v>1007</v>
          </cell>
          <cell r="B542" t="str">
            <v>DESP. ESPRIT</v>
          </cell>
          <cell r="C542">
            <v>542.88</v>
          </cell>
        </row>
        <row r="543">
          <cell r="A543">
            <v>1008</v>
          </cell>
          <cell r="B543" t="str">
            <v>DOSIFICADOR DE LIQUIDO GO</v>
          </cell>
          <cell r="C543">
            <v>542.88</v>
          </cell>
        </row>
        <row r="544">
          <cell r="A544">
            <v>1009</v>
          </cell>
          <cell r="B544" t="str">
            <v>JUEGO P/INSTALACION EN LI</v>
          </cell>
          <cell r="C544">
            <v>47.83</v>
          </cell>
        </row>
        <row r="545">
          <cell r="A545">
            <v>1010</v>
          </cell>
          <cell r="B545" t="str">
            <v>JUEGO P/INSTALACION ADICI</v>
          </cell>
          <cell r="C545">
            <v>66.98</v>
          </cell>
        </row>
        <row r="546">
          <cell r="A546">
            <v>1011</v>
          </cell>
          <cell r="B546" t="str">
            <v>AEROSOL AMANECER</v>
          </cell>
          <cell r="C546">
            <v>66.48</v>
          </cell>
        </row>
        <row r="547">
          <cell r="A547">
            <v>1012</v>
          </cell>
          <cell r="B547" t="str">
            <v>AEROSOL MANZANA</v>
          </cell>
          <cell r="C547">
            <v>66.48</v>
          </cell>
        </row>
        <row r="548">
          <cell r="A548">
            <v>1013</v>
          </cell>
          <cell r="B548" t="str">
            <v>AEROSOL HOMBRE</v>
          </cell>
          <cell r="C548">
            <v>57.44</v>
          </cell>
        </row>
        <row r="549">
          <cell r="A549">
            <v>1014</v>
          </cell>
          <cell r="B549" t="str">
            <v>AEROSOL MUJER</v>
          </cell>
          <cell r="C549">
            <v>66.48</v>
          </cell>
        </row>
        <row r="550">
          <cell r="A550">
            <v>1015</v>
          </cell>
          <cell r="B550" t="str">
            <v>AEROSOL REP SANITIZANTE</v>
          </cell>
          <cell r="C550">
            <v>61.25</v>
          </cell>
        </row>
        <row r="551">
          <cell r="A551">
            <v>1016</v>
          </cell>
          <cell r="B551" t="str">
            <v>GEL AMANECER</v>
          </cell>
          <cell r="C551">
            <v>36.35</v>
          </cell>
        </row>
        <row r="552">
          <cell r="A552">
            <v>1017</v>
          </cell>
          <cell r="B552" t="str">
            <v>GEL MANZANA</v>
          </cell>
          <cell r="C552">
            <v>36.35</v>
          </cell>
        </row>
        <row r="553">
          <cell r="A553">
            <v>1018</v>
          </cell>
          <cell r="B553" t="str">
            <v>GEL HOMBRE</v>
          </cell>
          <cell r="C553">
            <v>36.35</v>
          </cell>
        </row>
        <row r="554">
          <cell r="A554">
            <v>1019</v>
          </cell>
          <cell r="B554" t="str">
            <v>GEL MUJER</v>
          </cell>
          <cell r="C554">
            <v>36.35</v>
          </cell>
        </row>
        <row r="555">
          <cell r="A555">
            <v>1020</v>
          </cell>
          <cell r="B555" t="str">
            <v>AEROSOL INSECTICIDA</v>
          </cell>
          <cell r="C555">
            <v>90.99</v>
          </cell>
        </row>
        <row r="556">
          <cell r="A556">
            <v>1021</v>
          </cell>
          <cell r="B556" t="str">
            <v>KEY SPRAY REP. SANITIZANTE M</v>
          </cell>
          <cell r="C556">
            <v>66.48</v>
          </cell>
        </row>
        <row r="557">
          <cell r="A557">
            <v>1022</v>
          </cell>
          <cell r="B557" t="str">
            <v>KEY SPRAY REP. OCEAN M</v>
          </cell>
          <cell r="C557">
            <v>66.48</v>
          </cell>
        </row>
        <row r="558">
          <cell r="A558">
            <v>1023</v>
          </cell>
          <cell r="B558" t="str">
            <v>KEY SPRAY REP. SANTA FE M</v>
          </cell>
          <cell r="C558">
            <v>62.42</v>
          </cell>
        </row>
        <row r="559">
          <cell r="A559">
            <v>1025</v>
          </cell>
          <cell r="B559" t="str">
            <v>SPRAY REPUESTO AROMA LIBRE</v>
          </cell>
          <cell r="C559">
            <v>66.5</v>
          </cell>
        </row>
        <row r="560">
          <cell r="A560">
            <v>1026</v>
          </cell>
          <cell r="B560" t="str">
            <v>SPRAY REPUESTO AROMA VIVA</v>
          </cell>
          <cell r="C560">
            <v>66.5</v>
          </cell>
        </row>
        <row r="561">
          <cell r="A561">
            <v>1027</v>
          </cell>
          <cell r="B561" t="str">
            <v>SPRAY REP KALM TIPO M</v>
          </cell>
          <cell r="C561">
            <v>66.48</v>
          </cell>
        </row>
        <row r="562">
          <cell r="A562">
            <v>1028</v>
          </cell>
          <cell r="B562" t="str">
            <v>SPRAY REP ARTICO TIPO M</v>
          </cell>
          <cell r="C562">
            <v>66.48</v>
          </cell>
        </row>
        <row r="563">
          <cell r="A563">
            <v>1029</v>
          </cell>
          <cell r="B563" t="str">
            <v>SPRAY REPUESTO AROMA AMANECER 1 PZA.</v>
          </cell>
          <cell r="C563">
            <v>66.5</v>
          </cell>
        </row>
        <row r="564">
          <cell r="A564">
            <v>1030</v>
          </cell>
          <cell r="B564" t="str">
            <v>SPRAY REPUESTO NEUTRALIZADOR</v>
          </cell>
          <cell r="C564">
            <v>66.5</v>
          </cell>
        </row>
        <row r="565">
          <cell r="A565">
            <v>1032</v>
          </cell>
          <cell r="B565" t="str">
            <v>BLOCK SANITARIO MANZANA</v>
          </cell>
          <cell r="C565">
            <v>28.23</v>
          </cell>
        </row>
        <row r="566">
          <cell r="A566">
            <v>1033</v>
          </cell>
          <cell r="B566" t="str">
            <v>BLOCK SANITARIO HOMBRE</v>
          </cell>
          <cell r="C566">
            <v>28.23</v>
          </cell>
        </row>
        <row r="567">
          <cell r="A567">
            <v>1034</v>
          </cell>
          <cell r="B567" t="str">
            <v>BLOCK SANITARIO BIOACTIV 1 PZA.</v>
          </cell>
          <cell r="C567">
            <v>20.829999923706101</v>
          </cell>
        </row>
        <row r="568">
          <cell r="A568">
            <v>1039</v>
          </cell>
          <cell r="B568" t="str">
            <v>KEY PANTALLA SANITARIA FLORAL 1 PZA.</v>
          </cell>
          <cell r="C568">
            <v>17.100000000000001</v>
          </cell>
        </row>
        <row r="569">
          <cell r="A569">
            <v>1040</v>
          </cell>
          <cell r="B569" t="str">
            <v>KEY PANTALLA SANIT. MANZANA 1 PZA.</v>
          </cell>
          <cell r="C569">
            <v>24.49</v>
          </cell>
        </row>
        <row r="570">
          <cell r="A570">
            <v>1042</v>
          </cell>
          <cell r="B570" t="str">
            <v>PASTILLA SANITARIA MANZAN</v>
          </cell>
          <cell r="C570">
            <v>16.87</v>
          </cell>
        </row>
        <row r="571">
          <cell r="A571">
            <v>1043</v>
          </cell>
          <cell r="B571" t="str">
            <v>PASTILLA SANITARIA HOMBRE</v>
          </cell>
          <cell r="C571">
            <v>22.77</v>
          </cell>
        </row>
        <row r="572">
          <cell r="A572">
            <v>1044</v>
          </cell>
          <cell r="B572" t="str">
            <v>PASTILLA SANITARIA MUJER</v>
          </cell>
          <cell r="C572">
            <v>22.77</v>
          </cell>
        </row>
        <row r="573">
          <cell r="A573">
            <v>1045</v>
          </cell>
          <cell r="B573" t="str">
            <v>PASTILLA SANITARIA BIOACTIV 1 PZA.</v>
          </cell>
          <cell r="C573">
            <v>17.549999237060501</v>
          </cell>
        </row>
        <row r="574">
          <cell r="A574">
            <v>1046</v>
          </cell>
          <cell r="B574" t="str">
            <v>ODOCAPS MANZANA 1 PZA</v>
          </cell>
          <cell r="C574">
            <v>9.1</v>
          </cell>
        </row>
        <row r="575">
          <cell r="A575">
            <v>1047</v>
          </cell>
          <cell r="B575" t="str">
            <v>ODOCAPS HOMBRE</v>
          </cell>
          <cell r="C575">
            <v>17.3</v>
          </cell>
        </row>
        <row r="576">
          <cell r="A576">
            <v>1051</v>
          </cell>
          <cell r="B576" t="str">
            <v>CART. AROMA AIRE PURO 1 PZA.</v>
          </cell>
          <cell r="C576">
            <v>38.200000000000003</v>
          </cell>
        </row>
        <row r="577">
          <cell r="A577">
            <v>1052</v>
          </cell>
          <cell r="B577" t="str">
            <v>CARTUCHO AROMA NIEBLA 1 PZA</v>
          </cell>
          <cell r="C577">
            <v>38.200000000000003</v>
          </cell>
        </row>
        <row r="578">
          <cell r="A578">
            <v>1053</v>
          </cell>
          <cell r="B578" t="str">
            <v>CARTUCHO AROMA PRIMAVERA 1 PZA</v>
          </cell>
          <cell r="C578">
            <v>38.200000000000003</v>
          </cell>
        </row>
        <row r="579">
          <cell r="A579">
            <v>1054</v>
          </cell>
          <cell r="B579" t="str">
            <v>CARTUCHO AROMA ROCIO 1 PZA</v>
          </cell>
          <cell r="C579">
            <v>38.200000000000003</v>
          </cell>
        </row>
        <row r="580">
          <cell r="A580">
            <v>1060</v>
          </cell>
          <cell r="B580" t="str">
            <v>DOSIFICADOR SANOR SCENTURY</v>
          </cell>
          <cell r="C580">
            <v>210.1</v>
          </cell>
        </row>
        <row r="581">
          <cell r="A581">
            <v>1061</v>
          </cell>
          <cell r="B581" t="str">
            <v>LIQUIDO GOTEADOR REPUESTO</v>
          </cell>
          <cell r="C581">
            <v>81.44</v>
          </cell>
        </row>
        <row r="582">
          <cell r="A582">
            <v>1062</v>
          </cell>
          <cell r="B582" t="str">
            <v>LIQUIDO GOTEADOR REPUESTO</v>
          </cell>
          <cell r="C582">
            <v>91.61</v>
          </cell>
        </row>
        <row r="583">
          <cell r="A583">
            <v>1063</v>
          </cell>
          <cell r="B583" t="str">
            <v xml:space="preserve">DOSIFICADOR LIQ. GOTEADOR      1 PZA.             </v>
          </cell>
          <cell r="C583">
            <v>161</v>
          </cell>
        </row>
        <row r="584">
          <cell r="A584">
            <v>1064</v>
          </cell>
          <cell r="B584" t="str">
            <v>NUEVO DOSIFICADOR ODOCONTROL LGS</v>
          </cell>
          <cell r="C584">
            <v>137.5</v>
          </cell>
        </row>
        <row r="585">
          <cell r="A585">
            <v>1065</v>
          </cell>
          <cell r="B585" t="str">
            <v>NUEVO DOSIFICADOR ODOCONTROL LGS V3</v>
          </cell>
          <cell r="C585">
            <v>136.10000610351599</v>
          </cell>
        </row>
        <row r="586">
          <cell r="A586">
            <v>1070</v>
          </cell>
          <cell r="B586" t="str">
            <v>CEPILLO REDONDO P/FRAPERA</v>
          </cell>
          <cell r="C586">
            <v>156.07</v>
          </cell>
        </row>
        <row r="587">
          <cell r="A587">
            <v>1071</v>
          </cell>
          <cell r="B587" t="str">
            <v>AMBIENTADOR KEY</v>
          </cell>
          <cell r="C587">
            <v>2.8</v>
          </cell>
        </row>
        <row r="588">
          <cell r="A588">
            <v>1072</v>
          </cell>
          <cell r="B588" t="str">
            <v>AMBIENTADOR KEY</v>
          </cell>
          <cell r="C588">
            <v>18.7</v>
          </cell>
        </row>
        <row r="589">
          <cell r="A589">
            <v>1073</v>
          </cell>
          <cell r="B589" t="str">
            <v>AMBIENTADOR KEY</v>
          </cell>
          <cell r="C589">
            <v>63</v>
          </cell>
        </row>
        <row r="590">
          <cell r="A590">
            <v>1074</v>
          </cell>
          <cell r="B590" t="str">
            <v>AMBIENTADOR KEY</v>
          </cell>
          <cell r="C590">
            <v>277.3</v>
          </cell>
        </row>
        <row r="591">
          <cell r="A591">
            <v>1076</v>
          </cell>
          <cell r="B591" t="str">
            <v>KEY AMBIENTADOR AQUA 0.25 LTS</v>
          </cell>
          <cell r="C591">
            <v>5.47</v>
          </cell>
        </row>
        <row r="592">
          <cell r="A592">
            <v>1077</v>
          </cell>
          <cell r="B592" t="str">
            <v>KEY AMBIENTADOR AQUA 1 LTO.</v>
          </cell>
          <cell r="C592">
            <v>17.100000000000001</v>
          </cell>
        </row>
        <row r="593">
          <cell r="A593">
            <v>1078</v>
          </cell>
          <cell r="B593" t="str">
            <v>KEY AMBIENTADOR AQUA 4 LTS</v>
          </cell>
          <cell r="C593">
            <v>59.43</v>
          </cell>
        </row>
        <row r="594">
          <cell r="A594">
            <v>1079</v>
          </cell>
          <cell r="B594" t="str">
            <v>KEY AMBIENTADOR AQUA 20 LTS</v>
          </cell>
          <cell r="C594">
            <v>287.22000000000003</v>
          </cell>
        </row>
        <row r="595">
          <cell r="A595">
            <v>1080</v>
          </cell>
          <cell r="B595" t="str">
            <v>KEY AMBIENTADOR AQUA 200 LT</v>
          </cell>
          <cell r="C595">
            <v>2439</v>
          </cell>
        </row>
        <row r="596">
          <cell r="A596">
            <v>1081</v>
          </cell>
          <cell r="B596" t="str">
            <v>KEY AMBIENTADOR AMANECER 0.25 LTS.</v>
          </cell>
          <cell r="C596">
            <v>5.46</v>
          </cell>
        </row>
        <row r="597">
          <cell r="A597">
            <v>1082</v>
          </cell>
          <cell r="B597" t="str">
            <v>KEY AMBIENTADOR AMANECER 1 LTO</v>
          </cell>
          <cell r="C597">
            <v>17.7</v>
          </cell>
        </row>
        <row r="598">
          <cell r="A598">
            <v>1083</v>
          </cell>
          <cell r="B598" t="str">
            <v>KEY AMBIENTADOR AMANECER 4 LTS</v>
          </cell>
          <cell r="C598">
            <v>61.15</v>
          </cell>
        </row>
        <row r="599">
          <cell r="A599">
            <v>1084</v>
          </cell>
          <cell r="B599" t="str">
            <v>KEY AMBIENTADOR AMANECER 20 LT</v>
          </cell>
          <cell r="C599">
            <v>300.61</v>
          </cell>
        </row>
        <row r="600">
          <cell r="A600">
            <v>1085</v>
          </cell>
          <cell r="B600" t="str">
            <v>AMBIENTADOR AMANECER</v>
          </cell>
          <cell r="C600">
            <v>2335.71</v>
          </cell>
        </row>
        <row r="601">
          <cell r="A601">
            <v>1086</v>
          </cell>
          <cell r="B601" t="str">
            <v>KEY AMBIENTADOR MANZANA 0.25 LTS.</v>
          </cell>
          <cell r="C601">
            <v>5.18</v>
          </cell>
        </row>
        <row r="602">
          <cell r="A602">
            <v>1088</v>
          </cell>
          <cell r="B602" t="str">
            <v>KEY AMBIENTADOR MANZANA 4 LTS.</v>
          </cell>
          <cell r="C602">
            <v>60.34</v>
          </cell>
        </row>
        <row r="603">
          <cell r="A603">
            <v>1089</v>
          </cell>
          <cell r="B603" t="str">
            <v>KEY AMBIENTADOR MANZANA 20 LTS</v>
          </cell>
          <cell r="C603">
            <v>290.45999999999998</v>
          </cell>
        </row>
        <row r="604">
          <cell r="A604">
            <v>1090</v>
          </cell>
          <cell r="B604" t="str">
            <v>KEY AMBIENTADOR MANZANA 200 LT</v>
          </cell>
          <cell r="C604">
            <v>2186.8000000000002</v>
          </cell>
        </row>
        <row r="605">
          <cell r="A605">
            <v>1091</v>
          </cell>
          <cell r="B605" t="str">
            <v>SPRAY REP. AROMA LIBRE</v>
          </cell>
          <cell r="C605">
            <v>69.47</v>
          </cell>
        </row>
        <row r="606">
          <cell r="A606">
            <v>1092</v>
          </cell>
          <cell r="B606" t="str">
            <v>SPRAY REP. AROMA VIVA</v>
          </cell>
          <cell r="C606">
            <v>66.48</v>
          </cell>
        </row>
        <row r="607">
          <cell r="A607">
            <v>1093</v>
          </cell>
          <cell r="B607" t="str">
            <v>SPRAY REP. KALAM</v>
          </cell>
          <cell r="C607">
            <v>66.48</v>
          </cell>
        </row>
        <row r="608">
          <cell r="A608">
            <v>1094</v>
          </cell>
          <cell r="B608" t="str">
            <v>SPRAY REP. ARTICO</v>
          </cell>
          <cell r="C608">
            <v>66.48</v>
          </cell>
        </row>
        <row r="609">
          <cell r="A609">
            <v>1095</v>
          </cell>
          <cell r="B609" t="str">
            <v>SPRAY REP. AMANECER</v>
          </cell>
          <cell r="C609">
            <v>66.48</v>
          </cell>
        </row>
        <row r="610">
          <cell r="A610">
            <v>1096</v>
          </cell>
          <cell r="B610" t="str">
            <v>SPRAY REP. NEUTRALIZADOR</v>
          </cell>
          <cell r="C610">
            <v>66.48</v>
          </cell>
        </row>
        <row r="611">
          <cell r="A611">
            <v>1100</v>
          </cell>
          <cell r="B611" t="str">
            <v>RACK METÁLICO PARA PORRONES</v>
          </cell>
          <cell r="C611">
            <v>821.96</v>
          </cell>
        </row>
        <row r="612">
          <cell r="A612">
            <v>1101</v>
          </cell>
          <cell r="B612" t="str">
            <v>CEPILLO HERCULES 1 PZA 40541-02</v>
          </cell>
          <cell r="C612">
            <v>135.43</v>
          </cell>
        </row>
        <row r="613">
          <cell r="A613">
            <v>1102</v>
          </cell>
          <cell r="B613" t="str">
            <v>CEPILLO HERCULES LARGO 1 PZA 40501-02</v>
          </cell>
          <cell r="C613">
            <v>183.93</v>
          </cell>
        </row>
        <row r="614">
          <cell r="A614">
            <v>1103</v>
          </cell>
          <cell r="B614" t="str">
            <v>CEPILLO TRIPLE P/VASOS 1 PZA</v>
          </cell>
          <cell r="C614">
            <v>559.14</v>
          </cell>
        </row>
        <row r="615">
          <cell r="A615">
            <v>1104</v>
          </cell>
          <cell r="B615" t="str">
            <v>CEPILLO P/CONTENEDORES 1 PZA ITEM 40002-02</v>
          </cell>
          <cell r="C615">
            <v>371.97</v>
          </cell>
        </row>
        <row r="616">
          <cell r="A616">
            <v>1105</v>
          </cell>
          <cell r="B616" t="str">
            <v>CEPILLO P/PISOS HILO 1 PZA. ITEM 40423-04</v>
          </cell>
          <cell r="C616">
            <v>221.18</v>
          </cell>
        </row>
        <row r="617">
          <cell r="A617">
            <v>1106</v>
          </cell>
          <cell r="B617" t="str">
            <v>CEPILLO DE DRENAJE 1 PZA ITEM 40147</v>
          </cell>
          <cell r="C617">
            <v>290.37</v>
          </cell>
        </row>
        <row r="618">
          <cell r="A618">
            <v>1107</v>
          </cell>
          <cell r="B618" t="str">
            <v>MANGO P/CEPILLO DRENAJE 1 PZA ITEM 40236</v>
          </cell>
          <cell r="C618">
            <v>132.4</v>
          </cell>
        </row>
        <row r="619">
          <cell r="A619">
            <v>1108</v>
          </cell>
          <cell r="B619" t="str">
            <v>CEPILLO DE ALAMBRE C/RASQ. 40671(02)</v>
          </cell>
          <cell r="C619">
            <v>118.88</v>
          </cell>
        </row>
        <row r="620">
          <cell r="A620">
            <v>1109</v>
          </cell>
          <cell r="B620" t="str">
            <v>CEPILLO P/PARRILLAS 1 PZA 40290(00)</v>
          </cell>
          <cell r="C620">
            <v>607.94000000000005</v>
          </cell>
        </row>
        <row r="621">
          <cell r="A621">
            <v>1110</v>
          </cell>
          <cell r="B621" t="str">
            <v xml:space="preserve">CEPILLO P/OLLA COCIMIENTO BCO  ITEM 40041-02      </v>
          </cell>
          <cell r="C621">
            <v>458.03</v>
          </cell>
        </row>
        <row r="622">
          <cell r="A622">
            <v>1111</v>
          </cell>
          <cell r="B622" t="str">
            <v>CEPILLO P/TUBERIA DELGADA ITEM 40150-00</v>
          </cell>
          <cell r="C622">
            <v>128.33000000000001</v>
          </cell>
        </row>
        <row r="623">
          <cell r="A623">
            <v>1112</v>
          </cell>
          <cell r="B623" t="str">
            <v>MANGOS P/CEP. OLLA COCIMIENTO ITEM 40230-00</v>
          </cell>
          <cell r="C623">
            <v>229.17</v>
          </cell>
        </row>
        <row r="624">
          <cell r="A624">
            <v>1113</v>
          </cell>
          <cell r="B624" t="str">
            <v>RACK PARA GANCHOS 1 PZA ITEM 40734-00</v>
          </cell>
          <cell r="C624">
            <v>525.28</v>
          </cell>
        </row>
        <row r="625">
          <cell r="A625">
            <v>1114</v>
          </cell>
          <cell r="B625" t="str">
            <v>RACK PARA CEPILLOS 1 PZA ITEM 40735-03</v>
          </cell>
          <cell r="C625">
            <v>245.95</v>
          </cell>
        </row>
        <row r="626">
          <cell r="A626">
            <v>1115</v>
          </cell>
          <cell r="B626" t="str">
            <v>CEPILLO P/CONTENEDORES GRANDE ITEM 40003-02</v>
          </cell>
          <cell r="C626">
            <v>467.49</v>
          </cell>
        </row>
        <row r="627">
          <cell r="A627">
            <v>1116</v>
          </cell>
          <cell r="B627" t="str">
            <v>CEPILLO MANUAL MULTIUSOS 1 PZA ITEM 40521-02</v>
          </cell>
          <cell r="C627">
            <v>134.54</v>
          </cell>
        </row>
        <row r="628">
          <cell r="A628">
            <v>1117</v>
          </cell>
          <cell r="B628" t="str">
            <v>CEPILLO P/SANIT. TRAB. PESADO ITEM 40140</v>
          </cell>
          <cell r="C628">
            <v>149.33000000000001</v>
          </cell>
        </row>
        <row r="629">
          <cell r="A629">
            <v>1118</v>
          </cell>
          <cell r="B629" t="str">
            <v>GANCHO PARA ESCOBA 1 PZA ITEM 40732-00</v>
          </cell>
          <cell r="C629">
            <v>187.93</v>
          </cell>
        </row>
        <row r="630">
          <cell r="A630">
            <v>1119</v>
          </cell>
          <cell r="B630" t="str">
            <v>CEP. P/FREIR 1 PZA</v>
          </cell>
          <cell r="C630">
            <v>40.130000000000003</v>
          </cell>
        </row>
        <row r="631">
          <cell r="A631">
            <v>1121</v>
          </cell>
          <cell r="B631" t="str">
            <v>CEPILLO P/VEGETALES 1 PZA ITEM 40164-00</v>
          </cell>
          <cell r="C631">
            <v>174.47</v>
          </cell>
        </row>
        <row r="632">
          <cell r="A632">
            <v>1122</v>
          </cell>
          <cell r="B632" t="str">
            <v>BROCHA PASTELERA 2 1 PZA Item 40391-02</v>
          </cell>
          <cell r="C632">
            <v>134.07</v>
          </cell>
        </row>
        <row r="633">
          <cell r="A633">
            <v>1123</v>
          </cell>
          <cell r="B633" t="str">
            <v>BROCHA PASTELERA REDONDA 1 PZA</v>
          </cell>
          <cell r="C633">
            <v>81.2</v>
          </cell>
        </row>
        <row r="634">
          <cell r="A634">
            <v>1124</v>
          </cell>
          <cell r="B634" t="str">
            <v>BROCHA P/PARRILLA 1 PZA ITEM 40397-00</v>
          </cell>
          <cell r="C634">
            <v>144.88999999999999</v>
          </cell>
        </row>
        <row r="635">
          <cell r="A635">
            <v>1125</v>
          </cell>
          <cell r="B635" t="str">
            <v>BROCHA P/PARRILLA LARGA (40370)</v>
          </cell>
          <cell r="C635">
            <v>85.8</v>
          </cell>
        </row>
        <row r="636">
          <cell r="A636">
            <v>1126</v>
          </cell>
          <cell r="B636" t="str">
            <v>RASQUETA PLASTICA 1 PZA ITEM 40352-00</v>
          </cell>
          <cell r="C636">
            <v>238.9</v>
          </cell>
        </row>
        <row r="637">
          <cell r="A637">
            <v>1127</v>
          </cell>
          <cell r="B637" t="str">
            <v>RASQUETA PLASTICA CORTA 1 PZA ITEM 40350-00</v>
          </cell>
          <cell r="C637">
            <v>451.66</v>
          </cell>
        </row>
        <row r="638">
          <cell r="A638">
            <v>1128</v>
          </cell>
          <cell r="B638" t="str">
            <v>CEPILLO P/SANITARIO 1 PZA ITEM 890</v>
          </cell>
          <cell r="C638">
            <v>33.299999237060497</v>
          </cell>
        </row>
        <row r="639">
          <cell r="A639">
            <v>1129</v>
          </cell>
          <cell r="B639" t="str">
            <v>LTS</v>
          </cell>
          <cell r="C639">
            <v>22.7</v>
          </cell>
        </row>
        <row r="640">
          <cell r="A640">
            <v>1130</v>
          </cell>
          <cell r="B640" t="str">
            <v>CEPILLO P/CIRUGIA 1 PZA ITEM 40020-02</v>
          </cell>
          <cell r="C640">
            <v>160.72999999999999</v>
          </cell>
        </row>
        <row r="641">
          <cell r="A641">
            <v>1131</v>
          </cell>
          <cell r="B641" t="str">
            <v>STAINLESS STEEL WHI 1 UND</v>
          </cell>
          <cell r="C641">
            <v>701.59</v>
          </cell>
        </row>
        <row r="642">
          <cell r="A642">
            <v>1132</v>
          </cell>
          <cell r="B642" t="str">
            <v>STAINLESS STEEL WHI 1 UND</v>
          </cell>
          <cell r="C642">
            <v>773.33</v>
          </cell>
        </row>
        <row r="643">
          <cell r="A643">
            <v>1133</v>
          </cell>
          <cell r="B643" t="str">
            <v>CLEAN PADS (CAJA C/ 1 UND</v>
          </cell>
          <cell r="C643">
            <v>78.8</v>
          </cell>
        </row>
        <row r="644">
          <cell r="A644">
            <v>1134</v>
          </cell>
          <cell r="B644" t="str">
            <v>CEPILLO P/CONTENED.GRANDE ROJO (40003 05)</v>
          </cell>
          <cell r="C644">
            <v>90.2</v>
          </cell>
        </row>
        <row r="645">
          <cell r="A645">
            <v>1135</v>
          </cell>
          <cell r="B645" t="str">
            <v>CEPILLO P/CONTENED.GRANDE VERD (40003 09)</v>
          </cell>
          <cell r="C645">
            <v>90.2</v>
          </cell>
        </row>
        <row r="646">
          <cell r="A646">
            <v>1136</v>
          </cell>
          <cell r="B646" t="str">
            <v>CEPILLO P/CONTENED.GRANDE AZUL (40003 14)</v>
          </cell>
          <cell r="C646">
            <v>134.94</v>
          </cell>
        </row>
        <row r="647">
          <cell r="A647">
            <v>1137</v>
          </cell>
          <cell r="B647" t="str">
            <v>RASTRILLO PLAST. P/VIDRIOS 12 2472 PLASTIC WINDOW</v>
          </cell>
          <cell r="C647">
            <v>65.88</v>
          </cell>
        </row>
        <row r="648">
          <cell r="A648">
            <v>1138</v>
          </cell>
          <cell r="B648" t="str">
            <v>RASTRILLO PLAST. P/VIDRIOS 18 2475 PLASTIC WINDOW</v>
          </cell>
          <cell r="C648">
            <v>77.83</v>
          </cell>
        </row>
        <row r="649">
          <cell r="A649">
            <v>1139</v>
          </cell>
          <cell r="B649" t="str">
            <v>CEPILLO CIRCULAR EN LECHUGILLA</v>
          </cell>
          <cell r="C649">
            <v>159.27000000000001</v>
          </cell>
        </row>
        <row r="650">
          <cell r="A650">
            <v>1140</v>
          </cell>
          <cell r="B650" t="str">
            <v>CEPILLO CIRCULAR EN LECHUGILLA</v>
          </cell>
          <cell r="C650">
            <v>196.74</v>
          </cell>
        </row>
        <row r="651">
          <cell r="A651">
            <v>1141</v>
          </cell>
          <cell r="B651" t="str">
            <v>CEPILLO P/CARROCERIAS 1 PZA ITEM 40050-02</v>
          </cell>
          <cell r="C651">
            <v>367.33</v>
          </cell>
        </row>
        <row r="652">
          <cell r="A652">
            <v>1142</v>
          </cell>
          <cell r="B652" t="str">
            <v>MANGOS DE MADERA 1 PZA ITEM 45267</v>
          </cell>
          <cell r="C652">
            <v>61.49</v>
          </cell>
        </row>
        <row r="653">
          <cell r="A653">
            <v>1143</v>
          </cell>
          <cell r="B653" t="str">
            <v>MOP SECO 18 1 PZA</v>
          </cell>
          <cell r="C653">
            <v>70</v>
          </cell>
        </row>
        <row r="654">
          <cell r="A654">
            <v>1144</v>
          </cell>
          <cell r="B654" t="str">
            <v>REPUESTO MOP 18 1 PZA</v>
          </cell>
          <cell r="C654">
            <v>43.29</v>
          </cell>
        </row>
        <row r="655">
          <cell r="A655">
            <v>1145</v>
          </cell>
          <cell r="B655" t="str">
            <v>MOP SECO 36</v>
          </cell>
          <cell r="C655">
            <v>183.05</v>
          </cell>
        </row>
        <row r="656">
          <cell r="A656">
            <v>1146</v>
          </cell>
          <cell r="B656" t="str">
            <v>REPUESTO MOP 36 1 PZA</v>
          </cell>
          <cell r="C656">
            <v>50</v>
          </cell>
        </row>
        <row r="657">
          <cell r="A657">
            <v>1147</v>
          </cell>
          <cell r="B657" t="str">
            <v>CANAL METAL.P/RASTRILLO C/HULE 12 (T01300)</v>
          </cell>
          <cell r="C657">
            <v>47.04</v>
          </cell>
        </row>
        <row r="658">
          <cell r="A658">
            <v>1148</v>
          </cell>
          <cell r="B658" t="str">
            <v>REPUESTO DE HULE P/RAST MET 12 METALICO 12 (T0300</v>
          </cell>
          <cell r="C658">
            <v>19.399999999999999</v>
          </cell>
        </row>
        <row r="659">
          <cell r="A659">
            <v>1149</v>
          </cell>
          <cell r="B659" t="str">
            <v>CANAL METAL.P/RASTRILLO C/HULE 18 (T014500)</v>
          </cell>
          <cell r="C659">
            <v>62.04</v>
          </cell>
        </row>
        <row r="660">
          <cell r="A660">
            <v>1150</v>
          </cell>
          <cell r="B660" t="str">
            <v>REPUESTO DE HULE P/RAST MET 18 METALICO 18 (T0450</v>
          </cell>
          <cell r="C660">
            <v>26.85</v>
          </cell>
        </row>
        <row r="661">
          <cell r="A661">
            <v>1151</v>
          </cell>
          <cell r="B661" t="str">
            <v>RASTRILLO TITAN PISOS 20 ITEM 1800</v>
          </cell>
          <cell r="C661">
            <v>312.7</v>
          </cell>
        </row>
        <row r="662">
          <cell r="A662">
            <v>1152</v>
          </cell>
          <cell r="B662" t="str">
            <v>REPUESTO TITAN 20 1 PZA. ITEM 1800</v>
          </cell>
          <cell r="C662">
            <v>140.80000000000001</v>
          </cell>
        </row>
        <row r="663">
          <cell r="A663">
            <v>1153</v>
          </cell>
          <cell r="B663" t="str">
            <v>MANGO P/RASTRILLO TITAN 1 PZA. ITEM CM109054</v>
          </cell>
          <cell r="C663">
            <v>60</v>
          </cell>
        </row>
        <row r="664">
          <cell r="A664">
            <v>1154</v>
          </cell>
          <cell r="B664" t="str">
            <v>MANGO TELESC.P/RAST 2X1.25M 2X1.25M.(2.50M.) (PO22</v>
          </cell>
          <cell r="C664">
            <v>210.47</v>
          </cell>
        </row>
        <row r="665">
          <cell r="A665">
            <v>1155</v>
          </cell>
          <cell r="B665" t="str">
            <v>MANGO TELESC.P/RAST 3X2M 3X2M (6.00M.) (PO3600)</v>
          </cell>
          <cell r="C665">
            <v>654.19000000000005</v>
          </cell>
        </row>
        <row r="666">
          <cell r="A666">
            <v>1156</v>
          </cell>
          <cell r="B666" t="str">
            <v>ESCOBA MAGICA</v>
          </cell>
          <cell r="C666">
            <v>311.87</v>
          </cell>
        </row>
        <row r="667">
          <cell r="A667">
            <v>1157</v>
          </cell>
          <cell r="B667" t="str">
            <v>ESCOBA MAGICA JUMBO</v>
          </cell>
          <cell r="C667">
            <v>457.44</v>
          </cell>
        </row>
        <row r="668">
          <cell r="A668">
            <v>1158</v>
          </cell>
          <cell r="B668" t="str">
            <v>RASTRILLO C/ESPONJA</v>
          </cell>
          <cell r="C668">
            <v>175.7</v>
          </cell>
        </row>
        <row r="669">
          <cell r="A669">
            <v>1159</v>
          </cell>
          <cell r="B669" t="str">
            <v>REPUESTO P/RASTRILLO ESPONJA</v>
          </cell>
          <cell r="C669">
            <v>113.6</v>
          </cell>
        </row>
        <row r="670">
          <cell r="A670">
            <v>1160</v>
          </cell>
          <cell r="B670" t="str">
            <v>LAVADOR DE VIDRIO 18 1 PZA. ITEM 2518-4</v>
          </cell>
          <cell r="C670">
            <v>44.21</v>
          </cell>
        </row>
        <row r="671">
          <cell r="A671">
            <v>1161</v>
          </cell>
          <cell r="B671" t="str">
            <v>REPUESTO LAVADOR DE VIDRIO 18 ITEM 2518-6</v>
          </cell>
          <cell r="C671">
            <v>26.64</v>
          </cell>
        </row>
        <row r="672">
          <cell r="A672">
            <v>1162</v>
          </cell>
          <cell r="B672" t="str">
            <v>ESPATULA P/VIDRIOS 1 PZA ITEM 2556</v>
          </cell>
          <cell r="C672">
            <v>118.26</v>
          </cell>
        </row>
        <row r="673">
          <cell r="A673">
            <v>1163</v>
          </cell>
          <cell r="B673" t="str">
            <v>REPUESTOS P/ESPATULA (10 PZAS) (R00305)</v>
          </cell>
          <cell r="C673">
            <v>64.3</v>
          </cell>
        </row>
        <row r="674">
          <cell r="A674">
            <v>1164</v>
          </cell>
          <cell r="B674" t="str">
            <v>SOSTEN P/RASTRILLO METALICO (T00600)</v>
          </cell>
          <cell r="C674">
            <v>70.5</v>
          </cell>
        </row>
        <row r="675">
          <cell r="A675">
            <v>1165</v>
          </cell>
          <cell r="B675" t="str">
            <v>MANGO P/ESCOBA MAGICA 1 PZA</v>
          </cell>
          <cell r="C675">
            <v>133.08000000000001</v>
          </cell>
        </row>
        <row r="676">
          <cell r="A676">
            <v>1166</v>
          </cell>
          <cell r="B676" t="str">
            <v>MANGO PLASTICO PARA HI-LO ITEM 40232-00</v>
          </cell>
          <cell r="C676">
            <v>308.70999999999998</v>
          </cell>
        </row>
        <row r="677">
          <cell r="A677">
            <v>1167</v>
          </cell>
          <cell r="B677" t="str">
            <v>CEPILLO 30016-60 1 PZA</v>
          </cell>
          <cell r="C677">
            <v>117.66</v>
          </cell>
        </row>
        <row r="678">
          <cell r="A678">
            <v>1168</v>
          </cell>
          <cell r="B678" t="str">
            <v>CEPILLO 435-D-4 1 PZA</v>
          </cell>
          <cell r="C678">
            <v>244.08</v>
          </cell>
        </row>
        <row r="679">
          <cell r="A679">
            <v>1169</v>
          </cell>
          <cell r="B679" t="str">
            <v>ESPATULA RASPADORA C/MANGO</v>
          </cell>
          <cell r="C679">
            <v>920.03</v>
          </cell>
        </row>
        <row r="680">
          <cell r="A680">
            <v>1173</v>
          </cell>
          <cell r="C680">
            <v>2.23</v>
          </cell>
        </row>
        <row r="681">
          <cell r="A681">
            <v>1174</v>
          </cell>
          <cell r="B681" t="str">
            <v>CUBREBOCAS 100</v>
          </cell>
          <cell r="C681">
            <v>700</v>
          </cell>
        </row>
        <row r="682">
          <cell r="A682">
            <v>1176</v>
          </cell>
          <cell r="B682" t="str">
            <v>CUBREBOCAS 1000</v>
          </cell>
          <cell r="C682">
            <v>70</v>
          </cell>
        </row>
        <row r="683">
          <cell r="A683">
            <v>1177</v>
          </cell>
          <cell r="B683" t="str">
            <v>RASTRILLO P/PISOS 30 ITEM 1730GY</v>
          </cell>
          <cell r="C683">
            <v>145.9</v>
          </cell>
        </row>
        <row r="684">
          <cell r="A684">
            <v>1178</v>
          </cell>
          <cell r="B684" t="str">
            <v>BROCHA PLANA 4 C/MANGO PLAST. (40393-02)</v>
          </cell>
          <cell r="C684">
            <v>249.34</v>
          </cell>
        </row>
        <row r="685">
          <cell r="A685">
            <v>1179</v>
          </cell>
          <cell r="B685" t="str">
            <v>MAZO SANITARIO (4070400)</v>
          </cell>
          <cell r="C685">
            <v>173.6</v>
          </cell>
        </row>
        <row r="686">
          <cell r="A686">
            <v>1180</v>
          </cell>
          <cell r="B686" t="str">
            <v>SERV. MENSUAL CITRUS 0.5L</v>
          </cell>
          <cell r="C686">
            <v>19.2</v>
          </cell>
        </row>
        <row r="687">
          <cell r="A687">
            <v>1181</v>
          </cell>
          <cell r="B687" t="str">
            <v>LIQUIDO GOTEADOR CITRUS 0.25L</v>
          </cell>
          <cell r="C687">
            <v>3</v>
          </cell>
        </row>
        <row r="688">
          <cell r="A688">
            <v>1182</v>
          </cell>
          <cell r="B688" t="str">
            <v>SERV. MENSUAL CITRUS 1L</v>
          </cell>
          <cell r="C688">
            <v>42.81</v>
          </cell>
        </row>
        <row r="689">
          <cell r="A689">
            <v>1183</v>
          </cell>
          <cell r="B689" t="str">
            <v>RASTRILLO METAL. P/VIDRIOS 12 COMPLETO (T00300)</v>
          </cell>
          <cell r="C689">
            <v>116.97</v>
          </cell>
        </row>
        <row r="690">
          <cell r="A690">
            <v>1184</v>
          </cell>
          <cell r="B690" t="str">
            <v>LIQUIDO GOTEADOR CITRUS 20 LT</v>
          </cell>
          <cell r="C690">
            <v>856.2</v>
          </cell>
        </row>
        <row r="691">
          <cell r="A691">
            <v>1185</v>
          </cell>
          <cell r="B691" t="str">
            <v>SERV.MENSUAL CEREZA 0.5LT</v>
          </cell>
          <cell r="C691">
            <v>19.64</v>
          </cell>
        </row>
        <row r="692">
          <cell r="A692">
            <v>1186</v>
          </cell>
          <cell r="B692" t="str">
            <v>LIQUIDO GOTEADOR CEREZA 0.25 LTS.</v>
          </cell>
          <cell r="C692">
            <v>2.4</v>
          </cell>
        </row>
        <row r="693">
          <cell r="A693">
            <v>1187</v>
          </cell>
          <cell r="B693" t="str">
            <v>SERV. MENSUAL CEREZA 1L</v>
          </cell>
          <cell r="C693">
            <v>43.87</v>
          </cell>
        </row>
        <row r="694">
          <cell r="A694">
            <v>1188</v>
          </cell>
          <cell r="B694" t="str">
            <v>RASTRILLO METAL. P/VIDRIOS 18 COMPLETO (T00450)</v>
          </cell>
          <cell r="C694">
            <v>132.09</v>
          </cell>
        </row>
        <row r="695">
          <cell r="A695">
            <v>1189</v>
          </cell>
          <cell r="B695" t="str">
            <v>LIQUIDO GOTEADOR CEREZA 20L</v>
          </cell>
          <cell r="C695">
            <v>877.4</v>
          </cell>
        </row>
        <row r="696">
          <cell r="A696">
            <v>1190</v>
          </cell>
          <cell r="B696" t="str">
            <v>SERV.MENSUAL MANZANA 0.5L</v>
          </cell>
          <cell r="C696">
            <v>20.54</v>
          </cell>
        </row>
        <row r="697">
          <cell r="A697">
            <v>1191</v>
          </cell>
          <cell r="B697" t="str">
            <v>LIQUIDO GOTEADOR MANZANA 0.25 LTS.</v>
          </cell>
          <cell r="C697">
            <v>2.8</v>
          </cell>
        </row>
        <row r="698">
          <cell r="A698">
            <v>1192</v>
          </cell>
          <cell r="B698" t="str">
            <v>SERV. MENSUAL MANZANA 1L</v>
          </cell>
          <cell r="C698">
            <v>42.3</v>
          </cell>
        </row>
        <row r="699">
          <cell r="A699">
            <v>1193</v>
          </cell>
          <cell r="B699" t="str">
            <v>SERVICIO MENSUAL MANZANA (714ML)</v>
          </cell>
          <cell r="C699">
            <v>30.21</v>
          </cell>
        </row>
        <row r="700">
          <cell r="A700">
            <v>1194</v>
          </cell>
          <cell r="B700" t="str">
            <v>LIQUIDO GOTEADOR MANZANA 20 LT</v>
          </cell>
          <cell r="C700">
            <v>845.9</v>
          </cell>
        </row>
        <row r="701">
          <cell r="A701">
            <v>1195</v>
          </cell>
          <cell r="B701" t="str">
            <v>SERV. MENSUAL PRIMAVERA 0.5L</v>
          </cell>
          <cell r="C701">
            <v>21</v>
          </cell>
        </row>
        <row r="702">
          <cell r="A702">
            <v>1196</v>
          </cell>
          <cell r="B702" t="str">
            <v>LIQUIDO GOTEADOR PRIMAVERA 0.25 LTS</v>
          </cell>
          <cell r="C702">
            <v>3.3</v>
          </cell>
        </row>
        <row r="703">
          <cell r="A703">
            <v>1197</v>
          </cell>
          <cell r="B703" t="str">
            <v>SERV. MENSUAL PRIMAVERA 1 LT</v>
          </cell>
          <cell r="C703">
            <v>46.94</v>
          </cell>
        </row>
        <row r="704">
          <cell r="A704">
            <v>1198</v>
          </cell>
          <cell r="B704" t="str">
            <v>SERVICIO MENSUAL PRIMAVERA (714ML)</v>
          </cell>
          <cell r="C704">
            <v>33.53</v>
          </cell>
        </row>
        <row r="705">
          <cell r="A705">
            <v>1199</v>
          </cell>
          <cell r="B705" t="str">
            <v>LIQUIDO GOTEADOR PRIMAVERA 20L</v>
          </cell>
          <cell r="C705">
            <v>938.7</v>
          </cell>
        </row>
        <row r="706">
          <cell r="A706">
            <v>1200</v>
          </cell>
          <cell r="B706" t="str">
            <v>SERVICIO MENSUAL CITRUS (714ML)</v>
          </cell>
          <cell r="C706">
            <v>30.58</v>
          </cell>
        </row>
        <row r="707">
          <cell r="A707">
            <v>1201</v>
          </cell>
          <cell r="B707" t="str">
            <v>KEY ADC 210</v>
          </cell>
          <cell r="C707">
            <v>4.2300000000000004</v>
          </cell>
        </row>
        <row r="708">
          <cell r="A708">
            <v>1202</v>
          </cell>
          <cell r="B708" t="str">
            <v>SERVICIO MENSUAL CEREZA (714ML)</v>
          </cell>
          <cell r="C708">
            <v>31.34</v>
          </cell>
        </row>
        <row r="709">
          <cell r="A709">
            <v>1204</v>
          </cell>
          <cell r="B709" t="str">
            <v>ADC- 210</v>
          </cell>
          <cell r="C709">
            <v>477.9</v>
          </cell>
        </row>
        <row r="710">
          <cell r="A710">
            <v>1205</v>
          </cell>
          <cell r="B710" t="str">
            <v>ADC- 210</v>
          </cell>
          <cell r="C710">
            <v>4588.2</v>
          </cell>
        </row>
        <row r="711">
          <cell r="A711">
            <v>1206</v>
          </cell>
          <cell r="B711" t="str">
            <v>KEY ADC 220</v>
          </cell>
          <cell r="C711">
            <v>3.53</v>
          </cell>
        </row>
        <row r="712">
          <cell r="A712">
            <v>1209</v>
          </cell>
          <cell r="B712" t="str">
            <v>KEY ADC 220</v>
          </cell>
          <cell r="C712">
            <v>377.8</v>
          </cell>
        </row>
        <row r="713">
          <cell r="A713">
            <v>1210</v>
          </cell>
          <cell r="B713" t="str">
            <v>KEY ADC 220</v>
          </cell>
          <cell r="C713">
            <v>3657.8</v>
          </cell>
        </row>
        <row r="714">
          <cell r="A714">
            <v>1211</v>
          </cell>
          <cell r="B714" t="str">
            <v>KEY ADC 225</v>
          </cell>
          <cell r="C714">
            <v>2.84</v>
          </cell>
        </row>
        <row r="715">
          <cell r="A715">
            <v>1212</v>
          </cell>
          <cell r="B715" t="str">
            <v>ADC-225</v>
          </cell>
          <cell r="C715">
            <v>15.31</v>
          </cell>
        </row>
        <row r="716">
          <cell r="A716">
            <v>1214</v>
          </cell>
          <cell r="B716" t="str">
            <v>KEY ADC 225 20 LTS</v>
          </cell>
          <cell r="C716">
            <v>778.6</v>
          </cell>
        </row>
        <row r="717">
          <cell r="A717">
            <v>1215</v>
          </cell>
          <cell r="B717" t="str">
            <v>KEY ADC 225 200 LTS</v>
          </cell>
          <cell r="C717">
            <v>7344</v>
          </cell>
        </row>
        <row r="718">
          <cell r="A718">
            <v>1216</v>
          </cell>
          <cell r="B718" t="str">
            <v>DESINF.P/SANIT.SORIANA NARANJA 1L</v>
          </cell>
          <cell r="C718">
            <v>24</v>
          </cell>
        </row>
        <row r="719">
          <cell r="A719">
            <v>1217</v>
          </cell>
          <cell r="B719" t="str">
            <v>DESINFECTANTE P/SANIT. SORIANA(NARANJA)</v>
          </cell>
          <cell r="C719">
            <v>17.14</v>
          </cell>
        </row>
        <row r="720">
          <cell r="A720">
            <v>1218</v>
          </cell>
          <cell r="B720" t="str">
            <v>DESINF.P/SANIT.SORIANA NARANJA 20L</v>
          </cell>
          <cell r="C720">
            <v>480</v>
          </cell>
        </row>
        <row r="721">
          <cell r="A721">
            <v>1219</v>
          </cell>
          <cell r="B721" t="str">
            <v>KEY ADC 230</v>
          </cell>
          <cell r="C721">
            <v>374.1</v>
          </cell>
        </row>
        <row r="722">
          <cell r="A722">
            <v>1220</v>
          </cell>
          <cell r="B722" t="str">
            <v>KEY ADC 230</v>
          </cell>
          <cell r="C722">
            <v>5413.6</v>
          </cell>
        </row>
        <row r="723">
          <cell r="A723">
            <v>1221</v>
          </cell>
          <cell r="B723" t="str">
            <v>KEY ADC 235</v>
          </cell>
          <cell r="C723">
            <v>2.17</v>
          </cell>
        </row>
        <row r="724">
          <cell r="A724">
            <v>1224</v>
          </cell>
          <cell r="B724" t="str">
            <v>KEY ADC 235</v>
          </cell>
          <cell r="C724">
            <v>648.6</v>
          </cell>
        </row>
        <row r="725">
          <cell r="A725">
            <v>1225</v>
          </cell>
          <cell r="B725" t="str">
            <v>KEY ADC 235</v>
          </cell>
          <cell r="C725">
            <v>1827.89</v>
          </cell>
        </row>
        <row r="726">
          <cell r="A726">
            <v>1226</v>
          </cell>
          <cell r="B726" t="str">
            <v>ADITIVO DIESEL</v>
          </cell>
          <cell r="C726">
            <v>2.52</v>
          </cell>
        </row>
        <row r="727">
          <cell r="A727">
            <v>1229</v>
          </cell>
          <cell r="B727" t="str">
            <v>ADITIVO DIESEL</v>
          </cell>
          <cell r="C727">
            <v>248.17</v>
          </cell>
        </row>
        <row r="728">
          <cell r="A728">
            <v>1230</v>
          </cell>
          <cell r="B728" t="str">
            <v>ADITIVO DIESEL</v>
          </cell>
          <cell r="C728">
            <v>2292.48</v>
          </cell>
        </row>
        <row r="729">
          <cell r="A729">
            <v>1231</v>
          </cell>
          <cell r="B729" t="str">
            <v>CEPILLO P/CONTENED.CHICO ROJO (40002 05)</v>
          </cell>
          <cell r="C729">
            <v>73.2</v>
          </cell>
        </row>
        <row r="730">
          <cell r="A730">
            <v>1232</v>
          </cell>
          <cell r="B730" t="str">
            <v>CEPILLO P/CONTENED.CHICO VERDE (40002 09)</v>
          </cell>
          <cell r="C730">
            <v>73.2</v>
          </cell>
        </row>
        <row r="731">
          <cell r="A731">
            <v>1233</v>
          </cell>
          <cell r="B731" t="str">
            <v>CEPILLO P/CONTENED.CHICO AZUL (40002 14)</v>
          </cell>
          <cell r="C731">
            <v>73.2</v>
          </cell>
        </row>
        <row r="732">
          <cell r="A732">
            <v>1234</v>
          </cell>
          <cell r="B732" t="str">
            <v>CEPILLO P/CARROCERIAS AZUL (40050 14)</v>
          </cell>
          <cell r="C732">
            <v>138.4</v>
          </cell>
        </row>
        <row r="733">
          <cell r="A733">
            <v>1235</v>
          </cell>
          <cell r="B733" t="str">
            <v>CEPILLO P/CARROCERIAS ROJO (40050 05)</v>
          </cell>
          <cell r="C733">
            <v>298.99</v>
          </cell>
        </row>
        <row r="734">
          <cell r="A734">
            <v>1236</v>
          </cell>
          <cell r="B734" t="str">
            <v>CEPILLO P/CARROCERIAS VERDE (40050-09)</v>
          </cell>
          <cell r="C734">
            <v>171.9</v>
          </cell>
        </row>
        <row r="735">
          <cell r="A735">
            <v>1237</v>
          </cell>
          <cell r="B735" t="str">
            <v>DESINF. P/SANIT.SORIANA FLORAL 1L</v>
          </cell>
          <cell r="C735">
            <v>24</v>
          </cell>
        </row>
        <row r="736">
          <cell r="A736">
            <v>1238</v>
          </cell>
          <cell r="B736" t="str">
            <v>DESINFECTANTE P/SANIT. SORIANA(FLORAL)</v>
          </cell>
          <cell r="C736">
            <v>17.14</v>
          </cell>
        </row>
        <row r="737">
          <cell r="A737">
            <v>1239</v>
          </cell>
          <cell r="B737" t="str">
            <v>DESINF. P/SANIT.SORIANA FLORAL 20L</v>
          </cell>
          <cell r="C737">
            <v>480</v>
          </cell>
        </row>
        <row r="738">
          <cell r="A738">
            <v>1240</v>
          </cell>
          <cell r="B738" t="str">
            <v>KEY ADC 230 B</v>
          </cell>
          <cell r="C738">
            <v>3383.5</v>
          </cell>
        </row>
        <row r="739">
          <cell r="A739">
            <v>1241</v>
          </cell>
          <cell r="B739" t="str">
            <v>KEY ADC 230 C</v>
          </cell>
          <cell r="C739">
            <v>4875.47</v>
          </cell>
        </row>
        <row r="740">
          <cell r="A740">
            <v>1242</v>
          </cell>
          <cell r="B740" t="str">
            <v>CEPILLO HERCULES CORTO ROJO</v>
          </cell>
          <cell r="C740">
            <v>120.35</v>
          </cell>
        </row>
        <row r="741">
          <cell r="A741">
            <v>1243</v>
          </cell>
          <cell r="B741" t="str">
            <v>CEPILLO HERCULES CORTO VERDE</v>
          </cell>
          <cell r="C741">
            <v>135.43</v>
          </cell>
        </row>
        <row r="742">
          <cell r="A742">
            <v>1244</v>
          </cell>
          <cell r="B742" t="str">
            <v>CEPILLO HERCULES CORTO AZUL</v>
          </cell>
          <cell r="C742">
            <v>120.35</v>
          </cell>
        </row>
        <row r="743">
          <cell r="A743">
            <v>1245</v>
          </cell>
          <cell r="B743" t="str">
            <v>CEPILLO HERCULES CORTO AMARILL</v>
          </cell>
          <cell r="C743">
            <v>120.35</v>
          </cell>
        </row>
        <row r="744">
          <cell r="A744">
            <v>1246</v>
          </cell>
          <cell r="B744" t="str">
            <v>CEPILLO HERCULES LARGO AZUL</v>
          </cell>
          <cell r="C744">
            <v>206.98</v>
          </cell>
        </row>
        <row r="745">
          <cell r="A745">
            <v>1247</v>
          </cell>
          <cell r="B745" t="str">
            <v>CEPILLO HERCULES LARGO ROJO</v>
          </cell>
          <cell r="C745">
            <v>180.39</v>
          </cell>
        </row>
        <row r="746">
          <cell r="A746">
            <v>1248</v>
          </cell>
          <cell r="B746" t="str">
            <v>CEPILLO HERCULES LARGO VERDE</v>
          </cell>
          <cell r="C746">
            <v>119.04</v>
          </cell>
        </row>
        <row r="747">
          <cell r="A747">
            <v>1249</v>
          </cell>
          <cell r="B747" t="str">
            <v>CEPILLO HERCULES LARGO AMARILL</v>
          </cell>
          <cell r="C747">
            <v>183.93</v>
          </cell>
        </row>
        <row r="748">
          <cell r="A748">
            <v>1250</v>
          </cell>
          <cell r="B748" t="str">
            <v>PROMOCION DEL NUEVO ODOCONTROL</v>
          </cell>
          <cell r="C748">
            <v>19.399999999999999</v>
          </cell>
        </row>
        <row r="749">
          <cell r="A749">
            <v>1251</v>
          </cell>
          <cell r="B749" t="str">
            <v xml:space="preserve">REPUESTO CEPILLO POLIPRO VERDE 1110-BG            </v>
          </cell>
          <cell r="C749">
            <v>51.11</v>
          </cell>
        </row>
        <row r="750">
          <cell r="A750">
            <v>1252</v>
          </cell>
          <cell r="B750" t="str">
            <v xml:space="preserve">REPUESTO CEPILLO POLIPRO AMARI 1110-BY            </v>
          </cell>
          <cell r="C750">
            <v>51.11</v>
          </cell>
        </row>
        <row r="751">
          <cell r="A751">
            <v>1253</v>
          </cell>
          <cell r="B751" t="str">
            <v>NUEVO REPUESTO AROMA VIVA</v>
          </cell>
          <cell r="C751">
            <v>51.11</v>
          </cell>
        </row>
        <row r="752">
          <cell r="A752">
            <v>1254</v>
          </cell>
          <cell r="B752" t="str">
            <v>REPUESTO P/CEPILLO P/PISOS POLIPROPILENO AMARILLO 14 Pulg</v>
          </cell>
          <cell r="C752">
            <v>44.88</v>
          </cell>
        </row>
        <row r="753">
          <cell r="A753">
            <v>1255</v>
          </cell>
          <cell r="B753" t="str">
            <v>NUEVO REPUESTO AROMA FRUTAL</v>
          </cell>
          <cell r="C753">
            <v>36.67</v>
          </cell>
        </row>
        <row r="754">
          <cell r="A754">
            <v>1256</v>
          </cell>
          <cell r="B754" t="str">
            <v>REPUESTO ODOCONTROL HOMBRE 1 PZA.</v>
          </cell>
          <cell r="C754">
            <v>47</v>
          </cell>
        </row>
        <row r="755">
          <cell r="A755">
            <v>1257</v>
          </cell>
          <cell r="B755" t="str">
            <v xml:space="preserve">JALADOR HULE ESP NEGRO MTAL 45 HD45-B             </v>
          </cell>
          <cell r="C755">
            <v>70.05</v>
          </cell>
        </row>
        <row r="756">
          <cell r="A756">
            <v>1258</v>
          </cell>
          <cell r="B756" t="str">
            <v>JALADOR HULE ESP NEGRO MTAL 75</v>
          </cell>
          <cell r="C756">
            <v>106.87</v>
          </cell>
        </row>
        <row r="757">
          <cell r="A757">
            <v>1259</v>
          </cell>
          <cell r="B757" t="str">
            <v>NUEVO REPUESTO AEROSOL MUJER</v>
          </cell>
          <cell r="C757">
            <v>59.56</v>
          </cell>
        </row>
        <row r="758">
          <cell r="A758">
            <v>1261</v>
          </cell>
          <cell r="B758" t="str">
            <v>LIQ. GOTEADOR MORA 0.25 LT</v>
          </cell>
          <cell r="C758">
            <v>2.9</v>
          </cell>
        </row>
        <row r="759">
          <cell r="A759">
            <v>1262</v>
          </cell>
          <cell r="B759" t="str">
            <v>SERVICIO MENSUAL MORA</v>
          </cell>
          <cell r="C759">
            <v>42.81</v>
          </cell>
        </row>
        <row r="760">
          <cell r="A760">
            <v>1263</v>
          </cell>
          <cell r="B760" t="str">
            <v>SERVICIO MENSUAL MORA (714ML)</v>
          </cell>
          <cell r="C760">
            <v>30.58</v>
          </cell>
        </row>
        <row r="761">
          <cell r="A761">
            <v>1264</v>
          </cell>
          <cell r="B761" t="str">
            <v>LÍQUIDO GOTEADOR MORA</v>
          </cell>
          <cell r="C761">
            <v>984.1</v>
          </cell>
        </row>
        <row r="762">
          <cell r="A762">
            <v>1266</v>
          </cell>
          <cell r="B762" t="str">
            <v>CEPILLO P/PISOS HI-LO BLANCO ITEM 40423-02</v>
          </cell>
          <cell r="C762">
            <v>192.49</v>
          </cell>
        </row>
        <row r="763">
          <cell r="A763">
            <v>1267</v>
          </cell>
          <cell r="B763" t="str">
            <v>CEPILLO P/PISOS HI-LO AZUL ITEM 40423-14</v>
          </cell>
          <cell r="C763">
            <v>221.18</v>
          </cell>
        </row>
        <row r="764">
          <cell r="A764">
            <v>1268</v>
          </cell>
          <cell r="B764" t="str">
            <v>CEPILLO P/PISOS HI-LO VERDE ITEM 40423-09</v>
          </cell>
          <cell r="C764">
            <v>196.64</v>
          </cell>
        </row>
        <row r="765">
          <cell r="A765">
            <v>1269</v>
          </cell>
          <cell r="B765" t="str">
            <v>CEPILLO P/PISOS HI-LO ROJO ITEM 40423-05</v>
          </cell>
          <cell r="C765">
            <v>221.18</v>
          </cell>
        </row>
        <row r="766">
          <cell r="A766">
            <v>1270</v>
          </cell>
          <cell r="B766" t="str">
            <v>CEPILLO P/TUBERIA 1 BLANCO</v>
          </cell>
          <cell r="C766">
            <v>54.1</v>
          </cell>
        </row>
        <row r="767">
          <cell r="A767">
            <v>1271</v>
          </cell>
          <cell r="B767" t="str">
            <v>CEPILLO P/TUBERIA 1 AMARILLO</v>
          </cell>
          <cell r="C767">
            <v>54.1</v>
          </cell>
        </row>
        <row r="768">
          <cell r="A768">
            <v>1272</v>
          </cell>
          <cell r="B768" t="str">
            <v>MANGO PARA MOP 54 (IMPORTADO)</v>
          </cell>
          <cell r="C768">
            <v>95.57</v>
          </cell>
        </row>
        <row r="769">
          <cell r="A769">
            <v>1273</v>
          </cell>
          <cell r="B769" t="str">
            <v>MOP SECO 18 IMPORT 1 PZA</v>
          </cell>
          <cell r="C769">
            <v>232.5</v>
          </cell>
        </row>
        <row r="770">
          <cell r="A770">
            <v>1274</v>
          </cell>
          <cell r="B770" t="str">
            <v>REP. MOP SECO 18 I 1 PZA</v>
          </cell>
          <cell r="C770">
            <v>102.7</v>
          </cell>
        </row>
        <row r="771">
          <cell r="A771">
            <v>1275</v>
          </cell>
          <cell r="B771" t="str">
            <v>MOP SECO 24 IMPORTACION</v>
          </cell>
          <cell r="C771">
            <v>45.89</v>
          </cell>
        </row>
        <row r="772">
          <cell r="A772">
            <v>1276</v>
          </cell>
          <cell r="B772" t="str">
            <v xml:space="preserve">TUBO DE EXT PARA TRAB RUDO 4   192360             </v>
          </cell>
          <cell r="C772">
            <v>276.12</v>
          </cell>
        </row>
        <row r="773">
          <cell r="A773">
            <v>1277</v>
          </cell>
          <cell r="B773" t="str">
            <v>MOP SECO 36 IMPORT 1 PZA</v>
          </cell>
          <cell r="C773">
            <v>330.2</v>
          </cell>
        </row>
        <row r="774">
          <cell r="A774">
            <v>1278</v>
          </cell>
          <cell r="B774" t="str">
            <v>REP. MOP SECO 36 I 1 PZA</v>
          </cell>
          <cell r="C774">
            <v>174.6</v>
          </cell>
        </row>
        <row r="775">
          <cell r="A775">
            <v>1279</v>
          </cell>
          <cell r="B775" t="str">
            <v>CEPILLO P/TUBERIA 1 VERDE</v>
          </cell>
          <cell r="C775">
            <v>54.1</v>
          </cell>
        </row>
        <row r="776">
          <cell r="A776">
            <v>1280</v>
          </cell>
          <cell r="B776" t="str">
            <v>CEPILLO P/TUBERIA 1 ROJO</v>
          </cell>
          <cell r="C776">
            <v>54.1</v>
          </cell>
        </row>
        <row r="777">
          <cell r="A777">
            <v>1281</v>
          </cell>
          <cell r="B777" t="str">
            <v>CEPILLO P/TUBERIA 1AZUL</v>
          </cell>
          <cell r="C777">
            <v>54.1</v>
          </cell>
        </row>
        <row r="778">
          <cell r="A778">
            <v>1282</v>
          </cell>
          <cell r="B778" t="str">
            <v>ESPONJA DE CELULOSA 5 3/4X4X 5/8 (DELPHI)</v>
          </cell>
          <cell r="C778">
            <v>95.9</v>
          </cell>
        </row>
        <row r="779">
          <cell r="A779">
            <v>1283</v>
          </cell>
          <cell r="B779" t="str">
            <v>MOP SECO 18 NACIONAL 1 PZA ARTS.6101 Y 6201</v>
          </cell>
          <cell r="C779">
            <v>62.83</v>
          </cell>
        </row>
        <row r="780">
          <cell r="A780">
            <v>1284</v>
          </cell>
          <cell r="B780" t="str">
            <v>REPUESTO MOP SECO 18 (NAC) ART. 6201</v>
          </cell>
          <cell r="C780">
            <v>33.17</v>
          </cell>
        </row>
        <row r="781">
          <cell r="A781">
            <v>1285</v>
          </cell>
          <cell r="B781" t="str">
            <v>MOP SECO COMPLETO 24</v>
          </cell>
          <cell r="C781">
            <v>72.41</v>
          </cell>
        </row>
        <row r="782">
          <cell r="A782">
            <v>1286</v>
          </cell>
          <cell r="B782" t="str">
            <v xml:space="preserve">REPUESTO MOP SECO 24" (NAC)    ART. 6202          </v>
          </cell>
          <cell r="C782">
            <v>43.99</v>
          </cell>
        </row>
        <row r="783">
          <cell r="A783">
            <v>1287</v>
          </cell>
          <cell r="B783" t="str">
            <v>MOP SECO 36 (NAC) 1 PZA ARTS. 6103 Y 6203</v>
          </cell>
          <cell r="C783">
            <v>86.74</v>
          </cell>
        </row>
        <row r="784">
          <cell r="A784">
            <v>1288</v>
          </cell>
          <cell r="B784" t="str">
            <v xml:space="preserve">REPUESTO MOP SECO 36" NAC      ART. 6203          </v>
          </cell>
          <cell r="C784">
            <v>59.67</v>
          </cell>
        </row>
        <row r="785">
          <cell r="A785">
            <v>1290</v>
          </cell>
          <cell r="B785" t="str">
            <v>KIT DE TIPS GRUESO 1 PZA ITEM 690015</v>
          </cell>
          <cell r="C785">
            <v>141.72999999999999</v>
          </cell>
        </row>
        <row r="786">
          <cell r="A786">
            <v>1291</v>
          </cell>
          <cell r="B786" t="str">
            <v>MANGUERA DE SUCCION GRUESA ITEM 10031105</v>
          </cell>
          <cell r="C786">
            <v>319.11</v>
          </cell>
        </row>
        <row r="787">
          <cell r="A787">
            <v>1292</v>
          </cell>
          <cell r="B787" t="str">
            <v>ADAPTADOR CAFE PARA EDUCTOR S.BASE (440301)</v>
          </cell>
          <cell r="C787">
            <v>12.24</v>
          </cell>
        </row>
        <row r="788">
          <cell r="A788">
            <v>1293</v>
          </cell>
          <cell r="B788" t="str">
            <v>CEPILLO SPECTRUM COUNTER BLANC (40480-02)</v>
          </cell>
          <cell r="C788">
            <v>166.77</v>
          </cell>
        </row>
        <row r="789">
          <cell r="A789">
            <v>1294</v>
          </cell>
          <cell r="B789" t="str">
            <v>CEPILLO SPECTRUM COUNTER AZUL (40480-14)</v>
          </cell>
          <cell r="C789">
            <v>138.68</v>
          </cell>
        </row>
        <row r="790">
          <cell r="A790">
            <v>1295</v>
          </cell>
          <cell r="B790" t="str">
            <v>CEPILLO P/OLLA COCIMIENTO ROJO (40041 05)</v>
          </cell>
          <cell r="C790">
            <v>348.02</v>
          </cell>
        </row>
        <row r="791">
          <cell r="A791">
            <v>1296</v>
          </cell>
          <cell r="B791" t="str">
            <v>CEPILLO P/OLLA COCIMIENTO VERD (40041 09)</v>
          </cell>
          <cell r="C791">
            <v>407.16</v>
          </cell>
        </row>
        <row r="792">
          <cell r="A792">
            <v>1297</v>
          </cell>
          <cell r="B792" t="str">
            <v>BAJA</v>
          </cell>
          <cell r="C792">
            <v>197.2</v>
          </cell>
        </row>
        <row r="793">
          <cell r="A793">
            <v>1298</v>
          </cell>
          <cell r="B793" t="str">
            <v>CEPILLO P/OLLA COCIM. AMARILLO (40041 04)</v>
          </cell>
          <cell r="C793">
            <v>197.2</v>
          </cell>
        </row>
        <row r="794">
          <cell r="A794">
            <v>1299</v>
          </cell>
          <cell r="C794">
            <v>30.1</v>
          </cell>
        </row>
        <row r="795">
          <cell r="A795">
            <v>1301</v>
          </cell>
          <cell r="B795" t="str">
            <v>KEY DESENGRASANTE S.BASE 0.25 LTS.</v>
          </cell>
          <cell r="C795">
            <v>7.01</v>
          </cell>
        </row>
        <row r="796">
          <cell r="A796">
            <v>1302</v>
          </cell>
          <cell r="B796" t="str">
            <v>LD SUPER BASE</v>
          </cell>
          <cell r="C796">
            <v>14.9</v>
          </cell>
        </row>
        <row r="797">
          <cell r="A797">
            <v>1303</v>
          </cell>
          <cell r="B797" t="str">
            <v>DESENGRASANTE SUPERBASE</v>
          </cell>
          <cell r="C797">
            <v>135.58000000000001</v>
          </cell>
        </row>
        <row r="798">
          <cell r="A798">
            <v>1304</v>
          </cell>
          <cell r="B798" t="str">
            <v>DESENGRASANTE SUPERBASE</v>
          </cell>
          <cell r="C798">
            <v>593.04999999999995</v>
          </cell>
        </row>
        <row r="799">
          <cell r="A799">
            <v>1305</v>
          </cell>
          <cell r="C799">
            <v>4925.2700000000004</v>
          </cell>
        </row>
        <row r="800">
          <cell r="A800">
            <v>1306</v>
          </cell>
          <cell r="B800" t="str">
            <v>KEY MULTIUSOS SUPER BASE 0.25 LTS.</v>
          </cell>
          <cell r="C800">
            <v>6.24</v>
          </cell>
        </row>
        <row r="801">
          <cell r="A801">
            <v>1307</v>
          </cell>
          <cell r="B801" t="str">
            <v>1000 SUPERBASE</v>
          </cell>
          <cell r="C801">
            <v>16.45</v>
          </cell>
        </row>
        <row r="802">
          <cell r="A802">
            <v>1308</v>
          </cell>
          <cell r="B802" t="str">
            <v>KEY MULTIUSOS S/B</v>
          </cell>
          <cell r="C802">
            <v>140.16999999999999</v>
          </cell>
        </row>
        <row r="803">
          <cell r="A803">
            <v>1309</v>
          </cell>
          <cell r="B803" t="str">
            <v>KEY MULTIUSOS S/B</v>
          </cell>
          <cell r="C803">
            <v>576.57000000000005</v>
          </cell>
        </row>
        <row r="804">
          <cell r="A804">
            <v>1310</v>
          </cell>
          <cell r="B804" t="str">
            <v>6.MULTIUSOS S.B. 200 LTS.</v>
          </cell>
          <cell r="C804">
            <v>2626.66</v>
          </cell>
        </row>
        <row r="805">
          <cell r="A805">
            <v>1321</v>
          </cell>
          <cell r="B805" t="str">
            <v>KEY LIMPIAVIDRIOS S.B. 0.25 LTS.</v>
          </cell>
          <cell r="C805">
            <v>5.27</v>
          </cell>
        </row>
        <row r="806">
          <cell r="A806">
            <v>1322</v>
          </cell>
          <cell r="B806" t="str">
            <v>LIMPIAVIDRIOS SUPERBASE</v>
          </cell>
          <cell r="C806">
            <v>8.35</v>
          </cell>
        </row>
        <row r="807">
          <cell r="A807">
            <v>1323</v>
          </cell>
          <cell r="B807" t="str">
            <v>KEY LIMPIAVIDRIOS S/B</v>
          </cell>
          <cell r="C807">
            <v>71.81</v>
          </cell>
        </row>
        <row r="808">
          <cell r="A808">
            <v>1324</v>
          </cell>
          <cell r="B808" t="str">
            <v>KEY LIMPIAVIDRIOS S/B</v>
          </cell>
          <cell r="C808">
            <v>290.43</v>
          </cell>
        </row>
        <row r="809">
          <cell r="A809">
            <v>1326</v>
          </cell>
          <cell r="B809" t="str">
            <v>LIQ. GOTEADOR MELON 0.25 LT</v>
          </cell>
          <cell r="C809">
            <v>3</v>
          </cell>
        </row>
        <row r="810">
          <cell r="A810">
            <v>1327</v>
          </cell>
          <cell r="B810" t="str">
            <v>SERVICIO MENSUAL MELÓN</v>
          </cell>
          <cell r="C810">
            <v>42.81</v>
          </cell>
        </row>
        <row r="811">
          <cell r="A811">
            <v>1328</v>
          </cell>
          <cell r="B811" t="str">
            <v>SERVICIO MENSUAL MELON (714ML)</v>
          </cell>
          <cell r="C811">
            <v>30.58</v>
          </cell>
        </row>
        <row r="812">
          <cell r="A812">
            <v>1329</v>
          </cell>
          <cell r="B812" t="str">
            <v>LÍQUIDO GOTEADOR MELÓN</v>
          </cell>
          <cell r="C812">
            <v>856.2</v>
          </cell>
        </row>
        <row r="813">
          <cell r="A813">
            <v>1331</v>
          </cell>
          <cell r="B813" t="str">
            <v>KEY TRIPLE ACCION LIMON 0.25 LTS.</v>
          </cell>
          <cell r="C813">
            <v>5.51</v>
          </cell>
        </row>
        <row r="814">
          <cell r="A814">
            <v>1333</v>
          </cell>
          <cell r="B814" t="str">
            <v>KEY TRIPLE ACCION  LIMON S/B</v>
          </cell>
          <cell r="C814">
            <v>117.57</v>
          </cell>
        </row>
        <row r="815">
          <cell r="A815">
            <v>1334</v>
          </cell>
          <cell r="B815" t="str">
            <v>KEY TRIPLE ACCION  LIMON S/B</v>
          </cell>
          <cell r="C815">
            <v>458.29</v>
          </cell>
        </row>
        <row r="816">
          <cell r="A816">
            <v>1335</v>
          </cell>
          <cell r="B816" t="str">
            <v xml:space="preserve">SERV. LGS PRIMAVERA CONC.(1063 62.5 GR.           </v>
          </cell>
          <cell r="C816">
            <v>56.42</v>
          </cell>
        </row>
        <row r="817">
          <cell r="A817">
            <v>1336</v>
          </cell>
          <cell r="B817" t="str">
            <v xml:space="preserve">SERV. LGS CITRUS CONC.(1063)   62.5 GR.           </v>
          </cell>
          <cell r="C817">
            <v>51.83</v>
          </cell>
        </row>
        <row r="818">
          <cell r="A818">
            <v>1337</v>
          </cell>
          <cell r="B818" t="str">
            <v xml:space="preserve">SERV. LGS MANZANA CONC.(1063)  62.5 GR.           </v>
          </cell>
          <cell r="C818">
            <v>51.7</v>
          </cell>
        </row>
        <row r="819">
          <cell r="A819">
            <v>1338</v>
          </cell>
          <cell r="B819" t="str">
            <v>SERVICIO LGS CEREZA CONC. (1063)</v>
          </cell>
          <cell r="C819">
            <v>54.92</v>
          </cell>
        </row>
        <row r="820">
          <cell r="A820">
            <v>1339</v>
          </cell>
          <cell r="B820" t="str">
            <v xml:space="preserve">SERV. LGS MORA CONC.(1063)     62.5 GR.           </v>
          </cell>
          <cell r="C820">
            <v>53.96</v>
          </cell>
        </row>
        <row r="821">
          <cell r="A821">
            <v>1346</v>
          </cell>
          <cell r="B821" t="str">
            <v xml:space="preserve">SERV. LGS MELON CONC.(1063)    62.5 GR.           </v>
          </cell>
          <cell r="C821">
            <v>51.4</v>
          </cell>
        </row>
        <row r="822">
          <cell r="A822">
            <v>1348</v>
          </cell>
          <cell r="B822" t="str">
            <v>AROMATIZANTE KEY SUPERBASE</v>
          </cell>
          <cell r="C822">
            <v>103.4</v>
          </cell>
        </row>
        <row r="823">
          <cell r="A823">
            <v>1349</v>
          </cell>
          <cell r="B823" t="str">
            <v>AROMATIZANTE KEY SUPERBASE</v>
          </cell>
          <cell r="C823">
            <v>504</v>
          </cell>
        </row>
        <row r="824">
          <cell r="A824">
            <v>1351</v>
          </cell>
          <cell r="B824" t="str">
            <v xml:space="preserve">SERV. LGS PRIMAVERA CONC.1064  45 GR.   P.ORIGEN: </v>
          </cell>
          <cell r="C824">
            <v>40.9</v>
          </cell>
        </row>
        <row r="825">
          <cell r="A825">
            <v>1352</v>
          </cell>
          <cell r="B825" t="str">
            <v>SERV. LGS CITRUS CONC.(1064)   45 GR.     P.ORIGEN</v>
          </cell>
          <cell r="C825">
            <v>37.74</v>
          </cell>
        </row>
        <row r="826">
          <cell r="A826">
            <v>1353</v>
          </cell>
          <cell r="B826" t="str">
            <v>SERV. LGS MANZANA CONC.(1064)  45 GR.  P.ORIGEN: M</v>
          </cell>
          <cell r="C826">
            <v>35.4</v>
          </cell>
        </row>
        <row r="827">
          <cell r="A827">
            <v>1356</v>
          </cell>
          <cell r="B827" t="str">
            <v>SERVICIO LGS CEREZA CONC. (1064)</v>
          </cell>
          <cell r="C827">
            <v>36.76</v>
          </cell>
        </row>
        <row r="828">
          <cell r="A828">
            <v>1357</v>
          </cell>
          <cell r="B828" t="str">
            <v>SERV. LGS MORA CONC.(1064)     45 GR  P.ORIGEN: ME</v>
          </cell>
          <cell r="C828">
            <v>37.49</v>
          </cell>
        </row>
        <row r="829">
          <cell r="A829">
            <v>1358</v>
          </cell>
          <cell r="B829" t="str">
            <v>SERVICIO LGS MELON CONC. (1064)</v>
          </cell>
          <cell r="C829">
            <v>35.6</v>
          </cell>
        </row>
        <row r="830">
          <cell r="A830">
            <v>1361</v>
          </cell>
          <cell r="B830" t="str">
            <v>KEY AROMAT. MANZANA SB 0.25 LT</v>
          </cell>
          <cell r="C830">
            <v>6.39</v>
          </cell>
        </row>
        <row r="831">
          <cell r="A831">
            <v>1362</v>
          </cell>
          <cell r="B831" t="str">
            <v>AROMATIZANTE MANZANA SUPERBASE</v>
          </cell>
          <cell r="C831">
            <v>18.2</v>
          </cell>
        </row>
        <row r="832">
          <cell r="A832">
            <v>1363</v>
          </cell>
          <cell r="B832" t="str">
            <v>KEY AROMATIZANTE MANZANA S/B</v>
          </cell>
          <cell r="C832">
            <v>107.49</v>
          </cell>
        </row>
        <row r="833">
          <cell r="A833">
            <v>1364</v>
          </cell>
          <cell r="B833" t="str">
            <v>KEY AROMATIZANTE MANZANA S/B</v>
          </cell>
          <cell r="C833">
            <v>453.51</v>
          </cell>
        </row>
        <row r="834">
          <cell r="A834">
            <v>1366</v>
          </cell>
          <cell r="B834" t="str">
            <v>KEY BAOS 630 ML. C/ATOMIZADOR</v>
          </cell>
          <cell r="C834">
            <v>16.7</v>
          </cell>
        </row>
        <row r="835">
          <cell r="A835">
            <v>1370</v>
          </cell>
          <cell r="B835" t="str">
            <v>MOP SECO COMPLETO DE 48</v>
          </cell>
          <cell r="C835">
            <v>106.6</v>
          </cell>
        </row>
        <row r="836">
          <cell r="A836">
            <v>1371</v>
          </cell>
          <cell r="B836" t="str">
            <v>REPUESTO DE MOP SECO DE 48</v>
          </cell>
          <cell r="C836">
            <v>54.71</v>
          </cell>
        </row>
        <row r="837">
          <cell r="A837">
            <v>1372</v>
          </cell>
          <cell r="B837" t="str">
            <v>MOP SECO COMPLETO DE 60</v>
          </cell>
          <cell r="C837">
            <v>120.81</v>
          </cell>
        </row>
        <row r="838">
          <cell r="A838">
            <v>1373</v>
          </cell>
          <cell r="B838" t="str">
            <v>REPUESTO DE MOP SECO DE 60</v>
          </cell>
          <cell r="C838">
            <v>65.540000000000006</v>
          </cell>
        </row>
        <row r="839">
          <cell r="A839">
            <v>1377</v>
          </cell>
          <cell r="B839" t="str">
            <v>KEY COCINA 630 ML.C/ATOMIZADOR</v>
          </cell>
          <cell r="C839">
            <v>15.7</v>
          </cell>
        </row>
        <row r="840">
          <cell r="A840">
            <v>1380</v>
          </cell>
          <cell r="B840" t="str">
            <v>LIMPIADOR DESINFECTANTE 200 LT</v>
          </cell>
          <cell r="C840">
            <v>535.04999999999995</v>
          </cell>
        </row>
        <row r="841">
          <cell r="A841">
            <v>1381</v>
          </cell>
          <cell r="B841" t="str">
            <v>DOSIFICADOR SUPER BASE MX-101</v>
          </cell>
          <cell r="C841">
            <v>1005.44</v>
          </cell>
        </row>
        <row r="842">
          <cell r="A842">
            <v>1382</v>
          </cell>
          <cell r="B842" t="str">
            <v xml:space="preserve">KIT-A-OXIDO 1 LT               </v>
          </cell>
          <cell r="C842">
            <v>49.3</v>
          </cell>
        </row>
        <row r="843">
          <cell r="A843">
            <v>1383</v>
          </cell>
          <cell r="B843" t="str">
            <v>DOSIFICADOR</v>
          </cell>
          <cell r="C843">
            <v>120.4</v>
          </cell>
        </row>
        <row r="844">
          <cell r="A844">
            <v>1384</v>
          </cell>
          <cell r="B844" t="str">
            <v>CENTRO DE MEZCLADO S.B. MXC-401</v>
          </cell>
          <cell r="C844">
            <v>3313.68</v>
          </cell>
        </row>
        <row r="845">
          <cell r="A845">
            <v>1385</v>
          </cell>
          <cell r="B845" t="str">
            <v>CENTRO DE MEZCLADO S.B. 4 GLS MXC-404</v>
          </cell>
          <cell r="C845">
            <v>5974.29</v>
          </cell>
        </row>
        <row r="846">
          <cell r="A846">
            <v>1386</v>
          </cell>
          <cell r="B846" t="str">
            <v>ESTACION SANITIZANTE 603 1 PZA</v>
          </cell>
          <cell r="C846">
            <v>7036.59</v>
          </cell>
        </row>
        <row r="847">
          <cell r="A847">
            <v>1387</v>
          </cell>
          <cell r="B847" t="str">
            <v>ASPERSOR MONTABLE DUAL</v>
          </cell>
          <cell r="C847">
            <v>3797.06</v>
          </cell>
        </row>
        <row r="848">
          <cell r="A848">
            <v>1388</v>
          </cell>
          <cell r="B848" t="str">
            <v>DUO FEED PARA ZINC DE LAVADO 1 PZA</v>
          </cell>
          <cell r="C848">
            <v>1891.4</v>
          </cell>
        </row>
        <row r="849">
          <cell r="A849">
            <v>1389</v>
          </cell>
          <cell r="B849" t="str">
            <v>PISTOLA ASPERSION TRABAJO PESADO</v>
          </cell>
          <cell r="C849">
            <v>840.15</v>
          </cell>
        </row>
        <row r="850">
          <cell r="A850">
            <v>1390</v>
          </cell>
          <cell r="B850" t="str">
            <v>RACK PARA DILUCIONES S.B.</v>
          </cell>
          <cell r="C850">
            <v>477.23</v>
          </cell>
        </row>
        <row r="851">
          <cell r="A851">
            <v>1391</v>
          </cell>
          <cell r="B851" t="str">
            <v>MINI RACK PARA DILUCIONES S.B.</v>
          </cell>
          <cell r="C851">
            <v>282.26</v>
          </cell>
        </row>
        <row r="852">
          <cell r="A852">
            <v>1392</v>
          </cell>
          <cell r="B852" t="str">
            <v>ENVASE PARA DILUCIONES S.B.</v>
          </cell>
          <cell r="C852">
            <v>120.29</v>
          </cell>
        </row>
        <row r="853">
          <cell r="A853">
            <v>1396</v>
          </cell>
          <cell r="B853" t="str">
            <v>DOSIFICADOR S.B. 832 1 PZA</v>
          </cell>
          <cell r="C853">
            <v>1265.04</v>
          </cell>
        </row>
        <row r="854">
          <cell r="A854">
            <v>1397</v>
          </cell>
          <cell r="B854" t="str">
            <v>DOSIFICADOR SUPER BASE #835</v>
          </cell>
          <cell r="C854">
            <v>1265.04</v>
          </cell>
        </row>
        <row r="855">
          <cell r="A855">
            <v>1398</v>
          </cell>
          <cell r="B855" t="str">
            <v>DOSIFICADOR S.B. 852 1 PZA</v>
          </cell>
          <cell r="C855">
            <v>2696.79</v>
          </cell>
        </row>
        <row r="856">
          <cell r="A856">
            <v>1399</v>
          </cell>
          <cell r="B856" t="str">
            <v>DOSIFICADOR S.B. 859 1 PZA</v>
          </cell>
          <cell r="C856">
            <v>2696.79</v>
          </cell>
        </row>
        <row r="857">
          <cell r="A857">
            <v>1400</v>
          </cell>
          <cell r="B857" t="str">
            <v>GANCHO P/MANGUERA EST-SANIT. 1 PZA.</v>
          </cell>
          <cell r="C857">
            <v>144.78</v>
          </cell>
        </row>
        <row r="858">
          <cell r="A858">
            <v>1401</v>
          </cell>
          <cell r="B858" t="str">
            <v>SERVICIO BIM. LGS UVA 154.4 GR CONCENTRADO (51801)</v>
          </cell>
          <cell r="C858">
            <v>92.82</v>
          </cell>
        </row>
        <row r="859">
          <cell r="A859">
            <v>1404</v>
          </cell>
          <cell r="B859" t="str">
            <v>KEY CONCRESEL 100  1 UNID.</v>
          </cell>
          <cell r="C859">
            <v>2338.8000000000002</v>
          </cell>
        </row>
        <row r="860">
          <cell r="A860">
            <v>1407</v>
          </cell>
          <cell r="B860" t="str">
            <v>CONCRESEL-200 (MUESTRA)</v>
          </cell>
          <cell r="C860">
            <v>35.32</v>
          </cell>
        </row>
        <row r="861">
          <cell r="A861">
            <v>1408</v>
          </cell>
          <cell r="B861" t="str">
            <v>SERVICIO BIM.LGS DURAZNO 141.2 GR CONCENTRADO (518</v>
          </cell>
          <cell r="C861">
            <v>77.069999999999993</v>
          </cell>
        </row>
        <row r="862">
          <cell r="A862">
            <v>1409</v>
          </cell>
          <cell r="B862" t="str">
            <v>KEY CONCRESEL 200  20 LTS.</v>
          </cell>
          <cell r="C862">
            <v>1434.2</v>
          </cell>
        </row>
        <row r="863">
          <cell r="A863">
            <v>1410</v>
          </cell>
          <cell r="B863" t="str">
            <v>KEY CONCRESEL 200  200 LTS.</v>
          </cell>
          <cell r="C863">
            <v>14030.7</v>
          </cell>
        </row>
        <row r="864">
          <cell r="A864">
            <v>1412</v>
          </cell>
          <cell r="B864" t="str">
            <v>SERV. BIMESTRAL LGS PRIMAVERA  CONCENTRADO (51801)</v>
          </cell>
          <cell r="C864">
            <v>85.85</v>
          </cell>
        </row>
        <row r="865">
          <cell r="A865">
            <v>1413</v>
          </cell>
          <cell r="B865" t="str">
            <v>SERV. BIMESTRAL LGS CITRUS     CONCENTRADO (51801)</v>
          </cell>
          <cell r="C865">
            <v>76.94</v>
          </cell>
        </row>
        <row r="866">
          <cell r="A866">
            <v>1414</v>
          </cell>
          <cell r="B866" t="str">
            <v>KEY CONCRESEL 210  20 LTS.</v>
          </cell>
          <cell r="C866">
            <v>1409.4</v>
          </cell>
        </row>
        <row r="867">
          <cell r="A867">
            <v>1415</v>
          </cell>
          <cell r="B867" t="str">
            <v>KEY CONCRESEL 210  200 LTS.</v>
          </cell>
          <cell r="C867">
            <v>13903.5</v>
          </cell>
        </row>
        <row r="868">
          <cell r="A868">
            <v>1416</v>
          </cell>
          <cell r="B868" t="str">
            <v>SERV. BIMESTRAL LGS MORA       CONCENTRADO (51801)</v>
          </cell>
          <cell r="C868">
            <v>82.63</v>
          </cell>
        </row>
        <row r="869">
          <cell r="A869">
            <v>1418</v>
          </cell>
          <cell r="B869" t="str">
            <v>KEY MANZANA 4 LT.</v>
          </cell>
          <cell r="C869">
            <v>64.84</v>
          </cell>
        </row>
        <row r="870">
          <cell r="A870">
            <v>1419</v>
          </cell>
          <cell r="B870" t="str">
            <v>KEY MANZANA 20 LT.</v>
          </cell>
          <cell r="C870">
            <v>313.92</v>
          </cell>
        </row>
        <row r="871">
          <cell r="A871">
            <v>1420</v>
          </cell>
          <cell r="B871" t="str">
            <v>KEY MANZANA 200 LT.</v>
          </cell>
          <cell r="C871">
            <v>2656.1</v>
          </cell>
        </row>
        <row r="872">
          <cell r="A872">
            <v>1421</v>
          </cell>
          <cell r="B872" t="str">
            <v>SERVICIO MENSUAL LGS CITRUS 132.4 GRS</v>
          </cell>
          <cell r="C872">
            <v>41.51</v>
          </cell>
        </row>
        <row r="873">
          <cell r="A873">
            <v>1423</v>
          </cell>
          <cell r="B873" t="str">
            <v>KEY CONCRESEL 300 (CLARO) 1 UD=15L</v>
          </cell>
          <cell r="C873">
            <v>2998.7</v>
          </cell>
        </row>
        <row r="874">
          <cell r="A874">
            <v>1425</v>
          </cell>
          <cell r="B874" t="str">
            <v>KEY CONCRESEL 710 (AD. DE ANCLAJE)</v>
          </cell>
          <cell r="C874">
            <v>416.25</v>
          </cell>
        </row>
        <row r="875">
          <cell r="A875">
            <v>1426</v>
          </cell>
          <cell r="B875" t="str">
            <v>KEY CONCRESEL 720 (AD. DE CURADO)</v>
          </cell>
          <cell r="C875">
            <v>169.48</v>
          </cell>
        </row>
        <row r="876">
          <cell r="A876">
            <v>1429</v>
          </cell>
          <cell r="B876" t="str">
            <v>KEY CONCRESEL 600 18.20 LTS.</v>
          </cell>
          <cell r="C876">
            <v>975.1</v>
          </cell>
        </row>
        <row r="877">
          <cell r="A877">
            <v>1431</v>
          </cell>
          <cell r="B877" t="str">
            <v>PIG. GRIS MUESTRA</v>
          </cell>
          <cell r="C877">
            <v>207.9</v>
          </cell>
        </row>
        <row r="878">
          <cell r="A878">
            <v>1432</v>
          </cell>
          <cell r="B878" t="str">
            <v>KIT-A-GRASA MINERAL 1 LT</v>
          </cell>
          <cell r="C878">
            <v>51.7</v>
          </cell>
        </row>
        <row r="879">
          <cell r="A879">
            <v>1436</v>
          </cell>
          <cell r="B879" t="str">
            <v>PIG. BLANCO MUESTRA</v>
          </cell>
          <cell r="C879">
            <v>28.1</v>
          </cell>
        </row>
        <row r="880">
          <cell r="A880">
            <v>1437</v>
          </cell>
          <cell r="B880" t="str">
            <v xml:space="preserve">TAPA ADAPTADORA NCC (10678)    P.ORIGEN: E.U.A.   </v>
          </cell>
          <cell r="C880">
            <v>112.62</v>
          </cell>
        </row>
        <row r="881">
          <cell r="A881">
            <v>1438</v>
          </cell>
          <cell r="B881" t="str">
            <v>TAPA NCC PARA GALON</v>
          </cell>
          <cell r="C881">
            <v>13.2</v>
          </cell>
        </row>
        <row r="882">
          <cell r="A882">
            <v>1439</v>
          </cell>
          <cell r="B882" t="str">
            <v>PISTOLA P/EST.SANITIZANTE</v>
          </cell>
          <cell r="C882">
            <v>120.8</v>
          </cell>
        </row>
        <row r="883">
          <cell r="A883">
            <v>1440</v>
          </cell>
          <cell r="B883" t="str">
            <v>KIT PARA ESTACION SANITIZANTE HYDRO</v>
          </cell>
          <cell r="C883">
            <v>3594.34</v>
          </cell>
        </row>
        <row r="884">
          <cell r="A884">
            <v>1441</v>
          </cell>
          <cell r="B884" t="str">
            <v>DOSIFICADOR HYDRO 4 GALONES</v>
          </cell>
          <cell r="C884">
            <v>5845.1</v>
          </cell>
        </row>
        <row r="885">
          <cell r="A885">
            <v>1442</v>
          </cell>
          <cell r="B885" t="str">
            <v>ESTACIÓN SANITIZANTE</v>
          </cell>
          <cell r="C885">
            <v>2258.8000000000002</v>
          </cell>
        </row>
        <row r="886">
          <cell r="A886">
            <v>1443</v>
          </cell>
          <cell r="B886" t="str">
            <v>MANGUERA DE ENTRADA DE AGUA</v>
          </cell>
          <cell r="C886">
            <v>204.76</v>
          </cell>
        </row>
        <row r="887">
          <cell r="A887">
            <v>1444</v>
          </cell>
          <cell r="B887" t="str">
            <v>MANGUERA DE DESCARGA DE AGUA</v>
          </cell>
          <cell r="C887">
            <v>402.96</v>
          </cell>
        </row>
        <row r="888">
          <cell r="A888">
            <v>1445</v>
          </cell>
          <cell r="B888" t="str">
            <v>PISTOLA TRABAJO PESADO MOD-122</v>
          </cell>
          <cell r="C888">
            <v>518.75</v>
          </cell>
        </row>
        <row r="889">
          <cell r="A889">
            <v>1446</v>
          </cell>
          <cell r="B889" t="str">
            <v>VALVULA DE BOLA MODELO-123</v>
          </cell>
          <cell r="C889">
            <v>300.06</v>
          </cell>
        </row>
        <row r="890">
          <cell r="A890">
            <v>1447</v>
          </cell>
          <cell r="B890" t="str">
            <v>ACCESORIO ESPUMADOR MODELO</v>
          </cell>
          <cell r="C890">
            <v>505.2</v>
          </cell>
        </row>
        <row r="891">
          <cell r="A891">
            <v>1448</v>
          </cell>
          <cell r="B891" t="str">
            <v>DOSIFICADOR 1 PRODUCTO  SP-3844</v>
          </cell>
          <cell r="C891">
            <v>705.8</v>
          </cell>
        </row>
        <row r="892">
          <cell r="A892">
            <v>1449</v>
          </cell>
          <cell r="B892" t="str">
            <v>DOSIFICADOR SELECT 4+1 PRODUCTOS  SP-3845</v>
          </cell>
          <cell r="C892">
            <v>1911.5</v>
          </cell>
        </row>
        <row r="893">
          <cell r="A893">
            <v>1450</v>
          </cell>
          <cell r="B893" t="str">
            <v>KEY EPOROCK 100 GATEWAY</v>
          </cell>
          <cell r="C893">
            <v>289.43</v>
          </cell>
        </row>
        <row r="894">
          <cell r="A894">
            <v>1451</v>
          </cell>
          <cell r="B894" t="str">
            <v>KEY PIGMENTO GRIS</v>
          </cell>
          <cell r="C894">
            <v>375.3</v>
          </cell>
        </row>
        <row r="895">
          <cell r="A895">
            <v>1452</v>
          </cell>
          <cell r="B895" t="str">
            <v>KEY PIGMENTO BEIGE</v>
          </cell>
          <cell r="C895">
            <v>405.5</v>
          </cell>
        </row>
        <row r="896">
          <cell r="A896">
            <v>1453</v>
          </cell>
          <cell r="B896" t="str">
            <v>KEY PIGMENTO AMARILLO 1 LTS.</v>
          </cell>
          <cell r="C896">
            <v>562</v>
          </cell>
        </row>
        <row r="897">
          <cell r="A897">
            <v>1454</v>
          </cell>
          <cell r="B897" t="str">
            <v>KEY PIGMENTO ROJO 1 LTS.</v>
          </cell>
          <cell r="C897">
            <v>374.7</v>
          </cell>
        </row>
        <row r="898">
          <cell r="A898">
            <v>1455</v>
          </cell>
          <cell r="B898" t="str">
            <v>KEY PIGMENTO AZUL 1 LTS.</v>
          </cell>
          <cell r="C898">
            <v>375.4</v>
          </cell>
        </row>
        <row r="899">
          <cell r="A899">
            <v>1456</v>
          </cell>
          <cell r="B899" t="str">
            <v>KEY PIGMENTO BLANCO 1 LTS.</v>
          </cell>
          <cell r="C899">
            <v>424.6</v>
          </cell>
        </row>
        <row r="900">
          <cell r="A900">
            <v>1457</v>
          </cell>
          <cell r="B900" t="str">
            <v>KEY PIGMENTO VERDE 1 LTS.</v>
          </cell>
          <cell r="C900">
            <v>621.9</v>
          </cell>
        </row>
        <row r="901">
          <cell r="A901">
            <v>1459</v>
          </cell>
          <cell r="B901" t="str">
            <v>KEY PIGMENTO NEGRO</v>
          </cell>
          <cell r="C901">
            <v>621.9</v>
          </cell>
        </row>
        <row r="902">
          <cell r="A902">
            <v>1460</v>
          </cell>
          <cell r="B902" t="str">
            <v>KEY PIGMENTO AZUL GATEWAY</v>
          </cell>
          <cell r="C902">
            <v>432.3</v>
          </cell>
        </row>
        <row r="903">
          <cell r="A903">
            <v>1461</v>
          </cell>
          <cell r="B903" t="str">
            <v>EPOCOT 200(CUB 2GALB + 1 GAL A)</v>
          </cell>
          <cell r="C903">
            <v>2597.5500000000002</v>
          </cell>
        </row>
        <row r="904">
          <cell r="A904">
            <v>1472</v>
          </cell>
          <cell r="B904" t="str">
            <v>PIGMENTO NEGRO</v>
          </cell>
          <cell r="C904">
            <v>378.12</v>
          </cell>
        </row>
        <row r="905">
          <cell r="A905">
            <v>1473</v>
          </cell>
          <cell r="B905" t="str">
            <v>KEY EPOCOT 600 PIGMENTABLE</v>
          </cell>
          <cell r="C905">
            <v>858.85</v>
          </cell>
        </row>
        <row r="906">
          <cell r="A906">
            <v>1475</v>
          </cell>
          <cell r="B906" t="str">
            <v>CERA PARA PISOS 200 LTS.</v>
          </cell>
          <cell r="C906">
            <v>1545.6</v>
          </cell>
        </row>
        <row r="907">
          <cell r="A907">
            <v>1479</v>
          </cell>
          <cell r="B907" t="str">
            <v>CLORO 18 LTS.</v>
          </cell>
          <cell r="C907">
            <v>61.85</v>
          </cell>
        </row>
        <row r="908">
          <cell r="A908">
            <v>1480</v>
          </cell>
          <cell r="B908" t="str">
            <v>CLORO 200 LTS.</v>
          </cell>
          <cell r="C908">
            <v>1713.94</v>
          </cell>
        </row>
        <row r="909">
          <cell r="A909">
            <v>1481</v>
          </cell>
          <cell r="B909" t="str">
            <v>EPOROK PRIMARIO(CUB 2GALB+1 GALA</v>
          </cell>
          <cell r="C909">
            <v>1441</v>
          </cell>
        </row>
        <row r="910">
          <cell r="A910">
            <v>1483</v>
          </cell>
          <cell r="B910" t="str">
            <v>EPOROK 100 GRIS</v>
          </cell>
          <cell r="C910">
            <v>312.06</v>
          </cell>
        </row>
        <row r="911">
          <cell r="A911">
            <v>1485</v>
          </cell>
          <cell r="B911" t="str">
            <v>AROMATIZANTE FRUTAL 200 LTS.</v>
          </cell>
          <cell r="C911">
            <v>1465.3</v>
          </cell>
        </row>
        <row r="912">
          <cell r="A912">
            <v>1491</v>
          </cell>
          <cell r="B912" t="str">
            <v>PISTOLA CON CONECTOR RAPIDO</v>
          </cell>
          <cell r="C912">
            <v>638.16</v>
          </cell>
        </row>
        <row r="913">
          <cell r="A913">
            <v>1492</v>
          </cell>
          <cell r="B913" t="str">
            <v>LANZA ESPUMADORA</v>
          </cell>
          <cell r="C913">
            <v>184.7</v>
          </cell>
        </row>
        <row r="914">
          <cell r="A914">
            <v>1494</v>
          </cell>
          <cell r="B914" t="str">
            <v>KEY CONCRESEL 950 (REMOVEDOR DE SELLOS) 23 KGS.</v>
          </cell>
          <cell r="C914">
            <v>1342.3</v>
          </cell>
        </row>
        <row r="915">
          <cell r="A915">
            <v>1495</v>
          </cell>
          <cell r="B915" t="str">
            <v>KEY CONCRESEL 950</v>
          </cell>
          <cell r="C915">
            <v>6072</v>
          </cell>
        </row>
        <row r="916">
          <cell r="A916">
            <v>1498</v>
          </cell>
          <cell r="B916" t="str">
            <v>PIGMENTO GRIS OXFORD 1 UD.</v>
          </cell>
          <cell r="C916">
            <v>399</v>
          </cell>
        </row>
        <row r="917">
          <cell r="A917">
            <v>1499</v>
          </cell>
          <cell r="B917" t="str">
            <v>PIGMENTO GRIS CLARO(LIGHT) 1UD</v>
          </cell>
          <cell r="C917">
            <v>399</v>
          </cell>
        </row>
        <row r="918">
          <cell r="A918">
            <v>1501</v>
          </cell>
          <cell r="B918" t="str">
            <v>CENICERO DE PARED 1 PZA DESCONTINUADO</v>
          </cell>
          <cell r="C918">
            <v>632.6</v>
          </cell>
        </row>
        <row r="919">
          <cell r="A919">
            <v>1502</v>
          </cell>
          <cell r="B919" t="str">
            <v>CENICERO PASILLO BEIGE 1 PZA ITEM 888BE</v>
          </cell>
          <cell r="C919">
            <v>351.3</v>
          </cell>
        </row>
        <row r="920">
          <cell r="A920">
            <v>1503</v>
          </cell>
          <cell r="B920" t="str">
            <v>CENICERO PASILLO CAFE 1 PZA ITEM 888 BN</v>
          </cell>
          <cell r="C920">
            <v>475.7</v>
          </cell>
        </row>
        <row r="921">
          <cell r="A921">
            <v>1504</v>
          </cell>
          <cell r="B921" t="str">
            <v>CENICERO PASILLO NEGRO 1 PZA ITEM 888 BK</v>
          </cell>
          <cell r="C921">
            <v>667.9</v>
          </cell>
        </row>
        <row r="922">
          <cell r="A922">
            <v>1506</v>
          </cell>
          <cell r="B922" t="str">
            <v>BASURERO P/PASILLO C/CENICERO BEIGE - ITEM 1435 BE</v>
          </cell>
          <cell r="C922">
            <v>1580.8</v>
          </cell>
        </row>
        <row r="923">
          <cell r="A923">
            <v>1508</v>
          </cell>
          <cell r="B923" t="str">
            <v>KEY MORA 4 LT.</v>
          </cell>
          <cell r="C923">
            <v>64.2</v>
          </cell>
        </row>
        <row r="924">
          <cell r="A924">
            <v>1509</v>
          </cell>
          <cell r="B924" t="str">
            <v>KEY MORA 20 LT.</v>
          </cell>
          <cell r="C924">
            <v>310.74</v>
          </cell>
        </row>
        <row r="925">
          <cell r="A925">
            <v>1511</v>
          </cell>
          <cell r="B925" t="str">
            <v>BASURERO PERSONAL BEIGE 1 PZA ITEM 1358 BE</v>
          </cell>
          <cell r="C925">
            <v>60.8</v>
          </cell>
        </row>
        <row r="926">
          <cell r="A926">
            <v>1512</v>
          </cell>
          <cell r="B926" t="str">
            <v>BASURERO PERSONAL CAFE 1 PZA ITEM 1358 BN</v>
          </cell>
          <cell r="C926">
            <v>60.8</v>
          </cell>
        </row>
        <row r="927">
          <cell r="A927">
            <v>1513</v>
          </cell>
          <cell r="B927" t="str">
            <v>BASURERO PERSONAL BLANCO</v>
          </cell>
          <cell r="C927">
            <v>30.1</v>
          </cell>
        </row>
        <row r="928">
          <cell r="A928">
            <v>1514</v>
          </cell>
          <cell r="B928" t="str">
            <v>BASURERO P/ESCRITORIO BEIGE ITEM 2818 BE</v>
          </cell>
          <cell r="C928">
            <v>64.8</v>
          </cell>
        </row>
        <row r="929">
          <cell r="A929">
            <v>1515</v>
          </cell>
          <cell r="B929" t="str">
            <v>BASURERO P/ESCRITORIO CAFE ITEM 2818 BN</v>
          </cell>
          <cell r="C929">
            <v>64.8</v>
          </cell>
        </row>
        <row r="930">
          <cell r="A930">
            <v>1517</v>
          </cell>
          <cell r="B930" t="str">
            <v>BASURERO P/ESCRITORIO ARENA</v>
          </cell>
          <cell r="C930">
            <v>150.52000000000001</v>
          </cell>
        </row>
        <row r="931">
          <cell r="A931">
            <v>1518</v>
          </cell>
          <cell r="B931" t="str">
            <v>BASURERO PERSONAL A.F. ARENA</v>
          </cell>
          <cell r="C931">
            <v>91.03</v>
          </cell>
        </row>
        <row r="932">
          <cell r="A932">
            <v>1521</v>
          </cell>
          <cell r="B932" t="str">
            <v>BASURERO P/PASILLO BEIGE 1 PZA ITEM 1305 BN</v>
          </cell>
          <cell r="C932">
            <v>1827</v>
          </cell>
        </row>
        <row r="933">
          <cell r="A933">
            <v>1522</v>
          </cell>
          <cell r="B933" t="str">
            <v>BASURERO P/PASILLO CAFE 1 PZA. ITEM 1305 BN</v>
          </cell>
          <cell r="C933">
            <v>1386.3</v>
          </cell>
        </row>
        <row r="934">
          <cell r="A934">
            <v>1523</v>
          </cell>
          <cell r="B934" t="str">
            <v>BASURERO MONTABLE BASE BEIGE ITEM 8323 BE</v>
          </cell>
          <cell r="C934">
            <v>593.9</v>
          </cell>
        </row>
        <row r="935">
          <cell r="A935">
            <v>1524</v>
          </cell>
          <cell r="B935" t="str">
            <v>TAPA P/BASURERO MONT.CAFE/BEIG ITEM T7318 BN/BE</v>
          </cell>
          <cell r="C935">
            <v>630.79999999999995</v>
          </cell>
        </row>
        <row r="936">
          <cell r="A936">
            <v>1525</v>
          </cell>
          <cell r="B936" t="str">
            <v>BASURERO P/BAÑO BEIGE (BASE) ITEM 32 BE</v>
          </cell>
          <cell r="C936">
            <v>822.8</v>
          </cell>
        </row>
        <row r="937">
          <cell r="A937">
            <v>1526</v>
          </cell>
          <cell r="B937" t="str">
            <v>BASURERO P/BAÑO BLANCO BASE</v>
          </cell>
          <cell r="C937">
            <v>427.2</v>
          </cell>
        </row>
        <row r="938">
          <cell r="A938">
            <v>1527</v>
          </cell>
          <cell r="B938" t="str">
            <v>TAPA P/BASURERO P/BAÑO BEIGE ITEM T1700 BE</v>
          </cell>
          <cell r="C938">
            <v>266.39999999999998</v>
          </cell>
        </row>
        <row r="939">
          <cell r="A939">
            <v>1528</v>
          </cell>
          <cell r="B939" t="str">
            <v>BASURERO P/BAÑO BLANCO TAPA</v>
          </cell>
          <cell r="C939">
            <v>122.1</v>
          </cell>
        </row>
        <row r="940">
          <cell r="A940">
            <v>1529</v>
          </cell>
          <cell r="B940" t="str">
            <v>BASURERO EXTERIOR BEIGE 1 PZA ITEM 5750 BE</v>
          </cell>
          <cell r="C940">
            <v>2641.3</v>
          </cell>
        </row>
        <row r="941">
          <cell r="A941">
            <v>1530</v>
          </cell>
          <cell r="B941" t="str">
            <v>BASURERO EXTERIOR CAFE-MADERA</v>
          </cell>
          <cell r="C941">
            <v>1987.5</v>
          </cell>
        </row>
        <row r="942">
          <cell r="A942">
            <v>1531</v>
          </cell>
          <cell r="B942" t="str">
            <v>MONTURA P/ PARED 1 PZA ITEM 8319</v>
          </cell>
          <cell r="C942">
            <v>164.1</v>
          </cell>
        </row>
        <row r="943">
          <cell r="A943">
            <v>1533</v>
          </cell>
          <cell r="B943" t="str">
            <v>BASURERO MONTABLE TAPA  GRIS 1 PZA.</v>
          </cell>
          <cell r="C943">
            <v>286.19</v>
          </cell>
        </row>
        <row r="944">
          <cell r="A944">
            <v>1534</v>
          </cell>
          <cell r="B944" t="str">
            <v>BASURERO MONTABLE BASE GRIS ITEM 8323 GY</v>
          </cell>
          <cell r="C944">
            <v>372.21</v>
          </cell>
        </row>
        <row r="945">
          <cell r="A945">
            <v>1535</v>
          </cell>
          <cell r="B945" t="str">
            <v>BASURERO P/BAÑO BASE CAFE 1 PZA.</v>
          </cell>
          <cell r="C945">
            <v>394.76</v>
          </cell>
        </row>
        <row r="946">
          <cell r="A946">
            <v>1536</v>
          </cell>
          <cell r="B946" t="str">
            <v>BASURERO EXTERIOR 35 GLS BEIGE</v>
          </cell>
          <cell r="C946">
            <v>1576.7</v>
          </cell>
        </row>
        <row r="947">
          <cell r="A947">
            <v>1538</v>
          </cell>
          <cell r="B947" t="str">
            <v>MUEBLE CAMBIADOR PARA BEBES (8252-H)</v>
          </cell>
          <cell r="C947">
            <v>3340.1</v>
          </cell>
        </row>
        <row r="948">
          <cell r="A948">
            <v>1541</v>
          </cell>
          <cell r="B948" t="str">
            <v>BASE HUSKEE 32 GLS. 1 PZA ITEM 3200 GY</v>
          </cell>
          <cell r="C948">
            <v>415.3</v>
          </cell>
        </row>
        <row r="949">
          <cell r="A949">
            <v>1542</v>
          </cell>
          <cell r="B949" t="str">
            <v>BASE HUSKEE 55 GLS. 1 PZA ITEM 5500 GY</v>
          </cell>
          <cell r="C949">
            <v>1008.8</v>
          </cell>
        </row>
        <row r="950">
          <cell r="A950">
            <v>1543</v>
          </cell>
          <cell r="B950" t="str">
            <v>TAPA HUSKEE 32 GLS 1 PZA. ITEM 3201 GY</v>
          </cell>
          <cell r="C950">
            <v>133.69999999999999</v>
          </cell>
        </row>
        <row r="951">
          <cell r="A951">
            <v>1544</v>
          </cell>
          <cell r="B951" t="str">
            <v>TAPA HUSKEE 55 GLS. 1 PZA. ITEM 5501 GY</v>
          </cell>
          <cell r="C951">
            <v>304.89999999999998</v>
          </cell>
        </row>
        <row r="952">
          <cell r="A952">
            <v>1545</v>
          </cell>
          <cell r="B952" t="str">
            <v>DOLLY HUSKEE 1 PZA ITEM 3255</v>
          </cell>
          <cell r="C952">
            <v>631.6</v>
          </cell>
        </row>
        <row r="953">
          <cell r="A953">
            <v>1546</v>
          </cell>
          <cell r="B953" t="str">
            <v>CANASTILLA HUSKEE</v>
          </cell>
          <cell r="C953">
            <v>163.5</v>
          </cell>
        </row>
        <row r="954">
          <cell r="A954">
            <v>1551</v>
          </cell>
          <cell r="B954" t="str">
            <v>MINI TILT 1 PZA ITEM 5850 BK</v>
          </cell>
          <cell r="C954">
            <v>1880.9</v>
          </cell>
        </row>
        <row r="955">
          <cell r="A955">
            <v>1552</v>
          </cell>
          <cell r="B955" t="str">
            <v>TILT TRUCK 1 PZA ITEM 5839 BK</v>
          </cell>
          <cell r="C955">
            <v>6646.7</v>
          </cell>
        </row>
        <row r="956">
          <cell r="A956">
            <v>1553</v>
          </cell>
          <cell r="B956" t="str">
            <v>PUNTA P/MANGO TELESCOPICO (P04105)</v>
          </cell>
          <cell r="C956">
            <v>31.9</v>
          </cell>
        </row>
        <row r="957">
          <cell r="A957">
            <v>1554</v>
          </cell>
          <cell r="B957" t="str">
            <v>CUBIERTA DE TILT TRUCK ITEM 5843 GY</v>
          </cell>
          <cell r="C957">
            <v>1993.8</v>
          </cell>
        </row>
        <row r="958">
          <cell r="A958">
            <v>1555</v>
          </cell>
          <cell r="B958" t="str">
            <v>CUBETA ERGONOMETRICA 35L C/EXP 351YW UNIBODY 35 QT</v>
          </cell>
          <cell r="C958">
            <v>1766.6</v>
          </cell>
        </row>
        <row r="959">
          <cell r="A959">
            <v>1559</v>
          </cell>
          <cell r="B959" t="str">
            <v>ESCOBA PRECISION</v>
          </cell>
          <cell r="C959">
            <v>77.55</v>
          </cell>
        </row>
        <row r="960">
          <cell r="A960">
            <v>1560</v>
          </cell>
          <cell r="B960" t="str">
            <v>SEÑAL PISO MOJADO 1 PZA ITEM 119</v>
          </cell>
          <cell r="C960">
            <v>161.30000000000001</v>
          </cell>
        </row>
        <row r="961">
          <cell r="A961">
            <v>1561</v>
          </cell>
          <cell r="B961" t="str">
            <v>CARRO UTILITY GRIS 1 PZA. ITEM 5800 GY</v>
          </cell>
          <cell r="C961">
            <v>2378.5</v>
          </cell>
        </row>
        <row r="962">
          <cell r="A962">
            <v>1562</v>
          </cell>
          <cell r="B962" t="str">
            <v>CHAROLA (OPCIONAL P/CARRO UTI- LITY) ITEM 5801 GY</v>
          </cell>
          <cell r="C962">
            <v>363.4</v>
          </cell>
        </row>
        <row r="963">
          <cell r="A963">
            <v>1563</v>
          </cell>
          <cell r="B963" t="str">
            <v>CARRO P/ASEADOR 1 PZA ITEM 184 BL</v>
          </cell>
          <cell r="C963">
            <v>2073.1</v>
          </cell>
        </row>
        <row r="964">
          <cell r="A964">
            <v>1564</v>
          </cell>
          <cell r="B964" t="str">
            <v>CARRO P/AMA DE LLAVES 1 PZA ITEM 1580 BEBN</v>
          </cell>
          <cell r="C964">
            <v>13504.1</v>
          </cell>
        </row>
        <row r="965">
          <cell r="A965">
            <v>1565</v>
          </cell>
          <cell r="B965" t="str">
            <v>BOLSA P/CARRO ASEADOR 1 PZA ITEM 188 YW</v>
          </cell>
          <cell r="C965">
            <v>374.8</v>
          </cell>
        </row>
        <row r="966">
          <cell r="A966">
            <v>1566</v>
          </cell>
          <cell r="B966" t="str">
            <v>CARRO RECOLECTOR DE BASURA</v>
          </cell>
          <cell r="C966">
            <v>147.74</v>
          </cell>
        </row>
        <row r="967">
          <cell r="A967">
            <v>1568</v>
          </cell>
          <cell r="B967" t="str">
            <v>BOLSA PLASTICA P/CARRO AMA DE LLAVES  ITEM 172</v>
          </cell>
          <cell r="C967">
            <v>154.37</v>
          </cell>
        </row>
        <row r="968">
          <cell r="A968">
            <v>1569</v>
          </cell>
          <cell r="B968" t="str">
            <v>BOLSA ROSA DE 252X164X0.0009</v>
          </cell>
          <cell r="C968">
            <v>14.6</v>
          </cell>
        </row>
        <row r="969">
          <cell r="A969">
            <v>1570</v>
          </cell>
          <cell r="B969" t="str">
            <v>CUBETA C/RUEDAS Y GANCHOS (W01130)</v>
          </cell>
          <cell r="C969">
            <v>299.3</v>
          </cell>
        </row>
        <row r="970">
          <cell r="A970">
            <v>1571</v>
          </cell>
          <cell r="B970" t="str">
            <v>CUBETA 25 LTS. C/EXPRIMIDOR ITEM 226-311 YW</v>
          </cell>
          <cell r="C970">
            <v>579.5</v>
          </cell>
        </row>
        <row r="971">
          <cell r="A971">
            <v>1572</v>
          </cell>
          <cell r="B971" t="str">
            <v>CUBETA 35 LTS. C/EXPRIMIDOR.</v>
          </cell>
          <cell r="C971">
            <v>893.97</v>
          </cell>
        </row>
        <row r="972">
          <cell r="A972">
            <v>1573</v>
          </cell>
          <cell r="B972" t="str">
            <v>EXPRIMIDOR # 3</v>
          </cell>
          <cell r="C972">
            <v>820.56</v>
          </cell>
        </row>
        <row r="973">
          <cell r="A973">
            <v>1574</v>
          </cell>
          <cell r="B973" t="str">
            <v>EXPRIMIDOR # 5</v>
          </cell>
          <cell r="C973">
            <v>597.5</v>
          </cell>
        </row>
        <row r="974">
          <cell r="A974">
            <v>1575</v>
          </cell>
          <cell r="B974" t="str">
            <v>BASE PARA MOP ROSCA</v>
          </cell>
          <cell r="C974">
            <v>105.3</v>
          </cell>
        </row>
        <row r="975">
          <cell r="A975">
            <v>1576</v>
          </cell>
          <cell r="B975" t="str">
            <v>BASE P/MOP (QUIJADA 1 PZA ITEM 600</v>
          </cell>
          <cell r="C975">
            <v>227.5</v>
          </cell>
        </row>
        <row r="976">
          <cell r="A976">
            <v>1577</v>
          </cell>
          <cell r="B976" t="str">
            <v>CEPILLO MANUAL</v>
          </cell>
          <cell r="C976">
            <v>22.9</v>
          </cell>
        </row>
        <row r="977">
          <cell r="A977">
            <v>1578</v>
          </cell>
          <cell r="B977" t="str">
            <v>BIG COTTON WET MOP</v>
          </cell>
          <cell r="C977">
            <v>94.5</v>
          </cell>
        </row>
        <row r="978">
          <cell r="A978">
            <v>1579</v>
          </cell>
          <cell r="B978" t="str">
            <v>RECOGEDOR PARA POLVO</v>
          </cell>
          <cell r="C978">
            <v>27.7</v>
          </cell>
        </row>
        <row r="979">
          <cell r="A979">
            <v>1580</v>
          </cell>
          <cell r="B979" t="str">
            <v>PLUMERO GRANDE PARA POLVO</v>
          </cell>
          <cell r="C979">
            <v>39.4</v>
          </cell>
        </row>
        <row r="980">
          <cell r="A980">
            <v>1581</v>
          </cell>
          <cell r="B980" t="str">
            <v>REP. P/TRAPEADOR CHICO 1 PZA. ASB5S SMALL STARLINE</v>
          </cell>
          <cell r="C980">
            <v>102.46</v>
          </cell>
        </row>
        <row r="981">
          <cell r="A981">
            <v>1582</v>
          </cell>
          <cell r="B981" t="str">
            <v>REP. P/TRAPEADOR GRANDE 1 PZA ASB5L LARGE STARLINE</v>
          </cell>
          <cell r="C981">
            <v>147.72</v>
          </cell>
        </row>
        <row r="982">
          <cell r="A982">
            <v>1583</v>
          </cell>
          <cell r="B982" t="str">
            <v>MOP PARA CERAS 1 PZA. AST30BWM5 BLUE/WHITE WAXER M</v>
          </cell>
          <cell r="C982">
            <v>198.37</v>
          </cell>
        </row>
        <row r="983">
          <cell r="A983">
            <v>1584</v>
          </cell>
          <cell r="B983" t="str">
            <v>SACUDIDOR 1 PZA ADU22SITW TWIST SPLIT DUSTER H</v>
          </cell>
          <cell r="C983">
            <v>202.02</v>
          </cell>
        </row>
        <row r="984">
          <cell r="A984">
            <v>1585</v>
          </cell>
          <cell r="B984" t="str">
            <v>MANGO P/SACUDIDOR 1 PZA TDU22S SPLIT DUSTER HANDLE</v>
          </cell>
          <cell r="C984">
            <v>94.39</v>
          </cell>
        </row>
        <row r="985">
          <cell r="A985">
            <v>1586</v>
          </cell>
          <cell r="B985" t="str">
            <v>REPUESTO MOP 32 OZ</v>
          </cell>
          <cell r="C985">
            <v>126</v>
          </cell>
        </row>
        <row r="986">
          <cell r="A986">
            <v>1587</v>
          </cell>
          <cell r="B986" t="str">
            <v>MANGO PARA MOP LB</v>
          </cell>
          <cell r="C986">
            <v>98.6</v>
          </cell>
        </row>
        <row r="987">
          <cell r="A987">
            <v>1588</v>
          </cell>
          <cell r="B987" t="str">
            <v>BIG TORNADO MOP</v>
          </cell>
          <cell r="C987">
            <v>157.6</v>
          </cell>
        </row>
        <row r="988">
          <cell r="A988">
            <v>1589</v>
          </cell>
          <cell r="B988" t="str">
            <v>REPUESTO BIG TORNADO MOP</v>
          </cell>
          <cell r="C988">
            <v>84.6</v>
          </cell>
        </row>
        <row r="989">
          <cell r="A989">
            <v>1590</v>
          </cell>
          <cell r="B989" t="str">
            <v>ATTRACT MOP SECO</v>
          </cell>
          <cell r="C989">
            <v>122.1</v>
          </cell>
        </row>
        <row r="990">
          <cell r="A990">
            <v>1591</v>
          </cell>
          <cell r="B990" t="str">
            <v>PISTOLA ATOMIZADORA GRANDE ITEM 3333 B/W</v>
          </cell>
          <cell r="C990">
            <v>44.36</v>
          </cell>
        </row>
        <row r="991">
          <cell r="A991">
            <v>1592</v>
          </cell>
          <cell r="B991" t="str">
            <v>PISTOLA ATOMIZADORA BCO/AZUL</v>
          </cell>
          <cell r="C991">
            <v>10.82</v>
          </cell>
        </row>
        <row r="992">
          <cell r="A992">
            <v>1593</v>
          </cell>
          <cell r="B992" t="str">
            <v>PISTOLA GRANDE C/EXTENSION</v>
          </cell>
          <cell r="C992">
            <v>37.5</v>
          </cell>
        </row>
        <row r="993">
          <cell r="A993">
            <v>1594</v>
          </cell>
          <cell r="B993" t="str">
            <v>BOTE GRADUADO</v>
          </cell>
          <cell r="C993">
            <v>11</v>
          </cell>
        </row>
        <row r="994">
          <cell r="A994">
            <v>1595</v>
          </cell>
          <cell r="B994" t="str">
            <v>TORNADO MOP</v>
          </cell>
          <cell r="C994">
            <v>112.8</v>
          </cell>
        </row>
        <row r="995">
          <cell r="A995">
            <v>1596</v>
          </cell>
          <cell r="B995" t="str">
            <v>GANCHO PARA ESCOBAS 1 PZA</v>
          </cell>
          <cell r="C995">
            <v>45.95</v>
          </cell>
        </row>
        <row r="996">
          <cell r="A996">
            <v>1597</v>
          </cell>
          <cell r="B996" t="str">
            <v>RECOGEDOR 1 PZA ITEM 912 BK</v>
          </cell>
          <cell r="C996">
            <v>220.3</v>
          </cell>
        </row>
        <row r="997">
          <cell r="A997">
            <v>1598</v>
          </cell>
          <cell r="B997" t="str">
            <v>ESCOBILLA P/RECOGEDOR 1 PZA. ITEM CE-503000</v>
          </cell>
          <cell r="C997">
            <v>54.2</v>
          </cell>
        </row>
        <row r="998">
          <cell r="A998">
            <v>1599</v>
          </cell>
          <cell r="B998" t="str">
            <v>BARREDOR P/ ALFOMBRAS CHICO ITEM 5325</v>
          </cell>
          <cell r="C998">
            <v>1050.9000000000001</v>
          </cell>
        </row>
        <row r="999">
          <cell r="A999">
            <v>1600</v>
          </cell>
          <cell r="B999" t="str">
            <v>BARREDOR P/ALFOMBRAS GRANDE</v>
          </cell>
          <cell r="C999">
            <v>768.45</v>
          </cell>
        </row>
        <row r="1000">
          <cell r="A1000">
            <v>1601</v>
          </cell>
          <cell r="B1000" t="str">
            <v>REPUESTO TORNADO MOP</v>
          </cell>
          <cell r="C1000">
            <v>62</v>
          </cell>
        </row>
        <row r="1001">
          <cell r="A1001">
            <v>1602</v>
          </cell>
          <cell r="B1001" t="str">
            <v>DESP. D/TOALLA ROLLO HUMO (BAJA) (CAMBIO AL 2902)</v>
          </cell>
          <cell r="C1001">
            <v>1945.7</v>
          </cell>
        </row>
        <row r="1002">
          <cell r="A1002">
            <v>1603</v>
          </cell>
          <cell r="B1002" t="str">
            <v>KEY DESP.</v>
          </cell>
          <cell r="C1002">
            <v>1865</v>
          </cell>
        </row>
        <row r="1003">
          <cell r="A1003">
            <v>1604</v>
          </cell>
          <cell r="B1003" t="str">
            <v>CUBETA 30 L SMART MOP BUCKR SMART MOP BUCKET 30L</v>
          </cell>
          <cell r="C1003">
            <v>697.4</v>
          </cell>
        </row>
        <row r="1004">
          <cell r="A1004">
            <v>1605</v>
          </cell>
          <cell r="B1004" t="str">
            <v>EXPRIMIDOR SMART MOP SPRER SMART MOP PRESS</v>
          </cell>
          <cell r="C1004">
            <v>630.20000000000005</v>
          </cell>
        </row>
        <row r="1005">
          <cell r="A1005">
            <v>1606</v>
          </cell>
          <cell r="B1005" t="str">
            <v>BASE PARA MOP SMART MOP SM40R SMART MOP HOLDER</v>
          </cell>
          <cell r="C1005">
            <v>293.5</v>
          </cell>
        </row>
        <row r="1006">
          <cell r="A1006">
            <v>1607</v>
          </cell>
          <cell r="B1006" t="str">
            <v>REPUESTO MICROMOP SMART MOP MM40R SMART MOP MICROM</v>
          </cell>
          <cell r="C1006">
            <v>135.69999999999999</v>
          </cell>
        </row>
        <row r="1007">
          <cell r="A1007">
            <v>1608</v>
          </cell>
          <cell r="B1007" t="str">
            <v>REPUESTO MAXIMOP SMART MOP MI40R SMART MOP MIXMOP</v>
          </cell>
          <cell r="C1007">
            <v>72.7</v>
          </cell>
        </row>
        <row r="1008">
          <cell r="A1008">
            <v>1609</v>
          </cell>
          <cell r="B1008" t="str">
            <v>MANGUERA P/DESAGUE SMART MOP WH 180 EAZY ADAPTER H</v>
          </cell>
          <cell r="C1008">
            <v>130.4</v>
          </cell>
        </row>
        <row r="1009">
          <cell r="A1009">
            <v>1610</v>
          </cell>
          <cell r="B1009" t="str">
            <v>JALADOR DE PISOS 18 MW450 WATER WAND STANDARD 18</v>
          </cell>
          <cell r="C1009">
            <v>45.6</v>
          </cell>
        </row>
        <row r="1010">
          <cell r="A1010">
            <v>1611</v>
          </cell>
          <cell r="B1010" t="str">
            <v>LAVADOR VIDRIOS/PARED.COMP.18 EC45R ERGO WASHER 1</v>
          </cell>
          <cell r="C1010">
            <v>198.8</v>
          </cell>
        </row>
        <row r="1011">
          <cell r="A1011">
            <v>1612</v>
          </cell>
          <cell r="B1011" t="str">
            <v>DESP. D/TOALLA INTERD. HUMO (BAJA) (CAMBIO AL 2912</v>
          </cell>
          <cell r="C1011">
            <v>146.30000000000001</v>
          </cell>
        </row>
        <row r="1012">
          <cell r="A1012">
            <v>1613</v>
          </cell>
          <cell r="B1012" t="str">
            <v>MANGO TELESCOP.2 SECC.1.3Y2.4M EP24R ERGO TELE POL</v>
          </cell>
          <cell r="C1012">
            <v>298.8</v>
          </cell>
        </row>
        <row r="1013">
          <cell r="A1013">
            <v>1618</v>
          </cell>
          <cell r="B1013" t="str">
            <v>KEY AMBIENTADOR MORA 4 LT.</v>
          </cell>
          <cell r="C1013">
            <v>49.9</v>
          </cell>
        </row>
        <row r="1014">
          <cell r="A1014">
            <v>1619</v>
          </cell>
          <cell r="B1014" t="str">
            <v>KEY AMBIENTADOR MORA 20 LT.</v>
          </cell>
          <cell r="C1014">
            <v>228.5</v>
          </cell>
        </row>
        <row r="1015">
          <cell r="A1015">
            <v>1620</v>
          </cell>
          <cell r="B1015" t="str">
            <v xml:space="preserve">KEY ODOCONTROL TRAD. MANGO     TAILANDIA          </v>
          </cell>
          <cell r="C1015">
            <v>73.989999999999995</v>
          </cell>
        </row>
        <row r="1016">
          <cell r="A1016">
            <v>1621</v>
          </cell>
          <cell r="B1016" t="str">
            <v xml:space="preserve">KEY ODOCONTROL TRAD. BRISA     TAILANDIA          </v>
          </cell>
          <cell r="C1016">
            <v>73.989999999999995</v>
          </cell>
        </row>
        <row r="1017">
          <cell r="A1017">
            <v>1622</v>
          </cell>
          <cell r="B1017" t="str">
            <v xml:space="preserve">KEY ODOCONTROL TRAD.NATURALEZA TAILANDIA          </v>
          </cell>
          <cell r="C1017">
            <v>73.989999999999995</v>
          </cell>
        </row>
        <row r="1018">
          <cell r="A1018">
            <v>1623</v>
          </cell>
          <cell r="B1018" t="str">
            <v xml:space="preserve">KEY ODOCONTROL TRAD. MANANTIAL TAILANDIA          </v>
          </cell>
          <cell r="C1018">
            <v>73.989999999999995</v>
          </cell>
        </row>
        <row r="1019">
          <cell r="A1019">
            <v>1624</v>
          </cell>
          <cell r="B1019" t="str">
            <v>KEY ODOCONTROL CANELA ALTA     CONCENTRACION   TAI</v>
          </cell>
          <cell r="C1019">
            <v>73.989999999999995</v>
          </cell>
        </row>
        <row r="1020">
          <cell r="A1020">
            <v>1625</v>
          </cell>
          <cell r="B1020" t="str">
            <v>MULTIUSOS PINO 1 LT (CAJA C/12</v>
          </cell>
          <cell r="C1020">
            <v>84.8</v>
          </cell>
        </row>
        <row r="1021">
          <cell r="A1021">
            <v>1626</v>
          </cell>
          <cell r="B1021" t="str">
            <v>MULTIUSOS LAVANDA 1 LT(CAJA-12</v>
          </cell>
          <cell r="C1021">
            <v>133.69999999999999</v>
          </cell>
        </row>
        <row r="1022">
          <cell r="A1022">
            <v>1627</v>
          </cell>
          <cell r="B1022" t="str">
            <v>SARRICIDA 1 LT (CAJA C/12)</v>
          </cell>
          <cell r="C1022">
            <v>106</v>
          </cell>
        </row>
        <row r="1023">
          <cell r="A1023">
            <v>1628</v>
          </cell>
          <cell r="B1023" t="str">
            <v>DESENGRASANTE 1 LT (CAJA C/12)</v>
          </cell>
          <cell r="C1023">
            <v>145.1</v>
          </cell>
        </row>
        <row r="1024">
          <cell r="A1024">
            <v>1629</v>
          </cell>
          <cell r="B1024" t="str">
            <v>LIMPIAVIDRIOS 0.5 L (CAJA C/12</v>
          </cell>
          <cell r="C1024">
            <v>63.6</v>
          </cell>
        </row>
        <row r="1025">
          <cell r="A1025">
            <v>1630</v>
          </cell>
          <cell r="B1025" t="str">
            <v>KEY ODOCONTROL DE SERVICIO H2</v>
          </cell>
          <cell r="C1025">
            <v>86.14</v>
          </cell>
        </row>
        <row r="1026">
          <cell r="A1026">
            <v>1631</v>
          </cell>
          <cell r="B1026" t="str">
            <v>KEY ODOCONTROL NATURALEZA ALTA CONCENTRACION  TAIL</v>
          </cell>
          <cell r="C1026">
            <v>73.989999999999995</v>
          </cell>
        </row>
        <row r="1027">
          <cell r="A1027">
            <v>1632</v>
          </cell>
          <cell r="B1027" t="str">
            <v>KEY ODOCONTROL MANANTIAL ALTA  CONCENTRACION  TAIL</v>
          </cell>
          <cell r="C1027">
            <v>73.989999999999995</v>
          </cell>
        </row>
        <row r="1028">
          <cell r="A1028">
            <v>1633</v>
          </cell>
          <cell r="B1028" t="str">
            <v>KEY ODOCONTROL MANGO ALTA      CONCENTRACION  TAIL</v>
          </cell>
          <cell r="C1028">
            <v>73.989999999999995</v>
          </cell>
        </row>
        <row r="1029">
          <cell r="A1029">
            <v>1634</v>
          </cell>
          <cell r="B1029" t="str">
            <v xml:space="preserve">KEY ODOCONTROL TRAD. CANELA    TAILANDIA          </v>
          </cell>
          <cell r="C1029">
            <v>73.989999999999995</v>
          </cell>
        </row>
        <row r="1030">
          <cell r="A1030">
            <v>1635</v>
          </cell>
          <cell r="B1030" t="str">
            <v>KEY ODOCONTROL H2 FRESCA MAÑANA</v>
          </cell>
          <cell r="C1030">
            <v>114.2</v>
          </cell>
        </row>
        <row r="1031">
          <cell r="A1031">
            <v>1636</v>
          </cell>
          <cell r="B1031" t="str">
            <v>KEY ODOCONTROL H2 ROCIO HERBAL</v>
          </cell>
          <cell r="C1031">
            <v>114.2</v>
          </cell>
        </row>
        <row r="1032">
          <cell r="A1032">
            <v>1637</v>
          </cell>
          <cell r="B1032" t="str">
            <v xml:space="preserve">KEY ODOCONTROL BRISA MARINA H2 BLUE SPLASH        </v>
          </cell>
          <cell r="C1032">
            <v>132.30000305175801</v>
          </cell>
        </row>
        <row r="1033">
          <cell r="A1033">
            <v>1638</v>
          </cell>
          <cell r="B1033" t="str">
            <v>KEY ODOCONTROL AMANECER TROPH2</v>
          </cell>
          <cell r="C1033">
            <v>145.25</v>
          </cell>
        </row>
        <row r="1034">
          <cell r="A1034">
            <v>1639</v>
          </cell>
          <cell r="B1034" t="str">
            <v xml:space="preserve">KEY ODOCONTROL CITRUS H2       </v>
          </cell>
          <cell r="C1034">
            <v>156.08000000000001</v>
          </cell>
        </row>
        <row r="1035">
          <cell r="A1035">
            <v>1640</v>
          </cell>
          <cell r="B1035" t="str">
            <v>AUTOFLUSH PARA MINGITORIO 401186 AUTOFLUSH URINAL</v>
          </cell>
          <cell r="C1035">
            <v>1339.5</v>
          </cell>
        </row>
        <row r="1036">
          <cell r="A1036">
            <v>1641</v>
          </cell>
          <cell r="B1036" t="str">
            <v>AUTOFLUSH PARA SANITARIO 401187 AUTOFLUSH TOILET</v>
          </cell>
          <cell r="C1036">
            <v>1339.5</v>
          </cell>
        </row>
        <row r="1037">
          <cell r="A1037">
            <v>1642</v>
          </cell>
          <cell r="B1037" t="str">
            <v>AUTOCLAMP FLUSH P/MINGITORIO 401804 AUTOCLAMP URIN</v>
          </cell>
          <cell r="C1037">
            <v>1418.3</v>
          </cell>
        </row>
        <row r="1038">
          <cell r="A1038">
            <v>1643</v>
          </cell>
          <cell r="B1038" t="str">
            <v>AUTOCLAMP FLUSH P/SANITARIO 401805 AUTOCLAMP TOILE</v>
          </cell>
          <cell r="C1038">
            <v>1418.3</v>
          </cell>
        </row>
        <row r="1039">
          <cell r="A1039">
            <v>1644</v>
          </cell>
          <cell r="B1039" t="str">
            <v>AUTOFLUSH P/SANITARIO C/TANQUE 401812 AUTOFLUSH TA</v>
          </cell>
          <cell r="C1039">
            <v>1785.4</v>
          </cell>
        </row>
        <row r="1040">
          <cell r="A1040">
            <v>1645</v>
          </cell>
          <cell r="B1040" t="str">
            <v>AUTOFGAUCET SST 401818 AUTOFAUCET SST</v>
          </cell>
          <cell r="C1040">
            <v>2864.7</v>
          </cell>
        </row>
        <row r="1041">
          <cell r="A1041">
            <v>1646</v>
          </cell>
          <cell r="B1041" t="str">
            <v>CUBIERTA 4 P/AUTOFAUCET SST 490129 4 COVER PLATE</v>
          </cell>
          <cell r="C1041">
            <v>174.2</v>
          </cell>
        </row>
        <row r="1042">
          <cell r="A1042">
            <v>1647</v>
          </cell>
          <cell r="B1042" t="str">
            <v>CUBIERTA 8 P/AUTOFAUCET SST 490130 8 COVER PLATE</v>
          </cell>
          <cell r="C1042">
            <v>174.2</v>
          </cell>
        </row>
        <row r="1043">
          <cell r="A1043">
            <v>1648</v>
          </cell>
          <cell r="B1043" t="str">
            <v>VALV.MEZCLADORA AUTOFAUCET SST 490179 MIXING VALVE</v>
          </cell>
          <cell r="C1043">
            <v>301.39999999999998</v>
          </cell>
        </row>
        <row r="1044">
          <cell r="A1044">
            <v>1649</v>
          </cell>
          <cell r="B1044" t="str">
            <v>MANGUERA PRINC.AUTOFAUCET SST 490137 MAIN SUPPLY H</v>
          </cell>
          <cell r="C1044">
            <v>57.3</v>
          </cell>
        </row>
        <row r="1045">
          <cell r="A1045">
            <v>1650</v>
          </cell>
          <cell r="B1045" t="str">
            <v>MANG.AGUA FRIA/CAL.AUTOFAUCET SST 490036 HOT&amp;COLD</v>
          </cell>
          <cell r="C1045">
            <v>85.9</v>
          </cell>
        </row>
        <row r="1046">
          <cell r="A1046">
            <v>1651</v>
          </cell>
          <cell r="B1046" t="str">
            <v>ROLLO P/MANOS CAJA C/6</v>
          </cell>
          <cell r="C1046">
            <v>393.71</v>
          </cell>
        </row>
        <row r="1047">
          <cell r="A1047">
            <v>1652</v>
          </cell>
          <cell r="B1047" t="str">
            <v>ROLLO P/MANOS SEMI-BCO 314 C/6</v>
          </cell>
          <cell r="C1047">
            <v>334.96</v>
          </cell>
        </row>
        <row r="1048">
          <cell r="A1048">
            <v>1653</v>
          </cell>
          <cell r="B1048" t="str">
            <v>ROLLO P/MANOS NATURAL 313315</v>
          </cell>
          <cell r="C1048">
            <v>270.58999999999997</v>
          </cell>
        </row>
        <row r="1049">
          <cell r="A1049">
            <v>1654</v>
          </cell>
          <cell r="B1049" t="str">
            <v>ACONDICIONADOR 710 60 LT</v>
          </cell>
          <cell r="C1049">
            <v>3695.99</v>
          </cell>
        </row>
        <row r="1050">
          <cell r="A1050">
            <v>1655</v>
          </cell>
          <cell r="B1050" t="str">
            <v>DETERGENTE 210  60 LT</v>
          </cell>
          <cell r="C1050">
            <v>1356.01</v>
          </cell>
        </row>
        <row r="1051">
          <cell r="A1051">
            <v>1656</v>
          </cell>
          <cell r="B1051" t="str">
            <v>NEUTRALIZANTE 510  60 LT</v>
          </cell>
          <cell r="C1051">
            <v>2582.9899999999998</v>
          </cell>
        </row>
        <row r="1052">
          <cell r="A1052">
            <v>1657</v>
          </cell>
          <cell r="B1052" t="str">
            <v>ALCALINO 310  60 LT</v>
          </cell>
          <cell r="C1052">
            <v>768.01</v>
          </cell>
        </row>
        <row r="1053">
          <cell r="A1053">
            <v>1658</v>
          </cell>
          <cell r="B1053" t="str">
            <v>EMULSIFICANTE 110  60 LT</v>
          </cell>
          <cell r="C1053">
            <v>2010.05</v>
          </cell>
        </row>
        <row r="1054">
          <cell r="A1054">
            <v>1659</v>
          </cell>
          <cell r="B1054" t="str">
            <v>BLANQUEADOR 450  20 LT</v>
          </cell>
          <cell r="C1054">
            <v>210.97</v>
          </cell>
        </row>
        <row r="1055">
          <cell r="A1055">
            <v>1660</v>
          </cell>
          <cell r="B1055" t="str">
            <v xml:space="preserve">KEY ODOCONTROL DE SERV.ALTA C  </v>
          </cell>
          <cell r="C1055">
            <v>135.4</v>
          </cell>
        </row>
        <row r="1056">
          <cell r="A1056">
            <v>1661</v>
          </cell>
          <cell r="B1056" t="str">
            <v>NUEVO DOSIFICADOR ODOCONTROL  .</v>
          </cell>
          <cell r="C1056">
            <v>129.03</v>
          </cell>
        </row>
        <row r="1057">
          <cell r="A1057">
            <v>1662</v>
          </cell>
          <cell r="B1057" t="str">
            <v xml:space="preserve">KEY ODOCONTROL VAINILLA 6 OZ   (7915)             </v>
          </cell>
          <cell r="C1057">
            <v>68.19</v>
          </cell>
        </row>
        <row r="1058">
          <cell r="A1058">
            <v>1663</v>
          </cell>
          <cell r="B1058" t="str">
            <v xml:space="preserve">KEY AEROSOL PRIMAVERA 2 OZ     (7638)             </v>
          </cell>
          <cell r="C1058">
            <v>68.739999999999995</v>
          </cell>
        </row>
        <row r="1059">
          <cell r="A1059">
            <v>1664</v>
          </cell>
          <cell r="B1059" t="str">
            <v xml:space="preserve">KEY AEROSOL BRISA ALTA CONC.   TAILANDIA          </v>
          </cell>
          <cell r="C1059">
            <v>73.989999999999995</v>
          </cell>
        </row>
        <row r="1060">
          <cell r="A1060">
            <v>1665</v>
          </cell>
          <cell r="B1060" t="str">
            <v xml:space="preserve">KEY AEROSOL CITRUS 2 OZ        (7637)             </v>
          </cell>
          <cell r="C1060">
            <v>68.739999999999995</v>
          </cell>
        </row>
        <row r="1061">
          <cell r="A1061">
            <v>1666</v>
          </cell>
          <cell r="B1061" t="str">
            <v>SERVICIO MANGO</v>
          </cell>
          <cell r="C1061">
            <v>64.400000000000006</v>
          </cell>
        </row>
        <row r="1062">
          <cell r="A1062">
            <v>1667</v>
          </cell>
          <cell r="B1062" t="str">
            <v>SERVICIO CANELA</v>
          </cell>
          <cell r="C1062">
            <v>64.400000000000006</v>
          </cell>
        </row>
        <row r="1063">
          <cell r="A1063">
            <v>1668</v>
          </cell>
          <cell r="B1063" t="str">
            <v>SERVICIO MANANTIAL</v>
          </cell>
          <cell r="C1063">
            <v>64.400000000000006</v>
          </cell>
        </row>
        <row r="1064">
          <cell r="A1064">
            <v>1669</v>
          </cell>
          <cell r="B1064" t="str">
            <v>SERVICIO NATURALEZA</v>
          </cell>
          <cell r="C1064">
            <v>64.400000000000006</v>
          </cell>
        </row>
        <row r="1065">
          <cell r="A1065">
            <v>1670</v>
          </cell>
          <cell r="B1065" t="str">
            <v>EMULSIFICANTE 100  60 LT</v>
          </cell>
          <cell r="C1065">
            <v>580.5</v>
          </cell>
        </row>
        <row r="1066">
          <cell r="A1066">
            <v>1671</v>
          </cell>
          <cell r="B1066" t="str">
            <v>DETERGENTE 200  60 LT</v>
          </cell>
          <cell r="C1066">
            <v>1029.9000000000001</v>
          </cell>
        </row>
        <row r="1067">
          <cell r="A1067">
            <v>1672</v>
          </cell>
          <cell r="B1067" t="str">
            <v>DETERGENTE 250  60 LT</v>
          </cell>
          <cell r="C1067">
            <v>988.4</v>
          </cell>
        </row>
        <row r="1068">
          <cell r="A1068">
            <v>1673</v>
          </cell>
          <cell r="B1068" t="str">
            <v>ALCALINO 300  60 LT</v>
          </cell>
          <cell r="C1068">
            <v>609.4</v>
          </cell>
        </row>
        <row r="1069">
          <cell r="A1069">
            <v>1674</v>
          </cell>
          <cell r="B1069" t="str">
            <v>BLANQUEADOR 400  60 LT</v>
          </cell>
          <cell r="C1069">
            <v>1055.8</v>
          </cell>
        </row>
        <row r="1070">
          <cell r="A1070">
            <v>1675</v>
          </cell>
          <cell r="B1070" t="str">
            <v>BLANQUEADOR 450  60 LT</v>
          </cell>
          <cell r="C1070">
            <v>578.66999999999996</v>
          </cell>
        </row>
        <row r="1071">
          <cell r="A1071">
            <v>1676</v>
          </cell>
          <cell r="B1071" t="str">
            <v>NEUTRALIZANTE 500  60 LT</v>
          </cell>
          <cell r="C1071">
            <v>384.3</v>
          </cell>
        </row>
        <row r="1072">
          <cell r="A1072">
            <v>1677</v>
          </cell>
          <cell r="B1072" t="str">
            <v>SUAVIZANTE 600  60 LT</v>
          </cell>
          <cell r="C1072">
            <v>1146.2</v>
          </cell>
        </row>
        <row r="1073">
          <cell r="A1073">
            <v>1678</v>
          </cell>
          <cell r="B1073" t="str">
            <v>ACONDICIONADOR 700  60 LT</v>
          </cell>
          <cell r="C1073">
            <v>2217.1999999999998</v>
          </cell>
        </row>
        <row r="1074">
          <cell r="A1074">
            <v>1679</v>
          </cell>
          <cell r="B1074" t="str">
            <v>SUAVIZANTE 610  60 LT</v>
          </cell>
          <cell r="C1074">
            <v>966.01</v>
          </cell>
        </row>
        <row r="1075">
          <cell r="A1075">
            <v>1680</v>
          </cell>
          <cell r="B1075" t="str">
            <v>BLANQUEADOR 410  20 LT</v>
          </cell>
          <cell r="C1075">
            <v>199.1</v>
          </cell>
        </row>
        <row r="1076">
          <cell r="A1076">
            <v>1681</v>
          </cell>
          <cell r="B1076" t="str">
            <v>BLANQUEADOR 410  60 LT</v>
          </cell>
          <cell r="C1076">
            <v>671</v>
          </cell>
        </row>
        <row r="1077">
          <cell r="A1077">
            <v>1682</v>
          </cell>
          <cell r="B1077" t="str">
            <v>BLANQUEADOR 415  60 LT</v>
          </cell>
          <cell r="C1077">
            <v>1301.0999999999999</v>
          </cell>
        </row>
        <row r="1078">
          <cell r="A1078">
            <v>1683</v>
          </cell>
          <cell r="B1078" t="str">
            <v>KEY ODOCONTROL(ESTANDAR)       ITEM 600500 ECONOMI</v>
          </cell>
          <cell r="C1078">
            <v>396.5</v>
          </cell>
        </row>
        <row r="1079">
          <cell r="A1079">
            <v>1684</v>
          </cell>
          <cell r="B1079" t="str">
            <v>KEY ODOCONTROL(PROGRAMABLE)</v>
          </cell>
          <cell r="C1079">
            <v>402.7</v>
          </cell>
        </row>
        <row r="1080">
          <cell r="A1080">
            <v>1685</v>
          </cell>
          <cell r="B1080" t="str">
            <v>KEY ODOCONTROL PRADERA</v>
          </cell>
          <cell r="C1080">
            <v>64.400001525878906</v>
          </cell>
        </row>
        <row r="1081">
          <cell r="A1081">
            <v>1686</v>
          </cell>
          <cell r="B1081" t="str">
            <v>Key Odocontrol Alta Permanencia Manantial</v>
          </cell>
          <cell r="C1081">
            <v>64.400001525878906</v>
          </cell>
        </row>
        <row r="1082">
          <cell r="A1082">
            <v>1687</v>
          </cell>
          <cell r="B1082" t="str">
            <v>KEY ODOCONTROL BRISA</v>
          </cell>
          <cell r="C1082">
            <v>64.400000000000006</v>
          </cell>
        </row>
        <row r="1083">
          <cell r="A1083">
            <v>1688</v>
          </cell>
          <cell r="B1083" t="str">
            <v>KEY ODOCONTROL NATURALEZA</v>
          </cell>
          <cell r="C1083">
            <v>64.400001525878906</v>
          </cell>
        </row>
        <row r="1084">
          <cell r="A1084">
            <v>1689</v>
          </cell>
          <cell r="B1084" t="str">
            <v>SERVICIO MENSUAL  PRADERA</v>
          </cell>
          <cell r="C1084">
            <v>64.400000000000006</v>
          </cell>
        </row>
        <row r="1085">
          <cell r="A1085">
            <v>1690</v>
          </cell>
          <cell r="B1085" t="str">
            <v>SERVICIO MENSUAL  MANANTIAL</v>
          </cell>
          <cell r="C1085">
            <v>64.400000000000006</v>
          </cell>
        </row>
        <row r="1086">
          <cell r="A1086">
            <v>1691</v>
          </cell>
          <cell r="B1086" t="str">
            <v>SERVICIO MENSUAL BRISA</v>
          </cell>
          <cell r="C1086">
            <v>64.400000000000006</v>
          </cell>
        </row>
        <row r="1087">
          <cell r="A1087">
            <v>1692</v>
          </cell>
          <cell r="B1087" t="str">
            <v>SERVICIO MENSUAL NATURALEZA</v>
          </cell>
          <cell r="C1087">
            <v>64.400000000000006</v>
          </cell>
        </row>
        <row r="1088">
          <cell r="A1088">
            <v>1693</v>
          </cell>
          <cell r="B1088" t="str">
            <v>KEY ODOCONTROL MANGO</v>
          </cell>
          <cell r="C1088">
            <v>64.400000000000006</v>
          </cell>
        </row>
        <row r="1089">
          <cell r="A1089">
            <v>1694</v>
          </cell>
          <cell r="B1089" t="str">
            <v>KEY ODOCONTROL CANELA</v>
          </cell>
          <cell r="C1089">
            <v>64.400001525878906</v>
          </cell>
        </row>
        <row r="1090">
          <cell r="A1090">
            <v>1695</v>
          </cell>
          <cell r="B1090" t="str">
            <v>VANGUARD ODOCONTROL TALCO</v>
          </cell>
          <cell r="C1090">
            <v>77.2</v>
          </cell>
        </row>
        <row r="1091">
          <cell r="A1091">
            <v>1696</v>
          </cell>
          <cell r="B1091" t="str">
            <v>VANGUARD ODOCONTROL LIMÓN</v>
          </cell>
          <cell r="C1091">
            <v>77.2</v>
          </cell>
        </row>
        <row r="1092">
          <cell r="A1092">
            <v>1697</v>
          </cell>
          <cell r="B1092" t="str">
            <v>SERVICIO MENSUAL MANGO</v>
          </cell>
          <cell r="C1092">
            <v>64.400000000000006</v>
          </cell>
        </row>
        <row r="1093">
          <cell r="A1093">
            <v>1698</v>
          </cell>
          <cell r="B1093" t="str">
            <v>SERVICIO MENSUAL CANELA</v>
          </cell>
          <cell r="C1093">
            <v>64.400000000000006</v>
          </cell>
        </row>
        <row r="1094">
          <cell r="A1094">
            <v>1699</v>
          </cell>
          <cell r="B1094" t="str">
            <v>KEY AEROSOL ALTA PERMANENCIA  PRIMAVERA</v>
          </cell>
          <cell r="C1094">
            <v>68.19</v>
          </cell>
        </row>
        <row r="1095">
          <cell r="A1095">
            <v>1700</v>
          </cell>
          <cell r="B1095" t="str">
            <v>KEY ODOCONTROL ALTA PERMANENCIA CITRUS</v>
          </cell>
          <cell r="C1095">
            <v>67.42</v>
          </cell>
        </row>
        <row r="1096">
          <cell r="A1096">
            <v>1701</v>
          </cell>
          <cell r="B1096" t="str">
            <v>KEY DDQ 0.25 LTS</v>
          </cell>
          <cell r="C1096">
            <v>7.7</v>
          </cell>
        </row>
        <row r="1097">
          <cell r="A1097">
            <v>1704</v>
          </cell>
          <cell r="B1097" t="str">
            <v>KEY DDQ</v>
          </cell>
          <cell r="C1097">
            <v>467.9</v>
          </cell>
        </row>
        <row r="1098">
          <cell r="A1098">
            <v>1705</v>
          </cell>
          <cell r="B1098" t="str">
            <v>KEY DDQ</v>
          </cell>
          <cell r="C1098">
            <v>4413.7</v>
          </cell>
        </row>
        <row r="1099">
          <cell r="A1099">
            <v>1716</v>
          </cell>
          <cell r="B1099" t="str">
            <v>KEY PLOMERO  0.25 LTS</v>
          </cell>
          <cell r="C1099">
            <v>8.1199999999999992</v>
          </cell>
        </row>
        <row r="1100">
          <cell r="A1100">
            <v>1717</v>
          </cell>
          <cell r="B1100" t="str">
            <v>KEY PLOMERO  1 LTS</v>
          </cell>
          <cell r="C1100">
            <v>40.11</v>
          </cell>
        </row>
        <row r="1101">
          <cell r="A1101">
            <v>1718</v>
          </cell>
          <cell r="B1101" t="str">
            <v>CEPILLO PARA INODORO</v>
          </cell>
          <cell r="C1101">
            <v>9.6</v>
          </cell>
        </row>
        <row r="1102">
          <cell r="A1102">
            <v>1719</v>
          </cell>
          <cell r="B1102" t="str">
            <v>MOP COMPLETO DE 90 CM.</v>
          </cell>
          <cell r="C1102">
            <v>48.7</v>
          </cell>
        </row>
        <row r="1103">
          <cell r="A1103">
            <v>1721</v>
          </cell>
          <cell r="B1103" t="str">
            <v>JABON DETERGENTE ROMA 1 KG.</v>
          </cell>
          <cell r="C1103">
            <v>15.06</v>
          </cell>
        </row>
        <row r="1104">
          <cell r="A1104">
            <v>1730</v>
          </cell>
          <cell r="B1104" t="str">
            <v>CAJA CON 100 TELAS 37.5 X 45 CM 4 COLORES (Az Bl</v>
          </cell>
          <cell r="C1104">
            <v>418.56</v>
          </cell>
        </row>
        <row r="1105">
          <cell r="A1105">
            <v>1731</v>
          </cell>
          <cell r="B1105" t="str">
            <v>TELA MULTIPROPOSITO C/70</v>
          </cell>
          <cell r="C1105">
            <v>230.82</v>
          </cell>
        </row>
        <row r="1106">
          <cell r="A1106">
            <v>1732</v>
          </cell>
          <cell r="B1106" t="str">
            <v>TELA REMOVEDORA DE GRAFFITI (C/40)</v>
          </cell>
          <cell r="C1106">
            <v>195.73</v>
          </cell>
        </row>
        <row r="1107">
          <cell r="A1107">
            <v>1733</v>
          </cell>
          <cell r="B1107" t="str">
            <v>TELAS LIMPIADORAS P/ACERO INOX (BOTES C/40)</v>
          </cell>
          <cell r="C1107">
            <v>201.71</v>
          </cell>
        </row>
        <row r="1108">
          <cell r="A1108">
            <v>1734</v>
          </cell>
          <cell r="B1108" t="str">
            <v>ESCOBA ESPIGA 7 HILOS 7/8X42</v>
          </cell>
          <cell r="C1108">
            <v>23.5</v>
          </cell>
        </row>
        <row r="1109">
          <cell r="A1109">
            <v>1735</v>
          </cell>
          <cell r="B1109" t="str">
            <v>ESCOBA ESPIGA 6 HILOS 7/8x42</v>
          </cell>
          <cell r="C1109">
            <v>22.35</v>
          </cell>
        </row>
        <row r="1110">
          <cell r="A1110">
            <v>1736</v>
          </cell>
          <cell r="B1110" t="str">
            <v>TRAPEADOR HILO SUAVE AZUL 450G</v>
          </cell>
          <cell r="C1110">
            <v>13.67</v>
          </cell>
        </row>
        <row r="1111">
          <cell r="A1111">
            <v>1737</v>
          </cell>
          <cell r="B1111" t="str">
            <v>TRAPEADOR HILO SUAVE AZUL 700G</v>
          </cell>
          <cell r="C1111">
            <v>16</v>
          </cell>
        </row>
        <row r="1112">
          <cell r="A1112">
            <v>1738</v>
          </cell>
          <cell r="B1112" t="str">
            <v>TRAPEADOR HILADURA SUAVE COLOR 300 GRS.</v>
          </cell>
          <cell r="C1112">
            <v>13.68</v>
          </cell>
        </row>
        <row r="1113">
          <cell r="A1113">
            <v>1739</v>
          </cell>
          <cell r="B1113" t="str">
            <v>TRAPEADOR DE PABILO 250 GRS.</v>
          </cell>
          <cell r="C1113">
            <v>17.09</v>
          </cell>
        </row>
        <row r="1114">
          <cell r="A1114">
            <v>1740</v>
          </cell>
          <cell r="B1114" t="str">
            <v>TRAPEADOR DE PABILO 400 GRS.</v>
          </cell>
          <cell r="C1114">
            <v>17.95</v>
          </cell>
        </row>
        <row r="1115">
          <cell r="A1115">
            <v>1741</v>
          </cell>
          <cell r="B1115" t="str">
            <v>RECOGEDOR DE PISO ECONOMICO</v>
          </cell>
          <cell r="C1115">
            <v>46.81</v>
          </cell>
        </row>
        <row r="1116">
          <cell r="A1116">
            <v>1742</v>
          </cell>
          <cell r="B1116" t="str">
            <v>TRAPEADOR HILO BCO.ENGOMADO EX</v>
          </cell>
          <cell r="C1116">
            <v>25</v>
          </cell>
        </row>
        <row r="1117">
          <cell r="A1117">
            <v>1743</v>
          </cell>
          <cell r="B1117" t="str">
            <v>TRAPEADOR HILO BCO. ENGOMADO</v>
          </cell>
          <cell r="C1117">
            <v>17.37</v>
          </cell>
        </row>
        <row r="1118">
          <cell r="A1118">
            <v>1744</v>
          </cell>
          <cell r="B1118" t="str">
            <v>TRAPEADOR HILO COLOR SUAVE EXT</v>
          </cell>
          <cell r="C1118">
            <v>25.79</v>
          </cell>
        </row>
        <row r="1119">
          <cell r="A1119">
            <v>1745</v>
          </cell>
          <cell r="B1119" t="str">
            <v>TRAPEADOR HILO COLOR SUAVE</v>
          </cell>
          <cell r="C1119">
            <v>17.850000000000001</v>
          </cell>
        </row>
        <row r="1120">
          <cell r="A1120">
            <v>1746</v>
          </cell>
          <cell r="B1120" t="str">
            <v>TRAPEADOR PABILO EXTRA</v>
          </cell>
          <cell r="C1120">
            <v>23.49</v>
          </cell>
        </row>
        <row r="1121">
          <cell r="A1121">
            <v>1747</v>
          </cell>
          <cell r="B1121" t="str">
            <v xml:space="preserve">TRAPEADOR PABILO               </v>
          </cell>
          <cell r="C1121">
            <v>20.14</v>
          </cell>
        </row>
        <row r="1122">
          <cell r="A1122">
            <v>1748</v>
          </cell>
          <cell r="B1122" t="str">
            <v>ESCOBA MEDIA PEOLERA MIXTA RO JA</v>
          </cell>
          <cell r="C1122">
            <v>21</v>
          </cell>
        </row>
        <row r="1123">
          <cell r="A1123">
            <v>1749</v>
          </cell>
          <cell r="B1123" t="str">
            <v>ESCOBA PEÑOLERA MIXTA (AZUL)</v>
          </cell>
          <cell r="C1123">
            <v>25.63</v>
          </cell>
        </row>
        <row r="1124">
          <cell r="A1124">
            <v>1750</v>
          </cell>
          <cell r="B1124" t="str">
            <v>ESCOBA INDUSTRIAL MIJO</v>
          </cell>
          <cell r="C1124">
            <v>32.76</v>
          </cell>
        </row>
        <row r="1125">
          <cell r="A1125">
            <v>1751</v>
          </cell>
          <cell r="B1125" t="str">
            <v>BATA PARA DEMOSTRACIONES 1 PZA</v>
          </cell>
          <cell r="C1125">
            <v>123.2</v>
          </cell>
        </row>
        <row r="1126">
          <cell r="A1126">
            <v>1752</v>
          </cell>
          <cell r="B1126" t="str">
            <v>MALETIN DE MUESTRAS 1 PZA</v>
          </cell>
          <cell r="C1126">
            <v>1281.99</v>
          </cell>
        </row>
        <row r="1127">
          <cell r="A1127">
            <v>1753</v>
          </cell>
          <cell r="B1127" t="str">
            <v>TRAPEADOR PAVILO MANGO C/ROSCA (3410-115 AZUL)</v>
          </cell>
          <cell r="C1127">
            <v>33.799999999999997</v>
          </cell>
        </row>
        <row r="1128">
          <cell r="A1128">
            <v>1754</v>
          </cell>
          <cell r="B1128" t="str">
            <v>CUBETA PLASTICA AZUL C/ASA</v>
          </cell>
          <cell r="C1128">
            <v>78.2</v>
          </cell>
        </row>
        <row r="1129">
          <cell r="A1129">
            <v>1755</v>
          </cell>
          <cell r="B1129" t="str">
            <v>MASCARILLA TIPO CONCHA</v>
          </cell>
          <cell r="C1129">
            <v>1.9</v>
          </cell>
        </row>
        <row r="1130">
          <cell r="A1130">
            <v>1756</v>
          </cell>
          <cell r="B1130" t="str">
            <v>JABON DE TOCADOR 50 GRS.</v>
          </cell>
          <cell r="C1130">
            <v>1.1000000000000001</v>
          </cell>
        </row>
        <row r="1131">
          <cell r="A1131">
            <v>1757</v>
          </cell>
          <cell r="B1131" t="str">
            <v>CRUCERO DE MADERA C/BASTON</v>
          </cell>
          <cell r="C1131">
            <v>12.18</v>
          </cell>
        </row>
        <row r="1132">
          <cell r="A1132">
            <v>1758</v>
          </cell>
          <cell r="B1132" t="str">
            <v>ESCOBA DE MIJO DE 7 HILOS</v>
          </cell>
          <cell r="C1132">
            <v>13</v>
          </cell>
        </row>
        <row r="1133">
          <cell r="A1133">
            <v>1759</v>
          </cell>
          <cell r="B1133" t="str">
            <v>REPUESTO DE MOP 60 CM.</v>
          </cell>
          <cell r="C1133">
            <v>16.7</v>
          </cell>
        </row>
        <row r="1134">
          <cell r="A1134">
            <v>1760</v>
          </cell>
          <cell r="B1134" t="str">
            <v>REPUESTO DE MOP 90 CM.</v>
          </cell>
          <cell r="C1134">
            <v>18.600000000000001</v>
          </cell>
        </row>
        <row r="1135">
          <cell r="A1135">
            <v>1761</v>
          </cell>
          <cell r="B1135" t="str">
            <v>JUEGO DE GUANTES 1 PZA</v>
          </cell>
          <cell r="C1135">
            <v>19.38</v>
          </cell>
        </row>
        <row r="1136">
          <cell r="A1136">
            <v>1763</v>
          </cell>
          <cell r="B1136" t="str">
            <v>ESPATULA</v>
          </cell>
          <cell r="C1136">
            <v>15.7</v>
          </cell>
        </row>
        <row r="1137">
          <cell r="A1137">
            <v>1764</v>
          </cell>
          <cell r="B1137" t="str">
            <v>FIBRA NEGRA</v>
          </cell>
          <cell r="C1137">
            <v>9.51</v>
          </cell>
        </row>
        <row r="1138">
          <cell r="A1138">
            <v>1766</v>
          </cell>
          <cell r="B1138" t="str">
            <v>AGENDA DE ESCRITORIO 1 PZA</v>
          </cell>
          <cell r="C1138">
            <v>81</v>
          </cell>
        </row>
        <row r="1139">
          <cell r="A1139">
            <v>1767</v>
          </cell>
          <cell r="B1139" t="str">
            <v>AGENDA DE BOLSILLO 1 PZA</v>
          </cell>
          <cell r="C1139">
            <v>38</v>
          </cell>
        </row>
        <row r="1140">
          <cell r="A1140">
            <v>1769</v>
          </cell>
          <cell r="B1140" t="str">
            <v>SECUESTRANTE 550 20 LT</v>
          </cell>
          <cell r="C1140">
            <v>185.9</v>
          </cell>
        </row>
        <row r="1141">
          <cell r="A1141">
            <v>1770</v>
          </cell>
          <cell r="B1141" t="str">
            <v>GUANTO ROJO CLASICO TALLA 8 (T)</v>
          </cell>
          <cell r="C1141">
            <v>5.2</v>
          </cell>
        </row>
        <row r="1142">
          <cell r="A1142">
            <v>1771</v>
          </cell>
          <cell r="B1142" t="str">
            <v>GUANTO ROJO CLASICO TALLA 9 (T)</v>
          </cell>
          <cell r="C1142">
            <v>5.2</v>
          </cell>
        </row>
        <row r="1143">
          <cell r="A1143">
            <v>1772</v>
          </cell>
          <cell r="B1143" t="str">
            <v>KIT-A-GRASA ORGANICA 1 LT</v>
          </cell>
          <cell r="C1143">
            <v>21.5</v>
          </cell>
        </row>
        <row r="1144">
          <cell r="A1144">
            <v>1773</v>
          </cell>
          <cell r="B1144" t="str">
            <v>KIT-A-GRASA ORGANICA 4 LT</v>
          </cell>
          <cell r="C1144">
            <v>57.3</v>
          </cell>
        </row>
        <row r="1145">
          <cell r="A1145">
            <v>1774</v>
          </cell>
          <cell r="B1145" t="str">
            <v>CUBREBOCAS PAQ C/1000 PIEZAS</v>
          </cell>
          <cell r="C1145">
            <v>256.39999999999998</v>
          </cell>
        </row>
        <row r="1146">
          <cell r="A1146">
            <v>1776</v>
          </cell>
          <cell r="B1146" t="str">
            <v xml:space="preserve">CUBRE-BOCAS PAQ. C/100         </v>
          </cell>
          <cell r="C1146">
            <v>49</v>
          </cell>
        </row>
        <row r="1147">
          <cell r="A1147">
            <v>1777</v>
          </cell>
          <cell r="B1147" t="str">
            <v xml:space="preserve">KIT-A-TINTA 1 LT               </v>
          </cell>
          <cell r="C1147">
            <v>52.05</v>
          </cell>
        </row>
        <row r="1148">
          <cell r="A1148">
            <v>1780</v>
          </cell>
          <cell r="B1148" t="str">
            <v>GORRA KEY STD 1 PZA</v>
          </cell>
          <cell r="C1148">
            <v>17.510000000000002</v>
          </cell>
        </row>
        <row r="1149">
          <cell r="A1149">
            <v>1781</v>
          </cell>
          <cell r="B1149" t="str">
            <v>FIBRA BLANCA CAJA C/72 PZAS.</v>
          </cell>
          <cell r="C1149">
            <v>638.58000000000004</v>
          </cell>
        </row>
        <row r="1150">
          <cell r="A1150">
            <v>1782</v>
          </cell>
          <cell r="B1150" t="str">
            <v>FIBRA NEGRA CAJA C/72 PZAS. (P-76)</v>
          </cell>
          <cell r="C1150">
            <v>1011.43</v>
          </cell>
        </row>
        <row r="1151">
          <cell r="A1151">
            <v>1783</v>
          </cell>
          <cell r="B1151" t="str">
            <v>FIBRA VERDE/AMARILLA C/72 PZAS</v>
          </cell>
          <cell r="C1151">
            <v>925.72</v>
          </cell>
        </row>
        <row r="1152">
          <cell r="A1152">
            <v>1784</v>
          </cell>
          <cell r="B1152" t="str">
            <v>FIBRA VERDE CAJA C/144 PZAS</v>
          </cell>
          <cell r="C1152">
            <v>1525.72</v>
          </cell>
        </row>
        <row r="1153">
          <cell r="A1153">
            <v>1785</v>
          </cell>
          <cell r="B1153" t="str">
            <v>TELA LIMPIADORA MULTIUSOS CHIX FRESH GUY AMARILLA</v>
          </cell>
          <cell r="C1153">
            <v>961</v>
          </cell>
        </row>
        <row r="1154">
          <cell r="A1154">
            <v>1786</v>
          </cell>
          <cell r="B1154" t="str">
            <v>TELA LIMPIADORA CHIX DURAWIPE AZUL C/400 PZAS. 12</v>
          </cell>
          <cell r="C1154">
            <v>752.7</v>
          </cell>
        </row>
        <row r="1155">
          <cell r="A1155">
            <v>1787</v>
          </cell>
          <cell r="B1155" t="str">
            <v>TELA LIMPIADORA CHIXPLUS FOOD SERVICE C/72 PZAS.RO</v>
          </cell>
          <cell r="C1155">
            <v>859.70001220703102</v>
          </cell>
        </row>
        <row r="1156">
          <cell r="A1156">
            <v>1788</v>
          </cell>
          <cell r="B1156" t="str">
            <v>TELA LIMPIADORA DE USO GENERAL</v>
          </cell>
          <cell r="C1156">
            <v>386.7</v>
          </cell>
        </row>
        <row r="1157">
          <cell r="A1157">
            <v>1789</v>
          </cell>
          <cell r="B1157" t="str">
            <v>TELA LIMPIADORA CHIX WORXWELL AZUL  C/300 PZAS. 13</v>
          </cell>
          <cell r="C1157">
            <v>1093.4000000000001</v>
          </cell>
        </row>
        <row r="1158">
          <cell r="A1158">
            <v>1790</v>
          </cell>
          <cell r="B1158" t="str">
            <v>CHIX POLI TACK WHITE CAJA/500</v>
          </cell>
          <cell r="C1158">
            <v>3787.9</v>
          </cell>
        </row>
        <row r="1159">
          <cell r="A1159">
            <v>1791</v>
          </cell>
          <cell r="B1159" t="str">
            <v>TELAS CHIX TUBE KNIT 1 UND</v>
          </cell>
          <cell r="C1159">
            <v>1130.2</v>
          </cell>
        </row>
        <row r="1160">
          <cell r="A1160">
            <v>1792</v>
          </cell>
          <cell r="B1160" t="str">
            <v>TELAS YELLOW 15 X 24 1 UND</v>
          </cell>
          <cell r="C1160">
            <v>875.61</v>
          </cell>
        </row>
        <row r="1161">
          <cell r="A1161">
            <v>1793</v>
          </cell>
          <cell r="B1161" t="str">
            <v>TELAS AMARILLA 35 X 35 CM  (PAQ C/2 PIEZAS)</v>
          </cell>
          <cell r="C1161">
            <v>9.44</v>
          </cell>
        </row>
        <row r="1162">
          <cell r="A1162">
            <v>1794</v>
          </cell>
          <cell r="B1162" t="str">
            <v>TELAS AZUL 35 X 35 PAQ C/2 PZA PAQUETE CON 2 PIEZA</v>
          </cell>
          <cell r="C1162">
            <v>9.44</v>
          </cell>
        </row>
        <row r="1163">
          <cell r="A1163">
            <v>1795</v>
          </cell>
          <cell r="B1163" t="str">
            <v>CHIX GAUZE TACK 18 X 36</v>
          </cell>
          <cell r="C1163">
            <v>2942.3</v>
          </cell>
        </row>
        <row r="1164">
          <cell r="A1164">
            <v>1796</v>
          </cell>
          <cell r="B1164" t="str">
            <v>CHIX SURFACE 12 X 24 C/1200 BEIGE</v>
          </cell>
          <cell r="C1164">
            <v>5522.8</v>
          </cell>
        </row>
        <row r="1165">
          <cell r="A1165">
            <v>1797</v>
          </cell>
          <cell r="B1165" t="str">
            <v>TELA SPUN BOND (BOBINA DE 525 MTS2 )</v>
          </cell>
          <cell r="C1165">
            <v>490.8</v>
          </cell>
        </row>
        <row r="1166">
          <cell r="A1166">
            <v>1798</v>
          </cell>
          <cell r="B1166" t="str">
            <v>MANGO 60 PARA CABEZAL</v>
          </cell>
          <cell r="C1166">
            <v>180.5</v>
          </cell>
        </row>
        <row r="1167">
          <cell r="A1167">
            <v>1799</v>
          </cell>
          <cell r="B1167" t="str">
            <v>CABEZAL 23 x 5 60 CM</v>
          </cell>
          <cell r="C1167">
            <v>822</v>
          </cell>
        </row>
        <row r="1168">
          <cell r="A1168">
            <v>1800</v>
          </cell>
          <cell r="B1168" t="str">
            <v>CABEZAL 36 X 5(90 CM.)S/MANGO</v>
          </cell>
          <cell r="C1168">
            <v>983</v>
          </cell>
        </row>
        <row r="1169">
          <cell r="A1169">
            <v>1801</v>
          </cell>
          <cell r="B1169" t="str">
            <v>KEY GLOX BASE 0.25 LTS</v>
          </cell>
          <cell r="C1169">
            <v>4.2</v>
          </cell>
        </row>
        <row r="1170">
          <cell r="A1170">
            <v>1803</v>
          </cell>
          <cell r="B1170" t="str">
            <v>KEY GLOX BASE 4 LTS</v>
          </cell>
          <cell r="C1170">
            <v>81.7</v>
          </cell>
        </row>
        <row r="1171">
          <cell r="A1171">
            <v>1804</v>
          </cell>
          <cell r="B1171" t="str">
            <v>KEY GLOX BASE 20 LTS</v>
          </cell>
          <cell r="C1171">
            <v>401.9</v>
          </cell>
        </row>
        <row r="1172">
          <cell r="A1172">
            <v>1805</v>
          </cell>
          <cell r="B1172" t="str">
            <v>KEY GLOX BASE</v>
          </cell>
          <cell r="C1172">
            <v>4346.6400000000003</v>
          </cell>
        </row>
        <row r="1173">
          <cell r="A1173">
            <v>1806</v>
          </cell>
          <cell r="B1173" t="str">
            <v>KEY GLOX 100 0.25 LTS</v>
          </cell>
          <cell r="C1173">
            <v>4.29</v>
          </cell>
        </row>
        <row r="1174">
          <cell r="A1174">
            <v>1808</v>
          </cell>
          <cell r="B1174" t="str">
            <v>KEY GLOX 100 4 LTS</v>
          </cell>
          <cell r="C1174">
            <v>97.5</v>
          </cell>
        </row>
        <row r="1175">
          <cell r="A1175">
            <v>1809</v>
          </cell>
          <cell r="B1175" t="str">
            <v>KEY GLOX 100 20 LTS</v>
          </cell>
          <cell r="C1175">
            <v>477.8</v>
          </cell>
        </row>
        <row r="1176">
          <cell r="A1176">
            <v>1810</v>
          </cell>
          <cell r="B1176" t="str">
            <v>KEY GLOX 100</v>
          </cell>
          <cell r="C1176">
            <v>4682.91</v>
          </cell>
        </row>
        <row r="1177">
          <cell r="A1177">
            <v>1811</v>
          </cell>
          <cell r="B1177" t="str">
            <v>KEY GLOX 200 0.25 LTS</v>
          </cell>
          <cell r="C1177">
            <v>6.6</v>
          </cell>
        </row>
        <row r="1178">
          <cell r="A1178">
            <v>1813</v>
          </cell>
          <cell r="B1178" t="str">
            <v>KEY GLOX 200 4 LTS</v>
          </cell>
          <cell r="C1178">
            <v>145.5</v>
          </cell>
        </row>
        <row r="1179">
          <cell r="A1179">
            <v>1814</v>
          </cell>
          <cell r="B1179" t="str">
            <v>KEY GLOX 200 20 LTS</v>
          </cell>
          <cell r="C1179">
            <v>722.3</v>
          </cell>
        </row>
        <row r="1180">
          <cell r="A1180">
            <v>1815</v>
          </cell>
          <cell r="B1180" t="str">
            <v>KEY GLOX 200 200 LTS</v>
          </cell>
          <cell r="C1180">
            <v>7283.3</v>
          </cell>
        </row>
        <row r="1181">
          <cell r="A1181">
            <v>1816</v>
          </cell>
          <cell r="B1181" t="str">
            <v>KEY GLOX 300 0.25 LTS</v>
          </cell>
          <cell r="C1181">
            <v>5.9</v>
          </cell>
        </row>
        <row r="1182">
          <cell r="A1182">
            <v>1818</v>
          </cell>
          <cell r="B1182" t="str">
            <v>KEY GLOX 300 4 LTS</v>
          </cell>
          <cell r="C1182">
            <v>127.5</v>
          </cell>
        </row>
        <row r="1183">
          <cell r="A1183">
            <v>1819</v>
          </cell>
          <cell r="B1183" t="str">
            <v>KEY GLOX 300 20 LTS</v>
          </cell>
          <cell r="C1183">
            <v>632.29999999999995</v>
          </cell>
        </row>
        <row r="1184">
          <cell r="A1184">
            <v>1821</v>
          </cell>
          <cell r="B1184" t="str">
            <v>KEY GLOX RESTAURADOR 100</v>
          </cell>
          <cell r="C1184">
            <v>2.5299999999999998</v>
          </cell>
        </row>
        <row r="1185">
          <cell r="A1185">
            <v>1823</v>
          </cell>
          <cell r="B1185" t="str">
            <v>KEY GLOX RESTAURADOR 100</v>
          </cell>
          <cell r="C1185">
            <v>49.65</v>
          </cell>
        </row>
        <row r="1186">
          <cell r="A1186">
            <v>1824</v>
          </cell>
          <cell r="B1186" t="str">
            <v>KEY GLOX RESTAURADOR 100</v>
          </cell>
          <cell r="C1186">
            <v>237.63</v>
          </cell>
        </row>
        <row r="1187">
          <cell r="A1187">
            <v>1825</v>
          </cell>
          <cell r="B1187" t="str">
            <v>KEY GLOX RESTAURADOR 100</v>
          </cell>
          <cell r="C1187">
            <v>2300.67</v>
          </cell>
        </row>
        <row r="1188">
          <cell r="A1188">
            <v>1826</v>
          </cell>
          <cell r="B1188" t="str">
            <v>KEY GLOX RESTAURADO 300 0.25 L</v>
          </cell>
          <cell r="C1188">
            <v>-0.5</v>
          </cell>
        </row>
        <row r="1189">
          <cell r="A1189">
            <v>1828</v>
          </cell>
          <cell r="B1189" t="str">
            <v>KEY GLOX RESTAURADOR 300</v>
          </cell>
          <cell r="C1189">
            <v>52.1</v>
          </cell>
        </row>
        <row r="1190">
          <cell r="A1190">
            <v>1829</v>
          </cell>
          <cell r="B1190" t="str">
            <v>KEY GLOX RESTAURADOR 300 20 LT</v>
          </cell>
          <cell r="C1190">
            <v>249.6</v>
          </cell>
        </row>
        <row r="1191">
          <cell r="A1191">
            <v>1830</v>
          </cell>
          <cell r="B1191" t="str">
            <v>KEY GLOX RESTAURADOR 300</v>
          </cell>
          <cell r="C1191">
            <v>2320.1799999999998</v>
          </cell>
        </row>
        <row r="1192">
          <cell r="A1192">
            <v>1831</v>
          </cell>
          <cell r="B1192" t="str">
            <v>KEY GLOX RESTAURADOR 310</v>
          </cell>
          <cell r="C1192">
            <v>2.2999999999999998</v>
          </cell>
        </row>
        <row r="1193">
          <cell r="A1193">
            <v>1833</v>
          </cell>
          <cell r="B1193" t="str">
            <v>KEY GLOX RESTAURADOR 310</v>
          </cell>
          <cell r="C1193">
            <v>43.58</v>
          </cell>
        </row>
        <row r="1194">
          <cell r="A1194">
            <v>1834</v>
          </cell>
          <cell r="B1194" t="str">
            <v>KEY GLOX RESTAURADOR 310</v>
          </cell>
          <cell r="C1194">
            <v>204.83</v>
          </cell>
        </row>
        <row r="1195">
          <cell r="A1195">
            <v>1835</v>
          </cell>
          <cell r="B1195" t="str">
            <v>KEY GLOX RESTAURADOR 310</v>
          </cell>
          <cell r="C1195">
            <v>1986.67</v>
          </cell>
        </row>
        <row r="1196">
          <cell r="A1196">
            <v>1836</v>
          </cell>
          <cell r="B1196" t="str">
            <v>KEY LUMEN REMOVEDOR 0.25 LTS</v>
          </cell>
          <cell r="C1196">
            <v>9.33</v>
          </cell>
        </row>
        <row r="1197">
          <cell r="A1197">
            <v>1838</v>
          </cell>
          <cell r="B1197" t="str">
            <v>KEY LUMEN REMOVEDOR 4 LTS</v>
          </cell>
          <cell r="C1197">
            <v>142.82</v>
          </cell>
        </row>
        <row r="1198">
          <cell r="A1198">
            <v>1839</v>
          </cell>
          <cell r="B1198" t="str">
            <v>KEY LUMEN REMOVEDOR 20 LTS</v>
          </cell>
          <cell r="C1198">
            <v>705.63</v>
          </cell>
        </row>
        <row r="1199">
          <cell r="A1199">
            <v>1840</v>
          </cell>
          <cell r="B1199" t="str">
            <v>KEY GLOX REMOVEDOR</v>
          </cell>
          <cell r="C1199">
            <v>2717.6</v>
          </cell>
        </row>
        <row r="1200">
          <cell r="A1200">
            <v>1841</v>
          </cell>
          <cell r="B1200" t="str">
            <v>KEY GLOX 250</v>
          </cell>
          <cell r="C1200">
            <v>9.69</v>
          </cell>
        </row>
        <row r="1201">
          <cell r="A1201">
            <v>1843</v>
          </cell>
          <cell r="B1201" t="str">
            <v>KEY GLOX 250</v>
          </cell>
          <cell r="C1201">
            <v>246.9</v>
          </cell>
        </row>
        <row r="1202">
          <cell r="A1202">
            <v>1844</v>
          </cell>
          <cell r="B1202" t="str">
            <v>KEY GLOX 250 HS  20 LTS.</v>
          </cell>
          <cell r="C1202">
            <v>986.6</v>
          </cell>
        </row>
        <row r="1203">
          <cell r="A1203">
            <v>1846</v>
          </cell>
          <cell r="B1203" t="str">
            <v>KEY GLOX 230</v>
          </cell>
          <cell r="C1203">
            <v>5.41</v>
          </cell>
        </row>
        <row r="1204">
          <cell r="A1204">
            <v>1847</v>
          </cell>
          <cell r="B1204" t="str">
            <v>KIT-A-CHICLE 1 LT</v>
          </cell>
          <cell r="C1204">
            <v>66.03</v>
          </cell>
        </row>
        <row r="1205">
          <cell r="A1205">
            <v>1848</v>
          </cell>
          <cell r="B1205" t="str">
            <v>KEY GLOX 230</v>
          </cell>
          <cell r="C1205">
            <v>131.84</v>
          </cell>
        </row>
        <row r="1206">
          <cell r="A1206">
            <v>1849</v>
          </cell>
          <cell r="B1206" t="str">
            <v>KEY GLOX 230</v>
          </cell>
          <cell r="C1206">
            <v>625.07000000000005</v>
          </cell>
        </row>
        <row r="1207">
          <cell r="A1207">
            <v>1850</v>
          </cell>
          <cell r="B1207" t="str">
            <v>KEY GLOX 230</v>
          </cell>
          <cell r="C1207">
            <v>361.6</v>
          </cell>
        </row>
        <row r="1208">
          <cell r="A1208">
            <v>1851</v>
          </cell>
          <cell r="B1208" t="str">
            <v>KEY GLOX 250 CERA 20 LT</v>
          </cell>
          <cell r="C1208">
            <v>575.6</v>
          </cell>
        </row>
        <row r="1209">
          <cell r="A1209">
            <v>1852</v>
          </cell>
          <cell r="B1209" t="str">
            <v>GLOX REMOVEDOR P/CERA 20 L</v>
          </cell>
          <cell r="C1209">
            <v>519.6</v>
          </cell>
        </row>
        <row r="1210">
          <cell r="A1210">
            <v>1854</v>
          </cell>
          <cell r="B1210" t="str">
            <v>KEY ANTIADHERENTE 18 KG.</v>
          </cell>
          <cell r="C1210">
            <v>320.45</v>
          </cell>
        </row>
        <row r="1211">
          <cell r="A1211">
            <v>1855</v>
          </cell>
          <cell r="B1211" t="str">
            <v>KEY ANTIADHERENTE  200 KG</v>
          </cell>
          <cell r="C1211">
            <v>3299.29</v>
          </cell>
        </row>
        <row r="1212">
          <cell r="A1212">
            <v>1858</v>
          </cell>
          <cell r="B1212" t="str">
            <v>KEY GLOX 205  4 LTS.</v>
          </cell>
          <cell r="C1212">
            <v>104.8</v>
          </cell>
        </row>
        <row r="1213">
          <cell r="A1213">
            <v>1859</v>
          </cell>
          <cell r="B1213" t="str">
            <v>KEY GLOX 205 20 LTS.</v>
          </cell>
          <cell r="C1213">
            <v>509.7</v>
          </cell>
        </row>
        <row r="1214">
          <cell r="A1214">
            <v>1860</v>
          </cell>
          <cell r="B1214" t="str">
            <v>SOLUCION HK 200 LT.</v>
          </cell>
          <cell r="C1214">
            <v>10400.07</v>
          </cell>
        </row>
        <row r="1215">
          <cell r="A1215">
            <v>1861</v>
          </cell>
          <cell r="B1215" t="str">
            <v>KEY GLOX CRISTALIZADOR 0.25 LT</v>
          </cell>
          <cell r="C1215">
            <v>9.17</v>
          </cell>
        </row>
        <row r="1216">
          <cell r="A1216">
            <v>1862</v>
          </cell>
          <cell r="B1216" t="str">
            <v xml:space="preserve">KEY GLOX CRISTALIZADOR 1 LT    </v>
          </cell>
          <cell r="C1216">
            <v>30.01</v>
          </cell>
        </row>
        <row r="1217">
          <cell r="A1217">
            <v>1863</v>
          </cell>
          <cell r="B1217" t="str">
            <v xml:space="preserve">KEY GLOX CRISTALIZADOR 4 LT    </v>
          </cell>
          <cell r="C1217">
            <v>182.54</v>
          </cell>
        </row>
        <row r="1218">
          <cell r="A1218">
            <v>1864</v>
          </cell>
          <cell r="B1218" t="str">
            <v>GLOX 500 CRISTALIZADOR</v>
          </cell>
          <cell r="C1218">
            <v>299.91000000000003</v>
          </cell>
        </row>
        <row r="1219">
          <cell r="A1219">
            <v>1866</v>
          </cell>
          <cell r="B1219" t="str">
            <v xml:space="preserve">KEY AUTODEODORIZANTE 20 LTS    </v>
          </cell>
          <cell r="C1219">
            <v>426.86</v>
          </cell>
        </row>
        <row r="1220">
          <cell r="A1220">
            <v>1867</v>
          </cell>
          <cell r="B1220" t="str">
            <v xml:space="preserve">KEY AUTOLAVADO EN SECO 4 LTS   </v>
          </cell>
          <cell r="C1220">
            <v>45.28</v>
          </cell>
        </row>
        <row r="1221">
          <cell r="A1221">
            <v>1868</v>
          </cell>
          <cell r="B1221" t="str">
            <v xml:space="preserve">KEY AUTOLAVADO EN SECO 20 LTS  </v>
          </cell>
          <cell r="C1221">
            <v>217.54</v>
          </cell>
        </row>
        <row r="1222">
          <cell r="A1222">
            <v>1869</v>
          </cell>
          <cell r="B1222" t="str">
            <v>KEY GLOX 255 FORT.C/URET. 20 L</v>
          </cell>
          <cell r="C1222">
            <v>832.2</v>
          </cell>
        </row>
        <row r="1223">
          <cell r="A1223">
            <v>1870</v>
          </cell>
          <cell r="B1223" t="str">
            <v>KEY GLOX 255 FORT.C/URET. 200L</v>
          </cell>
          <cell r="C1223">
            <v>9097.5</v>
          </cell>
        </row>
        <row r="1224">
          <cell r="A1224">
            <v>1871</v>
          </cell>
          <cell r="B1224" t="str">
            <v>KEY GLOX PASTA 0.25 KG</v>
          </cell>
          <cell r="C1224">
            <v>22.03</v>
          </cell>
        </row>
        <row r="1225">
          <cell r="A1225">
            <v>1874</v>
          </cell>
          <cell r="B1225" t="str">
            <v>KEY GLOX PASTA 9 KG</v>
          </cell>
          <cell r="C1225">
            <v>647.79</v>
          </cell>
        </row>
        <row r="1226">
          <cell r="A1226">
            <v>1875</v>
          </cell>
          <cell r="B1226" t="str">
            <v xml:space="preserve">KEY AUTOBRILLO 20 LTS.         </v>
          </cell>
          <cell r="C1226">
            <v>421.26</v>
          </cell>
        </row>
        <row r="1227">
          <cell r="A1227">
            <v>1876</v>
          </cell>
          <cell r="B1227" t="str">
            <v>TACK CLOTH LIGHT WHITE 9X18 2100</v>
          </cell>
          <cell r="C1227">
            <v>1295.57</v>
          </cell>
        </row>
        <row r="1228">
          <cell r="A1228">
            <v>1877</v>
          </cell>
          <cell r="B1228" t="str">
            <v>GLOX 490</v>
          </cell>
          <cell r="C1228">
            <v>44.5</v>
          </cell>
        </row>
        <row r="1229">
          <cell r="A1229">
            <v>1878</v>
          </cell>
          <cell r="B1229" t="str">
            <v xml:space="preserve">KEY AUTOLIMPIADOR MULTIUSOS 20 LTS                </v>
          </cell>
          <cell r="C1229">
            <v>290.74</v>
          </cell>
        </row>
        <row r="1230">
          <cell r="A1230">
            <v>1879</v>
          </cell>
          <cell r="B1230" t="str">
            <v>KEY GLOX DENSIFICADOR  20 LT</v>
          </cell>
          <cell r="C1230">
            <v>1342.3</v>
          </cell>
        </row>
        <row r="1231">
          <cell r="A1231">
            <v>1880</v>
          </cell>
          <cell r="B1231" t="str">
            <v xml:space="preserve">KEY AUTOPROTECTOR INTERIORES   20 LTS             </v>
          </cell>
          <cell r="C1231">
            <v>491.18</v>
          </cell>
        </row>
        <row r="1232">
          <cell r="A1232">
            <v>1881</v>
          </cell>
          <cell r="B1232" t="str">
            <v>KEY LUMEN ANTIESTATICO 0.25 LT</v>
          </cell>
          <cell r="C1232">
            <v>8.1</v>
          </cell>
        </row>
        <row r="1233">
          <cell r="A1233">
            <v>1883</v>
          </cell>
          <cell r="B1233" t="str">
            <v>KEY LUMEN ANTIESTATICO 4 LTS</v>
          </cell>
          <cell r="C1233">
            <v>98.98</v>
          </cell>
        </row>
        <row r="1234">
          <cell r="A1234">
            <v>1884</v>
          </cell>
          <cell r="B1234" t="str">
            <v xml:space="preserve">KEY LUMEN ANTIESTATICO 20 LTS  </v>
          </cell>
          <cell r="C1234">
            <v>1980.15</v>
          </cell>
        </row>
        <row r="1235">
          <cell r="A1235">
            <v>1885</v>
          </cell>
          <cell r="B1235" t="str">
            <v>GLOX-700 200 LTS</v>
          </cell>
          <cell r="C1235">
            <v>4841.5600000000004</v>
          </cell>
        </row>
        <row r="1236">
          <cell r="A1236">
            <v>1886</v>
          </cell>
          <cell r="B1236" t="str">
            <v>CHIX WET WIPE 11.5 X 24 C/200 ROSA</v>
          </cell>
          <cell r="C1236">
            <v>446.1</v>
          </cell>
        </row>
        <row r="1237">
          <cell r="A1237">
            <v>1887</v>
          </cell>
          <cell r="B1237" t="str">
            <v>QUIX GREEN CLEANING &amp; SANITIZI 13.5 X 20 C/144</v>
          </cell>
          <cell r="C1237">
            <v>1063.8</v>
          </cell>
        </row>
        <row r="1238">
          <cell r="A1238">
            <v>1888</v>
          </cell>
          <cell r="B1238" t="str">
            <v>QUIX MULTIP CLEANING BLUE C144</v>
          </cell>
          <cell r="C1238">
            <v>316.3</v>
          </cell>
        </row>
        <row r="1239">
          <cell r="A1239">
            <v>1889</v>
          </cell>
          <cell r="B1239" t="str">
            <v>CHIX SOFT CLOTH WHITE C/400</v>
          </cell>
          <cell r="C1239">
            <v>319.39999999999998</v>
          </cell>
        </row>
        <row r="1240">
          <cell r="A1240">
            <v>1890</v>
          </cell>
          <cell r="B1240" t="str">
            <v>CHIX ANTISTATIC CLEANING CLOTH BLANCA C/500 10 X 1</v>
          </cell>
          <cell r="C1240">
            <v>1129.7</v>
          </cell>
        </row>
        <row r="1241">
          <cell r="A1241">
            <v>1891</v>
          </cell>
          <cell r="B1241" t="str">
            <v>CHIX DURAWIPE BLANCA C/400 PZ 12 X 13.5</v>
          </cell>
          <cell r="C1241">
            <v>645.20001220703102</v>
          </cell>
        </row>
        <row r="1242">
          <cell r="A1242">
            <v>1892</v>
          </cell>
          <cell r="B1242" t="str">
            <v>DURAWIPE CREPED BLUE 400</v>
          </cell>
          <cell r="C1242">
            <v>436</v>
          </cell>
        </row>
        <row r="1243">
          <cell r="A1243">
            <v>1893</v>
          </cell>
          <cell r="B1243" t="str">
            <v>CHIX WORXWELL BLANCA C/100 17 X 17</v>
          </cell>
          <cell r="C1243">
            <v>540.1</v>
          </cell>
        </row>
        <row r="1244">
          <cell r="A1244">
            <v>1894</v>
          </cell>
          <cell r="B1244" t="str">
            <v>CHUX DOUBLE CREPED INDUST.WIPE BLANCA C/1008 P.31X</v>
          </cell>
          <cell r="C1244">
            <v>896.6</v>
          </cell>
        </row>
        <row r="1245">
          <cell r="A1245">
            <v>1895</v>
          </cell>
          <cell r="B1245" t="str">
            <v>YELLOW 15 X 24 12 BAGS X 40 TOWELS</v>
          </cell>
          <cell r="C1245">
            <v>600.5</v>
          </cell>
        </row>
        <row r="1246">
          <cell r="A1246">
            <v>1896</v>
          </cell>
          <cell r="B1246" t="str">
            <v>YELLOW 22 X 24 30 BAGS 5 TOWELS</v>
          </cell>
          <cell r="C1246">
            <v>304.60000000000002</v>
          </cell>
        </row>
        <row r="1247">
          <cell r="A1247">
            <v>1897</v>
          </cell>
          <cell r="B1247" t="str">
            <v>YELLOW 24X40 25 BAGS/10 TOWEL</v>
          </cell>
          <cell r="C1247">
            <v>1072</v>
          </cell>
        </row>
        <row r="1248">
          <cell r="A1248">
            <v>1898</v>
          </cell>
          <cell r="B1248" t="str">
            <v>CHIX POLYTACK WHITE 9X18HIGH LOOP</v>
          </cell>
          <cell r="C1248">
            <v>2272.73</v>
          </cell>
        </row>
        <row r="1249">
          <cell r="A1249">
            <v>1899</v>
          </cell>
          <cell r="B1249" t="str">
            <v>TACK CLOTH TERMOSELLADA X4LADO</v>
          </cell>
          <cell r="C1249">
            <v>2236.6999999999998</v>
          </cell>
        </row>
        <row r="1250">
          <cell r="A1250">
            <v>1900</v>
          </cell>
          <cell r="B1250" t="str">
            <v xml:space="preserve">KEY AEROSOL VAINILLA 2 OZ      (7615)             </v>
          </cell>
          <cell r="C1250">
            <v>68.739999999999995</v>
          </cell>
        </row>
        <row r="1251">
          <cell r="A1251">
            <v>1901</v>
          </cell>
          <cell r="B1251" t="str">
            <v>TELA TUBO CONTEC (CAJA C/500)</v>
          </cell>
          <cell r="C1251">
            <v>1575</v>
          </cell>
        </row>
        <row r="1252">
          <cell r="A1252">
            <v>1902</v>
          </cell>
          <cell r="B1252" t="str">
            <v>16 SOPORTE 2000</v>
          </cell>
          <cell r="C1252">
            <v>88</v>
          </cell>
        </row>
        <row r="1253">
          <cell r="A1253">
            <v>1903</v>
          </cell>
          <cell r="B1253" t="str">
            <v>NEEDLE PUNCH AMARILLA VIPS C/100</v>
          </cell>
          <cell r="C1253">
            <v>365.1</v>
          </cell>
        </row>
        <row r="1254">
          <cell r="A1254">
            <v>1904</v>
          </cell>
          <cell r="B1254" t="str">
            <v>TOALLAS DESINFECTANTES USO GRAL BOTE C/60</v>
          </cell>
          <cell r="C1254">
            <v>113.68</v>
          </cell>
        </row>
        <row r="1255">
          <cell r="A1255">
            <v>1905</v>
          </cell>
          <cell r="B1255" t="str">
            <v>19 SOPORTE 2000 1 PZA</v>
          </cell>
          <cell r="C1255">
            <v>88</v>
          </cell>
        </row>
        <row r="1256">
          <cell r="A1256">
            <v>1906</v>
          </cell>
          <cell r="B1256" t="str">
            <v>AROMAT. LAVANDA TELMEX 18 LT.</v>
          </cell>
          <cell r="C1256">
            <v>108.3</v>
          </cell>
        </row>
        <row r="1257">
          <cell r="A1257">
            <v>1907</v>
          </cell>
          <cell r="B1257" t="str">
            <v>LIMPIADOR DESENG. TELMEX 18 LT</v>
          </cell>
          <cell r="C1257">
            <v>81</v>
          </cell>
        </row>
        <row r="1258">
          <cell r="A1258">
            <v>1908</v>
          </cell>
          <cell r="B1258" t="str">
            <v>LIMP.Y DESINF.LIMA LIMON TELME 19 LT.</v>
          </cell>
          <cell r="C1258">
            <v>108.4</v>
          </cell>
        </row>
        <row r="1259">
          <cell r="A1259">
            <v>1909</v>
          </cell>
          <cell r="B1259" t="str">
            <v>LIMPIAVIDRIOS TELMEX 18 LT.</v>
          </cell>
          <cell r="C1259">
            <v>81.7</v>
          </cell>
        </row>
        <row r="1260">
          <cell r="A1260">
            <v>1910</v>
          </cell>
          <cell r="B1260" t="str">
            <v>LIQ. ABRILLANTADOR DE VINIL TELMEX 18 L</v>
          </cell>
          <cell r="C1260">
            <v>345.5</v>
          </cell>
        </row>
        <row r="1261">
          <cell r="A1261">
            <v>1912</v>
          </cell>
          <cell r="B1261" t="str">
            <v>CERA P/MANTENIMIENTO TELMEX 18 LT</v>
          </cell>
          <cell r="C1261">
            <v>276</v>
          </cell>
        </row>
        <row r="1262">
          <cell r="A1262">
            <v>1913</v>
          </cell>
          <cell r="B1262" t="str">
            <v>DESENGRASANTE CONC. TELMEX 4 L</v>
          </cell>
          <cell r="C1262">
            <v>73.2</v>
          </cell>
        </row>
        <row r="1263">
          <cell r="A1263">
            <v>1914</v>
          </cell>
          <cell r="B1263" t="str">
            <v>TOALLAS SANITIZANTES DE MANOS BOTE C/70</v>
          </cell>
          <cell r="C1263">
            <v>90.83</v>
          </cell>
        </row>
        <row r="1264">
          <cell r="A1264">
            <v>1915</v>
          </cell>
          <cell r="B1264" t="str">
            <v>19 DISCO NEGRO (REMOSION</v>
          </cell>
          <cell r="C1264">
            <v>23.8</v>
          </cell>
        </row>
        <row r="1265">
          <cell r="A1265">
            <v>1918</v>
          </cell>
          <cell r="B1265" t="str">
            <v>22 DISCO NEGRO (REMOSION)</v>
          </cell>
          <cell r="C1265">
            <v>38.56</v>
          </cell>
        </row>
        <row r="1266">
          <cell r="A1266">
            <v>1919</v>
          </cell>
          <cell r="B1266" t="str">
            <v>AR-100  20 LT</v>
          </cell>
          <cell r="C1266">
            <v>459.71</v>
          </cell>
        </row>
        <row r="1267">
          <cell r="A1267">
            <v>1920</v>
          </cell>
          <cell r="B1267" t="str">
            <v>AR-100  200 LT</v>
          </cell>
          <cell r="C1267">
            <v>4386.87</v>
          </cell>
        </row>
        <row r="1268">
          <cell r="A1268">
            <v>1922</v>
          </cell>
          <cell r="B1268" t="str">
            <v>16 DISCO AZUL (LIMPIEZA)</v>
          </cell>
          <cell r="C1268">
            <v>23.8</v>
          </cell>
        </row>
        <row r="1269">
          <cell r="A1269">
            <v>1924</v>
          </cell>
          <cell r="B1269" t="str">
            <v>JD AR-200  20 LT</v>
          </cell>
          <cell r="C1269">
            <v>203.37</v>
          </cell>
        </row>
        <row r="1270">
          <cell r="A1270">
            <v>1925</v>
          </cell>
          <cell r="B1270" t="str">
            <v>JD AR-200  200 LT</v>
          </cell>
          <cell r="C1270">
            <v>1904.89</v>
          </cell>
        </row>
        <row r="1271">
          <cell r="A1271">
            <v>1927</v>
          </cell>
          <cell r="B1271" t="str">
            <v>KEY LIMP.PARRILLAS P/ALTA TEMP 1 LT.</v>
          </cell>
          <cell r="C1271">
            <v>69.2</v>
          </cell>
        </row>
        <row r="1272">
          <cell r="A1272">
            <v>1928</v>
          </cell>
          <cell r="B1272" t="str">
            <v>KEY LIMP.PARRILLAS P/ALTA TEMP 4 LT.</v>
          </cell>
          <cell r="C1272">
            <v>253.99</v>
          </cell>
        </row>
        <row r="1273">
          <cell r="A1273">
            <v>1929</v>
          </cell>
          <cell r="B1273" t="str">
            <v xml:space="preserve">KEY BM MARMOL 20 LT.           </v>
          </cell>
          <cell r="C1273">
            <v>248.4</v>
          </cell>
        </row>
        <row r="1274">
          <cell r="A1274">
            <v>1930</v>
          </cell>
          <cell r="B1274" t="str">
            <v>KEY BM MARMOL 200 LT.</v>
          </cell>
          <cell r="C1274">
            <v>2251.17</v>
          </cell>
        </row>
        <row r="1275">
          <cell r="A1275">
            <v>1931</v>
          </cell>
          <cell r="B1275" t="str">
            <v xml:space="preserve">AROMATIZANTE LAVANDA TELMEX    2016 18L           </v>
          </cell>
          <cell r="C1275">
            <v>90</v>
          </cell>
        </row>
        <row r="1276">
          <cell r="A1276">
            <v>1932</v>
          </cell>
          <cell r="B1276" t="str">
            <v>16 DISCO ROJO (PULIR)</v>
          </cell>
          <cell r="C1276">
            <v>575</v>
          </cell>
        </row>
        <row r="1277">
          <cell r="A1277">
            <v>1933</v>
          </cell>
          <cell r="B1277" t="str">
            <v xml:space="preserve">DESENGRASANTE CONC.TELMEX 2016 4 L                </v>
          </cell>
          <cell r="C1277">
            <v>67.849999999999994</v>
          </cell>
        </row>
        <row r="1278">
          <cell r="A1278">
            <v>1934</v>
          </cell>
          <cell r="B1278" t="str">
            <v xml:space="preserve">IMPREGNADOR BASE SOLV. TELMEX  2016  18L          </v>
          </cell>
          <cell r="C1278">
            <v>450</v>
          </cell>
        </row>
        <row r="1279">
          <cell r="A1279">
            <v>1935</v>
          </cell>
          <cell r="B1279" t="str">
            <v>19 DISCO ROJO (PULIR)</v>
          </cell>
          <cell r="C1279">
            <v>120</v>
          </cell>
        </row>
        <row r="1280">
          <cell r="A1280">
            <v>1936</v>
          </cell>
          <cell r="B1280" t="str">
            <v>20 DISCO ROJO (PULIR)</v>
          </cell>
          <cell r="C1280">
            <v>70</v>
          </cell>
        </row>
        <row r="1281">
          <cell r="A1281">
            <v>1937</v>
          </cell>
          <cell r="B1281" t="str">
            <v xml:space="preserve">LIMPIADOR Y DESINFECTANTE LIMA -LIMON TELMEX 2016 </v>
          </cell>
          <cell r="C1281">
            <v>90</v>
          </cell>
        </row>
        <row r="1282">
          <cell r="A1282">
            <v>1938</v>
          </cell>
          <cell r="B1282" t="str">
            <v>22 DISCO ROJO (PULIR)</v>
          </cell>
          <cell r="C1282">
            <v>38.56</v>
          </cell>
        </row>
        <row r="1283">
          <cell r="A1283">
            <v>1939</v>
          </cell>
          <cell r="C1283">
            <v>768.5</v>
          </cell>
        </row>
        <row r="1284">
          <cell r="A1284">
            <v>1940</v>
          </cell>
          <cell r="B1284" t="str">
            <v>TWISTER DIAMOND COATED FLOOR BLANCO 21 Pulgadas</v>
          </cell>
          <cell r="C1284">
            <v>795.8</v>
          </cell>
        </row>
        <row r="1285">
          <cell r="A1285">
            <v>1941</v>
          </cell>
          <cell r="B1285" t="str">
            <v>TWISTER DIAMOND COATED FLOOR AMARILLO 21 Pulgadas</v>
          </cell>
          <cell r="C1285">
            <v>795.8</v>
          </cell>
        </row>
        <row r="1286">
          <cell r="A1286">
            <v>1942</v>
          </cell>
          <cell r="B1286" t="str">
            <v>16 DISCO CANELA (ALTA VELOCIDAD)</v>
          </cell>
          <cell r="C1286">
            <v>23.8</v>
          </cell>
        </row>
        <row r="1287">
          <cell r="A1287">
            <v>1943</v>
          </cell>
          <cell r="B1287" t="str">
            <v xml:space="preserve">TWISTER DISCO DIAMANTES VERD21 </v>
          </cell>
          <cell r="C1287">
            <v>795.8</v>
          </cell>
        </row>
        <row r="1288">
          <cell r="A1288">
            <v>1944</v>
          </cell>
          <cell r="B1288" t="str">
            <v>TWISTER DIAMOND COATED FLOOR VERDE 13 pulgadas</v>
          </cell>
          <cell r="C1288">
            <v>496.68</v>
          </cell>
        </row>
        <row r="1289">
          <cell r="A1289">
            <v>1945</v>
          </cell>
          <cell r="B1289" t="str">
            <v>19  DISCO CANELA (A.V.) 1 PZA</v>
          </cell>
          <cell r="C1289">
            <v>48.05</v>
          </cell>
        </row>
        <row r="1290">
          <cell r="A1290">
            <v>1946</v>
          </cell>
          <cell r="B1290" t="str">
            <v>20 DISCO CANELA (ALTA VE</v>
          </cell>
          <cell r="C1290">
            <v>30.84</v>
          </cell>
        </row>
        <row r="1291">
          <cell r="A1291">
            <v>1948</v>
          </cell>
          <cell r="B1291" t="str">
            <v>22 DISCO CANELA (ALTA VELOCIDAD)</v>
          </cell>
          <cell r="C1291">
            <v>38.56</v>
          </cell>
        </row>
        <row r="1292">
          <cell r="A1292">
            <v>1949</v>
          </cell>
          <cell r="B1292" t="str">
            <v>DISCO NEGRO EXTRA GRUESO 16</v>
          </cell>
          <cell r="C1292">
            <v>25.1</v>
          </cell>
        </row>
        <row r="1293">
          <cell r="A1293">
            <v>1950</v>
          </cell>
          <cell r="B1293" t="str">
            <v>DISCO NEGRO EXTRA GRUESO 19</v>
          </cell>
          <cell r="C1293">
            <v>53.4</v>
          </cell>
        </row>
        <row r="1294">
          <cell r="A1294">
            <v>1951</v>
          </cell>
          <cell r="B1294" t="str">
            <v>DISCO AZUL EXTRA GRUESO 16</v>
          </cell>
          <cell r="C1294">
            <v>1188.1199999999999</v>
          </cell>
        </row>
        <row r="1295">
          <cell r="A1295">
            <v>1952</v>
          </cell>
          <cell r="B1295" t="str">
            <v>DISCO AZUL EXTRA GRUESO 19 14619 THICK LINE 19BL</v>
          </cell>
          <cell r="C1295">
            <v>48.82</v>
          </cell>
        </row>
        <row r="1296">
          <cell r="A1296">
            <v>1953</v>
          </cell>
          <cell r="B1296" t="str">
            <v>DISCO ROJO EXTRA GRUESO 16 14516 THICK LINE 16RE</v>
          </cell>
          <cell r="C1296">
            <v>25.1</v>
          </cell>
        </row>
        <row r="1297">
          <cell r="A1297">
            <v>1954</v>
          </cell>
          <cell r="B1297" t="str">
            <v>DISCO ROJO EXTRA GRUESO 19"    14519 THICK LINE 19</v>
          </cell>
          <cell r="C1297">
            <v>48.82</v>
          </cell>
        </row>
        <row r="1298">
          <cell r="A1298">
            <v>1956</v>
          </cell>
          <cell r="B1298" t="str">
            <v>DISCO PORKO NATURAL 19 1 PZA 14819 UHS 19 NATURA</v>
          </cell>
          <cell r="C1298">
            <v>48.82</v>
          </cell>
        </row>
        <row r="1299">
          <cell r="A1299">
            <v>1957</v>
          </cell>
          <cell r="B1299" t="str">
            <v>DISCO BEIGE EXTRA GRUESO 19 15119 UHS 19 BEIGE</v>
          </cell>
          <cell r="C1299">
            <v>48.82</v>
          </cell>
        </row>
        <row r="1300">
          <cell r="A1300">
            <v>1958</v>
          </cell>
          <cell r="B1300" t="str">
            <v>DISCO BEIGE EXTRA GRUESO 22</v>
          </cell>
          <cell r="C1300">
            <v>45.5</v>
          </cell>
        </row>
        <row r="1301">
          <cell r="A1301">
            <v>1959</v>
          </cell>
          <cell r="B1301" t="str">
            <v>DISCO PORKO EXTRA GRUESO 27</v>
          </cell>
          <cell r="C1301">
            <v>90</v>
          </cell>
        </row>
        <row r="1302">
          <cell r="A1302">
            <v>1960</v>
          </cell>
          <cell r="B1302" t="str">
            <v>DISCO AZUL EXTRA GRUESO 23</v>
          </cell>
          <cell r="C1302">
            <v>58.99</v>
          </cell>
        </row>
        <row r="1303">
          <cell r="A1303">
            <v>1961</v>
          </cell>
          <cell r="B1303" t="str">
            <v>DISCO AZUL EXTRA GRUESO 27 1 PZA.</v>
          </cell>
          <cell r="C1303">
            <v>89.83</v>
          </cell>
        </row>
        <row r="1304">
          <cell r="A1304">
            <v>1962</v>
          </cell>
          <cell r="B1304" t="str">
            <v>DISCO DE LANA DE ACERO 19 FINO.</v>
          </cell>
          <cell r="C1304">
            <v>23.1</v>
          </cell>
        </row>
        <row r="1305">
          <cell r="A1305">
            <v>1963</v>
          </cell>
          <cell r="B1305" t="str">
            <v>DISCO DE LANA DE ACERO 19 MEDIO 1 PZA.</v>
          </cell>
          <cell r="C1305">
            <v>41.67</v>
          </cell>
        </row>
        <row r="1306">
          <cell r="A1306">
            <v>1965</v>
          </cell>
          <cell r="B1306" t="str">
            <v>DISCO NEGRO 19 ECONOMICO</v>
          </cell>
          <cell r="C1306">
            <v>26.82</v>
          </cell>
        </row>
        <row r="1307">
          <cell r="A1307">
            <v>1966</v>
          </cell>
          <cell r="B1307" t="str">
            <v>DISCO VERDE EXTRAGRUESO 19</v>
          </cell>
          <cell r="C1307">
            <v>48.82</v>
          </cell>
        </row>
        <row r="1308">
          <cell r="A1308">
            <v>1967</v>
          </cell>
          <cell r="B1308" t="str">
            <v>DISCO ROJO 19 ECONOMICO</v>
          </cell>
          <cell r="C1308">
            <v>26.82</v>
          </cell>
        </row>
        <row r="1309">
          <cell r="A1309">
            <v>1968</v>
          </cell>
          <cell r="B1309" t="str">
            <v>DISCO CANELA 19 ECONOMICO</v>
          </cell>
          <cell r="C1309">
            <v>26.82</v>
          </cell>
        </row>
        <row r="1310">
          <cell r="A1310">
            <v>1969</v>
          </cell>
          <cell r="B1310" t="str">
            <v>DISCO ACUA 19 ECONOMICO</v>
          </cell>
          <cell r="C1310">
            <v>26.82</v>
          </cell>
        </row>
        <row r="1311">
          <cell r="A1311">
            <v>1970</v>
          </cell>
          <cell r="B1311" t="str">
            <v>DISCO ACUA 22 ECONOMICO</v>
          </cell>
          <cell r="C1311">
            <v>35.96</v>
          </cell>
        </row>
        <row r="1312">
          <cell r="A1312">
            <v>1971</v>
          </cell>
          <cell r="B1312" t="str">
            <v>SOSTEN P/FIBRA 1 PZA ITEM 0200T, 542041</v>
          </cell>
          <cell r="C1312">
            <v>261.72000000000003</v>
          </cell>
        </row>
        <row r="1313">
          <cell r="A1313">
            <v>1972</v>
          </cell>
          <cell r="B1313" t="str">
            <v>FIBRA RECTANGULAR CAFE 1 PZA. 541010 MP BROWN 101</v>
          </cell>
          <cell r="C1313">
            <v>11.47</v>
          </cell>
        </row>
        <row r="1314">
          <cell r="A1314">
            <v>1973</v>
          </cell>
          <cell r="B1314" t="str">
            <v>DISCO PORKO LIGHT 27</v>
          </cell>
          <cell r="C1314">
            <v>121.28</v>
          </cell>
        </row>
        <row r="1315">
          <cell r="A1315">
            <v>1974</v>
          </cell>
          <cell r="B1315" t="str">
            <v>DISCO FINO D LANA D ACERO 19 pulg</v>
          </cell>
          <cell r="C1315">
            <v>40.450000000000003</v>
          </cell>
        </row>
        <row r="1316">
          <cell r="A1316">
            <v>1975</v>
          </cell>
          <cell r="B1316" t="str">
            <v>DISCO BLANCO EXTRAGRUESO 19 4119 WHITE</v>
          </cell>
          <cell r="C1316">
            <v>48.82</v>
          </cell>
        </row>
        <row r="1317">
          <cell r="A1317">
            <v>1976</v>
          </cell>
          <cell r="B1317" t="str">
            <v>DISCO UHS ROSA 21</v>
          </cell>
          <cell r="C1317">
            <v>38.6</v>
          </cell>
        </row>
        <row r="1318">
          <cell r="A1318">
            <v>1977</v>
          </cell>
          <cell r="B1318" t="str">
            <v>DISCO UHS AZUL CLARO 21</v>
          </cell>
          <cell r="C1318">
            <v>51</v>
          </cell>
        </row>
        <row r="1319">
          <cell r="A1319">
            <v>1978</v>
          </cell>
          <cell r="B1319" t="str">
            <v>DISCO PORKO LIGHT 21</v>
          </cell>
          <cell r="C1319">
            <v>57.56</v>
          </cell>
        </row>
        <row r="1320">
          <cell r="A1320">
            <v>1980</v>
          </cell>
          <cell r="B1320" t="str">
            <v>TWISTER DIAMOND COATED AMARILL</v>
          </cell>
          <cell r="C1320">
            <v>1263.32</v>
          </cell>
        </row>
        <row r="1321">
          <cell r="A1321">
            <v>1981</v>
          </cell>
          <cell r="B1321" t="str">
            <v>TWISTER DIAMOND COATED BLANCO</v>
          </cell>
          <cell r="C1321">
            <v>1263.32</v>
          </cell>
        </row>
        <row r="1322">
          <cell r="A1322">
            <v>1982</v>
          </cell>
          <cell r="B1322" t="str">
            <v>TAPETE BARRERA AZUL 3 X 6</v>
          </cell>
          <cell r="C1322">
            <v>927.9</v>
          </cell>
        </row>
        <row r="1323">
          <cell r="A1323">
            <v>1983</v>
          </cell>
          <cell r="B1323" t="str">
            <v>TAPETE BARRERA CAFE 3 X 6</v>
          </cell>
          <cell r="C1323">
            <v>927.9</v>
          </cell>
        </row>
        <row r="1324">
          <cell r="A1324">
            <v>1986</v>
          </cell>
          <cell r="B1324" t="str">
            <v>TAPETE BARRERA T.P 1 PZA MLECUT 3X6´GREY LARIAT HE</v>
          </cell>
          <cell r="C1324">
            <v>1249.0999999999999</v>
          </cell>
        </row>
        <row r="1325">
          <cell r="A1325">
            <v>1987</v>
          </cell>
          <cell r="B1325" t="str">
            <v>TAPETE BARRERA T.P  AZUL 1 PZA MLECUT 3X6´BLUE LAR</v>
          </cell>
          <cell r="C1325">
            <v>1258.07</v>
          </cell>
        </row>
        <row r="1326">
          <cell r="A1326">
            <v>1988</v>
          </cell>
          <cell r="B1326" t="str">
            <v>TAPETE BARRERA T.P CAFE 3 X 6</v>
          </cell>
          <cell r="C1326">
            <v>1249.32</v>
          </cell>
        </row>
        <row r="1327">
          <cell r="A1327">
            <v>1989</v>
          </cell>
          <cell r="B1327" t="str">
            <v>EMULSIFICANTE 100  20 LT.</v>
          </cell>
          <cell r="C1327">
            <v>215.1</v>
          </cell>
        </row>
        <row r="1328">
          <cell r="A1328">
            <v>1990</v>
          </cell>
          <cell r="B1328" t="str">
            <v>DETERGENTE 200  20 LT.</v>
          </cell>
          <cell r="C1328">
            <v>457.4</v>
          </cell>
        </row>
        <row r="1329">
          <cell r="A1329">
            <v>1991</v>
          </cell>
          <cell r="B1329" t="str">
            <v>ALCALINO 300  20 LT.</v>
          </cell>
          <cell r="C1329">
            <v>255</v>
          </cell>
        </row>
        <row r="1330">
          <cell r="A1330">
            <v>1992</v>
          </cell>
          <cell r="B1330" t="str">
            <v>BLANQUEADOR 400  20 LT.</v>
          </cell>
          <cell r="C1330">
            <v>455.9</v>
          </cell>
        </row>
        <row r="1331">
          <cell r="A1331">
            <v>1993</v>
          </cell>
          <cell r="B1331" t="str">
            <v>NEUTRALIZANTE 500  20 LT.</v>
          </cell>
          <cell r="C1331">
            <v>155.6</v>
          </cell>
        </row>
        <row r="1332">
          <cell r="A1332">
            <v>1994</v>
          </cell>
          <cell r="B1332" t="str">
            <v>SUAVIZANTE 600  20 LT.</v>
          </cell>
          <cell r="C1332">
            <v>450.6</v>
          </cell>
        </row>
        <row r="1333">
          <cell r="A1333">
            <v>1995</v>
          </cell>
          <cell r="B1333" t="str">
            <v>ACONDICIONADOR 700  20 LT.</v>
          </cell>
          <cell r="C1333">
            <v>1067.5999999999999</v>
          </cell>
        </row>
        <row r="1334">
          <cell r="A1334">
            <v>1996</v>
          </cell>
          <cell r="B1334" t="str">
            <v>Emulsificante 110 20l</v>
          </cell>
          <cell r="C1334">
            <v>672.75</v>
          </cell>
        </row>
        <row r="1335">
          <cell r="A1335">
            <v>1997</v>
          </cell>
          <cell r="B1335" t="str">
            <v>DETERGENTE 210  20 LT.</v>
          </cell>
          <cell r="C1335">
            <v>454.56</v>
          </cell>
        </row>
        <row r="1336">
          <cell r="A1336">
            <v>1998</v>
          </cell>
          <cell r="B1336" t="str">
            <v>ALCALINO 310  20 LT.</v>
          </cell>
          <cell r="C1336">
            <v>256.01</v>
          </cell>
        </row>
        <row r="1337">
          <cell r="A1337">
            <v>1999</v>
          </cell>
          <cell r="B1337" t="str">
            <v>Blanqueador 410 20l</v>
          </cell>
          <cell r="C1337">
            <v>270</v>
          </cell>
        </row>
        <row r="1338">
          <cell r="A1338">
            <v>2000</v>
          </cell>
          <cell r="B1338" t="str">
            <v>BLANQUEADOR 415  20 LT.</v>
          </cell>
          <cell r="C1338">
            <v>690.21</v>
          </cell>
        </row>
        <row r="1339">
          <cell r="A1339">
            <v>2001</v>
          </cell>
          <cell r="B1339" t="str">
            <v>Neutralizante 510 20l</v>
          </cell>
          <cell r="C1339">
            <v>860.09</v>
          </cell>
        </row>
        <row r="1340">
          <cell r="A1340">
            <v>2002</v>
          </cell>
          <cell r="B1340" t="str">
            <v>SUAVIZANTE 610  20 LT.</v>
          </cell>
          <cell r="C1340">
            <v>323.94</v>
          </cell>
        </row>
        <row r="1341">
          <cell r="A1341">
            <v>2003</v>
          </cell>
          <cell r="B1341" t="str">
            <v>Acondicionador 710 20l</v>
          </cell>
          <cell r="C1341">
            <v>1232</v>
          </cell>
        </row>
        <row r="1342">
          <cell r="A1342">
            <v>2005</v>
          </cell>
          <cell r="B1342" t="str">
            <v>SOLVENTE DESCA.POLVO HDP 200 K</v>
          </cell>
          <cell r="C1342">
            <v>5297.7</v>
          </cell>
        </row>
        <row r="1343">
          <cell r="A1343">
            <v>2006</v>
          </cell>
          <cell r="B1343" t="str">
            <v>SOLV VDG 2</v>
          </cell>
          <cell r="C1343">
            <v>12.15</v>
          </cell>
        </row>
        <row r="1344">
          <cell r="A1344">
            <v>2009</v>
          </cell>
          <cell r="B1344" t="str">
            <v>KEY SOLV VDG-2</v>
          </cell>
          <cell r="C1344">
            <v>528.5</v>
          </cell>
        </row>
        <row r="1345">
          <cell r="A1345">
            <v>2010</v>
          </cell>
          <cell r="B1345" t="str">
            <v>KEY SOLV VDG-2</v>
          </cell>
          <cell r="C1345">
            <v>5044.3999999999996</v>
          </cell>
        </row>
        <row r="1346">
          <cell r="A1346">
            <v>2012</v>
          </cell>
          <cell r="B1346" t="str">
            <v>KIT-A-MANCHAS ORG. PARTE 1 1LT</v>
          </cell>
          <cell r="C1346">
            <v>19.3</v>
          </cell>
        </row>
        <row r="1347">
          <cell r="A1347">
            <v>2013</v>
          </cell>
          <cell r="B1347" t="str">
            <v>KIT-A-MANCHAS ORG. PARTE 1 4LT</v>
          </cell>
          <cell r="C1347">
            <v>41.7</v>
          </cell>
        </row>
        <row r="1348">
          <cell r="A1348">
            <v>2015</v>
          </cell>
          <cell r="B1348" t="str">
            <v>SOLVENTE DESENG.KEY LAP 200 KG</v>
          </cell>
          <cell r="C1348">
            <v>2785.75</v>
          </cell>
        </row>
        <row r="1349">
          <cell r="A1349">
            <v>2017</v>
          </cell>
          <cell r="B1349" t="str">
            <v>KIT-A-MANCHAS ORG. PARTE 2 1LT</v>
          </cell>
          <cell r="C1349">
            <v>12.1</v>
          </cell>
        </row>
        <row r="1350">
          <cell r="A1350">
            <v>2018</v>
          </cell>
          <cell r="B1350" t="str">
            <v>KIT-A-MANCHAS ORG. PARTE 2 4LT</v>
          </cell>
          <cell r="C1350">
            <v>21.6</v>
          </cell>
        </row>
        <row r="1351">
          <cell r="A1351">
            <v>2021</v>
          </cell>
          <cell r="B1351" t="str">
            <v>SOLV 3</v>
          </cell>
          <cell r="C1351">
            <v>8.6999999999999993</v>
          </cell>
        </row>
        <row r="1352">
          <cell r="A1352">
            <v>2024</v>
          </cell>
          <cell r="B1352" t="str">
            <v>SOLV 3</v>
          </cell>
          <cell r="C1352">
            <v>224.93</v>
          </cell>
        </row>
        <row r="1353">
          <cell r="A1353">
            <v>2025</v>
          </cell>
          <cell r="B1353" t="str">
            <v>SOLV 3</v>
          </cell>
          <cell r="C1353">
            <v>2058.4299999999998</v>
          </cell>
        </row>
        <row r="1354">
          <cell r="A1354">
            <v>2026</v>
          </cell>
          <cell r="B1354" t="str">
            <v>SOLV.DESEN.NO DIEL STC 3701031 200 LTS.</v>
          </cell>
          <cell r="C1354">
            <v>3938.65</v>
          </cell>
        </row>
        <row r="1355">
          <cell r="A1355">
            <v>2027</v>
          </cell>
          <cell r="B1355" t="str">
            <v>DETECTO LIMPIADOR METRO 20 LTS</v>
          </cell>
          <cell r="C1355">
            <v>996.55</v>
          </cell>
        </row>
        <row r="1356">
          <cell r="A1356">
            <v>2028</v>
          </cell>
          <cell r="B1356" t="str">
            <v>DETECTO LIMPIADOR METRO 200 LTS.</v>
          </cell>
          <cell r="C1356">
            <v>9716.06</v>
          </cell>
        </row>
        <row r="1357">
          <cell r="A1357">
            <v>2034</v>
          </cell>
          <cell r="B1357" t="str">
            <v>SOLV FFCC</v>
          </cell>
          <cell r="C1357">
            <v>618.64</v>
          </cell>
        </row>
        <row r="1358">
          <cell r="A1358">
            <v>2035</v>
          </cell>
          <cell r="B1358" t="str">
            <v>KEY SOLV-FFCC  200 LTS</v>
          </cell>
          <cell r="C1358">
            <v>5677.05</v>
          </cell>
        </row>
        <row r="1359">
          <cell r="A1359">
            <v>2038</v>
          </cell>
          <cell r="B1359" t="str">
            <v>KEY GLOX 520  4 LT</v>
          </cell>
          <cell r="C1359">
            <v>611.4</v>
          </cell>
        </row>
        <row r="1360">
          <cell r="A1360">
            <v>2043</v>
          </cell>
          <cell r="B1360" t="str">
            <v>KEY LC-21 R  4 LTS.</v>
          </cell>
          <cell r="C1360">
            <v>87.77</v>
          </cell>
        </row>
        <row r="1361">
          <cell r="A1361">
            <v>2044</v>
          </cell>
          <cell r="B1361" t="str">
            <v>KEY LC-21 R  20 LTS.</v>
          </cell>
          <cell r="C1361">
            <v>431.67</v>
          </cell>
        </row>
        <row r="1362">
          <cell r="A1362">
            <v>2045</v>
          </cell>
          <cell r="B1362" t="str">
            <v>SOLV FFCC</v>
          </cell>
          <cell r="C1362">
            <v>6.85</v>
          </cell>
        </row>
        <row r="1363">
          <cell r="A1363">
            <v>2047</v>
          </cell>
          <cell r="B1363" t="str">
            <v>KEY LC-21 4 LTS.</v>
          </cell>
          <cell r="C1363">
            <v>64.190002441406307</v>
          </cell>
        </row>
        <row r="1364">
          <cell r="A1364">
            <v>2048</v>
          </cell>
          <cell r="B1364" t="str">
            <v>KEY LC-21 20 LTS.</v>
          </cell>
          <cell r="C1364">
            <v>381.57</v>
          </cell>
        </row>
        <row r="1365">
          <cell r="A1365">
            <v>2050</v>
          </cell>
          <cell r="B1365" t="str">
            <v>LIMPIADOR NEUTRO BIODEGRADABLE 200 LTS. S.T.C.3701</v>
          </cell>
          <cell r="C1365">
            <v>1440</v>
          </cell>
        </row>
        <row r="1366">
          <cell r="A1366">
            <v>2051</v>
          </cell>
          <cell r="B1366" t="str">
            <v>KEY ECOSOLV 100 0.25 LTS</v>
          </cell>
          <cell r="C1366">
            <v>15.61</v>
          </cell>
        </row>
        <row r="1367">
          <cell r="A1367">
            <v>2053</v>
          </cell>
          <cell r="B1367" t="str">
            <v>ECOSOLV 100</v>
          </cell>
          <cell r="C1367">
            <v>204.7</v>
          </cell>
        </row>
        <row r="1368">
          <cell r="A1368">
            <v>2054</v>
          </cell>
          <cell r="B1368" t="str">
            <v>ECOSOLV 100 20 LTS</v>
          </cell>
          <cell r="C1368">
            <v>772.07</v>
          </cell>
        </row>
        <row r="1369">
          <cell r="A1369">
            <v>2055</v>
          </cell>
          <cell r="B1369" t="str">
            <v>ECOSOLV 100</v>
          </cell>
          <cell r="C1369">
            <v>7044.75</v>
          </cell>
        </row>
        <row r="1370">
          <cell r="A1370">
            <v>2059</v>
          </cell>
          <cell r="B1370" t="str">
            <v>KEY ECOSOLV 100 N  20 LT</v>
          </cell>
          <cell r="C1370">
            <v>364</v>
          </cell>
        </row>
        <row r="1371">
          <cell r="A1371">
            <v>2068</v>
          </cell>
          <cell r="B1371" t="str">
            <v xml:space="preserve">KEY LIMPIABAÑOS SEG.EN MARMOL  4 LT               </v>
          </cell>
          <cell r="C1371">
            <v>62.53</v>
          </cell>
        </row>
        <row r="1372">
          <cell r="A1372">
            <v>2071</v>
          </cell>
          <cell r="B1372" t="str">
            <v>KEY ECOSOLV 120 0.5 LTS</v>
          </cell>
          <cell r="C1372">
            <v>28.63</v>
          </cell>
        </row>
        <row r="1373">
          <cell r="A1373">
            <v>2074</v>
          </cell>
          <cell r="B1373" t="str">
            <v>ECOSOLV 120</v>
          </cell>
          <cell r="C1373">
            <v>998.23</v>
          </cell>
        </row>
        <row r="1374">
          <cell r="A1374">
            <v>2075</v>
          </cell>
          <cell r="B1374" t="str">
            <v>ECOSOLV 120</v>
          </cell>
          <cell r="C1374">
            <v>9325.92</v>
          </cell>
        </row>
        <row r="1375">
          <cell r="A1375">
            <v>2076</v>
          </cell>
          <cell r="B1375" t="str">
            <v>KEY ECOSOLV 130 0.5 LTS.</v>
          </cell>
          <cell r="C1375">
            <v>25.52</v>
          </cell>
        </row>
        <row r="1376">
          <cell r="A1376">
            <v>2079</v>
          </cell>
          <cell r="B1376" t="str">
            <v>ECOSOLV 130</v>
          </cell>
          <cell r="C1376">
            <v>851.97</v>
          </cell>
        </row>
        <row r="1377">
          <cell r="A1377">
            <v>2080</v>
          </cell>
          <cell r="B1377" t="str">
            <v>ECOSOLV 130</v>
          </cell>
          <cell r="C1377">
            <v>7745.37</v>
          </cell>
        </row>
        <row r="1378">
          <cell r="A1378">
            <v>2084</v>
          </cell>
          <cell r="B1378" t="str">
            <v>ECOSOLV 120 H</v>
          </cell>
          <cell r="C1378">
            <v>862.93</v>
          </cell>
        </row>
        <row r="1379">
          <cell r="A1379">
            <v>2085</v>
          </cell>
          <cell r="B1379" t="str">
            <v>ECOSOLV 120 H</v>
          </cell>
          <cell r="C1379">
            <v>7105.3</v>
          </cell>
        </row>
        <row r="1380">
          <cell r="A1380">
            <v>2086</v>
          </cell>
          <cell r="B1380" t="str">
            <v>KEY ECOSOLV 120 H  2,000 LT.</v>
          </cell>
          <cell r="C1380">
            <v>22316.799999999999</v>
          </cell>
        </row>
        <row r="1381">
          <cell r="A1381">
            <v>2087</v>
          </cell>
          <cell r="B1381" t="str">
            <v>BASTON PARA MOP DE MICROFIBRA</v>
          </cell>
          <cell r="C1381">
            <v>471.9</v>
          </cell>
        </row>
        <row r="1382">
          <cell r="A1382">
            <v>2088</v>
          </cell>
          <cell r="B1382" t="str">
            <v>PAD VERDE MICROFIBRA (HUMEDO)</v>
          </cell>
          <cell r="C1382">
            <v>143.1</v>
          </cell>
        </row>
        <row r="1383">
          <cell r="A1383">
            <v>2089</v>
          </cell>
          <cell r="B1383" t="str">
            <v>PAD AZUL MICROFIBRA (SECO)</v>
          </cell>
          <cell r="C1383">
            <v>149.89999389648401</v>
          </cell>
        </row>
        <row r="1384">
          <cell r="A1384">
            <v>2091</v>
          </cell>
          <cell r="B1384" t="str">
            <v>KEY ECOSOLV 130 H 0.25 LTS.</v>
          </cell>
          <cell r="C1384">
            <v>35.4</v>
          </cell>
        </row>
        <row r="1385">
          <cell r="A1385">
            <v>2094</v>
          </cell>
          <cell r="B1385" t="str">
            <v>ECOSOLV 130 H</v>
          </cell>
          <cell r="C1385">
            <v>645.4</v>
          </cell>
        </row>
        <row r="1386">
          <cell r="A1386">
            <v>2095</v>
          </cell>
          <cell r="B1386" t="str">
            <v>ECOSOLV 130 H</v>
          </cell>
          <cell r="C1386">
            <v>3529.3</v>
          </cell>
        </row>
        <row r="1387">
          <cell r="A1387">
            <v>2096</v>
          </cell>
          <cell r="B1387" t="str">
            <v>KEY JABON SECUESTRANTE DE META LES PESADOS (ESPUMA</v>
          </cell>
          <cell r="C1387">
            <v>46.69</v>
          </cell>
        </row>
        <row r="1388">
          <cell r="A1388">
            <v>2097</v>
          </cell>
          <cell r="B1388" t="str">
            <v>KEY JABON SECUESTRANTE DE META LES PESADOS (LIQUID</v>
          </cell>
          <cell r="C1388">
            <v>9.07</v>
          </cell>
        </row>
        <row r="1389">
          <cell r="A1389">
            <v>2098</v>
          </cell>
          <cell r="B1389" t="str">
            <v>KEY JABON ANTIPLOMO 4 LTS</v>
          </cell>
          <cell r="C1389">
            <v>59.42</v>
          </cell>
        </row>
        <row r="1390">
          <cell r="A1390">
            <v>2099</v>
          </cell>
          <cell r="B1390" t="str">
            <v>KEY JABON ANTIPLOMO 20 LTS</v>
          </cell>
          <cell r="C1390">
            <v>281.67</v>
          </cell>
        </row>
        <row r="1391">
          <cell r="A1391">
            <v>2100</v>
          </cell>
          <cell r="B1391" t="str">
            <v>KEY JABON ANTIPLOMO 200 LTS</v>
          </cell>
          <cell r="C1391">
            <v>2443.1</v>
          </cell>
        </row>
        <row r="1392">
          <cell r="A1392">
            <v>2103</v>
          </cell>
          <cell r="B1392" t="str">
            <v>KEY LUMEN SELLADOR ACABADO 4 L</v>
          </cell>
          <cell r="C1392">
            <v>208.13</v>
          </cell>
        </row>
        <row r="1393">
          <cell r="A1393">
            <v>2104</v>
          </cell>
          <cell r="B1393" t="str">
            <v>KEY LUMEN SELLADOR ACABADO 20L</v>
          </cell>
          <cell r="C1393">
            <v>1026.68</v>
          </cell>
        </row>
        <row r="1394">
          <cell r="A1394">
            <v>2105</v>
          </cell>
          <cell r="B1394" t="str">
            <v>KEY LUMEN SELLADOR ACABADO 200 LT.</v>
          </cell>
          <cell r="C1394">
            <v>9097.5</v>
          </cell>
        </row>
        <row r="1395">
          <cell r="A1395">
            <v>2111</v>
          </cell>
          <cell r="B1395" t="str">
            <v>KEY ECOSOLV 500</v>
          </cell>
          <cell r="C1395">
            <v>6.6</v>
          </cell>
        </row>
        <row r="1396">
          <cell r="A1396">
            <v>2114</v>
          </cell>
          <cell r="B1396" t="str">
            <v>KEY ECOSOLV 500 20 LTS</v>
          </cell>
          <cell r="C1396">
            <v>293.10000000000002</v>
          </cell>
        </row>
        <row r="1397">
          <cell r="A1397">
            <v>2115</v>
          </cell>
          <cell r="B1397" t="str">
            <v>KEY ECOSOLV 500</v>
          </cell>
          <cell r="C1397">
            <v>2708.6</v>
          </cell>
        </row>
        <row r="1398">
          <cell r="A1398">
            <v>2116</v>
          </cell>
          <cell r="B1398" t="str">
            <v>KEY ECOSOLV 550</v>
          </cell>
          <cell r="C1398">
            <v>7.4</v>
          </cell>
        </row>
        <row r="1399">
          <cell r="A1399">
            <v>2119</v>
          </cell>
          <cell r="B1399" t="str">
            <v>KEY ECOSOLV 550</v>
          </cell>
          <cell r="C1399">
            <v>413.8</v>
          </cell>
        </row>
        <row r="1400">
          <cell r="A1400">
            <v>2120</v>
          </cell>
          <cell r="B1400" t="str">
            <v>KEY ECOSOLV 550</v>
          </cell>
          <cell r="C1400">
            <v>3915.7</v>
          </cell>
        </row>
        <row r="1401">
          <cell r="A1401">
            <v>2121</v>
          </cell>
          <cell r="B1401" t="str">
            <v xml:space="preserve">KIT OXXO                       </v>
          </cell>
          <cell r="C1401">
            <v>179.21</v>
          </cell>
        </row>
        <row r="1402">
          <cell r="A1402">
            <v>2122</v>
          </cell>
          <cell r="B1402" t="str">
            <v>RACK DE FOOD SERVICE           PORTALITROS DOBLE C</v>
          </cell>
          <cell r="C1402">
            <v>70.2</v>
          </cell>
        </row>
        <row r="1403">
          <cell r="A1403">
            <v>2123</v>
          </cell>
          <cell r="B1403" t="str">
            <v>KEY LIMPIADOR DE BAÑOS FLORAL 4L</v>
          </cell>
          <cell r="C1403">
            <v>66.88</v>
          </cell>
        </row>
        <row r="1404">
          <cell r="A1404">
            <v>2125</v>
          </cell>
          <cell r="B1404" t="str">
            <v>RACK DE LIMPIEZA GENERAL       PORTALITROS DOBLE C</v>
          </cell>
          <cell r="C1404">
            <v>90.91</v>
          </cell>
        </row>
        <row r="1405">
          <cell r="A1405">
            <v>2126</v>
          </cell>
          <cell r="B1405" t="str">
            <v xml:space="preserve">CERA PARA MANTENIMIENTO 4 LT.  </v>
          </cell>
          <cell r="C1405">
            <v>75.650000000000006</v>
          </cell>
        </row>
        <row r="1406">
          <cell r="A1406">
            <v>2128</v>
          </cell>
          <cell r="B1406" t="str">
            <v>KEY MULTIUSOS 4L</v>
          </cell>
          <cell r="C1406">
            <v>94.47</v>
          </cell>
        </row>
        <row r="1407">
          <cell r="A1407">
            <v>2130</v>
          </cell>
          <cell r="B1407" t="str">
            <v>NUEVA JABONERA NEGRA 1 PZA</v>
          </cell>
          <cell r="C1407">
            <v>92.69</v>
          </cell>
        </row>
        <row r="1408">
          <cell r="A1408">
            <v>2131</v>
          </cell>
          <cell r="B1408" t="str">
            <v>NUEVA JABONERA KEY BLANCA 1 PZ</v>
          </cell>
          <cell r="C1408">
            <v>92.72</v>
          </cell>
        </row>
        <row r="1409">
          <cell r="A1409">
            <v>2134</v>
          </cell>
          <cell r="B1409" t="str">
            <v xml:space="preserve">KEY BIOBRITE 20 LT.            </v>
          </cell>
          <cell r="C1409">
            <v>358.2</v>
          </cell>
        </row>
        <row r="1410">
          <cell r="A1410">
            <v>2136</v>
          </cell>
          <cell r="B1410" t="str">
            <v>KEY JABON CREMA ALMENDRAS</v>
          </cell>
          <cell r="C1410">
            <v>23.67</v>
          </cell>
        </row>
        <row r="1411">
          <cell r="A1411">
            <v>2137</v>
          </cell>
          <cell r="B1411" t="str">
            <v>KEY JABON CREMA PIÑA COLA</v>
          </cell>
          <cell r="C1411">
            <v>18.899999999999999</v>
          </cell>
        </row>
        <row r="1412">
          <cell r="A1412">
            <v>2138</v>
          </cell>
          <cell r="B1412" t="str">
            <v>KEY JABON CREMA NECTAR NO</v>
          </cell>
          <cell r="C1412">
            <v>18.2</v>
          </cell>
        </row>
        <row r="1413">
          <cell r="A1413">
            <v>2139</v>
          </cell>
          <cell r="B1413" t="str">
            <v>KEY JABON CREMA MANZANA N</v>
          </cell>
          <cell r="C1413">
            <v>21.2</v>
          </cell>
        </row>
        <row r="1414">
          <cell r="A1414">
            <v>2140</v>
          </cell>
          <cell r="B1414" t="str">
            <v>KEY JABON LIQ. NEUTROLIM</v>
          </cell>
          <cell r="C1414">
            <v>20.32</v>
          </cell>
        </row>
        <row r="1415">
          <cell r="A1415">
            <v>2141</v>
          </cell>
          <cell r="B1415" t="str">
            <v>KEY JABON LIQ. TRAB. PESA</v>
          </cell>
          <cell r="C1415">
            <v>16.600000000000001</v>
          </cell>
        </row>
        <row r="1416">
          <cell r="A1416">
            <v>2142</v>
          </cell>
          <cell r="B1416" t="str">
            <v>KEY SAN-O-DERM PLUS (NUEV</v>
          </cell>
          <cell r="C1416">
            <v>39.770000000000003</v>
          </cell>
        </row>
        <row r="1417">
          <cell r="A1417">
            <v>2143</v>
          </cell>
          <cell r="B1417" t="str">
            <v xml:space="preserve">KEY DERM-O-WIPE (NUEVO) 0.8 LT P.ORIGEN: MEXICO   </v>
          </cell>
          <cell r="C1417">
            <v>37.619999999999997</v>
          </cell>
        </row>
        <row r="1418">
          <cell r="A1418">
            <v>2144</v>
          </cell>
          <cell r="B1418" t="str">
            <v xml:space="preserve">KEY SAN-O-DERM (NUEVO) 0.8 LT. </v>
          </cell>
          <cell r="C1418">
            <v>27.61</v>
          </cell>
        </row>
        <row r="1419">
          <cell r="A1419">
            <v>2145</v>
          </cell>
          <cell r="B1419" t="str">
            <v>KEY BIOACTIV-300 (NUEVO)</v>
          </cell>
          <cell r="C1419">
            <v>19.100000000000001</v>
          </cell>
        </row>
        <row r="1420">
          <cell r="A1420">
            <v>2146</v>
          </cell>
          <cell r="B1420" t="str">
            <v>SANI-500 (NUEVO) 0.8 LTS</v>
          </cell>
          <cell r="C1420">
            <v>25.7</v>
          </cell>
        </row>
        <row r="1421">
          <cell r="A1421">
            <v>2147</v>
          </cell>
          <cell r="B1421" t="str">
            <v>SANI-550 (NUEVO) 0.8 LTS</v>
          </cell>
          <cell r="C1421">
            <v>40.15</v>
          </cell>
        </row>
        <row r="1422">
          <cell r="A1422">
            <v>2148</v>
          </cell>
          <cell r="B1422" t="str">
            <v>PRODUCTO DADO DE BAJA</v>
          </cell>
          <cell r="C1422">
            <v>11.6</v>
          </cell>
        </row>
        <row r="1423">
          <cell r="A1423">
            <v>2149</v>
          </cell>
          <cell r="B1423" t="str">
            <v>PRODUCTO DADO DE BAJA</v>
          </cell>
          <cell r="C1423">
            <v>11.5</v>
          </cell>
        </row>
        <row r="1424">
          <cell r="A1424">
            <v>2150</v>
          </cell>
          <cell r="B1424" t="str">
            <v>KEY PASION FRUTAL</v>
          </cell>
          <cell r="C1424">
            <v>20.9</v>
          </cell>
        </row>
        <row r="1425">
          <cell r="A1425">
            <v>2152</v>
          </cell>
          <cell r="B1425" t="str">
            <v>CARTUCHO ESPUMA 1800-P/MANUAL</v>
          </cell>
          <cell r="C1425">
            <v>166.10000610351599</v>
          </cell>
        </row>
        <row r="1426">
          <cell r="A1426">
            <v>2153</v>
          </cell>
          <cell r="B1426" t="str">
            <v>CART.ESPUMA ANTIBAC 2000 P/AUT</v>
          </cell>
          <cell r="C1426">
            <v>244.9</v>
          </cell>
        </row>
        <row r="1427">
          <cell r="A1427">
            <v>2154</v>
          </cell>
          <cell r="B1427" t="str">
            <v xml:space="preserve">QUITACHICLES OXXO 250 ML.      </v>
          </cell>
          <cell r="C1427">
            <v>18.45</v>
          </cell>
        </row>
        <row r="1428">
          <cell r="A1428">
            <v>2155</v>
          </cell>
          <cell r="B1428" t="str">
            <v xml:space="preserve">JABON PARA MANOS OXXO 1 LT.    </v>
          </cell>
          <cell r="C1428">
            <v>21.35</v>
          </cell>
        </row>
        <row r="1429">
          <cell r="A1429">
            <v>2156</v>
          </cell>
          <cell r="B1429" t="str">
            <v>MULTIUSOS OXXO 4 LT.</v>
          </cell>
          <cell r="C1429">
            <v>60.22</v>
          </cell>
        </row>
        <row r="1430">
          <cell r="A1430">
            <v>2157</v>
          </cell>
          <cell r="B1430" t="str">
            <v>Quitasarro Oxxo 60 ml</v>
          </cell>
          <cell r="C1430">
            <v>2.99</v>
          </cell>
        </row>
        <row r="1431">
          <cell r="A1431">
            <v>2158</v>
          </cell>
          <cell r="B1431" t="str">
            <v xml:space="preserve">LIMPIABAÑOS OXXO 60 ML.        </v>
          </cell>
          <cell r="C1431">
            <v>2.95</v>
          </cell>
        </row>
        <row r="1432">
          <cell r="A1432">
            <v>2159</v>
          </cell>
          <cell r="B1432" t="str">
            <v>Sanitizante Oxxo 1 Lt</v>
          </cell>
          <cell r="C1432">
            <v>8.8800000000000008</v>
          </cell>
        </row>
        <row r="1433">
          <cell r="A1433">
            <v>2160</v>
          </cell>
          <cell r="B1433" t="str">
            <v xml:space="preserve">MULTIUSOS OXXO 1 LT.           </v>
          </cell>
          <cell r="C1433">
            <v>20.3</v>
          </cell>
        </row>
        <row r="1434">
          <cell r="A1434">
            <v>2161</v>
          </cell>
          <cell r="B1434" t="str">
            <v xml:space="preserve">SAN-O-DERM CAFFENIO 1 LT.      </v>
          </cell>
          <cell r="C1434">
            <v>35.479999999999997</v>
          </cell>
        </row>
        <row r="1435">
          <cell r="A1435">
            <v>2163</v>
          </cell>
          <cell r="B1435" t="str">
            <v>KEY JAB CREMA PASION FRUT</v>
          </cell>
          <cell r="C1435">
            <v>80.3</v>
          </cell>
        </row>
        <row r="1436">
          <cell r="A1436">
            <v>2164</v>
          </cell>
          <cell r="B1436" t="str">
            <v>KEY JAB CREMA PASION FRUT</v>
          </cell>
          <cell r="C1436">
            <v>376.9</v>
          </cell>
        </row>
        <row r="1437">
          <cell r="A1437">
            <v>2166</v>
          </cell>
          <cell r="B1437" t="str">
            <v>JABON ESP. ANTIBAC. CAR. MAN 1.3 LT</v>
          </cell>
          <cell r="C1437">
            <v>141.9</v>
          </cell>
        </row>
        <row r="1438">
          <cell r="A1438">
            <v>2167</v>
          </cell>
          <cell r="B1438" t="str">
            <v>JABON ESP. ANTIBAC. CAR. AUT 1.3 LT</v>
          </cell>
          <cell r="C1438">
            <v>141.9</v>
          </cell>
        </row>
        <row r="1439">
          <cell r="A1439">
            <v>2168</v>
          </cell>
          <cell r="B1439" t="str">
            <v>JABON ESPUMA ANTIBACTERIAL 4L</v>
          </cell>
          <cell r="C1439">
            <v>87.14</v>
          </cell>
        </row>
        <row r="1440">
          <cell r="A1440">
            <v>2169</v>
          </cell>
          <cell r="B1440" t="str">
            <v>JABON ESPUMA ANTIBACTERIAL 20L</v>
          </cell>
          <cell r="C1440">
            <v>426.97</v>
          </cell>
        </row>
        <row r="1441">
          <cell r="A1441">
            <v>2173</v>
          </cell>
          <cell r="B1441" t="str">
            <v>DESENGRASANTE ALTA EFICIENCIA 4L</v>
          </cell>
          <cell r="C1441">
            <v>232.49</v>
          </cell>
        </row>
        <row r="1442">
          <cell r="A1442">
            <v>2174</v>
          </cell>
          <cell r="B1442" t="str">
            <v>DESENGRASANTE ALTA EFICIENCIA 20L</v>
          </cell>
          <cell r="C1442">
            <v>862.6</v>
          </cell>
        </row>
        <row r="1443">
          <cell r="A1443">
            <v>2178</v>
          </cell>
          <cell r="B1443" t="str">
            <v>KEY DEORIZANTE 4L</v>
          </cell>
          <cell r="C1443">
            <v>94.64</v>
          </cell>
        </row>
        <row r="1444">
          <cell r="A1444">
            <v>2179</v>
          </cell>
          <cell r="B1444" t="str">
            <v xml:space="preserve">KEY DEODORIZANTE 20 LT.        </v>
          </cell>
          <cell r="C1444">
            <v>465.25</v>
          </cell>
        </row>
        <row r="1445">
          <cell r="A1445">
            <v>2180</v>
          </cell>
          <cell r="B1445" t="str">
            <v>DM-APA-123 200 LTS</v>
          </cell>
          <cell r="C1445">
            <v>6416.1</v>
          </cell>
        </row>
        <row r="1446">
          <cell r="A1446">
            <v>2186</v>
          </cell>
          <cell r="B1446" t="str">
            <v>GLOX ABRILLANTADOR DE CONCRETO</v>
          </cell>
          <cell r="C1446">
            <v>18055.5</v>
          </cell>
        </row>
        <row r="1447">
          <cell r="A1447">
            <v>2188</v>
          </cell>
          <cell r="B1447" t="str">
            <v>BOTE RELLENABLE JABONERA</v>
          </cell>
          <cell r="C1447">
            <v>39.299999999999997</v>
          </cell>
        </row>
        <row r="1448">
          <cell r="A1448">
            <v>2189</v>
          </cell>
          <cell r="B1448" t="str">
            <v xml:space="preserve">DOSIFICADOR MANUAL ESPUMA /JAB LIQ. CARTUCHO 1 LT </v>
          </cell>
          <cell r="C1448">
            <v>95.2</v>
          </cell>
        </row>
        <row r="1449">
          <cell r="A1449">
            <v>2190</v>
          </cell>
          <cell r="B1449" t="str">
            <v>TELA 7-CI-99L-00</v>
          </cell>
          <cell r="C1449">
            <v>169.2</v>
          </cell>
        </row>
        <row r="1450">
          <cell r="A1450">
            <v>2191</v>
          </cell>
          <cell r="B1450" t="str">
            <v>BOTE RELLENABLE JABONERA       AUTOMATICA BOBSON (</v>
          </cell>
          <cell r="C1450">
            <v>39.299999999999997</v>
          </cell>
        </row>
        <row r="1451">
          <cell r="A1451">
            <v>2192</v>
          </cell>
          <cell r="B1451" t="str">
            <v>TELA 7-TJ-99L-00</v>
          </cell>
          <cell r="C1451">
            <v>444.6</v>
          </cell>
        </row>
        <row r="1452">
          <cell r="A1452">
            <v>2193</v>
          </cell>
          <cell r="B1452" t="str">
            <v>DOSIFICADOR AUTOMÁTICA ESPUMA/GEL CARTUCHO 1L</v>
          </cell>
          <cell r="C1452">
            <v>443.15</v>
          </cell>
        </row>
        <row r="1453">
          <cell r="A1453">
            <v>2194</v>
          </cell>
          <cell r="B1453" t="str">
            <v>KEY JABÓN ESPUMA ALMENDRAS CARTUCHO 1</v>
          </cell>
          <cell r="C1453">
            <v>78.2</v>
          </cell>
        </row>
        <row r="1454">
          <cell r="A1454">
            <v>2195</v>
          </cell>
          <cell r="B1454" t="str">
            <v>KEY JABÓN ESPUMA ROCÍO CARTUCHO 1</v>
          </cell>
          <cell r="C1454">
            <v>78.77</v>
          </cell>
        </row>
        <row r="1455">
          <cell r="A1455">
            <v>2196</v>
          </cell>
          <cell r="B1455" t="str">
            <v xml:space="preserve">KEY ESPUMA ANTIBACTERIAL CARTU CHO 1 LT.          </v>
          </cell>
          <cell r="C1455">
            <v>88.5</v>
          </cell>
        </row>
        <row r="1456">
          <cell r="A1456">
            <v>2197</v>
          </cell>
          <cell r="B1456" t="str">
            <v xml:space="preserve">KEY DERM-O-WIPE ESPUMA CARTUCH 1 LT.              </v>
          </cell>
          <cell r="C1456">
            <v>185.03</v>
          </cell>
        </row>
        <row r="1457">
          <cell r="A1457">
            <v>2198</v>
          </cell>
          <cell r="B1457" t="str">
            <v>KEY DERM-O-QUAT ESPUMA CARTUCHO 1L</v>
          </cell>
          <cell r="C1457">
            <v>129.43</v>
          </cell>
        </row>
        <row r="1458">
          <cell r="A1458">
            <v>2199</v>
          </cell>
          <cell r="B1458" t="str">
            <v xml:space="preserve">KEY DERM-O-WIPE GEL CARTUCHO 1 LT.                </v>
          </cell>
          <cell r="C1458">
            <v>85.09</v>
          </cell>
        </row>
        <row r="1459">
          <cell r="A1459">
            <v>2201</v>
          </cell>
          <cell r="B1459" t="str">
            <v>SANITIZANTE   DOMIN 4 LTS</v>
          </cell>
          <cell r="C1459">
            <v>31.57</v>
          </cell>
        </row>
        <row r="1460">
          <cell r="A1460">
            <v>2202</v>
          </cell>
          <cell r="B1460" t="str">
            <v>DESENGRASANTE DOMIN 4 LTS</v>
          </cell>
          <cell r="C1460">
            <v>29.43</v>
          </cell>
        </row>
        <row r="1461">
          <cell r="A1461">
            <v>2203</v>
          </cell>
          <cell r="B1461" t="str">
            <v>LIMPIAVIDRIOS DOMIN 4 LTS</v>
          </cell>
          <cell r="C1461">
            <v>17.64</v>
          </cell>
        </row>
        <row r="1462">
          <cell r="A1462">
            <v>2204</v>
          </cell>
          <cell r="B1462" t="str">
            <v>LIMPIAPISOS   DOMIN 4 LTS</v>
          </cell>
          <cell r="C1462">
            <v>30.19</v>
          </cell>
        </row>
        <row r="1463">
          <cell r="A1463">
            <v>2205</v>
          </cell>
          <cell r="B1463" t="str">
            <v>DESINF.FRUTAL P/BAÑOS DOMINO´S 4 LTS.</v>
          </cell>
          <cell r="C1463">
            <v>25.9</v>
          </cell>
        </row>
        <row r="1464">
          <cell r="A1464">
            <v>2206</v>
          </cell>
          <cell r="B1464" t="str">
            <v>LIMPIAVIDRIOS DOMINOS 4 LTS.</v>
          </cell>
          <cell r="C1464">
            <v>15.7</v>
          </cell>
        </row>
        <row r="1465">
          <cell r="A1465">
            <v>2207</v>
          </cell>
          <cell r="B1465" t="str">
            <v>DESENGRASANTE DOMINOS 4 LTS.</v>
          </cell>
          <cell r="C1465">
            <v>24.4</v>
          </cell>
        </row>
        <row r="1466">
          <cell r="A1466">
            <v>2208</v>
          </cell>
          <cell r="B1466" t="str">
            <v>SANITIZANTE DOMINOS 4 LTS.</v>
          </cell>
          <cell r="C1466">
            <v>25.6</v>
          </cell>
        </row>
        <row r="1467">
          <cell r="A1467">
            <v>2213</v>
          </cell>
          <cell r="B1467" t="str">
            <v>CLORO VANGUARD 3.75 LTS</v>
          </cell>
          <cell r="C1467">
            <v>15.7</v>
          </cell>
        </row>
        <row r="1468">
          <cell r="A1468">
            <v>2216</v>
          </cell>
          <cell r="B1468" t="str">
            <v>DESINFECT.P/BAÑOS WALMART 4 LT</v>
          </cell>
          <cell r="C1468">
            <v>60.4</v>
          </cell>
        </row>
        <row r="1469">
          <cell r="A1469">
            <v>2217</v>
          </cell>
          <cell r="B1469" t="str">
            <v>LIMPIAVIDRIOS WALMART 4 LTS.</v>
          </cell>
          <cell r="C1469">
            <v>35.5</v>
          </cell>
        </row>
        <row r="1470">
          <cell r="A1470">
            <v>2218</v>
          </cell>
          <cell r="B1470" t="str">
            <v>SARRICIDA WALMART 4 LTS.</v>
          </cell>
          <cell r="C1470">
            <v>38</v>
          </cell>
        </row>
        <row r="1471">
          <cell r="A1471">
            <v>2219</v>
          </cell>
          <cell r="B1471" t="str">
            <v>MULTIUSOS WALMART 4 LTS.</v>
          </cell>
          <cell r="C1471">
            <v>66.3</v>
          </cell>
        </row>
        <row r="1472">
          <cell r="A1472">
            <v>2220</v>
          </cell>
          <cell r="B1472" t="str">
            <v>REMOV.DE ETIQ.Y GRAFFITI WALMA 4 LTS.</v>
          </cell>
          <cell r="C1472">
            <v>66.900000000000006</v>
          </cell>
        </row>
        <row r="1473">
          <cell r="A1473">
            <v>2221</v>
          </cell>
          <cell r="B1473" t="str">
            <v>BIODIGESTOR 0.25 LT.</v>
          </cell>
          <cell r="C1473">
            <v>1.5</v>
          </cell>
        </row>
        <row r="1474">
          <cell r="A1474">
            <v>2222</v>
          </cell>
          <cell r="B1474" t="str">
            <v>SERV.MENSUAL SIST.BIODIGESTOR</v>
          </cell>
          <cell r="C1474">
            <v>15.79</v>
          </cell>
        </row>
        <row r="1475">
          <cell r="A1475">
            <v>2223</v>
          </cell>
          <cell r="B1475" t="str">
            <v>KEY BIODIGESTOR</v>
          </cell>
          <cell r="C1475">
            <v>39.799999999999997</v>
          </cell>
        </row>
        <row r="1476">
          <cell r="A1476">
            <v>2224</v>
          </cell>
          <cell r="B1476" t="str">
            <v xml:space="preserve">KEY BIODIGESTOR 20 LTS.        </v>
          </cell>
          <cell r="C1476">
            <v>276.47000000000003</v>
          </cell>
        </row>
        <row r="1477">
          <cell r="A1477">
            <v>2225</v>
          </cell>
          <cell r="B1477" t="str">
            <v>BIODIGESTOR MB 19 LTS.</v>
          </cell>
          <cell r="C1477">
            <v>439.19000244140602</v>
          </cell>
        </row>
        <row r="1478">
          <cell r="A1478">
            <v>2231</v>
          </cell>
          <cell r="B1478" t="str">
            <v>ELEKTROSOL 0.30 KG NUEVA GENERACION</v>
          </cell>
          <cell r="C1478">
            <v>465.55</v>
          </cell>
        </row>
        <row r="1479">
          <cell r="A1479">
            <v>2232</v>
          </cell>
          <cell r="B1479" t="str">
            <v>KEY KIT DOMINOS QUIMICOS (K1)</v>
          </cell>
          <cell r="C1479">
            <v>570.1</v>
          </cell>
        </row>
        <row r="1480">
          <cell r="A1480">
            <v>2233</v>
          </cell>
          <cell r="B1480" t="str">
            <v>KEY KIT DOMINOS QUIMICOS (K2)</v>
          </cell>
          <cell r="C1480">
            <v>307.75</v>
          </cell>
        </row>
        <row r="1481">
          <cell r="A1481">
            <v>2234</v>
          </cell>
          <cell r="B1481" t="str">
            <v>KEY KIT DOMINOS QUIMICOS (K3)</v>
          </cell>
          <cell r="C1481">
            <v>247.2</v>
          </cell>
        </row>
        <row r="1482">
          <cell r="A1482">
            <v>2236</v>
          </cell>
          <cell r="B1482" t="str">
            <v>DOSIFICADOR MIST STIK</v>
          </cell>
          <cell r="C1482">
            <v>447</v>
          </cell>
        </row>
        <row r="1483">
          <cell r="A1483">
            <v>2237</v>
          </cell>
          <cell r="B1483" t="str">
            <v>LIMP.P/MOTOS Y EXT.DOMINOS 1L</v>
          </cell>
          <cell r="C1483">
            <v>20.59</v>
          </cell>
        </row>
        <row r="1484">
          <cell r="A1484">
            <v>2239</v>
          </cell>
          <cell r="B1484" t="str">
            <v>KIT DOMINOS K4-2004 (EXPRESS)</v>
          </cell>
          <cell r="C1484">
            <v>399.3</v>
          </cell>
        </row>
        <row r="1485">
          <cell r="A1485">
            <v>2243</v>
          </cell>
          <cell r="B1485" t="str">
            <v>KEY BRILLANTE 4 LT.</v>
          </cell>
          <cell r="C1485">
            <v>48.2</v>
          </cell>
        </row>
        <row r="1486">
          <cell r="A1486">
            <v>2244</v>
          </cell>
          <cell r="B1486" t="str">
            <v>KEY BRILLANTE 20 LTS.</v>
          </cell>
          <cell r="C1486">
            <v>225.73</v>
          </cell>
        </row>
        <row r="1487">
          <cell r="A1487">
            <v>2245</v>
          </cell>
          <cell r="C1487">
            <v>2888.6</v>
          </cell>
        </row>
        <row r="1488">
          <cell r="A1488">
            <v>2246</v>
          </cell>
          <cell r="B1488" t="str">
            <v>LAVALOZA PASTA DOMINOS 40 GR</v>
          </cell>
          <cell r="C1488">
            <v>43.4</v>
          </cell>
        </row>
        <row r="1489">
          <cell r="A1489">
            <v>2248</v>
          </cell>
          <cell r="B1489" t="str">
            <v>LIMPIAHORNOS DOMINOS 1 LT</v>
          </cell>
          <cell r="C1489">
            <v>22.6</v>
          </cell>
        </row>
        <row r="1490">
          <cell r="A1490">
            <v>2252</v>
          </cell>
          <cell r="B1490" t="str">
            <v>KEY ABRILLANTADOR  1 LT.</v>
          </cell>
          <cell r="C1490">
            <v>33.33</v>
          </cell>
        </row>
        <row r="1491">
          <cell r="A1491">
            <v>2254</v>
          </cell>
          <cell r="B1491" t="str">
            <v>KEY ABRILLANTADOR  20 LTS.</v>
          </cell>
          <cell r="C1491">
            <v>448.49</v>
          </cell>
        </row>
        <row r="1492">
          <cell r="A1492">
            <v>2255</v>
          </cell>
          <cell r="B1492" t="str">
            <v>KEY ABRILLANTADOR 200 LT.</v>
          </cell>
          <cell r="C1492">
            <v>3697.2</v>
          </cell>
        </row>
        <row r="1493">
          <cell r="A1493">
            <v>2257</v>
          </cell>
          <cell r="B1493" t="str">
            <v>KEY ABRILLANTADOR II 1 LT</v>
          </cell>
          <cell r="C1493">
            <v>42.84</v>
          </cell>
        </row>
        <row r="1494">
          <cell r="A1494">
            <v>2259</v>
          </cell>
          <cell r="B1494" t="str">
            <v>KEY ABRILLANTADOR II 20 LT</v>
          </cell>
          <cell r="C1494">
            <v>719.4</v>
          </cell>
        </row>
        <row r="1495">
          <cell r="A1495">
            <v>2260</v>
          </cell>
          <cell r="B1495" t="str">
            <v>COMBO STARBUCKS QF1</v>
          </cell>
          <cell r="C1495">
            <v>114.5</v>
          </cell>
        </row>
        <row r="1496">
          <cell r="A1496">
            <v>2261</v>
          </cell>
          <cell r="B1496" t="str">
            <v>COMBO STARBUCKS QF2</v>
          </cell>
          <cell r="C1496">
            <v>159.6</v>
          </cell>
        </row>
        <row r="1497">
          <cell r="A1497">
            <v>2262</v>
          </cell>
          <cell r="B1497" t="str">
            <v>COMBO STARBUCKS QF3</v>
          </cell>
          <cell r="C1497">
            <v>189.5</v>
          </cell>
        </row>
        <row r="1498">
          <cell r="A1498">
            <v>2264</v>
          </cell>
          <cell r="B1498" t="str">
            <v>COMBO STARBUCKS QAC1</v>
          </cell>
          <cell r="C1498">
            <v>128.5</v>
          </cell>
        </row>
        <row r="1499">
          <cell r="A1499">
            <v>2265</v>
          </cell>
          <cell r="B1499" t="str">
            <v>COMBO STARBUCKS QAC2</v>
          </cell>
          <cell r="C1499">
            <v>189.5</v>
          </cell>
        </row>
        <row r="1500">
          <cell r="A1500">
            <v>2266</v>
          </cell>
          <cell r="B1500" t="str">
            <v>COMBO STARBUCKS QAC3</v>
          </cell>
          <cell r="C1500">
            <v>179.2</v>
          </cell>
        </row>
        <row r="1501">
          <cell r="A1501">
            <v>2273</v>
          </cell>
          <cell r="B1501" t="str">
            <v>KIT PK1-A</v>
          </cell>
          <cell r="C1501">
            <v>658.33</v>
          </cell>
        </row>
        <row r="1502">
          <cell r="A1502">
            <v>2274</v>
          </cell>
          <cell r="B1502" t="str">
            <v>KIT PK1-B</v>
          </cell>
          <cell r="C1502">
            <v>479.1</v>
          </cell>
        </row>
        <row r="1503">
          <cell r="A1503">
            <v>2275</v>
          </cell>
          <cell r="B1503" t="str">
            <v>KIT PK2</v>
          </cell>
          <cell r="C1503">
            <v>452.64</v>
          </cell>
        </row>
        <row r="1504">
          <cell r="A1504">
            <v>2276</v>
          </cell>
          <cell r="B1504" t="str">
            <v>KIT PK3</v>
          </cell>
          <cell r="C1504">
            <v>192.94</v>
          </cell>
        </row>
        <row r="1505">
          <cell r="A1505">
            <v>2280</v>
          </cell>
          <cell r="B1505" t="str">
            <v>KIT DOMINOS K-1 2005</v>
          </cell>
          <cell r="C1505">
            <v>676.2</v>
          </cell>
        </row>
        <row r="1506">
          <cell r="A1506">
            <v>2281</v>
          </cell>
          <cell r="B1506" t="str">
            <v>KIT DOMINOS K-2 2005</v>
          </cell>
          <cell r="C1506">
            <v>579.20000000000005</v>
          </cell>
        </row>
        <row r="1507">
          <cell r="A1507">
            <v>2282</v>
          </cell>
          <cell r="B1507" t="str">
            <v>KIT DOMINOS K-3 2005 EXPRESS</v>
          </cell>
          <cell r="C1507">
            <v>328.3</v>
          </cell>
        </row>
        <row r="1508">
          <cell r="A1508">
            <v>2283</v>
          </cell>
          <cell r="B1508" t="str">
            <v>KIT DOMINOS KAD 5</v>
          </cell>
          <cell r="C1508">
            <v>50.33</v>
          </cell>
        </row>
        <row r="1509">
          <cell r="A1509">
            <v>2284</v>
          </cell>
          <cell r="B1509" t="str">
            <v>KIT DOMINOS KAD 6</v>
          </cell>
          <cell r="C1509">
            <v>41.8</v>
          </cell>
        </row>
        <row r="1510">
          <cell r="A1510">
            <v>2285</v>
          </cell>
          <cell r="B1510" t="str">
            <v>KIT DOMINOS KAD 7</v>
          </cell>
          <cell r="C1510">
            <v>66</v>
          </cell>
        </row>
        <row r="1511">
          <cell r="A1511">
            <v>2286</v>
          </cell>
          <cell r="B1511" t="str">
            <v>CAJA C/30 SOBRES DE LAVALOZA PASTA C/80 GR.</v>
          </cell>
          <cell r="C1511">
            <v>173.18</v>
          </cell>
        </row>
        <row r="1512">
          <cell r="A1512">
            <v>2287</v>
          </cell>
          <cell r="B1512" t="str">
            <v>CAJA C/30 SOBRES DESENGRASANTE C/100 ML.</v>
          </cell>
          <cell r="C1512">
            <v>123.09</v>
          </cell>
        </row>
        <row r="1513">
          <cell r="A1513">
            <v>2288</v>
          </cell>
          <cell r="B1513" t="str">
            <v>CAJA C/30 SOBRES DE SANITIZANT C/60 ML.</v>
          </cell>
          <cell r="C1513">
            <v>74.459999999999994</v>
          </cell>
        </row>
        <row r="1514">
          <cell r="A1514">
            <v>2289</v>
          </cell>
          <cell r="B1514" t="str">
            <v>Caja c/30 sobres T.A. Paraiso c100 ml</v>
          </cell>
          <cell r="C1514">
            <v>116.7</v>
          </cell>
        </row>
        <row r="1515">
          <cell r="A1515">
            <v>2291</v>
          </cell>
          <cell r="B1515" t="str">
            <v>DESENGRASANTE 100 MLCAJA C/100</v>
          </cell>
          <cell r="C1515">
            <v>417.3</v>
          </cell>
        </row>
        <row r="1516">
          <cell r="A1516">
            <v>2293</v>
          </cell>
          <cell r="B1516" t="str">
            <v>Serv. Blanqueador 415 1l</v>
          </cell>
          <cell r="C1516">
            <v>23.37</v>
          </cell>
        </row>
        <row r="1517">
          <cell r="A1517">
            <v>2294</v>
          </cell>
          <cell r="B1517" t="str">
            <v>Serv. Acondicionador 710 1l</v>
          </cell>
          <cell r="C1517">
            <v>54.33</v>
          </cell>
        </row>
        <row r="1518">
          <cell r="A1518">
            <v>2295</v>
          </cell>
          <cell r="B1518" t="str">
            <v>Serv. Alcalino 310 1l</v>
          </cell>
          <cell r="C1518">
            <v>13.88</v>
          </cell>
        </row>
        <row r="1519">
          <cell r="A1519">
            <v>2296</v>
          </cell>
          <cell r="B1519" t="str">
            <v>Serv. Detergente 210 1l</v>
          </cell>
          <cell r="C1519">
            <v>19.579999999999998</v>
          </cell>
        </row>
        <row r="1520">
          <cell r="A1520">
            <v>2297</v>
          </cell>
          <cell r="B1520" t="str">
            <v>Serv. Emulsificante 110 1l</v>
          </cell>
          <cell r="C1520">
            <v>25.76</v>
          </cell>
        </row>
        <row r="1521">
          <cell r="A1521">
            <v>2298</v>
          </cell>
          <cell r="B1521" t="str">
            <v>Serv. Suavisante  610 1l</v>
          </cell>
          <cell r="C1521">
            <v>14.32</v>
          </cell>
        </row>
        <row r="1522">
          <cell r="A1522">
            <v>2299</v>
          </cell>
          <cell r="B1522" t="str">
            <v>Serv. Blanqueador 450 1l</v>
          </cell>
          <cell r="C1522">
            <v>28.57</v>
          </cell>
        </row>
        <row r="1523">
          <cell r="A1523">
            <v>2300</v>
          </cell>
          <cell r="B1523" t="str">
            <v>SERV BLANQUEADOR 450 (PRES 20L)</v>
          </cell>
          <cell r="C1523">
            <v>20.02</v>
          </cell>
        </row>
        <row r="1524">
          <cell r="A1524">
            <v>2301</v>
          </cell>
          <cell r="B1524" t="str">
            <v>DESPACHADOR DE TOALLA EN ROLLO BLANCO</v>
          </cell>
          <cell r="C1524">
            <v>470.48</v>
          </cell>
        </row>
        <row r="1525">
          <cell r="A1525">
            <v>2302</v>
          </cell>
          <cell r="B1525" t="str">
            <v>DESPACHADOR DE TOALLA EN ROLLO HUMO</v>
          </cell>
          <cell r="C1525">
            <v>223.5</v>
          </cell>
        </row>
        <row r="1526">
          <cell r="A1526">
            <v>2303</v>
          </cell>
          <cell r="B1526" t="str">
            <v>DESPACHADOR VERSATWIN 2.5 HUMO</v>
          </cell>
          <cell r="C1526">
            <v>258.22000000000003</v>
          </cell>
        </row>
        <row r="1527">
          <cell r="A1527">
            <v>2304</v>
          </cell>
          <cell r="B1527" t="str">
            <v>DESPACHADOR VERSATWIN 2.5 BLANCO</v>
          </cell>
          <cell r="C1527">
            <v>258.22000000000003</v>
          </cell>
        </row>
        <row r="1528">
          <cell r="A1528">
            <v>2305</v>
          </cell>
          <cell r="B1528" t="str">
            <v>DESPACHADOR TOALLA  ADJUST-A-MATIC VISTA</v>
          </cell>
          <cell r="C1528">
            <v>450</v>
          </cell>
        </row>
        <row r="1529">
          <cell r="A1529">
            <v>2306</v>
          </cell>
          <cell r="B1529" t="str">
            <v>DESPACHADOR COMBI FOLD VISTA</v>
          </cell>
          <cell r="C1529">
            <v>450</v>
          </cell>
        </row>
        <row r="1530">
          <cell r="A1530">
            <v>2307</v>
          </cell>
          <cell r="B1530" t="str">
            <v>DESPACHADOR DE HIGIÉNICO ROLLSAVR VISTA 9</v>
          </cell>
          <cell r="C1530">
            <v>219.42</v>
          </cell>
        </row>
        <row r="1531">
          <cell r="A1531">
            <v>2308</v>
          </cell>
          <cell r="B1531" t="str">
            <v>DESPACHADOR DE FLUIDO CENTRICO</v>
          </cell>
          <cell r="C1531">
            <v>295.05</v>
          </cell>
        </row>
        <row r="1532">
          <cell r="A1532">
            <v>2309</v>
          </cell>
          <cell r="B1532" t="str">
            <v>DESP. DE FLUIDO CENTRICO COLOR HUMO (D.255)</v>
          </cell>
          <cell r="C1532">
            <v>316.05</v>
          </cell>
        </row>
        <row r="1533">
          <cell r="A1533">
            <v>2310</v>
          </cell>
          <cell r="B1533" t="str">
            <v>DESPACHADOR DE PUSH DE TOALLA EN ROLLO HUMO</v>
          </cell>
          <cell r="C1533">
            <v>336</v>
          </cell>
        </row>
        <row r="1534">
          <cell r="A1534">
            <v>2311</v>
          </cell>
          <cell r="B1534" t="str">
            <v>DESPACHADOR DE TOALLA INTERDOBLADA BLANCO</v>
          </cell>
          <cell r="C1534">
            <v>210.5</v>
          </cell>
        </row>
        <row r="1535">
          <cell r="A1535">
            <v>2312</v>
          </cell>
          <cell r="B1535" t="str">
            <v>DESPACHADOR DE TOALLA INTERDOBLADA HUMO</v>
          </cell>
          <cell r="C1535">
            <v>186.3</v>
          </cell>
        </row>
        <row r="1536">
          <cell r="A1536">
            <v>2319</v>
          </cell>
          <cell r="B1536" t="str">
            <v>Despachador de Toalla Multiusos</v>
          </cell>
          <cell r="C1536">
            <v>245.7</v>
          </cell>
        </row>
        <row r="1537">
          <cell r="A1537">
            <v>2324</v>
          </cell>
          <cell r="B1537" t="str">
            <v xml:space="preserve">DESPACHADOR MINIROLLO 3.25"HUM </v>
          </cell>
          <cell r="C1537">
            <v>173.48</v>
          </cell>
        </row>
        <row r="1538">
          <cell r="A1538">
            <v>2325</v>
          </cell>
          <cell r="B1538" t="str">
            <v>DESPACHADOR MINIROLLO 3.25 BLANCO</v>
          </cell>
          <cell r="C1538">
            <v>159.97999999999999</v>
          </cell>
        </row>
        <row r="1539">
          <cell r="A1539">
            <v>2326</v>
          </cell>
          <cell r="B1539" t="str">
            <v>DINE A MAX USO MED COCINA 150W HS rojo/linea</v>
          </cell>
          <cell r="C1539">
            <v>445</v>
          </cell>
        </row>
        <row r="1540">
          <cell r="A1540">
            <v>2327</v>
          </cell>
          <cell r="B1540" t="str">
            <v>DINE A MAX USO MEDIO COCINAS AMARILLO</v>
          </cell>
          <cell r="C1540">
            <v>445</v>
          </cell>
        </row>
        <row r="1541">
          <cell r="A1541">
            <v>2328</v>
          </cell>
          <cell r="B1541" t="str">
            <v>BRAWNY USO RUDO COCINAS 72 WIPERS H/S (29421)</v>
          </cell>
          <cell r="C1541">
            <v>475.88</v>
          </cell>
        </row>
        <row r="1542">
          <cell r="A1542">
            <v>2329</v>
          </cell>
          <cell r="B1542" t="str">
            <v>BRAWNY USO MEDIO COCINAS 150 WIPERS H/S (29424)</v>
          </cell>
          <cell r="C1542">
            <v>475.88</v>
          </cell>
        </row>
        <row r="1543">
          <cell r="A1543">
            <v>2330</v>
          </cell>
          <cell r="B1543" t="str">
            <v>BRAWNY USO RUDO 880 WIPERS H/S C/10 PAQ. DE 88 (25</v>
          </cell>
          <cell r="C1543">
            <v>1215</v>
          </cell>
        </row>
        <row r="1544">
          <cell r="A1544">
            <v>2331</v>
          </cell>
          <cell r="B1544" t="str">
            <v>BRAWNY USO MEDIO 760 WIPERS H/S C/10 PAQ. DE 76 (2</v>
          </cell>
          <cell r="C1544">
            <v>365.85</v>
          </cell>
        </row>
        <row r="1545">
          <cell r="A1545">
            <v>2332</v>
          </cell>
          <cell r="B1545" t="str">
            <v>BRAWNY MULTIUSOS 800 WIPERS H/S C/16 PAQ. DE 50</v>
          </cell>
          <cell r="C1545">
            <v>552.83000000000004</v>
          </cell>
        </row>
        <row r="1546">
          <cell r="A1546">
            <v>2333</v>
          </cell>
          <cell r="B1546" t="str">
            <v>ACCUWIPE USO LIGERO 1400 WIPER H/T C/20 PAQ. DE 70</v>
          </cell>
          <cell r="C1546">
            <v>648</v>
          </cell>
        </row>
        <row r="1547">
          <cell r="A1547">
            <v>2334</v>
          </cell>
          <cell r="B1547" t="str">
            <v>DINE A WIPE USO MEDIO 240W H/S VERDE</v>
          </cell>
          <cell r="C1547">
            <v>457</v>
          </cell>
        </row>
        <row r="1548">
          <cell r="A1548">
            <v>2335</v>
          </cell>
          <cell r="B1548" t="str">
            <v>DESPACHADOR MAXIROLLO 3.25 HUMO</v>
          </cell>
          <cell r="C1548">
            <v>276.75</v>
          </cell>
        </row>
        <row r="1549">
          <cell r="A1549">
            <v>2336</v>
          </cell>
          <cell r="B1549" t="str">
            <v>DESPACHADOR MAXIROLLO 3.25 BLANCO</v>
          </cell>
          <cell r="C1549">
            <v>270</v>
          </cell>
        </row>
        <row r="1550">
          <cell r="A1550">
            <v>2338</v>
          </cell>
          <cell r="B1550" t="str">
            <v xml:space="preserve">SANI 560 1L CARTUCHO           </v>
          </cell>
          <cell r="C1550">
            <v>72.64</v>
          </cell>
        </row>
        <row r="1551">
          <cell r="A1551">
            <v>2339</v>
          </cell>
          <cell r="B1551" t="str">
            <v xml:space="preserve">KEY DERM-O-XINE 1L CARTUCHO    </v>
          </cell>
          <cell r="C1551">
            <v>118.73</v>
          </cell>
        </row>
        <row r="1552">
          <cell r="A1552">
            <v>2340</v>
          </cell>
          <cell r="B1552" t="str">
            <v>KEY PAPEL VERSATWIN PREMIUM H/D 95M (CAJA C/24)</v>
          </cell>
          <cell r="C1552">
            <v>219</v>
          </cell>
        </row>
        <row r="1553">
          <cell r="A1553">
            <v>2341</v>
          </cell>
          <cell r="B1553" t="str">
            <v>SERVILLETERO DE MESA</v>
          </cell>
          <cell r="C1553">
            <v>61.43</v>
          </cell>
        </row>
        <row r="1554">
          <cell r="A1554">
            <v>2342</v>
          </cell>
          <cell r="B1554" t="str">
            <v>PAÑUELO FACIAL PREMIUM H/D (PAQ.C/100, CAJA C/30 P</v>
          </cell>
          <cell r="C1554">
            <v>217.5</v>
          </cell>
        </row>
        <row r="1555">
          <cell r="A1555">
            <v>2343</v>
          </cell>
          <cell r="B1555" t="str">
            <v>KEY PAÑUELO FACIAL PAQ.C/100</v>
          </cell>
          <cell r="C1555">
            <v>195</v>
          </cell>
        </row>
        <row r="1556">
          <cell r="A1556">
            <v>2345</v>
          </cell>
          <cell r="B1556" t="str">
            <v>SERVILLETA BARRACAFETERA PAQ. C/250 H/S CAJA C/24</v>
          </cell>
          <cell r="C1556">
            <v>347.75</v>
          </cell>
        </row>
        <row r="1557">
          <cell r="A1557">
            <v>2346</v>
          </cell>
          <cell r="B1557" t="str">
            <v>SERVILLETA CAJA C/6000</v>
          </cell>
          <cell r="C1557">
            <v>192.38</v>
          </cell>
        </row>
        <row r="1558">
          <cell r="A1558">
            <v>2347</v>
          </cell>
          <cell r="B1558" t="str">
            <v>SERVILLETA CLASICO CAJA C/6000 H/S</v>
          </cell>
          <cell r="C1558">
            <v>222.75</v>
          </cell>
        </row>
        <row r="1559">
          <cell r="A1559">
            <v>2348</v>
          </cell>
          <cell r="B1559" t="str">
            <v>Key Servilleta Clásico H/S (caja c/1200)</v>
          </cell>
          <cell r="C1559">
            <v>280.13</v>
          </cell>
        </row>
        <row r="1560">
          <cell r="A1560">
            <v>2349</v>
          </cell>
          <cell r="B1560" t="str">
            <v>TOALLA PARA COCINA 60 HD CAJA C/16 (2100)</v>
          </cell>
          <cell r="C1560">
            <v>127</v>
          </cell>
        </row>
        <row r="1561">
          <cell r="A1561">
            <v>2350</v>
          </cell>
          <cell r="B1561" t="str">
            <v>AMBITEC TOALLA EN ROLLO BLANCA H/S 180M (CAJA C/6)</v>
          </cell>
          <cell r="C1561">
            <v>195.75</v>
          </cell>
        </row>
        <row r="1562">
          <cell r="A1562">
            <v>2351</v>
          </cell>
          <cell r="B1562" t="str">
            <v>AMBITEC TOALLA EN ROLLO NATURAL H/S 165M (CAJA C/6</v>
          </cell>
          <cell r="C1562">
            <v>155</v>
          </cell>
        </row>
        <row r="1563">
          <cell r="A1563">
            <v>2352</v>
          </cell>
          <cell r="B1563" t="str">
            <v>KEY TOALLA EN ROLLO NATURAL H/S 180M (CAJA C/6)</v>
          </cell>
          <cell r="C1563">
            <v>176.18</v>
          </cell>
        </row>
        <row r="1564">
          <cell r="A1564">
            <v>2353</v>
          </cell>
          <cell r="B1564" t="str">
            <v>KEY TOALLA EN ROLLO NATURAL H/S 106M (CAJA C/12)</v>
          </cell>
          <cell r="C1564">
            <v>216</v>
          </cell>
        </row>
        <row r="1565">
          <cell r="A1565">
            <v>2355</v>
          </cell>
          <cell r="B1565" t="str">
            <v>KEY TOALLA EN ROLLO PREMIUM H/S 180M (CAJA C/6)</v>
          </cell>
          <cell r="C1565">
            <v>207</v>
          </cell>
        </row>
        <row r="1566">
          <cell r="A1566">
            <v>2356</v>
          </cell>
          <cell r="B1566" t="str">
            <v>KEY TOALLA EN ROLLO CLÁSICO H/S 180M (CAJA C/6)</v>
          </cell>
          <cell r="C1566">
            <v>248</v>
          </cell>
        </row>
        <row r="1567">
          <cell r="A1567">
            <v>2357</v>
          </cell>
          <cell r="B1567" t="str">
            <v>VANGUARD TOALLA EN ROLLO H/S 165M (CAJA C/6) (BLAN</v>
          </cell>
          <cell r="C1567">
            <v>138.9</v>
          </cell>
        </row>
        <row r="1568">
          <cell r="A1568">
            <v>2358</v>
          </cell>
          <cell r="B1568" t="str">
            <v>VANGUARD TOALLA EN ROLLO H/S 180M (CAJA C/6) (MELÓ</v>
          </cell>
          <cell r="C1568">
            <v>146</v>
          </cell>
        </row>
        <row r="1569">
          <cell r="A1569">
            <v>2359</v>
          </cell>
          <cell r="B1569" t="str">
            <v>KEY TOALLA EN ROLLO CLASICO  9KG</v>
          </cell>
          <cell r="C1569">
            <v>567</v>
          </cell>
        </row>
        <row r="1570">
          <cell r="A1570">
            <v>2360</v>
          </cell>
          <cell r="B1570" t="str">
            <v>TOALLA DE FLUIDO CENTRICO HD 180 MT/ROLLO CAJA C/6</v>
          </cell>
          <cell r="C1570">
            <v>338</v>
          </cell>
        </row>
        <row r="1571">
          <cell r="A1571">
            <v>2361</v>
          </cell>
          <cell r="B1571" t="str">
            <v>KEY TOALLA INTERDOBLADA PREMIUM H/S (CAJA C/3000)</v>
          </cell>
          <cell r="C1571">
            <v>166</v>
          </cell>
        </row>
        <row r="1572">
          <cell r="A1572">
            <v>2362</v>
          </cell>
          <cell r="B1572" t="str">
            <v>AMBITEC TOALLA INTERDOBLADA H/S (CAJA C/2000) (BLA</v>
          </cell>
          <cell r="C1572">
            <v>142</v>
          </cell>
        </row>
        <row r="1573">
          <cell r="A1573">
            <v>2363</v>
          </cell>
          <cell r="B1573" t="str">
            <v>KEY TOALLA INTERDOBLADA CLÁSICO H/D (CAJA C/2000)</v>
          </cell>
          <cell r="C1573">
            <v>139.05000000000001</v>
          </cell>
        </row>
        <row r="1574">
          <cell r="A1574">
            <v>2364</v>
          </cell>
          <cell r="B1574" t="str">
            <v>KEY PAPEL MAXIROLLO CLÁSICO H/D 400M (CAJA C/6)</v>
          </cell>
          <cell r="C1574">
            <v>214</v>
          </cell>
        </row>
        <row r="1575">
          <cell r="A1575">
            <v>2365</v>
          </cell>
          <cell r="B1575" t="str">
            <v>KEY PAPEL MAXIROLLO CLÁSICO H/D 510M (CAJA C/6)</v>
          </cell>
          <cell r="C1575">
            <v>326.02999999999997</v>
          </cell>
        </row>
        <row r="1576">
          <cell r="A1576">
            <v>2366</v>
          </cell>
          <cell r="B1576" t="str">
            <v>KEY PAPEL MINIROLLO CLÁSICO H/D 230M (CAJA C/6)</v>
          </cell>
          <cell r="C1576">
            <v>153.22999999999999</v>
          </cell>
        </row>
        <row r="1577">
          <cell r="A1577">
            <v>2367</v>
          </cell>
          <cell r="B1577" t="str">
            <v>KEY PAPEL MINIROLLO CLÁSICO H/D 200M (CAJA C/6)</v>
          </cell>
          <cell r="C1577">
            <v>80.94</v>
          </cell>
        </row>
        <row r="1578">
          <cell r="A1578">
            <v>2368</v>
          </cell>
          <cell r="B1578" t="str">
            <v>KEY PAPEL MAXIROLLO CLÁSICO H/S 1200M (CAJA C/6)</v>
          </cell>
          <cell r="C1578">
            <v>303</v>
          </cell>
        </row>
        <row r="1579">
          <cell r="A1579">
            <v>2369</v>
          </cell>
          <cell r="B1579" t="str">
            <v>VANGUARD PAPEL MINIROLLO H/D 200M (CAJA C/12)</v>
          </cell>
          <cell r="C1579">
            <v>146</v>
          </cell>
        </row>
        <row r="1580">
          <cell r="A1580">
            <v>2370</v>
          </cell>
          <cell r="B1580" t="str">
            <v>VANGUARD PAPEL MAXIROLLO H/D 400M (CAJA C/6)</v>
          </cell>
          <cell r="C1580">
            <v>146</v>
          </cell>
        </row>
        <row r="1581">
          <cell r="A1581">
            <v>2371</v>
          </cell>
          <cell r="B1581" t="str">
            <v>KEY PAPEL MINIROLLO PREMIUM H/D 200M (CAJA C/6)</v>
          </cell>
          <cell r="C1581">
            <v>290</v>
          </cell>
        </row>
        <row r="1582">
          <cell r="A1582">
            <v>2373</v>
          </cell>
          <cell r="B1582" t="str">
            <v>VANGUARD PAPEL MAXIROLLO H/D 500M (CAJA C/6)</v>
          </cell>
          <cell r="C1582">
            <v>229.5</v>
          </cell>
        </row>
        <row r="1583">
          <cell r="A1583">
            <v>2374</v>
          </cell>
          <cell r="B1583" t="str">
            <v>AMBITEC PAPEL MAXIROLLO (CAJA C/6)</v>
          </cell>
          <cell r="C1583">
            <v>162</v>
          </cell>
        </row>
        <row r="1584">
          <cell r="A1584">
            <v>2376</v>
          </cell>
          <cell r="B1584" t="str">
            <v>KEY PAPEL MAXIROLLO PREMIUM H/D 600M (CAJA C/6)</v>
          </cell>
          <cell r="C1584">
            <v>289</v>
          </cell>
        </row>
        <row r="1585">
          <cell r="A1585">
            <v>2378</v>
          </cell>
          <cell r="B1585" t="str">
            <v>KEY PAPEL MAXIROLLO CLÁSICO H/S 1000M (CAJA C/6)</v>
          </cell>
          <cell r="C1585">
            <v>164</v>
          </cell>
        </row>
        <row r="1586">
          <cell r="A1586">
            <v>2379</v>
          </cell>
          <cell r="B1586" t="str">
            <v>KEY PAPEL MAXIROLLO CLÁSICO H/S 700M (CAJA C/6)</v>
          </cell>
          <cell r="C1586">
            <v>222.75</v>
          </cell>
        </row>
        <row r="1587">
          <cell r="A1587">
            <v>2380</v>
          </cell>
          <cell r="B1587" t="str">
            <v>VANG. PAPEL TRADICIONAL 200 HD (COLCHON C/96 ROLLO</v>
          </cell>
          <cell r="C1587">
            <v>107.8</v>
          </cell>
        </row>
        <row r="1588">
          <cell r="A1588">
            <v>2382</v>
          </cell>
          <cell r="B1588" t="str">
            <v>P. TRADICIONAL CLASICO 250 H/D (COLCHON C/96 ROLLO</v>
          </cell>
          <cell r="C1588">
            <v>298</v>
          </cell>
        </row>
        <row r="1589">
          <cell r="A1589">
            <v>2383</v>
          </cell>
          <cell r="B1589" t="str">
            <v>PAPEL TRADIC.CLASICO 250HD 12P</v>
          </cell>
          <cell r="C1589">
            <v>133</v>
          </cell>
        </row>
        <row r="1590">
          <cell r="A1590">
            <v>2384</v>
          </cell>
          <cell r="B1590" t="str">
            <v>TRADICIONAL PREMIUM 500 H/D (CAJA C/96 ROLLOS)</v>
          </cell>
          <cell r="C1590">
            <v>454</v>
          </cell>
        </row>
        <row r="1591">
          <cell r="A1591">
            <v>2385</v>
          </cell>
          <cell r="B1591" t="str">
            <v>PAPEL HIGIENICO ANGEL SOFT DE 450 HD 80 ROLLOS/CAJ</v>
          </cell>
          <cell r="C1591">
            <v>216</v>
          </cell>
        </row>
        <row r="1592">
          <cell r="A1592">
            <v>2386</v>
          </cell>
          <cell r="B1592" t="str">
            <v>KEY PAPEL MINIROLLO PREMIUM H/D 300M (CAJA C/12)</v>
          </cell>
          <cell r="C1592">
            <v>289</v>
          </cell>
        </row>
        <row r="1593">
          <cell r="A1593">
            <v>2387</v>
          </cell>
          <cell r="B1593" t="str">
            <v>AMBITEC PAPEL MINIROLLO (CAJA C/12)</v>
          </cell>
          <cell r="C1593">
            <v>162</v>
          </cell>
        </row>
        <row r="1594">
          <cell r="A1594">
            <v>2388</v>
          </cell>
          <cell r="B1594" t="str">
            <v>VANGUARD PAPEL MAXIROLLO H/S 1100M (CAJA C/6)</v>
          </cell>
          <cell r="C1594">
            <v>276</v>
          </cell>
        </row>
        <row r="1595">
          <cell r="A1595">
            <v>2389</v>
          </cell>
          <cell r="B1595" t="str">
            <v>VANGUARD PAPEL MAXIROLLO H/S 750M (CAJA C/6)</v>
          </cell>
          <cell r="C1595">
            <v>166</v>
          </cell>
        </row>
        <row r="1596">
          <cell r="A1596">
            <v>2390</v>
          </cell>
          <cell r="B1596" t="str">
            <v>PAPEL HIGIENICO ENVISION DE 550 HD 80 ROLLOS/CAJA</v>
          </cell>
          <cell r="C1596">
            <v>314.47000000000003</v>
          </cell>
        </row>
        <row r="1597">
          <cell r="A1597">
            <v>2393</v>
          </cell>
          <cell r="B1597" t="str">
            <v>KEY PAPEL MAXIROLLO CLÁSICO H/D 470M (CAJA C/6)</v>
          </cell>
          <cell r="C1597">
            <v>208.96</v>
          </cell>
        </row>
        <row r="1598">
          <cell r="A1598">
            <v>2396</v>
          </cell>
          <cell r="B1598" t="str">
            <v>VANGUARD T. INT. MELON H/S 8 PAQ. DE 250 SERV.</v>
          </cell>
          <cell r="C1598">
            <v>108</v>
          </cell>
        </row>
        <row r="1599">
          <cell r="A1599">
            <v>2397</v>
          </cell>
          <cell r="B1599" t="str">
            <v>VANGUARD TOALLA INTERDOBLADA H/S (CAJA C/3000) (ME</v>
          </cell>
          <cell r="C1599">
            <v>133</v>
          </cell>
        </row>
        <row r="1600">
          <cell r="A1600">
            <v>2398</v>
          </cell>
          <cell r="B1600" t="str">
            <v>KEY PAPEL MAXIROLLO PREMIUM H/D 500M(CAJA C/6)</v>
          </cell>
          <cell r="C1600">
            <v>290</v>
          </cell>
        </row>
        <row r="1601">
          <cell r="A1601">
            <v>2399</v>
          </cell>
          <cell r="B1601" t="str">
            <v>VANGUARD TOALLA INTERDOBLADA H/S (CAJA C/2000) (BL</v>
          </cell>
          <cell r="C1601">
            <v>131.63</v>
          </cell>
        </row>
        <row r="1602">
          <cell r="A1602">
            <v>2400</v>
          </cell>
          <cell r="B1602" t="str">
            <v>SERV. BLANQUEADOR 410 1L (PRES 20L)</v>
          </cell>
          <cell r="C1602">
            <v>14.39</v>
          </cell>
        </row>
        <row r="1603">
          <cell r="A1603">
            <v>2401</v>
          </cell>
          <cell r="B1603" t="str">
            <v>KEY EXTRACTO QUITAMANCHAS LIGE RO 0.25 LT.</v>
          </cell>
          <cell r="C1603">
            <v>5.85</v>
          </cell>
        </row>
        <row r="1604">
          <cell r="A1604">
            <v>2402</v>
          </cell>
          <cell r="B1604" t="str">
            <v>KEY EXTRACTO QUITAMANCHAS LIGE RO 1 LT.</v>
          </cell>
          <cell r="C1604">
            <v>24.72</v>
          </cell>
        </row>
        <row r="1605">
          <cell r="A1605">
            <v>2403</v>
          </cell>
          <cell r="B1605" t="str">
            <v>KEY EXTRACTO QUITAMANCHAS LIGE RO 4 LT.</v>
          </cell>
          <cell r="C1605">
            <v>76.52</v>
          </cell>
        </row>
        <row r="1606">
          <cell r="A1606">
            <v>2406</v>
          </cell>
          <cell r="B1606" t="str">
            <v>KEY EXTRACTO QUITAGRASA 0.25LT</v>
          </cell>
          <cell r="C1606">
            <v>5.51</v>
          </cell>
        </row>
        <row r="1607">
          <cell r="A1607">
            <v>2407</v>
          </cell>
          <cell r="B1607" t="str">
            <v>KEY EXTRACTO QUITAGRASA 1 LT</v>
          </cell>
          <cell r="C1607">
            <v>23.25</v>
          </cell>
        </row>
        <row r="1608">
          <cell r="A1608">
            <v>2411</v>
          </cell>
          <cell r="B1608" t="str">
            <v>KEY EXTRACTO QUITAMANCHAS EN SECO</v>
          </cell>
          <cell r="C1608">
            <v>41.3</v>
          </cell>
        </row>
        <row r="1609">
          <cell r="A1609">
            <v>2416</v>
          </cell>
          <cell r="B1609" t="str">
            <v>KEY EXTRACTO QUITACHICLES</v>
          </cell>
          <cell r="C1609">
            <v>94.62</v>
          </cell>
        </row>
        <row r="1610">
          <cell r="A1610">
            <v>2418</v>
          </cell>
          <cell r="B1610" t="str">
            <v>KEY JABON ANTIPLOMO ESPUMA 4LT</v>
          </cell>
          <cell r="C1610">
            <v>34.14</v>
          </cell>
        </row>
        <row r="1611">
          <cell r="A1611">
            <v>2419</v>
          </cell>
          <cell r="B1611" t="str">
            <v>KEY JABON ESPUMA ANTIPLOMO 20L</v>
          </cell>
          <cell r="C1611">
            <v>156.4</v>
          </cell>
        </row>
        <row r="1612">
          <cell r="A1612">
            <v>2420</v>
          </cell>
          <cell r="B1612" t="str">
            <v>HYDROCONTROL BRW-800 11.34 KG.</v>
          </cell>
          <cell r="C1612">
            <v>4765.8999999999996</v>
          </cell>
        </row>
        <row r="1613">
          <cell r="A1613">
            <v>2421</v>
          </cell>
          <cell r="B1613" t="str">
            <v>HYDROCONTROL BRW-100 11.34 KG.</v>
          </cell>
          <cell r="C1613">
            <v>4766</v>
          </cell>
        </row>
        <row r="1614">
          <cell r="A1614">
            <v>2422</v>
          </cell>
          <cell r="B1614" t="str">
            <v>HYDROCONTROL BRW-600 11.35 KG.</v>
          </cell>
          <cell r="C1614">
            <v>5690.7</v>
          </cell>
        </row>
        <row r="1615">
          <cell r="A1615">
            <v>2423</v>
          </cell>
          <cell r="B1615" t="str">
            <v>KEY EXTRACTO PREVIO 150</v>
          </cell>
          <cell r="C1615">
            <v>60.24</v>
          </cell>
        </row>
        <row r="1616">
          <cell r="A1616">
            <v>2424</v>
          </cell>
          <cell r="B1616" t="str">
            <v>HYDROCONTROL BRW-801 208.19 LT</v>
          </cell>
          <cell r="C1616">
            <v>9225.7999999999993</v>
          </cell>
        </row>
        <row r="1617">
          <cell r="A1617">
            <v>2425</v>
          </cell>
          <cell r="B1617" t="str">
            <v>HYDROCONTROL BRW-801 20 LT</v>
          </cell>
          <cell r="C1617">
            <v>953.2</v>
          </cell>
        </row>
        <row r="1618">
          <cell r="A1618">
            <v>2426</v>
          </cell>
          <cell r="B1618" t="str">
            <v>HYDROCONTROL BRW-801 4 LT.</v>
          </cell>
          <cell r="C1618">
            <v>195.2</v>
          </cell>
        </row>
        <row r="1619">
          <cell r="A1619">
            <v>2427</v>
          </cell>
          <cell r="B1619" t="str">
            <v>HYDROCONTROL BRW-500 11.34 KG.</v>
          </cell>
          <cell r="C1619">
            <v>4836.3</v>
          </cell>
        </row>
        <row r="1620">
          <cell r="A1620">
            <v>2428</v>
          </cell>
          <cell r="B1620" t="str">
            <v>EXTRACTO BONET 200</v>
          </cell>
          <cell r="C1620">
            <v>61.26</v>
          </cell>
        </row>
        <row r="1621">
          <cell r="A1621">
            <v>2431</v>
          </cell>
          <cell r="B1621" t="str">
            <v>KEY EXTRACTO LAVALFOMBRAS 0.25 LT</v>
          </cell>
          <cell r="C1621">
            <v>5.24</v>
          </cell>
        </row>
        <row r="1622">
          <cell r="A1622">
            <v>2433</v>
          </cell>
          <cell r="B1622" t="str">
            <v>KEY EXTRACTO LAVALFOMBRAS 4 LT</v>
          </cell>
          <cell r="C1622">
            <v>55.17</v>
          </cell>
        </row>
        <row r="1623">
          <cell r="A1623">
            <v>2434</v>
          </cell>
          <cell r="B1623" t="str">
            <v>KEY EXTRACTO LAVALFOMBRAS 20 L</v>
          </cell>
          <cell r="C1623">
            <v>266.66000000000003</v>
          </cell>
        </row>
        <row r="1624">
          <cell r="A1624">
            <v>2441</v>
          </cell>
          <cell r="B1624" t="str">
            <v>KEY EXTRACTO PROFESIONAL 0.25L</v>
          </cell>
          <cell r="C1624">
            <v>6.01</v>
          </cell>
        </row>
        <row r="1625">
          <cell r="A1625">
            <v>2443</v>
          </cell>
          <cell r="B1625" t="str">
            <v>KEY EXTRACTO PROFESIONAL 4 LT</v>
          </cell>
          <cell r="C1625">
            <v>73.77</v>
          </cell>
        </row>
        <row r="1626">
          <cell r="A1626">
            <v>2444</v>
          </cell>
          <cell r="B1626" t="str">
            <v>KEY EXTRACTO PROFESIONAL 20 LT</v>
          </cell>
          <cell r="C1626">
            <v>362.98</v>
          </cell>
        </row>
        <row r="1627">
          <cell r="A1627">
            <v>2446</v>
          </cell>
          <cell r="C1627">
            <v>66.3</v>
          </cell>
        </row>
        <row r="1628">
          <cell r="A1628">
            <v>2449</v>
          </cell>
          <cell r="B1628" t="str">
            <v>KOOL FLUSH ACONDICIONADOR 1 L PRESENTACION DE PORR</v>
          </cell>
          <cell r="C1628">
            <v>6.06</v>
          </cell>
        </row>
        <row r="1629">
          <cell r="A1629">
            <v>2450</v>
          </cell>
          <cell r="B1629" t="str">
            <v>KOOL FLUSH ACONDICIONADOR 1 LT PRESENTACION DE TAM</v>
          </cell>
          <cell r="C1629">
            <v>6.9</v>
          </cell>
        </row>
        <row r="1630">
          <cell r="A1630">
            <v>2451</v>
          </cell>
          <cell r="B1630" t="str">
            <v>KEY EXTRACTO ANTIESPUMANTE0.25 LT</v>
          </cell>
          <cell r="C1630">
            <v>3.7</v>
          </cell>
        </row>
        <row r="1631">
          <cell r="A1631">
            <v>2452</v>
          </cell>
          <cell r="B1631" t="str">
            <v>KEY EXTRACTO ANTIESPUMANTE 1 L</v>
          </cell>
          <cell r="C1631">
            <v>22.3</v>
          </cell>
        </row>
        <row r="1632">
          <cell r="A1632">
            <v>2454</v>
          </cell>
          <cell r="B1632" t="str">
            <v xml:space="preserve">KEY SPA SHAMPOO P/CUERPO 20 LT </v>
          </cell>
          <cell r="C1632">
            <v>311.5</v>
          </cell>
        </row>
        <row r="1633">
          <cell r="A1633">
            <v>2456</v>
          </cell>
          <cell r="B1633" t="str">
            <v>KEY AIRE LIMPIO BOSQUE 0.25 LT</v>
          </cell>
          <cell r="C1633">
            <v>7.1</v>
          </cell>
        </row>
        <row r="1634">
          <cell r="A1634">
            <v>2457</v>
          </cell>
          <cell r="B1634" t="str">
            <v>KEY AIRE LIMPIO BOSQUE AEROSOL</v>
          </cell>
          <cell r="C1634">
            <v>38.83</v>
          </cell>
        </row>
        <row r="1635">
          <cell r="A1635">
            <v>2458</v>
          </cell>
          <cell r="B1635" t="str">
            <v>KEY AIRE LIMPIO BOSQUE 4 LTS.</v>
          </cell>
          <cell r="C1635">
            <v>92.36</v>
          </cell>
        </row>
        <row r="1636">
          <cell r="A1636">
            <v>2459</v>
          </cell>
          <cell r="B1636" t="str">
            <v>KEY AIRE LIMPIO BOSQUE 20 LTS</v>
          </cell>
          <cell r="C1636">
            <v>322.2</v>
          </cell>
        </row>
        <row r="1637">
          <cell r="A1637">
            <v>2461</v>
          </cell>
          <cell r="B1637" t="str">
            <v>KEY AIRE LIMPIO-CANELA 0.25 LT</v>
          </cell>
          <cell r="C1637">
            <v>6.89</v>
          </cell>
        </row>
        <row r="1638">
          <cell r="A1638">
            <v>2463</v>
          </cell>
          <cell r="B1638" t="str">
            <v>KEY AIRE LIMPIO CANELA 4 LTS</v>
          </cell>
          <cell r="C1638">
            <v>90.23</v>
          </cell>
        </row>
        <row r="1639">
          <cell r="A1639">
            <v>2464</v>
          </cell>
          <cell r="B1639" t="str">
            <v>KEY AIRE LIMPIO CANELA 20 LTS</v>
          </cell>
          <cell r="C1639">
            <v>405.51</v>
          </cell>
        </row>
        <row r="1640">
          <cell r="A1640">
            <v>2465</v>
          </cell>
          <cell r="B1640" t="str">
            <v>KEY AIRE LIMPIO CANELA 200 LTS</v>
          </cell>
          <cell r="C1640">
            <v>3722.34</v>
          </cell>
        </row>
        <row r="1641">
          <cell r="A1641">
            <v>2466</v>
          </cell>
          <cell r="B1641" t="str">
            <v>KEY AIRE LIMPIO-LIMA 0.25 LTS</v>
          </cell>
          <cell r="C1641">
            <v>6.61</v>
          </cell>
        </row>
        <row r="1642">
          <cell r="A1642">
            <v>2468</v>
          </cell>
          <cell r="B1642" t="str">
            <v>KEY AIRE LIMPIO LIMA 4 LTS</v>
          </cell>
          <cell r="C1642">
            <v>86.86</v>
          </cell>
        </row>
        <row r="1643">
          <cell r="A1643">
            <v>2469</v>
          </cell>
          <cell r="B1643" t="str">
            <v>KEY AIRE LIMPIO LIMA 20 LTS</v>
          </cell>
          <cell r="C1643">
            <v>411.71</v>
          </cell>
        </row>
        <row r="1644">
          <cell r="A1644">
            <v>2471</v>
          </cell>
          <cell r="B1644" t="str">
            <v>AMB. AQUA C/ATOM. CLK 0.240 ML</v>
          </cell>
          <cell r="C1644">
            <v>11.8</v>
          </cell>
        </row>
        <row r="1645">
          <cell r="A1645">
            <v>2472</v>
          </cell>
          <cell r="B1645" t="str">
            <v>LTS</v>
          </cell>
          <cell r="C1645">
            <v>12.1</v>
          </cell>
        </row>
        <row r="1646">
          <cell r="A1646">
            <v>2473</v>
          </cell>
          <cell r="B1646" t="str">
            <v>AMB. AMANECER C/ATOM. 240 ML</v>
          </cell>
          <cell r="C1646">
            <v>11.7</v>
          </cell>
        </row>
        <row r="1647">
          <cell r="A1647">
            <v>2474</v>
          </cell>
          <cell r="B1647" t="str">
            <v>AMB. MANZANA C/ATOM. 240 MLS</v>
          </cell>
          <cell r="C1647">
            <v>12</v>
          </cell>
        </row>
        <row r="1648">
          <cell r="A1648">
            <v>2475</v>
          </cell>
          <cell r="B1648" t="str">
            <v>KEY AIRE LIMPIO CANELA C/ATOM 240 ML.</v>
          </cell>
          <cell r="C1648">
            <v>12.4</v>
          </cell>
        </row>
        <row r="1649">
          <cell r="A1649">
            <v>2476</v>
          </cell>
          <cell r="B1649" t="str">
            <v>KEY AIRE LIMPIO LIMA C/ATOM. 240 ML.</v>
          </cell>
          <cell r="C1649">
            <v>12</v>
          </cell>
        </row>
        <row r="1650">
          <cell r="A1650">
            <v>2478</v>
          </cell>
          <cell r="B1650" t="str">
            <v>KOOL FLUSH 120 DESINCRUSTANTE 1 LT.PRESENTACION TA</v>
          </cell>
          <cell r="C1650">
            <v>15.1</v>
          </cell>
        </row>
        <row r="1651">
          <cell r="A1651">
            <v>2479</v>
          </cell>
          <cell r="B1651" t="str">
            <v>KOOL FLUSH 120 DESINCRUST. 1 L PRESENTACION PORRON</v>
          </cell>
          <cell r="C1651">
            <v>17.2</v>
          </cell>
        </row>
        <row r="1652">
          <cell r="A1652">
            <v>2480</v>
          </cell>
          <cell r="B1652" t="str">
            <v>BONNET LAVADOR 16</v>
          </cell>
          <cell r="C1652">
            <v>187.3</v>
          </cell>
        </row>
        <row r="1653">
          <cell r="A1653">
            <v>2481</v>
          </cell>
          <cell r="B1653" t="str">
            <v>BONNET LAVADOR 19 1 PZA ASF 19FIBRELOK COTTON SO</v>
          </cell>
          <cell r="C1653">
            <v>230.3</v>
          </cell>
        </row>
        <row r="1654">
          <cell r="A1654">
            <v>2482</v>
          </cell>
          <cell r="B1654" t="str">
            <v>BONNET SECADOR 17 1 PZA</v>
          </cell>
          <cell r="C1654">
            <v>171.19</v>
          </cell>
        </row>
        <row r="1655">
          <cell r="A1655">
            <v>2483</v>
          </cell>
          <cell r="B1655" t="str">
            <v>BONNET SECADOR 19 1 PZA</v>
          </cell>
          <cell r="C1655">
            <v>184.54</v>
          </cell>
        </row>
        <row r="1656">
          <cell r="A1656">
            <v>2484</v>
          </cell>
          <cell r="B1656" t="str">
            <v>KOOL FLUSH PREVIO 1 LT. PRESENTACION PORRON DE 20</v>
          </cell>
          <cell r="C1656">
            <v>11.15</v>
          </cell>
        </row>
        <row r="1657">
          <cell r="A1657">
            <v>2485</v>
          </cell>
          <cell r="B1657" t="str">
            <v>KOOL FLUSH PREVIO 1 LT. PRESENTACION DE TAMBOR 200</v>
          </cell>
          <cell r="C1657">
            <v>13.8</v>
          </cell>
        </row>
        <row r="1658">
          <cell r="A1658">
            <v>2486</v>
          </cell>
          <cell r="B1658" t="str">
            <v>REMOVEDOR DE ALQUITRAN II 20 L</v>
          </cell>
          <cell r="C1658">
            <v>843.5</v>
          </cell>
        </row>
        <row r="1659">
          <cell r="A1659">
            <v>2487</v>
          </cell>
          <cell r="B1659" t="str">
            <v xml:space="preserve">KEY REMOVEDOR DE ALQUITRAN II  200 LTS            </v>
          </cell>
          <cell r="C1659">
            <v>8022.17</v>
          </cell>
        </row>
        <row r="1660">
          <cell r="A1660">
            <v>2488</v>
          </cell>
          <cell r="B1660" t="str">
            <v>KOOL FLUSH 100  DESINCRUSTANTE 1 LT. PRESENTACION</v>
          </cell>
          <cell r="C1660">
            <v>36.200000000000003</v>
          </cell>
        </row>
        <row r="1661">
          <cell r="A1661">
            <v>2489</v>
          </cell>
          <cell r="B1661" t="str">
            <v>KOOL FLUSH 100 DESINCRUSTANTE 1 LT. PRESENTACION P</v>
          </cell>
          <cell r="C1661">
            <v>32.299999999999997</v>
          </cell>
        </row>
        <row r="1662">
          <cell r="A1662">
            <v>2490</v>
          </cell>
          <cell r="B1662" t="str">
            <v>KEY SOLVENTE DIELECTRICO (AEROSOL)</v>
          </cell>
          <cell r="C1662">
            <v>36.36</v>
          </cell>
        </row>
        <row r="1663">
          <cell r="A1663">
            <v>2491</v>
          </cell>
          <cell r="B1663" t="str">
            <v>KEY SUPER D 0.25 LTS</v>
          </cell>
          <cell r="C1663">
            <v>5.51</v>
          </cell>
        </row>
        <row r="1664">
          <cell r="A1664">
            <v>2493</v>
          </cell>
          <cell r="B1664" t="str">
            <v>KEY SUPER D 4 LTS</v>
          </cell>
          <cell r="C1664">
            <v>66.14</v>
          </cell>
        </row>
        <row r="1665">
          <cell r="A1665">
            <v>2494</v>
          </cell>
          <cell r="B1665" t="str">
            <v>KEY SUPER D</v>
          </cell>
          <cell r="C1665">
            <v>321.58</v>
          </cell>
        </row>
        <row r="1666">
          <cell r="A1666">
            <v>2495</v>
          </cell>
          <cell r="B1666" t="str">
            <v>KEY SUPER D</v>
          </cell>
          <cell r="C1666">
            <v>3047.77</v>
          </cell>
        </row>
        <row r="1667">
          <cell r="A1667">
            <v>2496</v>
          </cell>
          <cell r="B1667" t="str">
            <v>KEY AFLOJATODO AEROSOL 300 GR (ALSTOM)</v>
          </cell>
          <cell r="C1667">
            <v>35.86</v>
          </cell>
        </row>
        <row r="1668">
          <cell r="A1668">
            <v>2497</v>
          </cell>
          <cell r="B1668" t="str">
            <v>SHAMPOO P/MANOS 1 LT. (KE</v>
          </cell>
          <cell r="C1668">
            <v>11.4</v>
          </cell>
        </row>
        <row r="1669">
          <cell r="A1669">
            <v>2498</v>
          </cell>
          <cell r="B1669" t="str">
            <v>REMOVEDOR DE ALQUITRAN II</v>
          </cell>
          <cell r="C1669">
            <v>42</v>
          </cell>
        </row>
        <row r="1670">
          <cell r="A1670">
            <v>2499</v>
          </cell>
          <cell r="B1670" t="str">
            <v>SOLVENTE DIELECTRICO 200 LTS. (KEY SOLV)</v>
          </cell>
          <cell r="C1670">
            <v>1981.6</v>
          </cell>
        </row>
        <row r="1671">
          <cell r="A1671">
            <v>2500</v>
          </cell>
          <cell r="B1671" t="str">
            <v>DESENGRASANTE KEY SUPER D 1 L PRESENTACION TAMBOR</v>
          </cell>
          <cell r="C1671">
            <v>14.35</v>
          </cell>
        </row>
        <row r="1672">
          <cell r="A1672">
            <v>2501</v>
          </cell>
          <cell r="B1672" t="str">
            <v>DESPACHADOR DE TOALLA EN ROLLO BLANCO</v>
          </cell>
          <cell r="C1672">
            <v>391.5</v>
          </cell>
        </row>
        <row r="1673">
          <cell r="A1673">
            <v>2502</v>
          </cell>
          <cell r="B1673" t="str">
            <v>DESPACHADOR DE TOALLA EN ROLLO HUMO</v>
          </cell>
          <cell r="C1673">
            <v>397.34</v>
          </cell>
        </row>
        <row r="1674">
          <cell r="A1674">
            <v>2503</v>
          </cell>
          <cell r="B1674" t="str">
            <v>DESPACHADOR VERSATWIN 2.5 HUMO</v>
          </cell>
          <cell r="C1674">
            <v>258.22000000000003</v>
          </cell>
        </row>
        <row r="1675">
          <cell r="A1675">
            <v>2504</v>
          </cell>
          <cell r="B1675" t="str">
            <v>DESPACHADOR VERSATWIN 2.5 BLANCO</v>
          </cell>
          <cell r="C1675">
            <v>258.22000000000003</v>
          </cell>
        </row>
        <row r="1676">
          <cell r="A1676">
            <v>2505</v>
          </cell>
          <cell r="B1676" t="str">
            <v>DESPACHADOR TOALLA  ADJUST-A-MATIC VISTA</v>
          </cell>
          <cell r="C1676">
            <v>399.62</v>
          </cell>
        </row>
        <row r="1677">
          <cell r="A1677">
            <v>2506</v>
          </cell>
          <cell r="B1677" t="str">
            <v>DESPACHADOR COMBI FOLD VISTA</v>
          </cell>
          <cell r="C1677">
            <v>204.58</v>
          </cell>
        </row>
        <row r="1678">
          <cell r="A1678">
            <v>2507</v>
          </cell>
          <cell r="B1678" t="str">
            <v>DESPACHADOR DE HIGIÉNICO ROLLSAVR VISTA 9</v>
          </cell>
          <cell r="C1678">
            <v>219.42</v>
          </cell>
        </row>
        <row r="1679">
          <cell r="A1679">
            <v>2508</v>
          </cell>
          <cell r="B1679" t="str">
            <v>DESPACHADOR DE FLUIDO CENTRICO</v>
          </cell>
          <cell r="C1679">
            <v>275.63</v>
          </cell>
        </row>
        <row r="1680">
          <cell r="A1680">
            <v>2509</v>
          </cell>
          <cell r="B1680" t="str">
            <v>DESP. DE FLUIDO CENTRICO COLOR HUMO (D.255)</v>
          </cell>
          <cell r="C1680">
            <v>275.63</v>
          </cell>
        </row>
        <row r="1681">
          <cell r="A1681">
            <v>2510</v>
          </cell>
          <cell r="B1681" t="str">
            <v>DESPACHADOR DE PUSH DE TOALLA EN ROLLO HUMO</v>
          </cell>
          <cell r="C1681">
            <v>336</v>
          </cell>
        </row>
        <row r="1682">
          <cell r="A1682">
            <v>2511</v>
          </cell>
          <cell r="B1682" t="str">
            <v>DESPACHADOR DE TOALLA INTERDOBLADA BLANCO</v>
          </cell>
          <cell r="C1682">
            <v>142.58000000000001</v>
          </cell>
        </row>
        <row r="1683">
          <cell r="A1683">
            <v>2512</v>
          </cell>
          <cell r="B1683" t="str">
            <v>DESPACHADOR DE TOALLA INTERDOBLADA HUMO</v>
          </cell>
          <cell r="C1683">
            <v>151.91999999999999</v>
          </cell>
        </row>
        <row r="1684">
          <cell r="A1684">
            <v>2519</v>
          </cell>
          <cell r="B1684" t="str">
            <v>Despachador de Toalla Multiusos</v>
          </cell>
          <cell r="C1684">
            <v>245.7</v>
          </cell>
        </row>
        <row r="1685">
          <cell r="A1685">
            <v>2522</v>
          </cell>
          <cell r="B1685" t="str">
            <v>SECADOR DE MANOS ATOMATICO</v>
          </cell>
          <cell r="C1685">
            <v>3173.2</v>
          </cell>
        </row>
        <row r="1686">
          <cell r="A1686">
            <v>2524</v>
          </cell>
          <cell r="B1686" t="str">
            <v>DESPACHADOR MINIROLLO 3.25 HUMO</v>
          </cell>
          <cell r="C1686">
            <v>135.56</v>
          </cell>
        </row>
        <row r="1687">
          <cell r="A1687">
            <v>2525</v>
          </cell>
          <cell r="B1687" t="str">
            <v>DESPACHADOR MINIROLLO 3.25 BLANCO</v>
          </cell>
          <cell r="C1687">
            <v>125.05</v>
          </cell>
        </row>
        <row r="1688">
          <cell r="A1688">
            <v>2528</v>
          </cell>
          <cell r="B1688" t="str">
            <v>BRAWNY USO RUDO COCINAS 72 WIPERS H/S (29421)</v>
          </cell>
          <cell r="C1688">
            <v>324.52999999999997</v>
          </cell>
        </row>
        <row r="1689">
          <cell r="A1689">
            <v>2529</v>
          </cell>
          <cell r="B1689" t="str">
            <v>BRAWNY USO MEDIO COCINAS 150 WIPERS H/S (29424)</v>
          </cell>
          <cell r="C1689">
            <v>351.09</v>
          </cell>
        </row>
        <row r="1690">
          <cell r="A1690">
            <v>2530</v>
          </cell>
          <cell r="B1690" t="str">
            <v>BRAWNY USO RUDO 880 WIPERS H/S C/10 PAQ. DE 88 (25</v>
          </cell>
          <cell r="C1690">
            <v>736.47</v>
          </cell>
        </row>
        <row r="1691">
          <cell r="A1691">
            <v>2531</v>
          </cell>
          <cell r="B1691" t="str">
            <v>BRAWNY USO MEDIO 760 WIPERS H/S C/10 PAQ. DE 76 (2</v>
          </cell>
          <cell r="C1691">
            <v>295.89999999999998</v>
          </cell>
        </row>
        <row r="1692">
          <cell r="A1692">
            <v>2532</v>
          </cell>
          <cell r="B1692" t="str">
            <v>BRAWNY MULTIUSOS 800 WIPERS H/S C/16 PAQ. DE 50</v>
          </cell>
          <cell r="C1692">
            <v>242.91</v>
          </cell>
        </row>
        <row r="1693">
          <cell r="A1693">
            <v>2533</v>
          </cell>
          <cell r="B1693" t="str">
            <v>DESPACHADOR</v>
          </cell>
          <cell r="C1693">
            <v>476.28</v>
          </cell>
        </row>
        <row r="1694">
          <cell r="A1694">
            <v>2535</v>
          </cell>
          <cell r="B1694" t="str">
            <v>DESPACHADOR MAXIROLLO 3.25 HUMO</v>
          </cell>
          <cell r="C1694">
            <v>217.36999511718801</v>
          </cell>
        </row>
        <row r="1695">
          <cell r="A1695">
            <v>2536</v>
          </cell>
          <cell r="B1695" t="str">
            <v>DESPACHADOR MAXIROLLO 3.25 BLANCO</v>
          </cell>
          <cell r="C1695">
            <v>211.53</v>
          </cell>
        </row>
        <row r="1696">
          <cell r="A1696">
            <v>2540</v>
          </cell>
          <cell r="B1696" t="str">
            <v>KEY PAPEL VERSATWIN PREMIUM H/D 95M (CAJA C/24)</v>
          </cell>
          <cell r="C1696">
            <v>178</v>
          </cell>
        </row>
        <row r="1697">
          <cell r="A1697">
            <v>2541</v>
          </cell>
          <cell r="B1697" t="str">
            <v>SERVILLETERO DE MESA</v>
          </cell>
          <cell r="C1697">
            <v>50.02</v>
          </cell>
        </row>
        <row r="1698">
          <cell r="A1698">
            <v>2542</v>
          </cell>
          <cell r="B1698" t="str">
            <v>PAÑUELO FACIAL PREMIUM H/D (PAQ.C/100, CAJA C/30 P</v>
          </cell>
          <cell r="C1698">
            <v>163</v>
          </cell>
        </row>
        <row r="1699">
          <cell r="A1699">
            <v>2545</v>
          </cell>
          <cell r="B1699" t="str">
            <v>SERVILLETA BARRACAFETERA PAQ. C/250 H/S CAJA C/24</v>
          </cell>
          <cell r="C1699">
            <v>305</v>
          </cell>
        </row>
        <row r="1700">
          <cell r="A1700">
            <v>2546</v>
          </cell>
          <cell r="B1700" t="str">
            <v>KEY SERVILLETA CLASICO H/S C/6000 C/250</v>
          </cell>
          <cell r="C1700">
            <v>136.5</v>
          </cell>
        </row>
        <row r="1701">
          <cell r="A1701">
            <v>2547</v>
          </cell>
          <cell r="B1701" t="str">
            <v>SERVILLETA CLASICO CAJA C/6000 H/S</v>
          </cell>
          <cell r="C1701">
            <v>147.19</v>
          </cell>
        </row>
        <row r="1702">
          <cell r="A1702">
            <v>2548</v>
          </cell>
          <cell r="B1702" t="str">
            <v>Key Servilleta Clásico H/S (caja c/1200)</v>
          </cell>
          <cell r="C1702">
            <v>218.22</v>
          </cell>
        </row>
        <row r="1703">
          <cell r="A1703">
            <v>2549</v>
          </cell>
          <cell r="B1703" t="str">
            <v>TOALLA PARA COCINA 60 HD CAJA C/16 (2100)</v>
          </cell>
          <cell r="C1703">
            <v>102.09</v>
          </cell>
        </row>
        <row r="1704">
          <cell r="A1704">
            <v>2550</v>
          </cell>
          <cell r="B1704" t="str">
            <v>AMBITEC TOALLA EN ROLLO BLANCA H/S 180M (CAJA C/6)</v>
          </cell>
          <cell r="C1704">
            <v>145.6</v>
          </cell>
        </row>
        <row r="1705">
          <cell r="A1705">
            <v>2551</v>
          </cell>
          <cell r="B1705" t="str">
            <v>AMBITEC TOALLA EN ROLLO NATURAL H/S 165M (CAJA C/6</v>
          </cell>
          <cell r="C1705">
            <v>124.41</v>
          </cell>
        </row>
        <row r="1706">
          <cell r="A1706">
            <v>2552</v>
          </cell>
          <cell r="B1706" t="str">
            <v>KEY TOALLA EN ROLLO NATURAL H/S 180M (CAJA C/6)</v>
          </cell>
          <cell r="C1706">
            <v>128.96</v>
          </cell>
        </row>
        <row r="1707">
          <cell r="A1707">
            <v>2553</v>
          </cell>
          <cell r="B1707" t="str">
            <v>KEY TOALLA EN ROLLO NATURAL H/S 106M (CAJA C/12)</v>
          </cell>
          <cell r="C1707">
            <v>158.57</v>
          </cell>
        </row>
        <row r="1708">
          <cell r="A1708">
            <v>2555</v>
          </cell>
          <cell r="B1708" t="str">
            <v>KEY TOALLA EN ROLLO PREMIUM H/S 180M (CAJA C/6)</v>
          </cell>
          <cell r="C1708">
            <v>226.84</v>
          </cell>
        </row>
        <row r="1709">
          <cell r="A1709">
            <v>2556</v>
          </cell>
          <cell r="B1709" t="str">
            <v>KEY TOALLA EN ROLLO CLÁSICO H/S 180M (CAJA C/6)</v>
          </cell>
          <cell r="C1709">
            <v>210.32</v>
          </cell>
        </row>
        <row r="1710">
          <cell r="A1710">
            <v>2557</v>
          </cell>
          <cell r="B1710" t="str">
            <v>VANGUARD TOALLA EN ROLLO H/S 165M (CAJA C/6) (BLAN</v>
          </cell>
          <cell r="C1710">
            <v>138.9</v>
          </cell>
        </row>
        <row r="1711">
          <cell r="A1711">
            <v>2558</v>
          </cell>
          <cell r="B1711" t="str">
            <v>VANGUARD TOALLA EN ROLLO H/S 180M (CAJA C/6) (MELÓ</v>
          </cell>
          <cell r="C1711">
            <v>135.96</v>
          </cell>
        </row>
        <row r="1712">
          <cell r="A1712">
            <v>2559</v>
          </cell>
          <cell r="B1712" t="str">
            <v>KEY TOALLA EN ROLLO CLASICO  9KG</v>
          </cell>
          <cell r="C1712">
            <v>389.06</v>
          </cell>
        </row>
        <row r="1713">
          <cell r="A1713">
            <v>2560</v>
          </cell>
          <cell r="B1713" t="str">
            <v>TOALLA DE FLUIDO CENTRICO HD 180 MT/ROLLO CAJA C/6</v>
          </cell>
          <cell r="C1713">
            <v>245.25</v>
          </cell>
        </row>
        <row r="1714">
          <cell r="A1714">
            <v>2561</v>
          </cell>
          <cell r="B1714" t="str">
            <v>KEY TOALLA INTERDOBLADA PREMIUM H/S (CAJA C/3000)</v>
          </cell>
          <cell r="C1714">
            <v>162</v>
          </cell>
        </row>
        <row r="1715">
          <cell r="A1715">
            <v>2562</v>
          </cell>
          <cell r="B1715" t="str">
            <v>AMBITEC TOALLA INTERDOBLADA H/S (CAJA C/2000) (BLA</v>
          </cell>
          <cell r="C1715">
            <v>120.44</v>
          </cell>
        </row>
        <row r="1716">
          <cell r="A1716">
            <v>2563</v>
          </cell>
          <cell r="B1716" t="str">
            <v>KEY TOALLA INTERDOBLADA CLÁSICO H/D (CAJA C/2000)</v>
          </cell>
          <cell r="C1716">
            <v>95.68</v>
          </cell>
        </row>
        <row r="1717">
          <cell r="A1717">
            <v>2564</v>
          </cell>
          <cell r="B1717" t="str">
            <v>KEY PAPEL MAXIROLLO CLÁSICO H/D 400M (CAJA C/6)</v>
          </cell>
          <cell r="C1717">
            <v>183.66</v>
          </cell>
        </row>
        <row r="1718">
          <cell r="A1718">
            <v>2565</v>
          </cell>
          <cell r="B1718" t="str">
            <v>KEY PAPEL MAXIROLLO CLÁSICO H/D 510M (CAJA C/6)</v>
          </cell>
          <cell r="C1718">
            <v>220.79</v>
          </cell>
        </row>
        <row r="1719">
          <cell r="A1719">
            <v>2566</v>
          </cell>
          <cell r="B1719" t="str">
            <v>KEY PAPEL MINIROLLO CLÁSICO H/D 230M (CAJA C/6)</v>
          </cell>
          <cell r="C1719">
            <v>110.81</v>
          </cell>
        </row>
        <row r="1720">
          <cell r="A1720">
            <v>2567</v>
          </cell>
          <cell r="B1720" t="str">
            <v>KEY PAPEL MINIROLLO CLÁSICO H/D 200M (CAJA C/6)</v>
          </cell>
          <cell r="C1720">
            <v>80.94</v>
          </cell>
        </row>
        <row r="1721">
          <cell r="A1721">
            <v>2568</v>
          </cell>
          <cell r="B1721" t="str">
            <v>KEY PAPEL MAXIROLLO CLÁSICO H/S 1200M (CAJA C/6)</v>
          </cell>
          <cell r="C1721">
            <v>256.97000000000003</v>
          </cell>
        </row>
        <row r="1722">
          <cell r="A1722">
            <v>2569</v>
          </cell>
          <cell r="B1722" t="str">
            <v>VANGUARD PAPEL MINIROLLO H/D 200M (CAJA C/12)</v>
          </cell>
          <cell r="C1722">
            <v>132.19999999999999</v>
          </cell>
        </row>
        <row r="1723">
          <cell r="A1723">
            <v>2570</v>
          </cell>
          <cell r="B1723" t="str">
            <v>VANGUARD PAPEL MAXIROLLO H/D 400M (CAJA C/6)</v>
          </cell>
          <cell r="C1723">
            <v>132.19999999999999</v>
          </cell>
        </row>
        <row r="1724">
          <cell r="A1724">
            <v>2571</v>
          </cell>
          <cell r="B1724" t="str">
            <v>KEY PAPEL MINIROLLO PREMIUM H/D 200M (CAJA C/6)</v>
          </cell>
          <cell r="C1724">
            <v>246.98</v>
          </cell>
        </row>
        <row r="1725">
          <cell r="A1725">
            <v>2572</v>
          </cell>
          <cell r="B1725" t="str">
            <v>PAPEL CARRUSEL</v>
          </cell>
          <cell r="C1725">
            <v>237.7</v>
          </cell>
        </row>
        <row r="1726">
          <cell r="A1726">
            <v>2573</v>
          </cell>
          <cell r="B1726" t="str">
            <v>VANGUARD PAPEL MAXIROLLO H/D 500M (CAJA C/6)</v>
          </cell>
          <cell r="C1726">
            <v>165.5</v>
          </cell>
        </row>
        <row r="1727">
          <cell r="A1727">
            <v>2574</v>
          </cell>
          <cell r="B1727" t="str">
            <v>AMBITEC PAPEL MAXIROLLO (CAJA C/6)</v>
          </cell>
          <cell r="C1727">
            <v>121</v>
          </cell>
        </row>
        <row r="1728">
          <cell r="A1728">
            <v>2576</v>
          </cell>
          <cell r="B1728" t="str">
            <v>KEY PAPEL MAXIROLLO PREMIUM H/D 600M (CAJA C/6)</v>
          </cell>
          <cell r="C1728">
            <v>225</v>
          </cell>
        </row>
        <row r="1729">
          <cell r="A1729">
            <v>2578</v>
          </cell>
          <cell r="B1729" t="str">
            <v>KEY PAPEL MAXIROLLO CLÁSICO H/S 1000M (CAJA C/6)</v>
          </cell>
          <cell r="C1729">
            <v>191.68</v>
          </cell>
        </row>
        <row r="1730">
          <cell r="A1730">
            <v>2579</v>
          </cell>
          <cell r="B1730" t="str">
            <v>KEY PAPEL MAXIROLLO CLÁSICO H/S 700M (CAJA C/6)</v>
          </cell>
          <cell r="C1730">
            <v>152.36000000000001</v>
          </cell>
        </row>
        <row r="1731">
          <cell r="A1731">
            <v>2580</v>
          </cell>
          <cell r="B1731" t="str">
            <v>VANG.PAPEL TRADICIONAL 200 H/D (COLCHON C/96 ROLLO</v>
          </cell>
          <cell r="C1731">
            <v>107.8</v>
          </cell>
        </row>
        <row r="1732">
          <cell r="A1732">
            <v>2581</v>
          </cell>
          <cell r="C1732">
            <v>14.75</v>
          </cell>
        </row>
        <row r="1733">
          <cell r="A1733">
            <v>2582</v>
          </cell>
          <cell r="B1733" t="str">
            <v>P. TRADICIONAL CLASICO 250 H/D (COLCHON C/96 ROLLO</v>
          </cell>
          <cell r="C1733">
            <v>223.5</v>
          </cell>
        </row>
        <row r="1734">
          <cell r="A1734">
            <v>2583</v>
          </cell>
          <cell r="B1734" t="str">
            <v>PAPEL TRADIC.CLASICO 250HD 12P</v>
          </cell>
          <cell r="C1734">
            <v>140</v>
          </cell>
        </row>
        <row r="1735">
          <cell r="A1735">
            <v>2584</v>
          </cell>
          <cell r="B1735" t="str">
            <v>TRADICIONAL PREMIUM 500 H/D (CAJA C/96 ROLLOS)</v>
          </cell>
          <cell r="C1735">
            <v>386.42</v>
          </cell>
        </row>
        <row r="1736">
          <cell r="A1736">
            <v>2585</v>
          </cell>
          <cell r="B1736" t="str">
            <v>PAPEL HIGIENICO ANGEL SOFT DE 450 HD 80 ROLLOS/CAJ</v>
          </cell>
          <cell r="C1736">
            <v>367.75</v>
          </cell>
        </row>
        <row r="1737">
          <cell r="A1737">
            <v>2586</v>
          </cell>
          <cell r="B1737" t="str">
            <v>KEY PAPEL MINIROLLO PREMIUM H/D 300M (CAJA C/12)</v>
          </cell>
          <cell r="C1737">
            <v>225</v>
          </cell>
        </row>
        <row r="1738">
          <cell r="A1738">
            <v>2587</v>
          </cell>
          <cell r="B1738" t="str">
            <v>AMBITEC PAPEL MINIROLLO (CAJA C/12)</v>
          </cell>
          <cell r="C1738">
            <v>121</v>
          </cell>
        </row>
        <row r="1739">
          <cell r="A1739">
            <v>2588</v>
          </cell>
          <cell r="B1739" t="str">
            <v>VANGUARD PAPEL MAXIROLLO H/S 1100M (CAJA C/6)</v>
          </cell>
          <cell r="C1739">
            <v>219.51</v>
          </cell>
        </row>
        <row r="1740">
          <cell r="A1740">
            <v>2589</v>
          </cell>
          <cell r="B1740" t="str">
            <v>VANGUARD PAPEL MAXIROLLO H/S 750M (CAJA C/6)</v>
          </cell>
          <cell r="C1740">
            <v>144.38999999999999</v>
          </cell>
        </row>
        <row r="1741">
          <cell r="A1741">
            <v>2590</v>
          </cell>
          <cell r="B1741" t="str">
            <v>PAPEL HIGIENICO ENVISION DE 550 HD 80 ROLLOS/CAJA</v>
          </cell>
          <cell r="C1741">
            <v>314.47000000000003</v>
          </cell>
        </row>
        <row r="1742">
          <cell r="A1742">
            <v>2591</v>
          </cell>
          <cell r="B1742" t="str">
            <v>TOALLA INTERDOBLADA ADVANTAGE CAJA C/20 PAQ.</v>
          </cell>
          <cell r="C1742">
            <v>169</v>
          </cell>
        </row>
        <row r="1743">
          <cell r="A1743">
            <v>2593</v>
          </cell>
          <cell r="B1743" t="str">
            <v>KEY PAPEL MAXIROLLO CLÁSICO H/D 470M (CAJA C/6)</v>
          </cell>
          <cell r="C1743">
            <v>208.96</v>
          </cell>
        </row>
        <row r="1744">
          <cell r="A1744">
            <v>2597</v>
          </cell>
          <cell r="B1744" t="str">
            <v>VANGUARD TOALLA INTERDOBLADA H/S (CAJA C/3000) (ME</v>
          </cell>
          <cell r="C1744">
            <v>120</v>
          </cell>
        </row>
        <row r="1745">
          <cell r="A1745">
            <v>2598</v>
          </cell>
          <cell r="B1745" t="str">
            <v>KEY PAPEL MAXIROLLO PREMIUM H/D 500M(CAJA C/6)</v>
          </cell>
          <cell r="C1745">
            <v>246.98</v>
          </cell>
        </row>
        <row r="1746">
          <cell r="A1746">
            <v>2599</v>
          </cell>
          <cell r="B1746" t="str">
            <v xml:space="preserve">VANG.T.INTERDOBLADA H/S BLANCA (CAJA C/2000)      </v>
          </cell>
          <cell r="C1746">
            <v>90</v>
          </cell>
        </row>
        <row r="1747">
          <cell r="A1747">
            <v>2601</v>
          </cell>
          <cell r="B1747" t="str">
            <v>KEY GERM-O-PHEN 0.25 LTS</v>
          </cell>
          <cell r="C1747">
            <v>9.14</v>
          </cell>
        </row>
        <row r="1748">
          <cell r="A1748">
            <v>2603</v>
          </cell>
          <cell r="B1748" t="str">
            <v>GERM-O- PHEN</v>
          </cell>
          <cell r="C1748">
            <v>125.9</v>
          </cell>
        </row>
        <row r="1749">
          <cell r="A1749">
            <v>2604</v>
          </cell>
          <cell r="B1749" t="str">
            <v>GERM-O- PHEN</v>
          </cell>
          <cell r="C1749">
            <v>710.97</v>
          </cell>
        </row>
        <row r="1750">
          <cell r="A1750">
            <v>2606</v>
          </cell>
          <cell r="B1750" t="str">
            <v>KEY GERM-O-PHEN PLU 0.25 LTS</v>
          </cell>
          <cell r="C1750">
            <v>6.8</v>
          </cell>
        </row>
        <row r="1751">
          <cell r="A1751">
            <v>2608</v>
          </cell>
          <cell r="B1751" t="str">
            <v>GERM-O- PHEN PLUS</v>
          </cell>
          <cell r="C1751">
            <v>229.5</v>
          </cell>
        </row>
        <row r="1752">
          <cell r="A1752">
            <v>2609</v>
          </cell>
          <cell r="B1752" t="str">
            <v>GERM-O- PHEN PLUS</v>
          </cell>
          <cell r="C1752">
            <v>1104.5</v>
          </cell>
        </row>
        <row r="1753">
          <cell r="A1753">
            <v>2614</v>
          </cell>
          <cell r="B1753" t="str">
            <v>KEY TRANS 200  20 LTS</v>
          </cell>
          <cell r="C1753">
            <v>332.1</v>
          </cell>
        </row>
        <row r="1754">
          <cell r="A1754">
            <v>2615</v>
          </cell>
          <cell r="B1754" t="str">
            <v>KEY TRANS 200  200 LTS.</v>
          </cell>
          <cell r="C1754">
            <v>3075.45</v>
          </cell>
        </row>
        <row r="1755">
          <cell r="A1755">
            <v>2616</v>
          </cell>
          <cell r="B1755" t="str">
            <v xml:space="preserve">KEY TRANS 300 20 LT.           </v>
          </cell>
          <cell r="C1755">
            <v>649.12</v>
          </cell>
        </row>
        <row r="1756">
          <cell r="A1756">
            <v>2619</v>
          </cell>
          <cell r="B1756" t="str">
            <v>KEY TRANS 500  20 LTS</v>
          </cell>
          <cell r="C1756">
            <v>173.29</v>
          </cell>
        </row>
        <row r="1757">
          <cell r="A1757">
            <v>2620</v>
          </cell>
          <cell r="B1757" t="str">
            <v>KEY TRANS 500  200 LTS.</v>
          </cell>
          <cell r="C1757">
            <v>1419.6</v>
          </cell>
        </row>
        <row r="1758">
          <cell r="A1758">
            <v>2621</v>
          </cell>
          <cell r="B1758" t="str">
            <v>KEY GERM-O-DINE PLU 0.25 LTS</v>
          </cell>
          <cell r="C1758">
            <v>12.01</v>
          </cell>
        </row>
        <row r="1759">
          <cell r="A1759">
            <v>2623</v>
          </cell>
          <cell r="B1759" t="str">
            <v>GERM-O-DINE PLUS</v>
          </cell>
          <cell r="C1759">
            <v>234.23</v>
          </cell>
        </row>
        <row r="1760">
          <cell r="A1760">
            <v>2624</v>
          </cell>
          <cell r="B1760" t="str">
            <v>GERM-O-DINE PLUS</v>
          </cell>
          <cell r="C1760">
            <v>1151.99</v>
          </cell>
        </row>
        <row r="1761">
          <cell r="A1761">
            <v>2626</v>
          </cell>
          <cell r="B1761" t="str">
            <v>KEY GERM-O-QUAT 0.25 LTS</v>
          </cell>
          <cell r="C1761">
            <v>4.58</v>
          </cell>
        </row>
        <row r="1762">
          <cell r="A1762">
            <v>2628</v>
          </cell>
          <cell r="B1762" t="str">
            <v>GERM-O- QUAT</v>
          </cell>
          <cell r="C1762">
            <v>48.48</v>
          </cell>
        </row>
        <row r="1763">
          <cell r="A1763">
            <v>2629</v>
          </cell>
          <cell r="B1763" t="str">
            <v>GERM-O- QUAT</v>
          </cell>
          <cell r="C1763">
            <v>224.23</v>
          </cell>
        </row>
        <row r="1764">
          <cell r="A1764">
            <v>2631</v>
          </cell>
          <cell r="B1764" t="str">
            <v>KEY GERM-O-QUAT PLU 0.25 LTS</v>
          </cell>
          <cell r="C1764">
            <v>9.5</v>
          </cell>
        </row>
        <row r="1765">
          <cell r="A1765">
            <v>2633</v>
          </cell>
          <cell r="B1765" t="str">
            <v>GERM-O- QUAT PLUS</v>
          </cell>
          <cell r="C1765">
            <v>178.43</v>
          </cell>
        </row>
        <row r="1766">
          <cell r="A1766">
            <v>2634</v>
          </cell>
          <cell r="B1766" t="str">
            <v>GERM-O- QUAT PLUS</v>
          </cell>
          <cell r="C1766">
            <v>851.8</v>
          </cell>
        </row>
        <row r="1767">
          <cell r="A1767">
            <v>2636</v>
          </cell>
          <cell r="B1767" t="str">
            <v>KEY GERM-O-CLOR 0.03 KG</v>
          </cell>
          <cell r="C1767">
            <v>3.36</v>
          </cell>
        </row>
        <row r="1768">
          <cell r="A1768">
            <v>2637</v>
          </cell>
          <cell r="B1768" t="str">
            <v>KEY GERM-O-CLOR 3.5 KGS</v>
          </cell>
          <cell r="C1768">
            <v>223.91</v>
          </cell>
        </row>
        <row r="1769">
          <cell r="A1769">
            <v>2639</v>
          </cell>
          <cell r="B1769" t="str">
            <v>KEY TRANS 100  20 LTS</v>
          </cell>
          <cell r="C1769">
            <v>322.8</v>
          </cell>
        </row>
        <row r="1770">
          <cell r="A1770">
            <v>2640</v>
          </cell>
          <cell r="B1770" t="str">
            <v>KEY TRANS 100  200 LTS</v>
          </cell>
          <cell r="C1770">
            <v>2866.5</v>
          </cell>
        </row>
        <row r="1771">
          <cell r="A1771">
            <v>2642</v>
          </cell>
          <cell r="B1771" t="str">
            <v>KEY DERM-O-QUAT ESPUMA 230 ML.</v>
          </cell>
          <cell r="C1771">
            <v>36.71</v>
          </cell>
        </row>
        <row r="1772">
          <cell r="A1772">
            <v>2643</v>
          </cell>
          <cell r="B1772" t="str">
            <v>KEY DER-O-WYPE ESPUMA 230 ML</v>
          </cell>
          <cell r="C1772">
            <v>56.12</v>
          </cell>
        </row>
        <row r="1773">
          <cell r="A1773">
            <v>2644</v>
          </cell>
          <cell r="B1773" t="str">
            <v>OXICLOR</v>
          </cell>
          <cell r="C1773">
            <v>373.5</v>
          </cell>
        </row>
        <row r="1774">
          <cell r="A1774">
            <v>2645</v>
          </cell>
          <cell r="B1774" t="str">
            <v>KEY SOLV.DESENG.P/PARTES MEC.1 LT. PRESENTACION TA</v>
          </cell>
          <cell r="C1774">
            <v>30.34</v>
          </cell>
        </row>
        <row r="1775">
          <cell r="A1775">
            <v>2646</v>
          </cell>
          <cell r="B1775" t="str">
            <v>KEY DERM-O-WIPE ESPUMA CARTUCH</v>
          </cell>
          <cell r="C1775">
            <v>373.5</v>
          </cell>
        </row>
        <row r="1776">
          <cell r="A1776">
            <v>2647</v>
          </cell>
          <cell r="B1776" t="str">
            <v>KEY DERM-O-WIPE 0.25 LT.</v>
          </cell>
          <cell r="C1776">
            <v>22.96</v>
          </cell>
        </row>
        <row r="1777">
          <cell r="A1777">
            <v>2648</v>
          </cell>
          <cell r="B1777" t="str">
            <v xml:space="preserve">KEY DERM-O-WIPE 960 ML.        </v>
          </cell>
          <cell r="C1777">
            <v>38.61</v>
          </cell>
        </row>
        <row r="1778">
          <cell r="A1778">
            <v>2650</v>
          </cell>
          <cell r="B1778" t="str">
            <v>KEY DINE-O-DERM ESPUMA 3.5 LTS 060.066.0658</v>
          </cell>
          <cell r="C1778">
            <v>95.4</v>
          </cell>
        </row>
        <row r="1779">
          <cell r="A1779">
            <v>2651</v>
          </cell>
          <cell r="B1779" t="str">
            <v>KEY ANTISEP.GERM.CLOR.BENZ.12% 0.5 LTS. (060.066.0</v>
          </cell>
          <cell r="C1779">
            <v>12.5</v>
          </cell>
        </row>
        <row r="1780">
          <cell r="A1780">
            <v>2652</v>
          </cell>
          <cell r="B1780" t="str">
            <v>KEY DERM-O-QUAT ESPUMA 4L</v>
          </cell>
          <cell r="C1780">
            <v>158.34</v>
          </cell>
        </row>
        <row r="1781">
          <cell r="A1781">
            <v>2653</v>
          </cell>
          <cell r="B1781" t="str">
            <v>DERM-O-WIPE ESPUMA 4L</v>
          </cell>
          <cell r="C1781">
            <v>493.35</v>
          </cell>
        </row>
        <row r="1782">
          <cell r="A1782">
            <v>2654</v>
          </cell>
          <cell r="B1782" t="str">
            <v>KEY TRANS 400  20 LTS.</v>
          </cell>
          <cell r="C1782">
            <v>628.70000000000005</v>
          </cell>
        </row>
        <row r="1783">
          <cell r="A1783">
            <v>2655</v>
          </cell>
          <cell r="B1783" t="str">
            <v>KEY TRANS 400  200 LTS</v>
          </cell>
          <cell r="C1783">
            <v>6290.3</v>
          </cell>
        </row>
        <row r="1784">
          <cell r="A1784">
            <v>2656</v>
          </cell>
          <cell r="B1784" t="str">
            <v>KEY SPA SHAMPOO P/CABELLO Y CUERPO 0.25 LT</v>
          </cell>
          <cell r="C1784">
            <v>7</v>
          </cell>
        </row>
        <row r="1785">
          <cell r="A1785">
            <v>2658</v>
          </cell>
          <cell r="B1785" t="str">
            <v>KEY SPA SHAMPOO P/CABELLO</v>
          </cell>
          <cell r="C1785">
            <v>939</v>
          </cell>
        </row>
        <row r="1786">
          <cell r="A1786">
            <v>2659</v>
          </cell>
          <cell r="B1786" t="str">
            <v>KEY SPA SHAMPOO P/CABELLO</v>
          </cell>
          <cell r="C1786">
            <v>440.8</v>
          </cell>
        </row>
        <row r="1787">
          <cell r="A1787">
            <v>2660</v>
          </cell>
          <cell r="B1787" t="str">
            <v>KEY SPA SHAMPOO P/CABELLO 200L</v>
          </cell>
          <cell r="C1787">
            <v>2383.3000000000002</v>
          </cell>
        </row>
        <row r="1788">
          <cell r="A1788">
            <v>2661</v>
          </cell>
          <cell r="B1788" t="str">
            <v>KEY DERM-O-WIPE 0.12 LTS</v>
          </cell>
          <cell r="C1788">
            <v>11.16</v>
          </cell>
        </row>
        <row r="1789">
          <cell r="A1789">
            <v>2662</v>
          </cell>
          <cell r="B1789" t="str">
            <v>KEY DERM-O-WIPE 0.8 LTS</v>
          </cell>
          <cell r="C1789">
            <v>41.6</v>
          </cell>
        </row>
        <row r="1790">
          <cell r="A1790">
            <v>2663</v>
          </cell>
          <cell r="B1790" t="str">
            <v>KEY DERM-O-WIPE 4 LTS</v>
          </cell>
          <cell r="C1790">
            <v>135.56</v>
          </cell>
        </row>
        <row r="1791">
          <cell r="A1791">
            <v>2664</v>
          </cell>
          <cell r="B1791" t="str">
            <v>KEY DERM-O-WIPE 20 LTS</v>
          </cell>
          <cell r="C1791">
            <v>634.17999999999995</v>
          </cell>
        </row>
        <row r="1792">
          <cell r="A1792">
            <v>2666</v>
          </cell>
          <cell r="B1792" t="str">
            <v>KEY SAN-O-DERM 0.25 LTS</v>
          </cell>
          <cell r="C1792">
            <v>6.2</v>
          </cell>
        </row>
        <row r="1793">
          <cell r="A1793">
            <v>2667</v>
          </cell>
          <cell r="B1793" t="str">
            <v>KEY SAN-O-DERM 0.8 LTS</v>
          </cell>
          <cell r="C1793">
            <v>33.799999999999997</v>
          </cell>
        </row>
        <row r="1794">
          <cell r="A1794">
            <v>2668</v>
          </cell>
          <cell r="B1794" t="str">
            <v xml:space="preserve">KEY SAN-O-DERM 4 LTS           </v>
          </cell>
          <cell r="C1794">
            <v>96.54</v>
          </cell>
        </row>
        <row r="1795">
          <cell r="A1795">
            <v>2669</v>
          </cell>
          <cell r="B1795" t="str">
            <v>KEY SAN-O-DERM 20 LTS</v>
          </cell>
          <cell r="C1795">
            <v>438.32</v>
          </cell>
        </row>
        <row r="1796">
          <cell r="A1796">
            <v>2671</v>
          </cell>
          <cell r="B1796" t="str">
            <v>KEY SAN-O-DERM PLUS 0.25 LTS</v>
          </cell>
          <cell r="C1796">
            <v>7.9</v>
          </cell>
        </row>
        <row r="1797">
          <cell r="A1797">
            <v>2672</v>
          </cell>
          <cell r="B1797" t="str">
            <v>KEY SAN-O-DERM PLUS 0.8 L</v>
          </cell>
          <cell r="C1797">
            <v>37.4</v>
          </cell>
        </row>
        <row r="1798">
          <cell r="A1798">
            <v>2673</v>
          </cell>
          <cell r="B1798" t="str">
            <v>KEY SAN-O-DERM PLUS 4 LTS</v>
          </cell>
          <cell r="C1798">
            <v>139.19999999999999</v>
          </cell>
        </row>
        <row r="1799">
          <cell r="A1799">
            <v>2674</v>
          </cell>
          <cell r="B1799" t="str">
            <v>KEY SAN-O-DERM PLUS 20 LTS</v>
          </cell>
          <cell r="C1799">
            <v>687.71</v>
          </cell>
        </row>
        <row r="1800">
          <cell r="A1800">
            <v>2676</v>
          </cell>
          <cell r="B1800" t="str">
            <v>KEY DINE-O-DERM PLU 0.25 LTS</v>
          </cell>
          <cell r="C1800">
            <v>10.029999999999999</v>
          </cell>
        </row>
        <row r="1801">
          <cell r="A1801">
            <v>2678</v>
          </cell>
          <cell r="B1801" t="str">
            <v>KEY DINE-O-DERM PLU 4 LTS</v>
          </cell>
          <cell r="C1801">
            <v>141.38999999999999</v>
          </cell>
        </row>
        <row r="1802">
          <cell r="A1802">
            <v>2679</v>
          </cell>
          <cell r="B1802" t="str">
            <v>DINE -O- DERM PLUS</v>
          </cell>
          <cell r="C1802">
            <v>620.89</v>
          </cell>
        </row>
        <row r="1803">
          <cell r="A1803">
            <v>2683</v>
          </cell>
          <cell r="B1803" t="str">
            <v>KEY GERM-O-ALDH 4 LTS</v>
          </cell>
          <cell r="C1803">
            <v>54.69</v>
          </cell>
        </row>
        <row r="1804">
          <cell r="A1804">
            <v>2688</v>
          </cell>
          <cell r="B1804" t="str">
            <v>KEY GERM-O-ZYME 4 LTS</v>
          </cell>
          <cell r="C1804">
            <v>641.72</v>
          </cell>
        </row>
        <row r="1805">
          <cell r="A1805">
            <v>2689</v>
          </cell>
          <cell r="B1805" t="str">
            <v>LIQUIDO CLORADO 19 LTS</v>
          </cell>
          <cell r="C1805">
            <v>62.3</v>
          </cell>
        </row>
        <row r="1806">
          <cell r="A1806">
            <v>2690</v>
          </cell>
          <cell r="B1806" t="str">
            <v>MICROFIBRA 40X40CM AZUL PAQ/10</v>
          </cell>
          <cell r="C1806">
            <v>489.9</v>
          </cell>
        </row>
        <row r="1807">
          <cell r="A1807">
            <v>2691</v>
          </cell>
          <cell r="B1807" t="str">
            <v>MICROFIBRA 40X40CM AMARILLC/10</v>
          </cell>
          <cell r="C1807">
            <v>489.9</v>
          </cell>
        </row>
        <row r="1808">
          <cell r="A1808">
            <v>2692</v>
          </cell>
          <cell r="B1808" t="str">
            <v>MICROFIBRA 40X40CM MORADA C/10</v>
          </cell>
          <cell r="C1808">
            <v>489.9</v>
          </cell>
        </row>
        <row r="1809">
          <cell r="A1809">
            <v>2693</v>
          </cell>
          <cell r="B1809" t="str">
            <v>ASPERSORPUMP-UP SPRAYER 1.5 HS</v>
          </cell>
          <cell r="C1809">
            <v>340.26</v>
          </cell>
        </row>
        <row r="1810">
          <cell r="A1810">
            <v>2694</v>
          </cell>
          <cell r="B1810" t="str">
            <v xml:space="preserve">JALADOR BASE PLASTICA 45CM BLA NCO  FI45W         </v>
          </cell>
          <cell r="C1810">
            <v>84.66</v>
          </cell>
        </row>
        <row r="1811">
          <cell r="A1811">
            <v>2695</v>
          </cell>
          <cell r="B1811" t="str">
            <v>REPUESTO QUITA PELUSA</v>
          </cell>
          <cell r="C1811">
            <v>118.5</v>
          </cell>
        </row>
        <row r="1812">
          <cell r="A1812">
            <v>2696</v>
          </cell>
          <cell r="B1812" t="str">
            <v>QUITA PELUSA</v>
          </cell>
          <cell r="C1812">
            <v>346.29998779296898</v>
          </cell>
        </row>
        <row r="1813">
          <cell r="A1813">
            <v>2697</v>
          </cell>
          <cell r="B1813" t="str">
            <v>FIBRA RECTANGULAR BLANCA CJ/20</v>
          </cell>
          <cell r="C1813">
            <v>187.1</v>
          </cell>
        </row>
        <row r="1814">
          <cell r="A1814">
            <v>2698</v>
          </cell>
          <cell r="B1814" t="str">
            <v>PORTAFIBRA</v>
          </cell>
          <cell r="C1814">
            <v>138.02000000000001</v>
          </cell>
        </row>
        <row r="1815">
          <cell r="A1815">
            <v>2699</v>
          </cell>
          <cell r="B1815" t="str">
            <v>NEBULIZADOR FOG MASTER 1 LT</v>
          </cell>
          <cell r="C1815">
            <v>3709.73</v>
          </cell>
        </row>
        <row r="1816">
          <cell r="A1816">
            <v>2700</v>
          </cell>
          <cell r="B1816" t="str">
            <v xml:space="preserve">TANQUE 1 CUARTO GALON          JR100              </v>
          </cell>
          <cell r="C1816">
            <v>206.11</v>
          </cell>
        </row>
        <row r="1817">
          <cell r="A1817">
            <v>2701</v>
          </cell>
          <cell r="B1817" t="str">
            <v>KEY ANTISEP.GERM.GLUT.2%IMSS4L</v>
          </cell>
          <cell r="C1817">
            <v>40.43</v>
          </cell>
        </row>
        <row r="1818">
          <cell r="A1818">
            <v>2703</v>
          </cell>
          <cell r="B1818" t="str">
            <v>SELLADOR PARA PISOS 18 LTS 350.814.0013</v>
          </cell>
          <cell r="C1818">
            <v>783.2</v>
          </cell>
        </row>
        <row r="1819">
          <cell r="A1819">
            <v>2704</v>
          </cell>
          <cell r="B1819" t="str">
            <v>REMOVEDOR DE CERAS 18 LTS 350.580.0247</v>
          </cell>
          <cell r="C1819">
            <v>317.39999999999998</v>
          </cell>
        </row>
        <row r="1820">
          <cell r="A1820">
            <v>2705</v>
          </cell>
          <cell r="B1820" t="str">
            <v>PASTA P/PULIR Y ABRILL.PISOS IMSS 9kg 350.707.0062</v>
          </cell>
          <cell r="C1820">
            <v>526.65</v>
          </cell>
        </row>
        <row r="1821">
          <cell r="A1821">
            <v>2706</v>
          </cell>
          <cell r="B1821" t="str">
            <v>GERMOPHEN IMSS 286.0012-A</v>
          </cell>
          <cell r="C1821">
            <v>77.599999999999994</v>
          </cell>
        </row>
        <row r="1822">
          <cell r="A1822">
            <v>2707</v>
          </cell>
          <cell r="B1822" t="str">
            <v>RESTAURADOR DE BRILLO P/PISOS 18 LT</v>
          </cell>
          <cell r="C1822">
            <v>304.63</v>
          </cell>
        </row>
        <row r="1823">
          <cell r="A1823">
            <v>2708</v>
          </cell>
          <cell r="B1823" t="str">
            <v>ADIT.ENJUAGUE LOZA 4 LTS 350.795.0057</v>
          </cell>
          <cell r="C1823">
            <v>158.16</v>
          </cell>
        </row>
        <row r="1824">
          <cell r="A1824">
            <v>2709</v>
          </cell>
          <cell r="B1824" t="str">
            <v>DET. POLVO P/LOZA I 10 KGS</v>
          </cell>
          <cell r="C1824">
            <v>313.56</v>
          </cell>
        </row>
        <row r="1825">
          <cell r="A1825">
            <v>2710</v>
          </cell>
          <cell r="B1825" t="str">
            <v>AMPHEN IMSS  4 LT.</v>
          </cell>
          <cell r="C1825">
            <v>60.5</v>
          </cell>
        </row>
        <row r="1826">
          <cell r="A1826">
            <v>2711</v>
          </cell>
          <cell r="B1826" t="str">
            <v>AMPHEN IMSS 18 LTS 350.286.0020</v>
          </cell>
          <cell r="C1826">
            <v>276.5</v>
          </cell>
        </row>
        <row r="1827">
          <cell r="A1827">
            <v>2715</v>
          </cell>
          <cell r="B1827" t="str">
            <v>DESINF.Y DETERG.P/ASEO QUIROFANO</v>
          </cell>
          <cell r="C1827">
            <v>208.49</v>
          </cell>
        </row>
        <row r="1828">
          <cell r="A1828">
            <v>2717</v>
          </cell>
          <cell r="B1828" t="str">
            <v>CERA PPISOS DE LOSETA VINILIC GRANITO 18LT IMSS:35</v>
          </cell>
          <cell r="C1828">
            <v>910.2</v>
          </cell>
        </row>
        <row r="1829">
          <cell r="A1829">
            <v>2718</v>
          </cell>
          <cell r="B1829" t="str">
            <v>DESINF BASE YODO 4 LTS 350.442.0054</v>
          </cell>
          <cell r="C1829">
            <v>249.3</v>
          </cell>
        </row>
        <row r="1830">
          <cell r="A1830">
            <v>2719</v>
          </cell>
          <cell r="B1830" t="str">
            <v>DET. EN POLVO P/LOZA 10 KGS</v>
          </cell>
          <cell r="C1830">
            <v>43.81</v>
          </cell>
        </row>
        <row r="1831">
          <cell r="A1831">
            <v>2721</v>
          </cell>
          <cell r="B1831" t="str">
            <v>HYDROCONTROL CW-103</v>
          </cell>
          <cell r="C1831">
            <v>225.58</v>
          </cell>
        </row>
        <row r="1832">
          <cell r="A1832">
            <v>2724</v>
          </cell>
          <cell r="B1832" t="str">
            <v>HYDROCONTROL BW-301 IMSS</v>
          </cell>
          <cell r="C1832">
            <v>479.32</v>
          </cell>
        </row>
        <row r="1833">
          <cell r="A1833">
            <v>2725</v>
          </cell>
          <cell r="B1833" t="str">
            <v>HYDROCONTROL BW-108 IMSS</v>
          </cell>
          <cell r="C1833">
            <v>296.82</v>
          </cell>
        </row>
        <row r="1834">
          <cell r="A1834">
            <v>2726</v>
          </cell>
          <cell r="B1834" t="str">
            <v>J.L.C LAVADO MANOS IMSS 18 LT 350.543.0086</v>
          </cell>
          <cell r="C1834">
            <v>270.62</v>
          </cell>
        </row>
        <row r="1835">
          <cell r="A1835">
            <v>2729</v>
          </cell>
          <cell r="B1835" t="str">
            <v>DETERGENTE LIQUIDO P/ROPA 50LT 350.316.0859</v>
          </cell>
          <cell r="C1835">
            <v>759.54</v>
          </cell>
        </row>
        <row r="1836">
          <cell r="A1836">
            <v>2730</v>
          </cell>
          <cell r="B1836" t="str">
            <v>PRELAVADOR LIQUIDO 50 LT. 350.840.0011</v>
          </cell>
          <cell r="C1836">
            <v>1350.2</v>
          </cell>
        </row>
        <row r="1837">
          <cell r="A1837">
            <v>2731</v>
          </cell>
          <cell r="B1837" t="str">
            <v>NEUTRALIZANTE LIQUIDO 50 LT. 350.642.0110</v>
          </cell>
          <cell r="C1837">
            <v>503.81</v>
          </cell>
        </row>
        <row r="1838">
          <cell r="A1838">
            <v>2732</v>
          </cell>
          <cell r="B1838" t="str">
            <v>DESINF.DE VEGETALES B/YODO 1L IMSS 350.442.0328.02</v>
          </cell>
          <cell r="C1838">
            <v>60.1</v>
          </cell>
        </row>
        <row r="1839">
          <cell r="A1839">
            <v>2733</v>
          </cell>
          <cell r="B1839" t="str">
            <v>HIPOCLORITO DE SODIO 13% GRANE</v>
          </cell>
          <cell r="C1839">
            <v>2.2999999999999998</v>
          </cell>
        </row>
        <row r="1840">
          <cell r="A1840">
            <v>2734</v>
          </cell>
          <cell r="B1840" t="str">
            <v>LIMP.DESENG.DESINF. AMB 18 LTS 350.580.0817</v>
          </cell>
          <cell r="C1840">
            <v>188.47</v>
          </cell>
        </row>
        <row r="1841">
          <cell r="A1841">
            <v>2735</v>
          </cell>
          <cell r="B1841" t="str">
            <v>LIMP. LIQ. DESENGRASANTE</v>
          </cell>
          <cell r="C1841">
            <v>1309.21</v>
          </cell>
        </row>
        <row r="1842">
          <cell r="A1842">
            <v>2737</v>
          </cell>
          <cell r="B1842" t="str">
            <v>JABON P/MANOS PRE-QUIRURG.4 LT 060.066.0914</v>
          </cell>
          <cell r="C1842">
            <v>97.33</v>
          </cell>
        </row>
        <row r="1843">
          <cell r="A1843">
            <v>2738</v>
          </cell>
          <cell r="B1843" t="str">
            <v>DINE-O-DERM PLUS IMSS 4 LT. 060.066.0898</v>
          </cell>
          <cell r="C1843">
            <v>140.69999999999999</v>
          </cell>
        </row>
        <row r="1844">
          <cell r="A1844">
            <v>2739</v>
          </cell>
          <cell r="B1844" t="str">
            <v>DERM-O-WIPE IMSS 4 LT. 060.066.0906</v>
          </cell>
          <cell r="C1844">
            <v>86.2</v>
          </cell>
        </row>
        <row r="1845">
          <cell r="A1845">
            <v>2740</v>
          </cell>
          <cell r="B1845" t="str">
            <v>JABON ANTISEPT.Y GERM. 250 ML. PARA MANOS ( GLAXO</v>
          </cell>
          <cell r="C1845">
            <v>13.7</v>
          </cell>
        </row>
        <row r="1846">
          <cell r="A1846">
            <v>2741</v>
          </cell>
          <cell r="B1846" t="str">
            <v>QUITASARRO</v>
          </cell>
          <cell r="C1846">
            <v>3.72</v>
          </cell>
        </row>
        <row r="1847">
          <cell r="A1847">
            <v>2745</v>
          </cell>
          <cell r="B1847" t="str">
            <v>LIQ. P/TRATAMIENTO DE MECHUDOS</v>
          </cell>
          <cell r="C1847">
            <v>1192.21</v>
          </cell>
        </row>
        <row r="1848">
          <cell r="A1848">
            <v>2746</v>
          </cell>
          <cell r="B1848" t="str">
            <v>LIQ TRAT D/MECHUDOS 18 LTS 350.580.0304</v>
          </cell>
          <cell r="C1848">
            <v>560.95000000000005</v>
          </cell>
        </row>
        <row r="1849">
          <cell r="A1849">
            <v>2747</v>
          </cell>
          <cell r="B1849" t="str">
            <v>CUCARACHICIDA BASE AGUA (PA)</v>
          </cell>
          <cell r="C1849">
            <v>1027.6600000000001</v>
          </cell>
        </row>
        <row r="1850">
          <cell r="A1850">
            <v>2749</v>
          </cell>
          <cell r="B1850" t="str">
            <v>DELTAMETRINA 2.5% 1 LTS</v>
          </cell>
          <cell r="C1850">
            <v>659.9</v>
          </cell>
        </row>
        <row r="1851">
          <cell r="A1851">
            <v>2750</v>
          </cell>
          <cell r="B1851" t="str">
            <v>BLANQUEADOR LIQUIDO 20 L AL 6% CLAVE IMSS: 350.107</v>
          </cell>
          <cell r="C1851">
            <v>129</v>
          </cell>
        </row>
        <row r="1852">
          <cell r="A1852">
            <v>2751</v>
          </cell>
          <cell r="B1852" t="str">
            <v>BLANQUEADOR LIQUIDO 20L AL 13% CLAVE IMSS: 350 107</v>
          </cell>
          <cell r="C1852">
            <v>177.56</v>
          </cell>
        </row>
        <row r="1853">
          <cell r="A1853">
            <v>2754</v>
          </cell>
          <cell r="B1853" t="str">
            <v>350.580.0239 PASTA P/METALES 1</v>
          </cell>
          <cell r="C1853">
            <v>540.38</v>
          </cell>
        </row>
        <row r="1854">
          <cell r="A1854">
            <v>2755</v>
          </cell>
          <cell r="B1854" t="str">
            <v>DETERGENTE EN POLVO (BOLSA 10K 350.316.0107</v>
          </cell>
          <cell r="C1854">
            <v>121.1</v>
          </cell>
        </row>
        <row r="1855">
          <cell r="A1855">
            <v>2756</v>
          </cell>
          <cell r="B1855" t="str">
            <v>JABON LIQ. GERMICIDA NEUTRO IMSS</v>
          </cell>
          <cell r="C1855">
            <v>5.9</v>
          </cell>
        </row>
        <row r="1856">
          <cell r="A1856">
            <v>2757</v>
          </cell>
          <cell r="B1856" t="str">
            <v xml:space="preserve">CLORO AL 5% 20 L              </v>
          </cell>
          <cell r="C1856">
            <v>98</v>
          </cell>
        </row>
        <row r="1857">
          <cell r="A1857">
            <v>2758</v>
          </cell>
          <cell r="B1857" t="str">
            <v>TIRAS P/MEDICION DESINFECTANTE</v>
          </cell>
          <cell r="C1857">
            <v>172.62</v>
          </cell>
        </row>
        <row r="1858">
          <cell r="A1858">
            <v>2760</v>
          </cell>
          <cell r="B1858" t="str">
            <v>CLORO AL 6% IMSS 20 LT FAB-KEY (350.107.0050)</v>
          </cell>
          <cell r="C1858">
            <v>136.86000000000001</v>
          </cell>
        </row>
        <row r="1859">
          <cell r="A1859">
            <v>2762</v>
          </cell>
          <cell r="B1859" t="str">
            <v>QUITASARRO IMSS 20 LT 350.580.0213</v>
          </cell>
          <cell r="C1859">
            <v>276.18</v>
          </cell>
        </row>
        <row r="1860">
          <cell r="A1860">
            <v>2764</v>
          </cell>
          <cell r="B1860" t="str">
            <v>LIMPIADOR DESENGRAS 18 LTS 350.580.0155</v>
          </cell>
          <cell r="C1860">
            <v>390.67</v>
          </cell>
        </row>
        <row r="1861">
          <cell r="A1861">
            <v>2766</v>
          </cell>
          <cell r="B1861" t="str">
            <v>DETERGENTE DESINF. 18 LTS 350.316.0016</v>
          </cell>
          <cell r="C1861">
            <v>242.44</v>
          </cell>
        </row>
        <row r="1862">
          <cell r="A1862">
            <v>2768</v>
          </cell>
          <cell r="B1862" t="str">
            <v>JABON NEUTRO P/PISO 18 LTS 350.543.0110</v>
          </cell>
          <cell r="C1862">
            <v>274.7</v>
          </cell>
        </row>
        <row r="1863">
          <cell r="A1863">
            <v>2776</v>
          </cell>
          <cell r="B1863" t="str">
            <v>DESINFECTANTE P/QUIROFANO 18LT 350.442.0021 IMSS</v>
          </cell>
          <cell r="C1863">
            <v>381.9</v>
          </cell>
        </row>
        <row r="1864">
          <cell r="A1864">
            <v>2777</v>
          </cell>
          <cell r="B1864" t="str">
            <v>DESINFECTANTE PARA QUIROFANO(PHEN)286-0012-0301</v>
          </cell>
          <cell r="C1864">
            <v>141.87</v>
          </cell>
        </row>
        <row r="1865">
          <cell r="A1865">
            <v>2778</v>
          </cell>
          <cell r="B1865" t="str">
            <v>DESINFECTANTE P/QUIROFANO 18LT 350.286.0012 IMSS</v>
          </cell>
          <cell r="C1865">
            <v>842.9</v>
          </cell>
        </row>
        <row r="1866">
          <cell r="A1866">
            <v>2780</v>
          </cell>
          <cell r="B1866" t="str">
            <v>GHERMOCLOR IMSS 350.316.0024</v>
          </cell>
          <cell r="C1866">
            <v>233.52</v>
          </cell>
        </row>
        <row r="1867">
          <cell r="A1867">
            <v>2784</v>
          </cell>
          <cell r="B1867" t="str">
            <v>DINE-O-DERM PLUS IMSS 4 LTS 350.543.0169</v>
          </cell>
          <cell r="C1867">
            <v>142.1</v>
          </cell>
        </row>
        <row r="1868">
          <cell r="A1868">
            <v>2786</v>
          </cell>
          <cell r="B1868" t="str">
            <v>DERM-O-WIPE IMSS 350.543.0177</v>
          </cell>
          <cell r="C1868">
            <v>90.48</v>
          </cell>
        </row>
        <row r="1869">
          <cell r="A1869">
            <v>2788</v>
          </cell>
          <cell r="B1869" t="str">
            <v>JABON P/MANOS PRE-QUIRURGICO 350.543.0631 IMSS   4</v>
          </cell>
          <cell r="C1869">
            <v>135.74</v>
          </cell>
        </row>
        <row r="1870">
          <cell r="A1870">
            <v>2790</v>
          </cell>
          <cell r="B1870" t="str">
            <v>BOLSA RESIDUO INFEC 1 PZA</v>
          </cell>
          <cell r="C1870">
            <v>201.56</v>
          </cell>
        </row>
        <row r="1871">
          <cell r="A1871">
            <v>2793</v>
          </cell>
          <cell r="B1871" t="str">
            <v>PRELAVADOR BIODEGRA 50 KGS 350.316.0750</v>
          </cell>
          <cell r="C1871">
            <v>803</v>
          </cell>
        </row>
        <row r="1872">
          <cell r="A1872">
            <v>2794</v>
          </cell>
          <cell r="B1872" t="str">
            <v>NEUTRALIZADOR BIDEG 50 KGS 350.642.0128</v>
          </cell>
          <cell r="C1872">
            <v>1022.7</v>
          </cell>
        </row>
        <row r="1873">
          <cell r="A1873">
            <v>2795</v>
          </cell>
          <cell r="B1873" t="str">
            <v>BLANQUEADOR ORGANIC 50 KGS 350.107.0134</v>
          </cell>
          <cell r="C1873">
            <v>1197</v>
          </cell>
        </row>
        <row r="1874">
          <cell r="A1874">
            <v>2796</v>
          </cell>
          <cell r="B1874" t="str">
            <v>DETERGENTE P/LAVANDERIA 50 KGS (SACOS) 350.316.005</v>
          </cell>
          <cell r="C1874">
            <v>977.29998779296898</v>
          </cell>
        </row>
        <row r="1875">
          <cell r="A1875">
            <v>2798</v>
          </cell>
          <cell r="B1875" t="str">
            <v xml:space="preserve">KIT # 2 P/ DESINCRUSTACION NEU MATICA             </v>
          </cell>
          <cell r="C1875">
            <v>4702.3900000000003</v>
          </cell>
        </row>
        <row r="1876">
          <cell r="A1876">
            <v>2799</v>
          </cell>
          <cell r="B1876" t="str">
            <v xml:space="preserve">KIT DOSIFICACION LGS EN BAÑOS DE AUTOBUSES </v>
          </cell>
          <cell r="C1876">
            <v>326.77</v>
          </cell>
        </row>
        <row r="1877">
          <cell r="A1877">
            <v>2800</v>
          </cell>
          <cell r="B1877" t="str">
            <v>ESTACION DE DESENGRASE GRANDE</v>
          </cell>
          <cell r="C1877">
            <v>17022.73</v>
          </cell>
        </row>
        <row r="1878">
          <cell r="A1878">
            <v>2801</v>
          </cell>
          <cell r="B1878" t="str">
            <v>ESTACION DE DESENGR 1 PZA</v>
          </cell>
          <cell r="C1878">
            <v>4631.54</v>
          </cell>
        </row>
        <row r="1879">
          <cell r="A1879">
            <v>2802</v>
          </cell>
          <cell r="B1879" t="str">
            <v>CLEAN-O-MATIC</v>
          </cell>
          <cell r="C1879">
            <v>31116.98</v>
          </cell>
        </row>
        <row r="1880">
          <cell r="A1880">
            <v>2803</v>
          </cell>
          <cell r="B1880" t="str">
            <v>DOSIFICADOR PERISTALTICO</v>
          </cell>
          <cell r="C1880">
            <v>6000.66</v>
          </cell>
        </row>
        <row r="1881">
          <cell r="A1881">
            <v>2804</v>
          </cell>
          <cell r="B1881" t="str">
            <v>VALV. SOLENOIDE P/H 1 PZA</v>
          </cell>
          <cell r="C1881">
            <v>959.69</v>
          </cell>
        </row>
        <row r="1882">
          <cell r="A1882">
            <v>2805</v>
          </cell>
          <cell r="B1882" t="str">
            <v>CUBIERTA PARA H8200</v>
          </cell>
          <cell r="C1882">
            <v>28.82</v>
          </cell>
        </row>
        <row r="1883">
          <cell r="A1883">
            <v>2809</v>
          </cell>
          <cell r="B1883" t="str">
            <v>DEPOSITO DE PLAST. 1 PZA</v>
          </cell>
          <cell r="C1883">
            <v>187.21</v>
          </cell>
        </row>
        <row r="1884">
          <cell r="A1884">
            <v>2810</v>
          </cell>
          <cell r="B1884" t="str">
            <v>SENSOR DE PRESION 0 1 PZA</v>
          </cell>
          <cell r="C1884">
            <v>79.89</v>
          </cell>
        </row>
        <row r="1885">
          <cell r="A1885">
            <v>2812</v>
          </cell>
          <cell r="B1885" t="str">
            <v>PROPORCIONADOR MODELO 167</v>
          </cell>
          <cell r="C1885">
            <v>1548.87</v>
          </cell>
        </row>
        <row r="1886">
          <cell r="A1886">
            <v>2816</v>
          </cell>
          <cell r="B1886" t="str">
            <v>ESTACION SANITIZANTE 604 T</v>
          </cell>
          <cell r="C1886">
            <v>6701.57</v>
          </cell>
        </row>
        <row r="1887">
          <cell r="A1887">
            <v>2817</v>
          </cell>
          <cell r="B1887" t="str">
            <v>PIST. TRAB. PES. 40 1 PZA</v>
          </cell>
          <cell r="C1887">
            <v>1361.33</v>
          </cell>
        </row>
        <row r="1888">
          <cell r="A1888">
            <v>2819</v>
          </cell>
          <cell r="B1888" t="str">
            <v>EQUIPO ESPUMADOR 2 GALONES</v>
          </cell>
          <cell r="C1888">
            <v>1688.04</v>
          </cell>
        </row>
        <row r="1889">
          <cell r="A1889">
            <v>2820</v>
          </cell>
          <cell r="B1889" t="str">
            <v>DOSIFICADOR BETA NS 1 PZA</v>
          </cell>
          <cell r="C1889">
            <v>6659.13</v>
          </cell>
        </row>
        <row r="1890">
          <cell r="A1890">
            <v>2821</v>
          </cell>
          <cell r="B1890" t="str">
            <v>ESPUMADOR MOD 292 B 1 PZA</v>
          </cell>
          <cell r="C1890">
            <v>744.77</v>
          </cell>
        </row>
        <row r="1891">
          <cell r="A1891">
            <v>2822</v>
          </cell>
          <cell r="B1891" t="str">
            <v>PROPORCIONADOR MOD- 1 PZA</v>
          </cell>
          <cell r="C1891">
            <v>401.69</v>
          </cell>
        </row>
        <row r="1892">
          <cell r="A1892">
            <v>2824</v>
          </cell>
          <cell r="B1892" t="str">
            <v>EQUIPO ESPUMADOR 15 GALONES</v>
          </cell>
          <cell r="C1892">
            <v>12389</v>
          </cell>
        </row>
        <row r="1893">
          <cell r="A1893">
            <v>2825</v>
          </cell>
          <cell r="B1893" t="str">
            <v>EQUIPO ESPUMADOR 5 GALONES</v>
          </cell>
          <cell r="C1893">
            <v>7445.3</v>
          </cell>
        </row>
        <row r="1894">
          <cell r="A1894">
            <v>2826</v>
          </cell>
          <cell r="B1894" t="str">
            <v>EQUIPO ESPUMADOR 5 GALONES (PORTABLE FOAM UNIT NATUR)</v>
          </cell>
          <cell r="C1894">
            <v>15738.53</v>
          </cell>
        </row>
        <row r="1895">
          <cell r="A1895">
            <v>2827</v>
          </cell>
          <cell r="B1895" t="str">
            <v>DOSIF. NS-1100R1 PERISTALITICA Y 1 SOLE</v>
          </cell>
          <cell r="C1895">
            <v>5260.86</v>
          </cell>
        </row>
        <row r="1896">
          <cell r="A1896">
            <v>2829</v>
          </cell>
          <cell r="B1896" t="str">
            <v>KIT DE INSTALACION P/LAVANCE 130</v>
          </cell>
          <cell r="C1896">
            <v>886.74</v>
          </cell>
        </row>
        <row r="1897">
          <cell r="A1897">
            <v>2830</v>
          </cell>
          <cell r="B1897" t="str">
            <v>CONTENEDOR W6000 P/ 1 PZA</v>
          </cell>
          <cell r="C1897">
            <v>1745.75</v>
          </cell>
        </row>
        <row r="1898">
          <cell r="A1898">
            <v>2831</v>
          </cell>
          <cell r="B1898" t="str">
            <v>TARJA P/ESTACION DE DESENGRASE</v>
          </cell>
          <cell r="C1898">
            <v>7534</v>
          </cell>
        </row>
        <row r="1899">
          <cell r="A1899">
            <v>2832</v>
          </cell>
          <cell r="B1899" t="str">
            <v>TAMBOR DE 110 LT PARA EST. DESENGRA</v>
          </cell>
          <cell r="C1899">
            <v>881.8</v>
          </cell>
        </row>
        <row r="1900">
          <cell r="A1900">
            <v>2833</v>
          </cell>
          <cell r="B1900" t="str">
            <v>TAMBOR DE 60 LT PARA EST. DESENGRAS</v>
          </cell>
          <cell r="C1900">
            <v>716.7</v>
          </cell>
        </row>
        <row r="1901">
          <cell r="A1901">
            <v>2834</v>
          </cell>
          <cell r="B1901" t="str">
            <v>ESTACION DE DESENGRASE COMPLET</v>
          </cell>
          <cell r="C1901">
            <v>9007.7999999999993</v>
          </cell>
        </row>
        <row r="1902">
          <cell r="A1902">
            <v>2835</v>
          </cell>
          <cell r="B1902" t="str">
            <v>EST.DESENGRASE COMPLETA C/TAMB Y CE</v>
          </cell>
          <cell r="C1902">
            <v>11672.73</v>
          </cell>
        </row>
        <row r="1903">
          <cell r="A1903">
            <v>2836</v>
          </cell>
          <cell r="B1903" t="str">
            <v>PARRILLA P/ESCURRIMIENTO</v>
          </cell>
          <cell r="C1903">
            <v>323.2</v>
          </cell>
        </row>
        <row r="1904">
          <cell r="A1904">
            <v>2837</v>
          </cell>
          <cell r="B1904" t="str">
            <v>DOSIF. NS-510R-PERISTAL1-SELENOIDE</v>
          </cell>
          <cell r="C1904">
            <v>3613.41</v>
          </cell>
        </row>
        <row r="1905">
          <cell r="A1905">
            <v>2838</v>
          </cell>
          <cell r="B1905" t="str">
            <v>JUEGO DE VALVULAS E 1 PZA</v>
          </cell>
          <cell r="C1905">
            <v>602.79999999999995</v>
          </cell>
        </row>
        <row r="1906">
          <cell r="A1906">
            <v>2839</v>
          </cell>
          <cell r="B1906" t="str">
            <v>CEPILLO DE NYLON C/ 1 PZA</v>
          </cell>
          <cell r="C1906">
            <v>340.91</v>
          </cell>
        </row>
        <row r="1907">
          <cell r="A1907">
            <v>2840</v>
          </cell>
          <cell r="B1907" t="str">
            <v>BOMBA SUMERGIBLE P/EST.DESENG.</v>
          </cell>
          <cell r="C1907">
            <v>1946.03</v>
          </cell>
        </row>
        <row r="1908">
          <cell r="A1908">
            <v>2841</v>
          </cell>
          <cell r="B1908" t="str">
            <v>DOSIFICADOR</v>
          </cell>
          <cell r="C1908">
            <v>3613.41</v>
          </cell>
        </row>
        <row r="1909">
          <cell r="A1909">
            <v>2842</v>
          </cell>
          <cell r="B1909" t="str">
            <v>TERMOMETRO BIMETALICO-20/+100°</v>
          </cell>
          <cell r="C1909">
            <v>195.64</v>
          </cell>
        </row>
        <row r="1910">
          <cell r="A1910">
            <v>2843</v>
          </cell>
          <cell r="B1910" t="str">
            <v>TABLILLA ELECTRONICA 1 PZA ITEM 099407 PC BOARD</v>
          </cell>
          <cell r="C1910">
            <v>1008.15</v>
          </cell>
        </row>
        <row r="1911">
          <cell r="A1911">
            <v>2844</v>
          </cell>
          <cell r="B1911" t="str">
            <v>SOLENIODE P/C-44A</v>
          </cell>
          <cell r="C1911">
            <v>1946</v>
          </cell>
        </row>
        <row r="1912">
          <cell r="A1912">
            <v>2845</v>
          </cell>
          <cell r="B1912" t="str">
            <v>VALVULA SOLENOIDE 1 PZA</v>
          </cell>
          <cell r="C1912">
            <v>652.45000000000005</v>
          </cell>
        </row>
        <row r="1913">
          <cell r="A1913">
            <v>2846</v>
          </cell>
          <cell r="B1913" t="str">
            <v>MOTOR GEARBOX ASSEM 1 PZA ITEM 051351</v>
          </cell>
          <cell r="C1913">
            <v>298.82</v>
          </cell>
        </row>
        <row r="1914">
          <cell r="A1914">
            <v>2849</v>
          </cell>
          <cell r="B1914" t="str">
            <v>KEY DIGESTOR 20 LT</v>
          </cell>
          <cell r="C1914">
            <v>474.76</v>
          </cell>
        </row>
        <row r="1915">
          <cell r="A1915">
            <v>2856</v>
          </cell>
          <cell r="B1915" t="str">
            <v>JABONERA ACERO INOX.</v>
          </cell>
          <cell r="C1915">
            <v>540</v>
          </cell>
        </row>
        <row r="1916">
          <cell r="A1916">
            <v>2857</v>
          </cell>
          <cell r="B1916" t="str">
            <v>JABONERA ACERO INOX.</v>
          </cell>
          <cell r="C1916">
            <v>1158</v>
          </cell>
        </row>
        <row r="1917">
          <cell r="A1917">
            <v>2858</v>
          </cell>
          <cell r="B1917" t="str">
            <v>CONTENEDOR P/CAPSULA 581-WMBH</v>
          </cell>
          <cell r="C1917">
            <v>1033</v>
          </cell>
        </row>
        <row r="1918">
          <cell r="A1918">
            <v>2859</v>
          </cell>
          <cell r="B1918" t="str">
            <v>DOSIF.DEMA P/DETERG.EN POLVO</v>
          </cell>
          <cell r="C1918">
            <v>4474.3999999999996</v>
          </cell>
        </row>
        <row r="1919">
          <cell r="A1919">
            <v>2860</v>
          </cell>
          <cell r="B1919" t="str">
            <v>BOMBA DOSIFICADORA PARA JABONERA</v>
          </cell>
          <cell r="C1919">
            <v>29.74</v>
          </cell>
        </row>
        <row r="1920">
          <cell r="A1920">
            <v>2861</v>
          </cell>
          <cell r="B1920" t="str">
            <v>FOTOCELDA P/SECADOR 1 PZA</v>
          </cell>
          <cell r="C1920">
            <v>120.67</v>
          </cell>
        </row>
        <row r="1921">
          <cell r="A1921">
            <v>2862</v>
          </cell>
          <cell r="B1921" t="str">
            <v>RESISTENCIA ELECTRI 1 PZA</v>
          </cell>
          <cell r="C1921">
            <v>242.04</v>
          </cell>
        </row>
        <row r="1922">
          <cell r="A1922">
            <v>2863</v>
          </cell>
          <cell r="B1922" t="str">
            <v>TABLILLA ELECRONICA 1 PZA</v>
          </cell>
          <cell r="C1922">
            <v>578.44000000000005</v>
          </cell>
        </row>
        <row r="1923">
          <cell r="A1923">
            <v>2864</v>
          </cell>
          <cell r="B1923" t="str">
            <v>MICROFIBRA 40X40 CM.AZUL INDIV</v>
          </cell>
          <cell r="C1923">
            <v>28.7</v>
          </cell>
        </row>
        <row r="1924">
          <cell r="A1924">
            <v>2865</v>
          </cell>
          <cell r="B1924" t="str">
            <v>MICROFIBRA 40X40 CM. AMARILLA</v>
          </cell>
          <cell r="C1924">
            <v>28.7</v>
          </cell>
        </row>
        <row r="1925">
          <cell r="A1925">
            <v>2866</v>
          </cell>
          <cell r="B1925" t="str">
            <v>MICROFIBRA 40X40 CM. MORADA</v>
          </cell>
          <cell r="C1925">
            <v>28.7</v>
          </cell>
        </row>
        <row r="1926">
          <cell r="A1926">
            <v>2868</v>
          </cell>
          <cell r="B1926" t="str">
            <v>017458 VALVULAS CHE 1 PZA</v>
          </cell>
          <cell r="C1926">
            <v>7.02</v>
          </cell>
        </row>
        <row r="1927">
          <cell r="A1927">
            <v>2869</v>
          </cell>
          <cell r="B1927" t="str">
            <v>018079 SENSOR D CON 1 PZA</v>
          </cell>
          <cell r="C1927">
            <v>244.86</v>
          </cell>
        </row>
        <row r="1928">
          <cell r="A1928">
            <v>2870</v>
          </cell>
          <cell r="B1928" t="str">
            <v>020977 INYECTOR VAL 1 PZA</v>
          </cell>
          <cell r="C1928">
            <v>135.43</v>
          </cell>
        </row>
        <row r="1929">
          <cell r="A1929">
            <v>2871</v>
          </cell>
          <cell r="B1929" t="str">
            <v>022019 ROMPEDOR DE 1 PZA</v>
          </cell>
          <cell r="C1929">
            <v>463.07</v>
          </cell>
        </row>
        <row r="1930">
          <cell r="A1930">
            <v>2872</v>
          </cell>
          <cell r="B1930" t="str">
            <v>adaptador</v>
          </cell>
          <cell r="C1930">
            <v>158.38999999999999</v>
          </cell>
        </row>
        <row r="1931">
          <cell r="A1931">
            <v>2873</v>
          </cell>
          <cell r="B1931" t="str">
            <v>037616 MANGUERA DE 1 PZA</v>
          </cell>
          <cell r="C1931">
            <v>36.700000000000003</v>
          </cell>
        </row>
        <row r="1932">
          <cell r="A1932">
            <v>2875</v>
          </cell>
          <cell r="B1932" t="str">
            <v>091962 TRANSFORMER 1 PZA</v>
          </cell>
          <cell r="C1932">
            <v>325.14999999999998</v>
          </cell>
        </row>
        <row r="1933">
          <cell r="A1933">
            <v>2876</v>
          </cell>
          <cell r="B1933" t="str">
            <v>036965 PUMP HEAD RE 1 PZA</v>
          </cell>
          <cell r="C1933">
            <v>27.82</v>
          </cell>
        </row>
        <row r="1934">
          <cell r="A1934">
            <v>2877</v>
          </cell>
          <cell r="B1934" t="str">
            <v>KIT P/ESTACION LAVADO DE MANOS</v>
          </cell>
          <cell r="C1934">
            <v>246.29</v>
          </cell>
        </row>
        <row r="1935">
          <cell r="A1935">
            <v>2878</v>
          </cell>
          <cell r="B1935" t="str">
            <v>HERMETICO RECTANGULAR (KIT EST LAVADO DE MANOS)</v>
          </cell>
          <cell r="C1935">
            <v>19.170000000000002</v>
          </cell>
        </row>
        <row r="1936">
          <cell r="A1936">
            <v>2879</v>
          </cell>
          <cell r="B1936" t="str">
            <v>RACK METALICO C/CABLE SUJETADO</v>
          </cell>
          <cell r="C1936">
            <v>42.3</v>
          </cell>
        </row>
        <row r="1937">
          <cell r="A1937">
            <v>2880</v>
          </cell>
          <cell r="B1937" t="str">
            <v>039553 PUMP TUBE KI 1 PZA</v>
          </cell>
          <cell r="C1937">
            <v>58.32</v>
          </cell>
        </row>
        <row r="1938">
          <cell r="A1938">
            <v>2882</v>
          </cell>
          <cell r="B1938" t="str">
            <v>051465 INYECTION FI 1 PZA</v>
          </cell>
          <cell r="C1938">
            <v>229.11</v>
          </cell>
        </row>
        <row r="1939">
          <cell r="A1939">
            <v>2884</v>
          </cell>
          <cell r="B1939" t="str">
            <v>058549 PUMP TUBE KI 1 PZA</v>
          </cell>
          <cell r="C1939">
            <v>63.86</v>
          </cell>
        </row>
        <row r="1940">
          <cell r="A1940">
            <v>2886</v>
          </cell>
          <cell r="B1940" t="str">
            <v>043839 PUMP HEAD SC 1 PZA</v>
          </cell>
          <cell r="C1940">
            <v>2.35</v>
          </cell>
        </row>
        <row r="1941">
          <cell r="A1941">
            <v>2890</v>
          </cell>
          <cell r="B1941" t="str">
            <v>7901320 PLASTIC 5.5 1 PZA</v>
          </cell>
          <cell r="C1941">
            <v>199.44</v>
          </cell>
        </row>
        <row r="1942">
          <cell r="A1942">
            <v>2891</v>
          </cell>
          <cell r="B1942" t="str">
            <v>7142224-2 SC-1000 R 1 PZA</v>
          </cell>
          <cell r="C1942">
            <v>874.06</v>
          </cell>
        </row>
        <row r="1943">
          <cell r="A1943">
            <v>2895</v>
          </cell>
          <cell r="B1943" t="str">
            <v>KEY AEROSAN AEROSOL 300 GR</v>
          </cell>
          <cell r="C1943">
            <v>39.380000000000003</v>
          </cell>
        </row>
        <row r="1944">
          <cell r="A1944">
            <v>2897</v>
          </cell>
          <cell r="B1944" t="str">
            <v>KEY AEROSAN 1 LTO</v>
          </cell>
          <cell r="C1944">
            <v>23.75</v>
          </cell>
        </row>
        <row r="1945">
          <cell r="A1945">
            <v>2898</v>
          </cell>
          <cell r="B1945" t="str">
            <v>KEY AEROSAN 4 LTS</v>
          </cell>
          <cell r="C1945">
            <v>54.06</v>
          </cell>
        </row>
        <row r="1946">
          <cell r="A1946">
            <v>2899</v>
          </cell>
          <cell r="B1946" t="str">
            <v>KEY AEROSAN 20 LT.</v>
          </cell>
          <cell r="C1946">
            <v>214.57</v>
          </cell>
        </row>
        <row r="1947">
          <cell r="A1947">
            <v>2901</v>
          </cell>
          <cell r="B1947" t="str">
            <v>DESPACH.DE TOALLA EN ROLLO BCO P.ORIGEN: CHINA (D2</v>
          </cell>
          <cell r="C1947">
            <v>546.75</v>
          </cell>
        </row>
        <row r="1948">
          <cell r="A1948">
            <v>2902</v>
          </cell>
          <cell r="B1948" t="str">
            <v>DESPACHADOR DE TOALLA EN ROLLO HUMO</v>
          </cell>
          <cell r="C1948">
            <v>601.5</v>
          </cell>
        </row>
        <row r="1949">
          <cell r="A1949">
            <v>2903</v>
          </cell>
          <cell r="B1949" t="str">
            <v>DESPACHADOR VERSATWIN 2.5 HUMO</v>
          </cell>
          <cell r="C1949">
            <v>311</v>
          </cell>
        </row>
        <row r="1950">
          <cell r="A1950">
            <v>2904</v>
          </cell>
          <cell r="B1950" t="str">
            <v>DESPACHADOR VERSATWIN 2.5 BLANCO</v>
          </cell>
          <cell r="C1950">
            <v>311</v>
          </cell>
        </row>
        <row r="1951">
          <cell r="A1951">
            <v>2905</v>
          </cell>
          <cell r="B1951" t="str">
            <v>DESPACHADOR TOALLA  ADJUST-A-MATIC VISTA</v>
          </cell>
          <cell r="C1951">
            <v>473</v>
          </cell>
        </row>
        <row r="1952">
          <cell r="A1952">
            <v>2906</v>
          </cell>
          <cell r="B1952" t="str">
            <v>DESPACHADOR COMBI FOLD VISTA</v>
          </cell>
          <cell r="C1952">
            <v>473</v>
          </cell>
        </row>
        <row r="1953">
          <cell r="A1953">
            <v>2907</v>
          </cell>
          <cell r="B1953" t="str">
            <v>DESPACHADOR DE PAPEL ROLLSVAR</v>
          </cell>
          <cell r="C1953">
            <v>219.42</v>
          </cell>
        </row>
        <row r="1954">
          <cell r="A1954">
            <v>2908</v>
          </cell>
          <cell r="B1954" t="str">
            <v>DESPACHADOR DE FLUIDO CÉNTRICO BLANCO</v>
          </cell>
          <cell r="C1954">
            <v>295.05</v>
          </cell>
        </row>
        <row r="1955">
          <cell r="A1955">
            <v>2909</v>
          </cell>
          <cell r="B1955" t="str">
            <v>DESPACHADOR DE FLUIDO CÉNTRICO HUMO</v>
          </cell>
          <cell r="C1955">
            <v>316.05</v>
          </cell>
        </row>
        <row r="1956">
          <cell r="A1956">
            <v>2910</v>
          </cell>
          <cell r="B1956" t="str">
            <v>DESPACHADOR DE PUSH DE TOALLA EN ROLLO HUMO</v>
          </cell>
          <cell r="C1956">
            <v>336</v>
          </cell>
        </row>
        <row r="1957">
          <cell r="A1957">
            <v>2911</v>
          </cell>
          <cell r="B1957" t="str">
            <v>DESPACHADOR DE TOALLA INTERDOBLADA BLANCO</v>
          </cell>
          <cell r="C1957">
            <v>216.1</v>
          </cell>
        </row>
        <row r="1958">
          <cell r="A1958">
            <v>2912</v>
          </cell>
          <cell r="B1958" t="str">
            <v>DESPACHADOR DE TOALLA INTERDOBLADA HUMO</v>
          </cell>
          <cell r="C1958">
            <v>216.1</v>
          </cell>
        </row>
        <row r="1959">
          <cell r="A1959">
            <v>2913</v>
          </cell>
          <cell r="B1959" t="str">
            <v>DESP. DE TOALLA SOFPULL 320 HO</v>
          </cell>
          <cell r="C1959">
            <v>188.9</v>
          </cell>
        </row>
        <row r="1960">
          <cell r="A1960">
            <v>2914</v>
          </cell>
          <cell r="B1960" t="str">
            <v xml:space="preserve">DESP. TOALLA ENMOTION AUTOMATI METALICO (59466)   </v>
          </cell>
          <cell r="C1960">
            <v>1166</v>
          </cell>
        </row>
        <row r="1961">
          <cell r="A1961">
            <v>2915</v>
          </cell>
          <cell r="B1961" t="str">
            <v>Despachador Toalla enMotion Impulse BLANCO</v>
          </cell>
          <cell r="C1961">
            <v>617.79999999999995</v>
          </cell>
        </row>
        <row r="1962">
          <cell r="A1962">
            <v>2916</v>
          </cell>
          <cell r="B1962" t="str">
            <v>Despachador Toalla Enmotion Blanco</v>
          </cell>
          <cell r="C1962">
            <v>621.79999999999995</v>
          </cell>
        </row>
        <row r="1963">
          <cell r="A1963">
            <v>2918</v>
          </cell>
          <cell r="B1963" t="str">
            <v>SECADOR DE MANOS AUTOMATICO GALAXY M1</v>
          </cell>
          <cell r="C1963">
            <v>2302.3000000000002</v>
          </cell>
        </row>
        <row r="1964">
          <cell r="A1964">
            <v>2919</v>
          </cell>
          <cell r="B1964" t="str">
            <v>DESPACHADOR DE TOALLA MULTIUSOS</v>
          </cell>
          <cell r="C1964">
            <v>309</v>
          </cell>
        </row>
        <row r="1965">
          <cell r="A1965">
            <v>2920</v>
          </cell>
          <cell r="B1965" t="str">
            <v>SECADOR DE MANOS AU 1 PZA</v>
          </cell>
          <cell r="C1965">
            <v>2529.91</v>
          </cell>
        </row>
        <row r="1966">
          <cell r="A1966">
            <v>2921</v>
          </cell>
          <cell r="B1966" t="str">
            <v>SECADOR DE MANOS BOTON</v>
          </cell>
          <cell r="C1966">
            <v>2946.4</v>
          </cell>
        </row>
        <row r="1967">
          <cell r="A1967">
            <v>2922</v>
          </cell>
          <cell r="B1967" t="str">
            <v>SECADOR DE MANOS AUTOMATICO SM62000</v>
          </cell>
          <cell r="C1967">
            <v>3173.2</v>
          </cell>
        </row>
        <row r="1968">
          <cell r="A1968">
            <v>2923</v>
          </cell>
          <cell r="B1968" t="str">
            <v>DESPACHADOR MINIROLLO MINITABARCA</v>
          </cell>
          <cell r="C1968">
            <v>124</v>
          </cell>
        </row>
        <row r="1969">
          <cell r="A1969">
            <v>2924</v>
          </cell>
          <cell r="B1969" t="str">
            <v>DESPACHADOR MINIROLLO 3.25"HUM P.ORIGEN: MEXICO (D</v>
          </cell>
          <cell r="C1969">
            <v>187.2</v>
          </cell>
        </row>
        <row r="1970">
          <cell r="A1970">
            <v>2925</v>
          </cell>
          <cell r="B1970" t="str">
            <v>DESPACHADOR MINIROLLO 3.25 BLANCO</v>
          </cell>
          <cell r="C1970">
            <v>175.3</v>
          </cell>
        </row>
        <row r="1971">
          <cell r="A1971">
            <v>2926</v>
          </cell>
          <cell r="B1971" t="str">
            <v>DINE A MAX USO MED COCINA 150W HS rojo/linea</v>
          </cell>
          <cell r="C1971">
            <v>445</v>
          </cell>
        </row>
        <row r="1972">
          <cell r="A1972">
            <v>2927</v>
          </cell>
          <cell r="B1972" t="str">
            <v>DINE A MAX USO MEDIO COCINAS AMARILLO</v>
          </cell>
          <cell r="C1972">
            <v>445</v>
          </cell>
        </row>
        <row r="1973">
          <cell r="A1973">
            <v>2928</v>
          </cell>
          <cell r="B1973" t="str">
            <v>BRAWNY USO RUDO COCINAS 72 WIPERS H/S (29421)</v>
          </cell>
          <cell r="C1973">
            <v>554.9</v>
          </cell>
        </row>
        <row r="1974">
          <cell r="A1974">
            <v>2929</v>
          </cell>
          <cell r="B1974" t="str">
            <v>BRAWNY USO MEDIO COCINAS 150 WIPERS H/S (29424)</v>
          </cell>
          <cell r="C1974">
            <v>554.9</v>
          </cell>
        </row>
        <row r="1975">
          <cell r="A1975">
            <v>2930</v>
          </cell>
          <cell r="B1975" t="str">
            <v>BRAWNY USO RUDO 880 WIPERS H/S C/10 PAQ. DE 88 (25</v>
          </cell>
          <cell r="C1975">
            <v>1215</v>
          </cell>
        </row>
        <row r="1976">
          <cell r="A1976">
            <v>2931</v>
          </cell>
          <cell r="B1976" t="str">
            <v>BRAWNY USO MEDIO 760 WIPERS H/S C/10 PAQ. DE 76 (2</v>
          </cell>
          <cell r="C1976">
            <v>365.85</v>
          </cell>
        </row>
        <row r="1977">
          <cell r="A1977">
            <v>2932</v>
          </cell>
          <cell r="B1977" t="str">
            <v>BRAWNY MULTIUSOS 800 WIPERS H/S C/16 PAQ. DE 50 (</v>
          </cell>
          <cell r="C1977">
            <v>644.5</v>
          </cell>
        </row>
        <row r="1978">
          <cell r="A1978">
            <v>2933</v>
          </cell>
          <cell r="B1978" t="str">
            <v>DESPACHADOR</v>
          </cell>
          <cell r="C1978">
            <v>648</v>
          </cell>
        </row>
        <row r="1979">
          <cell r="A1979">
            <v>2934</v>
          </cell>
          <cell r="B1979" t="str">
            <v>DINE A WIPE USO MEDIO 240W H/S VERDE</v>
          </cell>
          <cell r="C1979">
            <v>457</v>
          </cell>
        </row>
        <row r="1980">
          <cell r="A1980">
            <v>2935</v>
          </cell>
          <cell r="B1980" t="str">
            <v>DESPACHADOR MAXIROLLO 3.25 HUMO</v>
          </cell>
          <cell r="C1980">
            <v>320.10000000000002</v>
          </cell>
        </row>
        <row r="1981">
          <cell r="A1981">
            <v>2936</v>
          </cell>
          <cell r="B1981" t="str">
            <v>DESPACHADOR MAXIROLLO 3.25 BLANCO</v>
          </cell>
          <cell r="C1981">
            <v>313.2</v>
          </cell>
        </row>
        <row r="1982">
          <cell r="A1982">
            <v>2937</v>
          </cell>
          <cell r="B1982" t="str">
            <v>CENTRO P/CONVERSION 2 A 3.25</v>
          </cell>
          <cell r="C1982">
            <v>5.78</v>
          </cell>
        </row>
        <row r="1983">
          <cell r="A1983">
            <v>2938</v>
          </cell>
          <cell r="B1983" t="str">
            <v>BASE P/DESPACHADOR MINIROLLO 3.25</v>
          </cell>
          <cell r="C1983">
            <v>42.3</v>
          </cell>
        </row>
        <row r="1984">
          <cell r="A1984">
            <v>2940</v>
          </cell>
          <cell r="B1984" t="str">
            <v>KEY PAPEL VERSATWIN PREMIUM H/D 95M (CAJA C/24)</v>
          </cell>
          <cell r="C1984">
            <v>219</v>
          </cell>
        </row>
        <row r="1985">
          <cell r="A1985">
            <v>2941</v>
          </cell>
          <cell r="B1985" t="str">
            <v>SERVILLETERO DE MESA</v>
          </cell>
          <cell r="C1985">
            <v>108</v>
          </cell>
        </row>
        <row r="1986">
          <cell r="A1986">
            <v>2942</v>
          </cell>
          <cell r="B1986" t="str">
            <v>PAÑUELO FACIAL PREMIUM H/D (PAQ.C/100, CAJA C/30 P</v>
          </cell>
          <cell r="C1986">
            <v>217.5</v>
          </cell>
        </row>
        <row r="1987">
          <cell r="A1987">
            <v>2943</v>
          </cell>
          <cell r="B1987" t="str">
            <v>KEY PAÑUELO FACIAL PAQ.C/100</v>
          </cell>
          <cell r="C1987">
            <v>195</v>
          </cell>
        </row>
        <row r="1988">
          <cell r="A1988">
            <v>2945</v>
          </cell>
          <cell r="B1988" t="str">
            <v>SERVILLETA BARRACAFETERA PAQ. C/250 H/S CAJA C/24</v>
          </cell>
          <cell r="C1988">
            <v>347.75</v>
          </cell>
        </row>
        <row r="1989">
          <cell r="A1989">
            <v>2946</v>
          </cell>
          <cell r="B1989" t="str">
            <v>SERVILLETA CLASICO (CAJA C/6000)</v>
          </cell>
          <cell r="C1989">
            <v>192.38000488281301</v>
          </cell>
        </row>
        <row r="1990">
          <cell r="A1990">
            <v>2947</v>
          </cell>
          <cell r="B1990" t="str">
            <v>SERVILLETA CLASICO CAJA C/6000 H/S</v>
          </cell>
          <cell r="C1990">
            <v>222.75</v>
          </cell>
        </row>
        <row r="1991">
          <cell r="A1991">
            <v>2948</v>
          </cell>
          <cell r="B1991" t="str">
            <v>KEY SERV.CLASICO H/S CAJA/1200</v>
          </cell>
          <cell r="C1991">
            <v>297</v>
          </cell>
        </row>
        <row r="1992">
          <cell r="A1992">
            <v>2949</v>
          </cell>
          <cell r="B1992" t="str">
            <v>TOALLA PARA COCINA 60 HD CAJA C/16 (2100)</v>
          </cell>
          <cell r="C1992">
            <v>127</v>
          </cell>
        </row>
        <row r="1993">
          <cell r="A1993">
            <v>2950</v>
          </cell>
          <cell r="B1993" t="str">
            <v>AMBITEC TOALLA EN ROLLO BLANCA H/S 180M (CAJA C/6)</v>
          </cell>
          <cell r="C1993">
            <v>228.25</v>
          </cell>
        </row>
        <row r="1994">
          <cell r="A1994">
            <v>2951</v>
          </cell>
          <cell r="B1994" t="str">
            <v>AMBITEC TOALLA EN ROLLO NATURAL H/S 165M (CAJA C/6</v>
          </cell>
          <cell r="C1994">
            <v>155</v>
          </cell>
        </row>
        <row r="1995">
          <cell r="A1995">
            <v>2952</v>
          </cell>
          <cell r="B1995" t="str">
            <v>KEY TOALLA EN ROLLO NATURAL H/S 180M (CAJA C/6)</v>
          </cell>
          <cell r="C1995">
            <v>213.95</v>
          </cell>
        </row>
        <row r="1996">
          <cell r="A1996">
            <v>2953</v>
          </cell>
          <cell r="B1996" t="str">
            <v>KEY TOALLA EN ROLLO NATURAL H/S 106M (CAJA C/12)</v>
          </cell>
          <cell r="C1996">
            <v>191.4</v>
          </cell>
        </row>
        <row r="1997">
          <cell r="A1997">
            <v>2954</v>
          </cell>
          <cell r="B1997" t="str">
            <v>TOALLA KRAFT 106 MT 1 CJA</v>
          </cell>
          <cell r="C1997">
            <v>298.10000000000002</v>
          </cell>
        </row>
        <row r="1998">
          <cell r="A1998">
            <v>2955</v>
          </cell>
          <cell r="B1998" t="str">
            <v>KEY TOALLA EN ROLLO PREMIUM H/S 180M (CAJA C/6)</v>
          </cell>
          <cell r="C1998">
            <v>207</v>
          </cell>
        </row>
        <row r="1999">
          <cell r="A1999">
            <v>2956</v>
          </cell>
          <cell r="B1999" t="str">
            <v>KEY TOALLA EN ROLLO CLÁSICO H/S 180M (CAJA C/6)</v>
          </cell>
          <cell r="C1999">
            <v>248</v>
          </cell>
        </row>
        <row r="2000">
          <cell r="A2000">
            <v>2957</v>
          </cell>
          <cell r="B2000" t="str">
            <v>VANGUARD TOALLA EN ROLLO H/S 165M (CAJA C/6) (BLAN</v>
          </cell>
          <cell r="C2000">
            <v>151.74</v>
          </cell>
        </row>
        <row r="2001">
          <cell r="A2001">
            <v>2958</v>
          </cell>
          <cell r="B2001" t="str">
            <v>VANGUARD TOALLA EN ROLLO H/S 180M (CAJA C/6) (MELÓ</v>
          </cell>
          <cell r="C2001">
            <v>140.88</v>
          </cell>
        </row>
        <row r="2002">
          <cell r="A2002">
            <v>2959</v>
          </cell>
          <cell r="B2002" t="str">
            <v>KEY TOALLA ROLLO CLASICO 9K HD (BOLSA C/2 ROLLOS)</v>
          </cell>
          <cell r="C2002">
            <v>567</v>
          </cell>
        </row>
        <row r="2003">
          <cell r="A2003">
            <v>2960</v>
          </cell>
          <cell r="B2003" t="str">
            <v>TOALLA DE FLUIDO CENTRICO HD 180 MT/ROLLO CAJA C/6</v>
          </cell>
          <cell r="C2003">
            <v>338</v>
          </cell>
        </row>
        <row r="2004">
          <cell r="A2004">
            <v>2961</v>
          </cell>
          <cell r="B2004" t="str">
            <v>KEY TOALLA INTERDOBLADA PREMIUM H/S (CAJA C/3000)</v>
          </cell>
          <cell r="C2004">
            <v>190</v>
          </cell>
        </row>
        <row r="2005">
          <cell r="A2005">
            <v>2962</v>
          </cell>
          <cell r="B2005" t="str">
            <v>AMBITEC TOALLA INTERDOBLADA H/S (CAJA C/2000) (BLA</v>
          </cell>
          <cell r="C2005">
            <v>142</v>
          </cell>
        </row>
        <row r="2006">
          <cell r="A2006">
            <v>2963</v>
          </cell>
          <cell r="B2006" t="str">
            <v>TOALLA INTERDOBLADA CLASICOH/D (3376) P. ORIGEN: M</v>
          </cell>
          <cell r="C2006">
            <v>163.65</v>
          </cell>
        </row>
        <row r="2007">
          <cell r="A2007">
            <v>2964</v>
          </cell>
          <cell r="B2007" t="str">
            <v>KEY PAPEL MAXIROLLO CLÁSICO H/D 400M (CAJA C/6)</v>
          </cell>
          <cell r="C2007">
            <v>214</v>
          </cell>
        </row>
        <row r="2008">
          <cell r="A2008">
            <v>2965</v>
          </cell>
          <cell r="B2008" t="str">
            <v>KEY PAPEL MAXIROLLO CLÁSICO H/D 510M (CAJA C/6)</v>
          </cell>
          <cell r="C2008">
            <v>326.02999999999997</v>
          </cell>
        </row>
        <row r="2009">
          <cell r="A2009">
            <v>2966</v>
          </cell>
          <cell r="B2009" t="str">
            <v>KEY PAPEL MINIROLLO CLÁSICO H/D 230M (CAJA C/6)</v>
          </cell>
          <cell r="C2009">
            <v>153.22999999999999</v>
          </cell>
        </row>
        <row r="2010">
          <cell r="A2010">
            <v>2967</v>
          </cell>
          <cell r="B2010" t="str">
            <v>KEY PAPEL MINIROLLO CLÁSICO H/D 200M (CAJA C/6)</v>
          </cell>
          <cell r="C2010">
            <v>85.58</v>
          </cell>
        </row>
        <row r="2011">
          <cell r="A2011">
            <v>2968</v>
          </cell>
          <cell r="B2011" t="str">
            <v>KEY PAPEL MAXIROLLO CLÁSICO H/S 1200M (CAJA C/6)</v>
          </cell>
          <cell r="C2011">
            <v>303</v>
          </cell>
        </row>
        <row r="2012">
          <cell r="A2012">
            <v>2969</v>
          </cell>
          <cell r="B2012" t="str">
            <v>VANGUARD PAPEL MINIROLLO H/D 200M (CAJA C/12)</v>
          </cell>
          <cell r="C2012">
            <v>148</v>
          </cell>
        </row>
        <row r="2013">
          <cell r="A2013">
            <v>2970</v>
          </cell>
          <cell r="B2013" t="str">
            <v>VANGUARD PAPEL MAXIROLLO H/D 400M (CAJA C/6)</v>
          </cell>
          <cell r="C2013">
            <v>148</v>
          </cell>
        </row>
        <row r="2014">
          <cell r="A2014">
            <v>2971</v>
          </cell>
          <cell r="B2014" t="str">
            <v>KEY PAPEL MINIROLLO PREMIUM H/D 200M (CAJA C/6)</v>
          </cell>
          <cell r="C2014">
            <v>290</v>
          </cell>
        </row>
        <row r="2015">
          <cell r="A2015">
            <v>2972</v>
          </cell>
          <cell r="B2015" t="str">
            <v>PAPEL CARRUSEL</v>
          </cell>
          <cell r="C2015">
            <v>237.7</v>
          </cell>
        </row>
        <row r="2016">
          <cell r="A2016">
            <v>2973</v>
          </cell>
          <cell r="B2016" t="str">
            <v>VANGUARD PAPEL MAXIROLLO H/D 500M (CAJA C/6)</v>
          </cell>
          <cell r="C2016">
            <v>229.5</v>
          </cell>
        </row>
        <row r="2017">
          <cell r="A2017">
            <v>2974</v>
          </cell>
          <cell r="B2017" t="str">
            <v>AMBITEC PAPEL MAXIROLLO (CAJA C/6)</v>
          </cell>
          <cell r="C2017">
            <v>213.39999389648401</v>
          </cell>
        </row>
        <row r="2018">
          <cell r="A2018">
            <v>2975</v>
          </cell>
          <cell r="B2018" t="str">
            <v>MAXI ROLLO HOJA DOBLE 2 ROLL</v>
          </cell>
          <cell r="C2018">
            <v>227.72</v>
          </cell>
        </row>
        <row r="2019">
          <cell r="A2019">
            <v>2976</v>
          </cell>
          <cell r="B2019" t="str">
            <v>KEY PAPEL MAXIROLLO PREMIUM H/D 600M (CAJA C/6)</v>
          </cell>
          <cell r="C2019">
            <v>289</v>
          </cell>
        </row>
        <row r="2020">
          <cell r="A2020">
            <v>2977</v>
          </cell>
          <cell r="B2020" t="str">
            <v>MAXI ROLLO ROLL HOJA DOBLE 3</v>
          </cell>
          <cell r="C2020">
            <v>204.45</v>
          </cell>
        </row>
        <row r="2021">
          <cell r="A2021">
            <v>2978</v>
          </cell>
          <cell r="B2021" t="str">
            <v>KEY PAPEL MAXIROLLO CLÁSICO H/S 1000M (CAJA C/6)</v>
          </cell>
          <cell r="C2021">
            <v>164</v>
          </cell>
        </row>
        <row r="2022">
          <cell r="A2022">
            <v>2979</v>
          </cell>
          <cell r="B2022" t="str">
            <v>KEY PAPEL MAXIROLLO CLÁSICO H/S 700M (CAJA C/6)</v>
          </cell>
          <cell r="C2022">
            <v>259.89999999999998</v>
          </cell>
        </row>
        <row r="2023">
          <cell r="A2023">
            <v>2980</v>
          </cell>
          <cell r="B2023" t="str">
            <v>VANG.PAPEL TRADICIONAL 200 H/D (COLCHON C/96 ROLLO</v>
          </cell>
          <cell r="C2023">
            <v>111.7</v>
          </cell>
        </row>
        <row r="2024">
          <cell r="A2024">
            <v>2982</v>
          </cell>
          <cell r="B2024" t="str">
            <v>PAPEL TRADIC.CLASICO 250 H/D (PAQ/12-COLCH/96) 350</v>
          </cell>
          <cell r="C2024">
            <v>298</v>
          </cell>
        </row>
        <row r="2025">
          <cell r="A2025">
            <v>2983</v>
          </cell>
          <cell r="B2025" t="str">
            <v>PAPEL TRADIC.CLASICO 250HD C12</v>
          </cell>
          <cell r="C2025">
            <v>165</v>
          </cell>
        </row>
        <row r="2026">
          <cell r="A2026">
            <v>2984</v>
          </cell>
          <cell r="B2026" t="str">
            <v>TRADICIONAL PREMIUM 500 H/D (CAJA C/96 ROLLOS)</v>
          </cell>
          <cell r="C2026">
            <v>454</v>
          </cell>
        </row>
        <row r="2027">
          <cell r="A2027">
            <v>2985</v>
          </cell>
          <cell r="B2027" t="str">
            <v>PAPEL HIGIENICO ANGEL SOFT DE 450 HD 36 ROLLOS/CAJ</v>
          </cell>
          <cell r="C2027">
            <v>251.89999389648401</v>
          </cell>
        </row>
        <row r="2028">
          <cell r="A2028">
            <v>2986</v>
          </cell>
          <cell r="B2028" t="str">
            <v>KEY PAPEL MINIROLLO PREMIUM H/D 300M (CAJA C/12)</v>
          </cell>
          <cell r="C2028">
            <v>289</v>
          </cell>
        </row>
        <row r="2029">
          <cell r="A2029">
            <v>2987</v>
          </cell>
          <cell r="B2029" t="str">
            <v>AMBITEC PAPEL MINIROLLO (CAJA C/12)</v>
          </cell>
          <cell r="C2029">
            <v>213.4</v>
          </cell>
        </row>
        <row r="2030">
          <cell r="A2030">
            <v>2988</v>
          </cell>
          <cell r="B2030" t="str">
            <v>VANGUARD PAPEL MAXIROLLO H/S 1100M (CAJA C/6)</v>
          </cell>
          <cell r="C2030">
            <v>294</v>
          </cell>
        </row>
        <row r="2031">
          <cell r="A2031">
            <v>2989</v>
          </cell>
          <cell r="B2031" t="str">
            <v>VANGUARD PAPEL MAXIROLLO H/S 750M (CAJA C/6)</v>
          </cell>
          <cell r="C2031">
            <v>169</v>
          </cell>
        </row>
        <row r="2032">
          <cell r="A2032">
            <v>2990</v>
          </cell>
          <cell r="B2032" t="str">
            <v>PAPEL HIGIENICO ENVISION DE 550 HD 80 ROLLOS/CAJA</v>
          </cell>
          <cell r="C2032">
            <v>293.89999999999998</v>
          </cell>
        </row>
        <row r="2033">
          <cell r="A2033">
            <v>2991</v>
          </cell>
          <cell r="B2033" t="str">
            <v>350.865.0177 TOALLA DE PAPEL SEMICREPE</v>
          </cell>
          <cell r="C2033">
            <v>173</v>
          </cell>
        </row>
        <row r="2034">
          <cell r="A2034">
            <v>2992</v>
          </cell>
          <cell r="B2034" t="str">
            <v>ROLLO SANITARIO 2 480MTS CAJA C/6</v>
          </cell>
          <cell r="C2034">
            <v>211.89</v>
          </cell>
        </row>
        <row r="2035">
          <cell r="A2035">
            <v>2993</v>
          </cell>
          <cell r="B2035" t="str">
            <v>KEY PAPEL MAXIROLLO CLÁSICO H/D 470M (CAJA C/6)</v>
          </cell>
          <cell r="C2035">
            <v>232.81</v>
          </cell>
        </row>
        <row r="2036">
          <cell r="A2036">
            <v>2996</v>
          </cell>
          <cell r="B2036" t="str">
            <v>VANGUARD T. INT. MELON H/S 8 PAQ. DE 250 SERV.</v>
          </cell>
          <cell r="C2036">
            <v>108</v>
          </cell>
        </row>
        <row r="2037">
          <cell r="A2037">
            <v>2997</v>
          </cell>
          <cell r="B2037" t="str">
            <v>VANGUARD TOALLA INTERDOBLADA H/S (CAJA C/3000) (ME</v>
          </cell>
          <cell r="C2037">
            <v>141</v>
          </cell>
        </row>
        <row r="2038">
          <cell r="A2038">
            <v>2998</v>
          </cell>
          <cell r="B2038" t="str">
            <v>KEY PAPEL MAXIROLLO PREMIUM H/D 500M(CAJA C/6)</v>
          </cell>
          <cell r="C2038">
            <v>290</v>
          </cell>
        </row>
        <row r="2039">
          <cell r="A2039">
            <v>2999</v>
          </cell>
          <cell r="B2039" t="str">
            <v>VANG.TOALLA INTERDOB. H/S BCA. P.ORIGEN: MEXICO (3</v>
          </cell>
          <cell r="C2039">
            <v>153.75</v>
          </cell>
        </row>
        <row r="2040">
          <cell r="A2040">
            <v>3004</v>
          </cell>
          <cell r="B2040" t="str">
            <v>KEY GPC-100 20 LT.</v>
          </cell>
          <cell r="C2040">
            <v>531</v>
          </cell>
        </row>
        <row r="2041">
          <cell r="A2041">
            <v>3005</v>
          </cell>
          <cell r="B2041" t="str">
            <v>KEY CI-600 200 LTS</v>
          </cell>
          <cell r="C2041">
            <v>4232.78</v>
          </cell>
        </row>
        <row r="2042">
          <cell r="A2042">
            <v>3009</v>
          </cell>
          <cell r="B2042" t="str">
            <v>KEY LIMPIADOR ACIDO BF2 32.6 KG</v>
          </cell>
          <cell r="C2042">
            <v>1693.3</v>
          </cell>
        </row>
        <row r="2043">
          <cell r="A2043">
            <v>3010</v>
          </cell>
          <cell r="B2043" t="str">
            <v>KEY BB-111 200 LTS</v>
          </cell>
          <cell r="C2043">
            <v>5277.81</v>
          </cell>
        </row>
        <row r="2044">
          <cell r="A2044">
            <v>3013</v>
          </cell>
          <cell r="B2044" t="str">
            <v>KEY GLOX RESTAURADOR 355</v>
          </cell>
          <cell r="C2044">
            <v>78.699996948242202</v>
          </cell>
        </row>
        <row r="2045">
          <cell r="A2045">
            <v>3014</v>
          </cell>
          <cell r="B2045" t="str">
            <v>KEY LUMEN RESTAURADOR 20 LT</v>
          </cell>
          <cell r="C2045">
            <v>516.39</v>
          </cell>
        </row>
        <row r="2046">
          <cell r="A2046">
            <v>3019</v>
          </cell>
          <cell r="B2046" t="str">
            <v>KEY GLOX RESTAURADOR 365 20 LT</v>
          </cell>
          <cell r="C2046">
            <v>239.7</v>
          </cell>
        </row>
        <row r="2047">
          <cell r="A2047">
            <v>3024</v>
          </cell>
          <cell r="B2047" t="str">
            <v>KEY GPC-200 20 LT.</v>
          </cell>
          <cell r="C2047">
            <v>811.2</v>
          </cell>
        </row>
        <row r="2048">
          <cell r="A2048">
            <v>3025</v>
          </cell>
          <cell r="B2048" t="str">
            <v>KEY GPC-200 200 LT.</v>
          </cell>
          <cell r="C2048">
            <v>7698.9</v>
          </cell>
        </row>
        <row r="2049">
          <cell r="A2049">
            <v>3055</v>
          </cell>
          <cell r="B2049" t="str">
            <v>CI-687  200 LT</v>
          </cell>
          <cell r="C2049">
            <v>9141.7000000000007</v>
          </cell>
        </row>
        <row r="2050">
          <cell r="A2050">
            <v>3080</v>
          </cell>
          <cell r="B2050" t="str">
            <v>FACIAL BARCELO</v>
          </cell>
          <cell r="C2050">
            <v>137</v>
          </cell>
        </row>
        <row r="2051">
          <cell r="A2051">
            <v>3082</v>
          </cell>
          <cell r="B2051" t="str">
            <v>PAPEL MAXIROLLO H/D 250 M</v>
          </cell>
          <cell r="C2051">
            <v>210.23</v>
          </cell>
        </row>
        <row r="2052">
          <cell r="A2052">
            <v>3083</v>
          </cell>
          <cell r="B2052" t="str">
            <v>PAPEL TRADICIONAL 250 H/D</v>
          </cell>
          <cell r="C2052">
            <v>185.51</v>
          </cell>
        </row>
        <row r="2053">
          <cell r="A2053">
            <v>3084</v>
          </cell>
          <cell r="B2053" t="str">
            <v>TOALLA FLUIDO CENTRICO HD 180M</v>
          </cell>
          <cell r="C2053">
            <v>217.58</v>
          </cell>
        </row>
        <row r="2054">
          <cell r="A2054">
            <v>3085</v>
          </cell>
          <cell r="B2054" t="str">
            <v>TOALLA INTERDOBLADA C/4000 HS</v>
          </cell>
          <cell r="C2054">
            <v>145.65</v>
          </cell>
        </row>
        <row r="2055">
          <cell r="A2055">
            <v>3086</v>
          </cell>
          <cell r="B2055" t="str">
            <v>TOALLA EN ROLLO CAFE 190.5M HS</v>
          </cell>
          <cell r="C2055">
            <v>232.19</v>
          </cell>
        </row>
        <row r="2056">
          <cell r="A2056">
            <v>3087</v>
          </cell>
          <cell r="B2056" t="str">
            <v>PAPEL TRADICIONAL 1000 HD</v>
          </cell>
          <cell r="C2056">
            <v>361.62</v>
          </cell>
        </row>
        <row r="2057">
          <cell r="A2057">
            <v>3097</v>
          </cell>
          <cell r="B2057" t="str">
            <v>IPC-2215 (MINA 96) 200 LTS</v>
          </cell>
          <cell r="C2057">
            <v>7350.04</v>
          </cell>
        </row>
        <row r="2058">
          <cell r="A2058">
            <v>3111</v>
          </cell>
          <cell r="B2058" t="str">
            <v>KEY DB-121-R 200 LTS</v>
          </cell>
          <cell r="C2058">
            <v>5329.96</v>
          </cell>
        </row>
        <row r="2059">
          <cell r="A2059">
            <v>3113</v>
          </cell>
          <cell r="B2059" t="str">
            <v>DBE-130 1 LTS</v>
          </cell>
          <cell r="C2059">
            <v>19.05</v>
          </cell>
        </row>
        <row r="2060">
          <cell r="A2060">
            <v>3193</v>
          </cell>
          <cell r="B2060" t="str">
            <v>DETERGENTE JD 4 LT</v>
          </cell>
          <cell r="C2060">
            <v>30.4</v>
          </cell>
        </row>
        <row r="2061">
          <cell r="A2061">
            <v>3198</v>
          </cell>
          <cell r="B2061" t="str">
            <v>DETERGENTE JD 200 LTS.</v>
          </cell>
          <cell r="C2061">
            <v>1594.6</v>
          </cell>
        </row>
        <row r="2062">
          <cell r="A2062">
            <v>3200</v>
          </cell>
          <cell r="B2062" t="str">
            <v>KEY C-668</v>
          </cell>
          <cell r="C2062">
            <v>5390.82</v>
          </cell>
        </row>
        <row r="2063">
          <cell r="A2063">
            <v>3205</v>
          </cell>
          <cell r="B2063" t="str">
            <v>KEY C-700</v>
          </cell>
          <cell r="C2063">
            <v>3594.28</v>
          </cell>
        </row>
        <row r="2064">
          <cell r="A2064">
            <v>3210</v>
          </cell>
          <cell r="B2064" t="str">
            <v>DOSIFICADOR PARA DETERGENTES EN POLVO</v>
          </cell>
          <cell r="C2064">
            <v>3454</v>
          </cell>
        </row>
        <row r="2065">
          <cell r="A2065">
            <v>3211</v>
          </cell>
          <cell r="B2065" t="str">
            <v>DOSIFICADOR HERMETICO PARA DET. EN LIQUIDO</v>
          </cell>
          <cell r="C2065">
            <v>3486.7</v>
          </cell>
        </row>
        <row r="2066">
          <cell r="A2066">
            <v>3212</v>
          </cell>
          <cell r="B2066" t="str">
            <v>DOSIFICADOR HERMETICO PARA DET. EN POLVO</v>
          </cell>
          <cell r="C2066">
            <v>3377.7</v>
          </cell>
        </row>
        <row r="2067">
          <cell r="A2067">
            <v>3213</v>
          </cell>
          <cell r="B2067" t="str">
            <v>DOSIFICADOR PARA DETERGENTES EN LIQUIDO</v>
          </cell>
          <cell r="C2067">
            <v>3454</v>
          </cell>
        </row>
        <row r="2068">
          <cell r="A2068">
            <v>3214</v>
          </cell>
          <cell r="C2068">
            <v>762.7</v>
          </cell>
        </row>
        <row r="2069">
          <cell r="A2069">
            <v>3215</v>
          </cell>
          <cell r="B2069" t="str">
            <v>DOSIFICADOR ELECTRICO BIODIGESTOR</v>
          </cell>
          <cell r="C2069">
            <v>2288.1</v>
          </cell>
        </row>
        <row r="2070">
          <cell r="A2070">
            <v>3216</v>
          </cell>
          <cell r="B2070" t="str">
            <v>DOSIFICADOR DE BATERÍAS BIODIGESTOR</v>
          </cell>
          <cell r="C2070">
            <v>2288.1</v>
          </cell>
        </row>
        <row r="2071">
          <cell r="A2071">
            <v>3220</v>
          </cell>
          <cell r="B2071" t="str">
            <v>7120101 VB-125 1/4 1 PZA</v>
          </cell>
          <cell r="C2071">
            <v>337.89</v>
          </cell>
        </row>
        <row r="2072">
          <cell r="A2072">
            <v>3226</v>
          </cell>
          <cell r="B2072" t="str">
            <v>7012028 FUSE 1 AMP 1 PZA</v>
          </cell>
          <cell r="C2072">
            <v>14.76</v>
          </cell>
        </row>
        <row r="2073">
          <cell r="A2073">
            <v>3232</v>
          </cell>
          <cell r="C2073">
            <v>19.8</v>
          </cell>
        </row>
        <row r="2074">
          <cell r="A2074">
            <v>3244</v>
          </cell>
          <cell r="B2074" t="str">
            <v>1900553 SPRAY JET</v>
          </cell>
          <cell r="C2074">
            <v>94.5</v>
          </cell>
        </row>
        <row r="2075">
          <cell r="A2075">
            <v>3245</v>
          </cell>
          <cell r="B2075" t="str">
            <v>T.B. WAYFARER AZUL 0.91x1.52 (3/8) 3X 5 COIL MAT</v>
          </cell>
          <cell r="C2075">
            <v>1557.7</v>
          </cell>
        </row>
        <row r="2076">
          <cell r="A2076">
            <v>3246</v>
          </cell>
          <cell r="B2076" t="str">
            <v>T.B. WAYFARER AZUL 1.22X1.83 (3/8) 4 X 6 COIL MAT</v>
          </cell>
          <cell r="C2076">
            <v>2492.31</v>
          </cell>
        </row>
        <row r="2077">
          <cell r="A2077">
            <v>3247</v>
          </cell>
          <cell r="B2077" t="str">
            <v>T.B. WAYFARER GRIS 0.91X1.52 (3/8) 3X 5 COIL MAT</v>
          </cell>
          <cell r="C2077">
            <v>1557.7</v>
          </cell>
        </row>
        <row r="2078">
          <cell r="A2078">
            <v>3248</v>
          </cell>
          <cell r="B2078" t="str">
            <v>T. B. WAYFARER GRIS 1.22X1.83 (3/8) 4 X 6 COIL MA</v>
          </cell>
          <cell r="C2078">
            <v>2492.31</v>
          </cell>
        </row>
        <row r="2079">
          <cell r="A2079">
            <v>3249</v>
          </cell>
          <cell r="B2079" t="str">
            <v>T.B. WAYFARER CAFE 0.91X1.52 (3/8) 3X 5COIL MAT B</v>
          </cell>
          <cell r="C2079">
            <v>1504.59</v>
          </cell>
        </row>
        <row r="2080">
          <cell r="A2080">
            <v>3250</v>
          </cell>
          <cell r="B2080" t="str">
            <v>T. B. WAYFARER CAFE 1.22X1.83 (3/8) 4 X 6COIL MAT</v>
          </cell>
          <cell r="C2080">
            <v>1023.9</v>
          </cell>
        </row>
        <row r="2081">
          <cell r="A2081">
            <v>3251</v>
          </cell>
          <cell r="B2081" t="str">
            <v>T. B. WAYFARER ROJO 0.91X1.52 (3/8) 3X 5</v>
          </cell>
          <cell r="C2081">
            <v>797.1</v>
          </cell>
        </row>
        <row r="2082">
          <cell r="A2082">
            <v>3252</v>
          </cell>
          <cell r="B2082" t="str">
            <v>T.B. WAYFARER ROJO 1.22X1.83 (3/8) 4 X 6</v>
          </cell>
          <cell r="C2082">
            <v>2492.31</v>
          </cell>
        </row>
        <row r="2083">
          <cell r="A2083">
            <v>3253</v>
          </cell>
          <cell r="B2083" t="str">
            <v>TAPETE ROSCADOFINGER-TIP NEGRO (1/2)24X32 FINGER</v>
          </cell>
          <cell r="C2083">
            <v>1024.6199999999999</v>
          </cell>
        </row>
        <row r="2084">
          <cell r="A2084">
            <v>3254</v>
          </cell>
          <cell r="B2084" t="str">
            <v>TAPETE ROSCADOFINGER-TIP NEGRO (1/2)36X72 FINGER</v>
          </cell>
          <cell r="C2084">
            <v>2187.6999999999998</v>
          </cell>
        </row>
        <row r="2085">
          <cell r="A2085">
            <v>3255</v>
          </cell>
          <cell r="B2085" t="str">
            <v>TAPETE ROSCADO-SECADO BRUSH- STEP AZUL (3X5)CHEV</v>
          </cell>
          <cell r="C2085">
            <v>800.8</v>
          </cell>
        </row>
        <row r="2086">
          <cell r="A2086">
            <v>3256</v>
          </cell>
          <cell r="B2086" t="str">
            <v>TAPETE ROSCADO-SECADO BRUSH- STEP AZUL (4X6)CHEV</v>
          </cell>
          <cell r="C2086">
            <v>482.1</v>
          </cell>
        </row>
        <row r="2087">
          <cell r="A2087">
            <v>3257</v>
          </cell>
          <cell r="B2087" t="str">
            <v>TAPETE ROSCADO-SECADO BRUSH- STEP GRIS(3X5)CHEVRO</v>
          </cell>
          <cell r="C2087">
            <v>1246.1600000000001</v>
          </cell>
        </row>
        <row r="2088">
          <cell r="A2088">
            <v>3258</v>
          </cell>
          <cell r="B2088" t="str">
            <v>TAPETE ROSCADO-SECADO BRUSH- STEP GRIS (4X6)</v>
          </cell>
          <cell r="C2088">
            <v>1550.77</v>
          </cell>
        </row>
        <row r="2089">
          <cell r="A2089">
            <v>3259</v>
          </cell>
          <cell r="B2089" t="str">
            <v>TAPETE ROSCADO-SECADO BRUSH- STEP CAFE(3X5)CHEVR</v>
          </cell>
          <cell r="C2089">
            <v>568.20000000000005</v>
          </cell>
        </row>
        <row r="2090">
          <cell r="A2090">
            <v>3260</v>
          </cell>
          <cell r="B2090" t="str">
            <v>TAPETE ROSCADO-SECADO BRUSH- STEP CAFE (4X6)CHEV</v>
          </cell>
          <cell r="C2090">
            <v>1993.85</v>
          </cell>
        </row>
        <row r="2091">
          <cell r="A2091">
            <v>3261</v>
          </cell>
          <cell r="B2091" t="str">
            <v>TAPETE ROSCADO-SECADO BRUSH- STEP ROJO (3X5)</v>
          </cell>
          <cell r="C2091">
            <v>4518</v>
          </cell>
        </row>
        <row r="2092">
          <cell r="A2092">
            <v>3262</v>
          </cell>
          <cell r="B2092" t="str">
            <v>TAPETE ROSCADO-SECADO BRUSH- STEP ROJO (4X6)</v>
          </cell>
          <cell r="C2092">
            <v>482.1</v>
          </cell>
        </row>
        <row r="2093">
          <cell r="A2093">
            <v>3263</v>
          </cell>
          <cell r="B2093" t="str">
            <v>TAPETE SECADO POLY-PLUSH AZUL 3X5ATLANTIC OLEFIN</v>
          </cell>
          <cell r="C2093">
            <v>223.2</v>
          </cell>
        </row>
        <row r="2094">
          <cell r="A2094">
            <v>3264</v>
          </cell>
          <cell r="B2094" t="str">
            <v>TAPETE SECADO POLY-PLUSH AZUL (4X6)</v>
          </cell>
          <cell r="C2094">
            <v>567.9</v>
          </cell>
        </row>
        <row r="2095">
          <cell r="A2095">
            <v>3265</v>
          </cell>
          <cell r="B2095" t="str">
            <v>TAPETE SECADO POLY-PLUSH GRIS 3X5ATLANTIC OLF DLX</v>
          </cell>
          <cell r="C2095">
            <v>245.4</v>
          </cell>
        </row>
        <row r="2096">
          <cell r="A2096">
            <v>3266</v>
          </cell>
          <cell r="B2096" t="str">
            <v>TAPETE SECADO POLY-PLUSH GRIS 4X6ATLANTIC OLF DLX</v>
          </cell>
          <cell r="C2096">
            <v>392.5</v>
          </cell>
        </row>
        <row r="2097">
          <cell r="A2097">
            <v>3267</v>
          </cell>
          <cell r="B2097" t="str">
            <v>TAPETE SECADO POLY-PLUSH CAFE (3X5)</v>
          </cell>
          <cell r="C2097">
            <v>245.4</v>
          </cell>
        </row>
        <row r="2098">
          <cell r="A2098">
            <v>3268</v>
          </cell>
          <cell r="B2098" t="str">
            <v>TAPETE SECADO POLY-PLUSH CAFE (4X6)</v>
          </cell>
          <cell r="C2098">
            <v>392.5</v>
          </cell>
        </row>
        <row r="2099">
          <cell r="A2099">
            <v>3269</v>
          </cell>
          <cell r="B2099" t="str">
            <v>TAPETE SECADO POLY-PLUSH ROJO (3X5)</v>
          </cell>
          <cell r="C2099">
            <v>245.3</v>
          </cell>
        </row>
        <row r="2100">
          <cell r="A2100">
            <v>3270</v>
          </cell>
          <cell r="B2100" t="str">
            <v>TAPETE SECADO POLY-PLUSH ROJO (4X6)</v>
          </cell>
          <cell r="C2100">
            <v>793.5</v>
          </cell>
        </row>
        <row r="2101">
          <cell r="A2101">
            <v>3271</v>
          </cell>
          <cell r="B2101" t="str">
            <v>TAPETE ANTIFATIGA EZ-STEP GRIS (3/8) 27X36</v>
          </cell>
          <cell r="C2101">
            <v>775.39</v>
          </cell>
        </row>
        <row r="2102">
          <cell r="A2102">
            <v>3272</v>
          </cell>
          <cell r="B2102" t="str">
            <v>TAPETE ANTIFATIGA EZ-STEP GRIS (3/8) 36X60</v>
          </cell>
          <cell r="C2102">
            <v>387.4</v>
          </cell>
        </row>
        <row r="2103">
          <cell r="A2103">
            <v>3273</v>
          </cell>
          <cell r="B2103" t="str">
            <v>TAPETE ANTIFATIGA EZ-STEPNEGRO (3/8) 27X36</v>
          </cell>
          <cell r="C2103">
            <v>178.2</v>
          </cell>
        </row>
        <row r="2104">
          <cell r="A2104">
            <v>3274</v>
          </cell>
          <cell r="B2104" t="str">
            <v>TAPETE ANTIFATIGA EZ-STEPNEGRO (3/8) 36X60</v>
          </cell>
          <cell r="C2104">
            <v>281.39999999999998</v>
          </cell>
        </row>
        <row r="2105">
          <cell r="A2105">
            <v>3275</v>
          </cell>
          <cell r="B2105" t="str">
            <v>TAPETE ANTIFATIGA EZ-STEP GRIS ROLLO (3/8) 3X 60</v>
          </cell>
          <cell r="C2105">
            <v>2894</v>
          </cell>
        </row>
        <row r="2106">
          <cell r="A2106">
            <v>3276</v>
          </cell>
          <cell r="B2106" t="str">
            <v>TAPETE ANTIFATIGA EZ-STEP NEGRO ROLLO (3/8) 3X 60</v>
          </cell>
          <cell r="C2106">
            <v>2894</v>
          </cell>
        </row>
        <row r="2107">
          <cell r="A2107">
            <v>3277</v>
          </cell>
          <cell r="B2107" t="str">
            <v>TAPETE ANTIFATIGA DIAMOND-PLAT NEGRO C/BORDES AMAR</v>
          </cell>
          <cell r="C2107">
            <v>466.7</v>
          </cell>
        </row>
        <row r="2108">
          <cell r="A2108">
            <v>3278</v>
          </cell>
          <cell r="B2108" t="str">
            <v>TAPETE ANTIFATIGA DIAMOND-PLAT NEGRO C/BORDES AMAR</v>
          </cell>
          <cell r="C2108">
            <v>1165.5999999999999</v>
          </cell>
        </row>
        <row r="2109">
          <cell r="A2109">
            <v>3279</v>
          </cell>
          <cell r="B2109" t="str">
            <v>TAPETE ANTIFATIGA DIAMOND-PLAT NEGRO C/BORDES AMAR</v>
          </cell>
          <cell r="C2109">
            <v>12281.5</v>
          </cell>
        </row>
        <row r="2110">
          <cell r="A2110">
            <v>3280</v>
          </cell>
          <cell r="B2110" t="str">
            <v>TAPETE ANTIFATIGA DIAMOND-PLAT NEGRO C/BORDES AMAR</v>
          </cell>
          <cell r="C2110">
            <v>18422.3</v>
          </cell>
        </row>
        <row r="2111">
          <cell r="A2111">
            <v>3281</v>
          </cell>
          <cell r="B2111" t="str">
            <v>TP.ATIFATIGA P/COCINAS CUSHION EASE TERRACOTA 1/2</v>
          </cell>
          <cell r="C2111">
            <v>494</v>
          </cell>
        </row>
        <row r="2112">
          <cell r="A2112">
            <v>3282</v>
          </cell>
          <cell r="B2112" t="str">
            <v>TP.ATIFATIGA P/COCINAS CUSHION EASE TERRACOTA 1/2</v>
          </cell>
          <cell r="C2112">
            <v>815.4</v>
          </cell>
        </row>
        <row r="2113">
          <cell r="A2113">
            <v>3283</v>
          </cell>
          <cell r="B2113" t="str">
            <v>CONECTOR 3 CUSHION-EASE TERRACOTA</v>
          </cell>
          <cell r="C2113">
            <v>53.2</v>
          </cell>
        </row>
        <row r="2114">
          <cell r="A2114">
            <v>3284</v>
          </cell>
          <cell r="B2114" t="str">
            <v>TRAMO 3 CUSHION-EASE TERRACOTA</v>
          </cell>
          <cell r="C2114">
            <v>103.2</v>
          </cell>
        </row>
        <row r="2115">
          <cell r="A2115">
            <v>3285</v>
          </cell>
          <cell r="B2115" t="str">
            <v>TRAMO 5 CUSHION-EASE TERRACOTA</v>
          </cell>
          <cell r="C2115">
            <v>170.7</v>
          </cell>
        </row>
        <row r="2116">
          <cell r="A2116">
            <v>3286</v>
          </cell>
          <cell r="B2116" t="str">
            <v>ESQUINA CUSHION-EASE TERRACOTA</v>
          </cell>
          <cell r="C2116">
            <v>38.1</v>
          </cell>
        </row>
        <row r="2117">
          <cell r="A2117">
            <v>3287</v>
          </cell>
          <cell r="B2117" t="str">
            <v>TRAMO 2 C/ESQUINA LADO IZQ. CUSHION-EASE TERRACOTA</v>
          </cell>
          <cell r="C2117">
            <v>61</v>
          </cell>
        </row>
        <row r="2118">
          <cell r="A2118">
            <v>3288</v>
          </cell>
          <cell r="B2118" t="str">
            <v>TRAMO 2 C/ESQUINA LADO DER. CUSHION-EASE TERRACOTA</v>
          </cell>
          <cell r="C2118">
            <v>61</v>
          </cell>
        </row>
        <row r="2119">
          <cell r="A2119">
            <v>3289</v>
          </cell>
          <cell r="B2119" t="str">
            <v>TP.ANTIFATIGA RESISTENTE A GRA 3X3 ULTRA CLICK MAT</v>
          </cell>
          <cell r="C2119">
            <v>969.24</v>
          </cell>
        </row>
        <row r="2120">
          <cell r="A2120">
            <v>3290</v>
          </cell>
          <cell r="B2120" t="str">
            <v>TP. ANTIFATIGA RESISTENTE A GRASA C-EASE NEGRO 3/4</v>
          </cell>
          <cell r="C2120">
            <v>680.5</v>
          </cell>
        </row>
        <row r="2121">
          <cell r="A2121">
            <v>3291</v>
          </cell>
          <cell r="B2121" t="str">
            <v>CONECTOR 3 CUSHION-EASE NEGRO</v>
          </cell>
          <cell r="C2121">
            <v>42.6</v>
          </cell>
        </row>
        <row r="2122">
          <cell r="A2122">
            <v>3292</v>
          </cell>
          <cell r="B2122" t="str">
            <v>TRAMO 3CUSHION-EASE NEGRO</v>
          </cell>
          <cell r="C2122">
            <v>82.7</v>
          </cell>
        </row>
        <row r="2123">
          <cell r="A2123">
            <v>3293</v>
          </cell>
          <cell r="B2123" t="str">
            <v>TRAMO 5CUSHION-EASE NEGRO</v>
          </cell>
          <cell r="C2123">
            <v>137.69999999999999</v>
          </cell>
        </row>
        <row r="2124">
          <cell r="A2124">
            <v>3294</v>
          </cell>
          <cell r="B2124" t="str">
            <v>ESQUINA CUSHION-EASE NEGRO</v>
          </cell>
          <cell r="C2124">
            <v>30.3</v>
          </cell>
        </row>
        <row r="2125">
          <cell r="A2125">
            <v>3295</v>
          </cell>
          <cell r="B2125" t="str">
            <v>TRAMO 2 C/ESQUINA LADO IZQ. CUSHION-EASE NEGRO</v>
          </cell>
          <cell r="C2125">
            <v>49</v>
          </cell>
        </row>
        <row r="2126">
          <cell r="A2126">
            <v>3296</v>
          </cell>
          <cell r="B2126" t="str">
            <v>TRAMO 2 C/ESQUINA LADO DERECH CUSHION-EASE NEGRO</v>
          </cell>
          <cell r="C2126">
            <v>49</v>
          </cell>
        </row>
        <row r="2127">
          <cell r="A2127">
            <v>3297</v>
          </cell>
          <cell r="B2127" t="str">
            <v>DOSIFICADOR P/LIMP.MANOS P.4KG</v>
          </cell>
          <cell r="C2127">
            <v>35.01</v>
          </cell>
        </row>
        <row r="2128">
          <cell r="A2128">
            <v>3301</v>
          </cell>
          <cell r="B2128" t="str">
            <v xml:space="preserve">BOLSA R242406N (CAJA C/900)    24x24" NATURAL     </v>
          </cell>
          <cell r="C2128">
            <v>224.1</v>
          </cell>
        </row>
        <row r="2129">
          <cell r="A2129">
            <v>3302</v>
          </cell>
          <cell r="B2129" t="str">
            <v>BOLSA HR334011N (CAJA C/500)</v>
          </cell>
          <cell r="C2129">
            <v>463.83</v>
          </cell>
        </row>
        <row r="2130">
          <cell r="A2130">
            <v>3303</v>
          </cell>
          <cell r="B2130" t="str">
            <v>BOLSA HR334011K (CAJA C/500)</v>
          </cell>
          <cell r="C2130">
            <v>465.06</v>
          </cell>
        </row>
        <row r="2131">
          <cell r="A2131">
            <v>3304</v>
          </cell>
          <cell r="B2131" t="str">
            <v>BOLSA HR386014N (CAJAC/200)</v>
          </cell>
          <cell r="C2131">
            <v>285.08999999999997</v>
          </cell>
        </row>
        <row r="2132">
          <cell r="A2132">
            <v>3305</v>
          </cell>
          <cell r="B2132" t="str">
            <v>BOLSA COR386014HBK (CAJA C/200</v>
          </cell>
          <cell r="C2132">
            <v>286</v>
          </cell>
        </row>
        <row r="2133">
          <cell r="A2133">
            <v>3306</v>
          </cell>
          <cell r="B2133" t="str">
            <v>BOLSA 38X60 12N C/200</v>
          </cell>
          <cell r="C2133">
            <v>305.19000244140602</v>
          </cell>
        </row>
        <row r="2134">
          <cell r="A2134">
            <v>3307</v>
          </cell>
          <cell r="B2134" t="str">
            <v>BOLSA 38X60 12B C/200</v>
          </cell>
          <cell r="C2134">
            <v>350.76</v>
          </cell>
        </row>
        <row r="2135">
          <cell r="A2135">
            <v>3308</v>
          </cell>
          <cell r="B2135" t="str">
            <v>BOLSA 40X48 10N C/250</v>
          </cell>
          <cell r="C2135">
            <v>202.18</v>
          </cell>
        </row>
        <row r="2136">
          <cell r="A2136">
            <v>3309</v>
          </cell>
          <cell r="B2136" t="str">
            <v>BOLSA 40X48 10B C/250</v>
          </cell>
          <cell r="C2136">
            <v>266.52</v>
          </cell>
        </row>
        <row r="2137">
          <cell r="A2137">
            <v>3310</v>
          </cell>
          <cell r="B2137" t="str">
            <v>BOLSA HR404812W (CAJA C/250)</v>
          </cell>
          <cell r="C2137">
            <v>322.51</v>
          </cell>
        </row>
        <row r="2138">
          <cell r="A2138">
            <v>3311</v>
          </cell>
          <cell r="B2138" t="str">
            <v>BOLSA R334013N (CAJA C/125)</v>
          </cell>
          <cell r="C2138">
            <v>143.84</v>
          </cell>
        </row>
        <row r="2139">
          <cell r="A2139">
            <v>3312</v>
          </cell>
          <cell r="B2139" t="str">
            <v>BOLSA HR404812N (CAJA C/250)</v>
          </cell>
          <cell r="C2139">
            <v>367.39</v>
          </cell>
        </row>
        <row r="2140">
          <cell r="A2140">
            <v>3313</v>
          </cell>
          <cell r="B2140" t="str">
            <v>BOLSA HR404812B (CAJA C/250)</v>
          </cell>
          <cell r="C2140">
            <v>367.39</v>
          </cell>
        </row>
        <row r="2141">
          <cell r="A2141">
            <v>3314</v>
          </cell>
          <cell r="B2141" t="str">
            <v xml:space="preserve">BOLSA HR404814N (CAJA C/250)  </v>
          </cell>
          <cell r="C2141">
            <v>432.25</v>
          </cell>
        </row>
        <row r="2142">
          <cell r="A2142">
            <v>3315</v>
          </cell>
          <cell r="B2142" t="str">
            <v>BOLSA HR404814B (CAJA C/250)</v>
          </cell>
          <cell r="C2142">
            <v>432.25</v>
          </cell>
        </row>
        <row r="2143">
          <cell r="A2143">
            <v>3316</v>
          </cell>
          <cell r="B2143" t="str">
            <v>BOLSA HR434814N (CAJA C/200)</v>
          </cell>
          <cell r="C2143">
            <v>370.1</v>
          </cell>
        </row>
        <row r="2144">
          <cell r="A2144">
            <v>3317</v>
          </cell>
          <cell r="B2144" t="str">
            <v>BOLSA HR434814B (CAJA C/200)</v>
          </cell>
          <cell r="C2144">
            <v>370.1</v>
          </cell>
        </row>
        <row r="2145">
          <cell r="A2145">
            <v>3318</v>
          </cell>
          <cell r="B2145" t="str">
            <v>BOLSA HR434816N (CAJA C/200)</v>
          </cell>
          <cell r="C2145">
            <v>275.76</v>
          </cell>
        </row>
        <row r="2146">
          <cell r="A2146">
            <v>3319</v>
          </cell>
          <cell r="B2146" t="str">
            <v>BOLSA COR434816HPBK(CAJA C/200</v>
          </cell>
          <cell r="C2146">
            <v>280.69000244140602</v>
          </cell>
        </row>
        <row r="2147">
          <cell r="A2147">
            <v>3321</v>
          </cell>
          <cell r="B2147" t="str">
            <v>BOLSA R404814N (CAJA C/100)</v>
          </cell>
          <cell r="C2147">
            <v>181.03</v>
          </cell>
        </row>
        <row r="2148">
          <cell r="A2148">
            <v>3322</v>
          </cell>
          <cell r="B2148" t="str">
            <v>TP R-4048 22 ST BL. 1 PZA</v>
          </cell>
          <cell r="C2148">
            <v>206.76</v>
          </cell>
        </row>
        <row r="2149">
          <cell r="A2149">
            <v>3323</v>
          </cell>
          <cell r="B2149" t="str">
            <v xml:space="preserve">BOLSA TP44GA14W (CAJA C/240)  </v>
          </cell>
          <cell r="C2149">
            <v>392.89</v>
          </cell>
        </row>
        <row r="2150">
          <cell r="A2150">
            <v>3324</v>
          </cell>
          <cell r="B2150" t="str">
            <v>BL. GRANDE 55GA14W TELMEX</v>
          </cell>
          <cell r="C2150">
            <v>54.74</v>
          </cell>
        </row>
        <row r="2151">
          <cell r="A2151">
            <v>3326</v>
          </cell>
          <cell r="B2151" t="str">
            <v>BOLSA TP55GA16W (CAJA C/100)</v>
          </cell>
          <cell r="C2151">
            <v>441.7</v>
          </cell>
        </row>
        <row r="2152">
          <cell r="A2152">
            <v>3327</v>
          </cell>
          <cell r="B2152" t="str">
            <v>BOLSA TP55DR16W CAJA C/200 (BAJA)</v>
          </cell>
          <cell r="C2152">
            <v>246.2</v>
          </cell>
        </row>
        <row r="2153">
          <cell r="A2153">
            <v>3328</v>
          </cell>
          <cell r="B2153" t="str">
            <v>BOLSA HR24246N (CAJA C/1000)</v>
          </cell>
          <cell r="C2153">
            <v>237.43</v>
          </cell>
        </row>
        <row r="2154">
          <cell r="A2154">
            <v>3329</v>
          </cell>
          <cell r="B2154" t="str">
            <v>BOLSA HR24246B (CAJA C/1000)</v>
          </cell>
          <cell r="C2154">
            <v>237.43</v>
          </cell>
        </row>
        <row r="2155">
          <cell r="A2155">
            <v>3331</v>
          </cell>
          <cell r="B2155" t="str">
            <v>BOLSA R434816N CAJA 1 PZA</v>
          </cell>
          <cell r="C2155">
            <v>117.78</v>
          </cell>
        </row>
        <row r="2156">
          <cell r="A2156">
            <v>3332</v>
          </cell>
          <cell r="B2156" t="str">
            <v>BOLSA CHICA ROJA 2424IIHR</v>
          </cell>
          <cell r="C2156">
            <v>430.08999633789102</v>
          </cell>
        </row>
        <row r="2157">
          <cell r="A2157">
            <v>3333</v>
          </cell>
          <cell r="B2157" t="str">
            <v>BL.EXT.LARGA AMARRA 1 PZA</v>
          </cell>
          <cell r="C2157">
            <v>325.95</v>
          </cell>
        </row>
        <row r="2158">
          <cell r="A2158">
            <v>3334</v>
          </cell>
          <cell r="B2158" t="str">
            <v>BOLSA HR24336N (CAJA C/1000)</v>
          </cell>
          <cell r="C2158">
            <v>327.76</v>
          </cell>
        </row>
        <row r="2159">
          <cell r="A2159">
            <v>3335</v>
          </cell>
          <cell r="B2159" t="str">
            <v>BOLSA HR24336B (CAJA C/1000)</v>
          </cell>
          <cell r="C2159">
            <v>327.76</v>
          </cell>
        </row>
        <row r="2160">
          <cell r="A2160">
            <v>3336</v>
          </cell>
          <cell r="B2160" t="str">
            <v>BOLSA NAT P/TAMBOR (CAJA C/50)</v>
          </cell>
          <cell r="C2160">
            <v>158.19999999999999</v>
          </cell>
        </row>
        <row r="2161">
          <cell r="A2161">
            <v>3337</v>
          </cell>
          <cell r="B2161" t="str">
            <v>BOLSA 40X48X18 W CAJA C/200 PZ</v>
          </cell>
          <cell r="C2161">
            <v>251.48</v>
          </cell>
        </row>
        <row r="2162">
          <cell r="A2162">
            <v>3340</v>
          </cell>
          <cell r="B2162" t="str">
            <v>BOLSA 171806 HR # C 1 PZA</v>
          </cell>
          <cell r="C2162">
            <v>194.13</v>
          </cell>
        </row>
        <row r="2163">
          <cell r="A2163">
            <v>3341</v>
          </cell>
          <cell r="B2163" t="str">
            <v xml:space="preserve">BOLSA HR303708N 30x37 NAT 500  BOLSAS             </v>
          </cell>
          <cell r="C2163">
            <v>280.75</v>
          </cell>
        </row>
        <row r="2164">
          <cell r="A2164">
            <v>3351</v>
          </cell>
          <cell r="B2164" t="str">
            <v>BOLSA 304314HR# CAJ 1 PZA</v>
          </cell>
          <cell r="C2164">
            <v>281.81</v>
          </cell>
        </row>
        <row r="2165">
          <cell r="A2165">
            <v>3352</v>
          </cell>
          <cell r="B2165" t="str">
            <v>BOLSA 304314HY# CAJ 1 PZA</v>
          </cell>
          <cell r="C2165">
            <v>277.02</v>
          </cell>
        </row>
        <row r="2166">
          <cell r="A2166">
            <v>3353</v>
          </cell>
          <cell r="B2166" t="str">
            <v>BOLSA 304314HG (CAJA C/250)</v>
          </cell>
          <cell r="C2166">
            <v>262.08999633789102</v>
          </cell>
        </row>
        <row r="2167">
          <cell r="A2167">
            <v>3355</v>
          </cell>
          <cell r="B2167" t="str">
            <v>BOLSA 404424HR# CAJ 1 PZA</v>
          </cell>
          <cell r="C2167">
            <v>392.15</v>
          </cell>
        </row>
        <row r="2168">
          <cell r="A2168">
            <v>3356</v>
          </cell>
          <cell r="B2168" t="str">
            <v>BOLSA TP55DR16E (CAJA C/200) 36x52 NEGRO</v>
          </cell>
          <cell r="C2168">
            <v>363.74</v>
          </cell>
        </row>
        <row r="2169">
          <cell r="A2169">
            <v>3357</v>
          </cell>
          <cell r="B2169" t="str">
            <v>BOLSA TP55GA16E (CAJA C/200) 42X45 NEGRO</v>
          </cell>
          <cell r="C2169">
            <v>377.14001464843801</v>
          </cell>
        </row>
        <row r="2170">
          <cell r="A2170">
            <v>3358</v>
          </cell>
          <cell r="B2170" t="str">
            <v>BOLSA HOSP ROJA 304 1 PZA</v>
          </cell>
          <cell r="C2170">
            <v>441.7</v>
          </cell>
        </row>
        <row r="2171">
          <cell r="A2171">
            <v>3360</v>
          </cell>
          <cell r="B2171" t="str">
            <v>SOSTEN P/BOLSA RECT 1 PZA</v>
          </cell>
          <cell r="C2171">
            <v>71.8</v>
          </cell>
        </row>
        <row r="2172">
          <cell r="A2172">
            <v>3361</v>
          </cell>
          <cell r="B2172" t="str">
            <v>SOSTEN P/BOLSA ROLL 1 PZA</v>
          </cell>
          <cell r="C2172">
            <v>107.6</v>
          </cell>
        </row>
        <row r="2173">
          <cell r="A2173">
            <v>3365</v>
          </cell>
          <cell r="B2173" t="str">
            <v>BOLSA TP44GA14E (CAJA C/240)</v>
          </cell>
          <cell r="C2173">
            <v>426.6</v>
          </cell>
        </row>
        <row r="2174">
          <cell r="A2174">
            <v>3366</v>
          </cell>
          <cell r="B2174" t="str">
            <v>BOLSA TP44GA14N (CAJA C/240)</v>
          </cell>
          <cell r="C2174">
            <v>426.6</v>
          </cell>
        </row>
        <row r="2175">
          <cell r="A2175">
            <v>3367</v>
          </cell>
          <cell r="B2175" t="str">
            <v>BOLSA R334011E (CAJA C/150)</v>
          </cell>
          <cell r="C2175">
            <v>143.84</v>
          </cell>
        </row>
        <row r="2176">
          <cell r="A2176">
            <v>3368</v>
          </cell>
          <cell r="B2176" t="str">
            <v>BOLSA R334011N (CAJA C/150) 33X40 NATURAL</v>
          </cell>
          <cell r="C2176">
            <v>143.84</v>
          </cell>
        </row>
        <row r="2177">
          <cell r="A2177">
            <v>3369</v>
          </cell>
          <cell r="B2177" t="str">
            <v>BOLSA R242406E (CAJA C/900) 24X24 NEGRO</v>
          </cell>
          <cell r="C2177">
            <v>224.11</v>
          </cell>
        </row>
        <row r="2178">
          <cell r="A2178">
            <v>3370</v>
          </cell>
          <cell r="B2178" t="str">
            <v>BOLSA 242406E CAJA 1 PZA</v>
          </cell>
          <cell r="C2178">
            <v>138.56</v>
          </cell>
        </row>
        <row r="2179">
          <cell r="A2179">
            <v>3372</v>
          </cell>
          <cell r="B2179" t="str">
            <v>BOLSA 334011E CAJA 1 PZA</v>
          </cell>
          <cell r="C2179">
            <v>234.83</v>
          </cell>
        </row>
        <row r="2180">
          <cell r="A2180">
            <v>3374</v>
          </cell>
          <cell r="B2180" t="str">
            <v>BOLSA TP55GA14E 1 CJA C/200</v>
          </cell>
          <cell r="C2180">
            <v>182.68</v>
          </cell>
        </row>
        <row r="2181">
          <cell r="A2181">
            <v>3376</v>
          </cell>
          <cell r="B2181" t="str">
            <v>BOLSA TP55DR14E CAJ 1 PZA</v>
          </cell>
          <cell r="C2181">
            <v>192.12</v>
          </cell>
        </row>
        <row r="2182">
          <cell r="A2182">
            <v>3378</v>
          </cell>
          <cell r="B2182" t="str">
            <v>BOLSA TP55GA16N (CAJA C/200) 42X46 NATURAL</v>
          </cell>
          <cell r="C2182">
            <v>384.64</v>
          </cell>
        </row>
        <row r="2183">
          <cell r="A2183">
            <v>3379</v>
          </cell>
          <cell r="B2183" t="str">
            <v>BOLSA TP55DR16N (CAJA C/200) 36X52 NATURAL</v>
          </cell>
          <cell r="C2183">
            <v>427.07</v>
          </cell>
        </row>
        <row r="2184">
          <cell r="A2184">
            <v>3380</v>
          </cell>
          <cell r="B2184" t="str">
            <v>BOLSA TP55GA14N (CAJA C/200) 42X46 NATURAL</v>
          </cell>
          <cell r="C2184">
            <v>266.33999999999997</v>
          </cell>
        </row>
        <row r="2185">
          <cell r="A2185">
            <v>3381</v>
          </cell>
          <cell r="B2185" t="str">
            <v>BOLSA TP55GA14E (CAJA C/200)</v>
          </cell>
          <cell r="C2185">
            <v>426.6</v>
          </cell>
        </row>
        <row r="2186">
          <cell r="A2186">
            <v>3382</v>
          </cell>
          <cell r="B2186" t="str">
            <v>BOLSA TP55DR14N (CAJA C/200) 35X32 NATURAL</v>
          </cell>
          <cell r="C2186">
            <v>274.13</v>
          </cell>
        </row>
        <row r="2187">
          <cell r="A2187">
            <v>3383</v>
          </cell>
          <cell r="B2187" t="str">
            <v>BOLSA TP55DR14E (CAJA C/200) 36X52 NEGRO</v>
          </cell>
          <cell r="C2187">
            <v>585.54999999999995</v>
          </cell>
        </row>
        <row r="2188">
          <cell r="A2188">
            <v>3384</v>
          </cell>
          <cell r="B2188" t="str">
            <v>BOLSA NEGRA BAJA DENS.50X70CM P/25KG</v>
          </cell>
          <cell r="C2188">
            <v>623.53</v>
          </cell>
        </row>
        <row r="2189">
          <cell r="A2189">
            <v>3385</v>
          </cell>
          <cell r="B2189" t="str">
            <v>BOLSA BAJA DENS.70X90CM.P/25KG</v>
          </cell>
          <cell r="C2189">
            <v>623.53</v>
          </cell>
        </row>
        <row r="2190">
          <cell r="A2190">
            <v>3386</v>
          </cell>
          <cell r="B2190" t="str">
            <v>BOLSA BAJA DENS.90X120CM.P/25K</v>
          </cell>
          <cell r="C2190">
            <v>623.53</v>
          </cell>
        </row>
        <row r="2191">
          <cell r="A2191">
            <v>3387</v>
          </cell>
          <cell r="B2191" t="str">
            <v>BOLSA BAJA DENS.TRANSP.50X70CM P/25 KG.</v>
          </cell>
          <cell r="C2191">
            <v>720.59</v>
          </cell>
        </row>
        <row r="2192">
          <cell r="A2192">
            <v>3388</v>
          </cell>
          <cell r="B2192" t="str">
            <v>BOLSA BAJA DENS.TRANSP.70X90CM P/25 KG.</v>
          </cell>
          <cell r="C2192">
            <v>720.59</v>
          </cell>
        </row>
        <row r="2193">
          <cell r="A2193">
            <v>3389</v>
          </cell>
          <cell r="B2193" t="str">
            <v>BOLSA BAJA DENS.TRANSP.90X120C P/25 KG.</v>
          </cell>
          <cell r="C2193">
            <v>720.59</v>
          </cell>
        </row>
        <row r="2194">
          <cell r="A2194">
            <v>3390</v>
          </cell>
          <cell r="B2194" t="str">
            <v>BOLSA BAJA DENSIDAD 120X120 CM P/25 KG.</v>
          </cell>
          <cell r="C2194">
            <v>682.65</v>
          </cell>
        </row>
        <row r="2195">
          <cell r="A2195">
            <v>3391</v>
          </cell>
          <cell r="B2195" t="str">
            <v>BOLSA PG6 2423XB (12 GAL 1.00 MIL) C/500</v>
          </cell>
          <cell r="C2195">
            <v>304.01</v>
          </cell>
        </row>
        <row r="2196">
          <cell r="A2196">
            <v>3392</v>
          </cell>
          <cell r="B2196" t="str">
            <v>BOLSA PG6 3339XB (33 GAL 1.25 MIL) C/250</v>
          </cell>
          <cell r="C2196">
            <v>406.44</v>
          </cell>
        </row>
        <row r="2197">
          <cell r="A2197">
            <v>3393</v>
          </cell>
          <cell r="B2197" t="str">
            <v>BOLSA PG6 4046X2B (44 GAL 1.25 MIL) C/100</v>
          </cell>
          <cell r="C2197">
            <v>222.47</v>
          </cell>
        </row>
        <row r="2198">
          <cell r="A2198">
            <v>3394</v>
          </cell>
          <cell r="B2198" t="str">
            <v>BOLSA PG6 3858X3B (60 GAL 1.50 MIL) C/100</v>
          </cell>
          <cell r="C2198">
            <v>308.95</v>
          </cell>
        </row>
        <row r="2199">
          <cell r="A2199">
            <v>3395</v>
          </cell>
          <cell r="B2199" t="str">
            <v>BOLSA PG6 3858XB (60 GAL 1.00 MIL) C/100</v>
          </cell>
          <cell r="C2199">
            <v>211.38</v>
          </cell>
        </row>
        <row r="2200">
          <cell r="A2200">
            <v>3396</v>
          </cell>
          <cell r="B2200" t="str">
            <v>BOLSA BAJA DENS.50X60 CM CAJA C/400 (350 119 0460</v>
          </cell>
          <cell r="C2200">
            <v>232.9</v>
          </cell>
        </row>
        <row r="2201">
          <cell r="A2201">
            <v>3397</v>
          </cell>
          <cell r="B2201" t="str">
            <v>BOLSA BAJA DENS.110X120 CM CAJ C/100 (350 119 0056</v>
          </cell>
          <cell r="C2201">
            <v>251.8</v>
          </cell>
        </row>
        <row r="2202">
          <cell r="A2202">
            <v>3398</v>
          </cell>
          <cell r="B2202" t="str">
            <v xml:space="preserve">BOLSA 120 x 120 CM NEGRA CAL   250, 25 KGS        </v>
          </cell>
          <cell r="C2202">
            <v>446.42999267578102</v>
          </cell>
        </row>
        <row r="2203">
          <cell r="A2203">
            <v>3399</v>
          </cell>
          <cell r="B2203" t="str">
            <v xml:space="preserve">BOLSA 60 x 60 CM NEGRA CAL 250 25 KGS             </v>
          </cell>
          <cell r="C2203">
            <v>459.18</v>
          </cell>
        </row>
        <row r="2204">
          <cell r="A2204">
            <v>3400</v>
          </cell>
          <cell r="B2204" t="str">
            <v>TAPETE WAYFARER GRIS MTO.LINEA SIN RESPALDO CON OR</v>
          </cell>
          <cell r="C2204">
            <v>750</v>
          </cell>
        </row>
        <row r="2205">
          <cell r="A2205">
            <v>3401</v>
          </cell>
          <cell r="B2205" t="str">
            <v>BOLSA TIP CAMIS 40 x 95 CM     NEGRA CAL 120, 25 K</v>
          </cell>
          <cell r="C2205">
            <v>632.36</v>
          </cell>
        </row>
        <row r="2206">
          <cell r="A2206">
            <v>3402</v>
          </cell>
          <cell r="B2206" t="str">
            <v>VERSAMATIC TOOL KIT</v>
          </cell>
          <cell r="C2206">
            <v>527.9</v>
          </cell>
        </row>
        <row r="2207">
          <cell r="A2207">
            <v>3404</v>
          </cell>
          <cell r="B2207" t="str">
            <v xml:space="preserve">KEY INHIBIDOR DE CORROSION 20L </v>
          </cell>
          <cell r="C2207">
            <v>465.15</v>
          </cell>
        </row>
        <row r="2208">
          <cell r="A2208">
            <v>3405</v>
          </cell>
          <cell r="B2208" t="str">
            <v>115 V TITAN 10 GAL</v>
          </cell>
          <cell r="C2208">
            <v>3458.8</v>
          </cell>
        </row>
        <row r="2209">
          <cell r="A2209">
            <v>3419</v>
          </cell>
          <cell r="B2209" t="str">
            <v>SOSA LIQUIDA 50%  20 LT</v>
          </cell>
          <cell r="C2209">
            <v>375.7</v>
          </cell>
        </row>
        <row r="2210">
          <cell r="A2210">
            <v>3422</v>
          </cell>
          <cell r="B2210" t="str">
            <v xml:space="preserve">KEY JABON ESPUMA PREMIUM ORIEN TAL CARTUCHO 1 LT. </v>
          </cell>
          <cell r="C2210">
            <v>87.64</v>
          </cell>
        </row>
        <row r="2211">
          <cell r="A2211">
            <v>3423</v>
          </cell>
          <cell r="B2211" t="str">
            <v>KEY JABON ESPUMA PREMIUM ORIEN</v>
          </cell>
          <cell r="C2211">
            <v>94.16</v>
          </cell>
        </row>
        <row r="2212">
          <cell r="A2212">
            <v>3427</v>
          </cell>
          <cell r="B2212" t="str">
            <v xml:space="preserve">KEY JABON ESPUMA PREMIUM ALPI  NO CARTUCHO 1 LT.  </v>
          </cell>
          <cell r="C2212">
            <v>88.16</v>
          </cell>
        </row>
        <row r="2213">
          <cell r="A2213">
            <v>3428</v>
          </cell>
          <cell r="B2213" t="str">
            <v>KEY JABON ESPUMA PREMIUM ALPI</v>
          </cell>
          <cell r="C2213">
            <v>95.76</v>
          </cell>
        </row>
        <row r="2214">
          <cell r="A2214">
            <v>3439</v>
          </cell>
          <cell r="B2214" t="str">
            <v>2241 BRUSH DRIVER MOTOR 115 V</v>
          </cell>
          <cell r="C2214">
            <v>1073.3800000000001</v>
          </cell>
        </row>
        <row r="2215">
          <cell r="A2215">
            <v>3443</v>
          </cell>
          <cell r="B2215" t="str">
            <v xml:space="preserve">KEY JABON ESPUMA PREMIUM ORIEN TAL 230 ML.        </v>
          </cell>
          <cell r="C2215">
            <v>36.68</v>
          </cell>
        </row>
        <row r="2216">
          <cell r="A2216">
            <v>3444</v>
          </cell>
          <cell r="B2216" t="str">
            <v>PAD DRIVER M20 (02219)</v>
          </cell>
          <cell r="C2216">
            <v>1090.78</v>
          </cell>
        </row>
        <row r="2217">
          <cell r="A2217">
            <v>3445</v>
          </cell>
          <cell r="B2217" t="str">
            <v xml:space="preserve">KEY JABON ESPUMA PREMIUM ALPI  NO 230 ML.         </v>
          </cell>
          <cell r="C2217">
            <v>36.76</v>
          </cell>
        </row>
        <row r="2218">
          <cell r="A2218">
            <v>3456</v>
          </cell>
          <cell r="B2218" t="str">
            <v>HYDROCONTROL CW-309</v>
          </cell>
          <cell r="C2218">
            <v>3.48</v>
          </cell>
        </row>
        <row r="2219">
          <cell r="A2219">
            <v>3459</v>
          </cell>
          <cell r="B2219" t="str">
            <v>HYDROCONTROL CW-309 20 LTS</v>
          </cell>
          <cell r="C2219">
            <v>588.79999999999995</v>
          </cell>
        </row>
        <row r="2220">
          <cell r="A2220">
            <v>3460</v>
          </cell>
          <cell r="B2220" t="str">
            <v>HYDROCONTROL CW-309 200 LTS</v>
          </cell>
          <cell r="C2220">
            <v>5881.6</v>
          </cell>
        </row>
        <row r="2221">
          <cell r="A2221">
            <v>3464</v>
          </cell>
          <cell r="B2221" t="str">
            <v>HYDROCONTROL BW-108 20 KGS</v>
          </cell>
          <cell r="C2221">
            <v>899.4</v>
          </cell>
        </row>
        <row r="2222">
          <cell r="A2222">
            <v>3465</v>
          </cell>
          <cell r="B2222" t="str">
            <v>HYDROCONTROL BW-108</v>
          </cell>
          <cell r="C2222">
            <v>3208.2</v>
          </cell>
        </row>
        <row r="2223">
          <cell r="A2223">
            <v>3473</v>
          </cell>
          <cell r="B2223" t="str">
            <v>ADITIVO CW-103 20 LTS.</v>
          </cell>
          <cell r="C2223">
            <v>427.8</v>
          </cell>
        </row>
        <row r="2224">
          <cell r="A2224">
            <v>3475</v>
          </cell>
          <cell r="B2224" t="str">
            <v>DISPERSANTE ANTI-INCRUSTANTE CW-103  20 LTS.</v>
          </cell>
          <cell r="C2224">
            <v>284.39999999999998</v>
          </cell>
        </row>
        <row r="2225">
          <cell r="A2225">
            <v>3476</v>
          </cell>
          <cell r="B2225" t="str">
            <v xml:space="preserve">ALCALINO 310  200 LT.          </v>
          </cell>
          <cell r="C2225">
            <v>2479.23</v>
          </cell>
        </row>
        <row r="2226">
          <cell r="A2226">
            <v>3478</v>
          </cell>
          <cell r="B2226" t="str">
            <v xml:space="preserve">SUAVIZANTE 610  200 LT.        </v>
          </cell>
          <cell r="C2226">
            <v>3101.05</v>
          </cell>
        </row>
        <row r="2227">
          <cell r="A2227">
            <v>3479</v>
          </cell>
          <cell r="B2227" t="str">
            <v xml:space="preserve">BLANQUEADOR 450  200 LT.       </v>
          </cell>
          <cell r="C2227">
            <v>1761.86</v>
          </cell>
        </row>
        <row r="2228">
          <cell r="A2228">
            <v>3480</v>
          </cell>
          <cell r="B2228" t="str">
            <v>HYDROCONTROL CW-120  200 LT</v>
          </cell>
          <cell r="C2228">
            <v>9192.9</v>
          </cell>
        </row>
        <row r="2229">
          <cell r="A2229">
            <v>3481</v>
          </cell>
          <cell r="B2229" t="str">
            <v>HYDROCONTROL CW-501 0.25 LTS</v>
          </cell>
          <cell r="C2229">
            <v>3.07</v>
          </cell>
        </row>
        <row r="2230">
          <cell r="A2230">
            <v>3482</v>
          </cell>
          <cell r="B2230" t="str">
            <v>HYDROCONTROL CW-501 20 LTS</v>
          </cell>
          <cell r="C2230">
            <v>1001.3</v>
          </cell>
        </row>
        <row r="2231">
          <cell r="A2231">
            <v>3483</v>
          </cell>
          <cell r="B2231" t="str">
            <v>HYDROCONTROL CW-501 200 LTS</v>
          </cell>
          <cell r="C2231">
            <v>3030.82</v>
          </cell>
        </row>
        <row r="2232">
          <cell r="A2232">
            <v>3484</v>
          </cell>
          <cell r="B2232" t="str">
            <v>KEY CW-502 0.25 LTS</v>
          </cell>
          <cell r="C2232">
            <v>7.32</v>
          </cell>
        </row>
        <row r="2233">
          <cell r="A2233">
            <v>3485</v>
          </cell>
          <cell r="B2233" t="str">
            <v>HYDROCONTROL CW-502 20 LTS</v>
          </cell>
          <cell r="C2233">
            <v>1358.9</v>
          </cell>
        </row>
        <row r="2234">
          <cell r="A2234">
            <v>3486</v>
          </cell>
          <cell r="B2234" t="str">
            <v>HYDROCONTROL CW-502 200 LTS</v>
          </cell>
          <cell r="C2234">
            <v>8758.9599999999991</v>
          </cell>
        </row>
        <row r="2235">
          <cell r="A2235">
            <v>3490</v>
          </cell>
          <cell r="B2235" t="str">
            <v>HYDROCONTROL CW-214  200 LT</v>
          </cell>
          <cell r="C2235">
            <v>16395.5</v>
          </cell>
        </row>
        <row r="2236">
          <cell r="A2236">
            <v>3494</v>
          </cell>
          <cell r="B2236" t="str">
            <v>HYDROCONTROL CW-211 20 LTS</v>
          </cell>
          <cell r="C2236">
            <v>902.4</v>
          </cell>
        </row>
        <row r="2237">
          <cell r="A2237">
            <v>3495</v>
          </cell>
          <cell r="B2237" t="str">
            <v>HYDROCONTROL CW-211 200 LTS</v>
          </cell>
          <cell r="C2237">
            <v>5279.99</v>
          </cell>
        </row>
        <row r="2238">
          <cell r="A2238">
            <v>3496</v>
          </cell>
          <cell r="B2238" t="str">
            <v>HYDROCONTROL CW-208</v>
          </cell>
          <cell r="C2238">
            <v>5.56</v>
          </cell>
        </row>
        <row r="2239">
          <cell r="A2239">
            <v>3497</v>
          </cell>
          <cell r="B2239" t="str">
            <v>HYDROCONTROL CW-212  20 KG</v>
          </cell>
          <cell r="C2239">
            <v>1706.7</v>
          </cell>
        </row>
        <row r="2240">
          <cell r="A2240">
            <v>3498</v>
          </cell>
          <cell r="B2240" t="str">
            <v>HYDROCONTROL CW-212  200 KGS.</v>
          </cell>
          <cell r="C2240">
            <v>6386.72</v>
          </cell>
        </row>
        <row r="2241">
          <cell r="A2241">
            <v>3499</v>
          </cell>
          <cell r="B2241" t="str">
            <v>HYDROCONTROL CW-208</v>
          </cell>
          <cell r="C2241">
            <v>547.33000000000004</v>
          </cell>
        </row>
        <row r="2242">
          <cell r="A2242">
            <v>3500</v>
          </cell>
          <cell r="B2242" t="str">
            <v>HYDROCONTROL CW-208</v>
          </cell>
          <cell r="C2242">
            <v>5441.72</v>
          </cell>
        </row>
        <row r="2243">
          <cell r="A2243">
            <v>3501</v>
          </cell>
          <cell r="B2243" t="str">
            <v>HYDROCONTROL CW-101</v>
          </cell>
          <cell r="C2243">
            <v>4.03</v>
          </cell>
        </row>
        <row r="2244">
          <cell r="A2244">
            <v>3504</v>
          </cell>
          <cell r="B2244" t="str">
            <v>HYDROCONTROL CW-101</v>
          </cell>
          <cell r="C2244">
            <v>437.76</v>
          </cell>
        </row>
        <row r="2245">
          <cell r="A2245">
            <v>3505</v>
          </cell>
          <cell r="B2245" t="str">
            <v>HYDROCONTROL CW-101 200 LTS</v>
          </cell>
          <cell r="C2245">
            <v>6248.4</v>
          </cell>
        </row>
        <row r="2246">
          <cell r="A2246">
            <v>3506</v>
          </cell>
          <cell r="B2246" t="str">
            <v>HYDROCONTROL CW-102</v>
          </cell>
          <cell r="C2246">
            <v>4.1399999999999997</v>
          </cell>
        </row>
        <row r="2247">
          <cell r="A2247">
            <v>3509</v>
          </cell>
          <cell r="B2247" t="str">
            <v>HYDROCONTROL CW-102 20 LTS</v>
          </cell>
          <cell r="C2247">
            <v>1006.9</v>
          </cell>
        </row>
        <row r="2248">
          <cell r="A2248">
            <v>3510</v>
          </cell>
          <cell r="B2248" t="str">
            <v>HYDROCONTROL CW-102 200 LTS</v>
          </cell>
          <cell r="C2248">
            <v>10062.200000000001</v>
          </cell>
        </row>
        <row r="2249">
          <cell r="A2249">
            <v>3511</v>
          </cell>
          <cell r="B2249" t="str">
            <v>HYDROCONTROL CW-111</v>
          </cell>
          <cell r="C2249">
            <v>2.71</v>
          </cell>
        </row>
        <row r="2250">
          <cell r="A2250">
            <v>3514</v>
          </cell>
          <cell r="B2250" t="str">
            <v>HYDROCONTROL CW-111 20 LTS</v>
          </cell>
          <cell r="C2250">
            <v>262.7</v>
          </cell>
        </row>
        <row r="2251">
          <cell r="A2251">
            <v>3515</v>
          </cell>
          <cell r="B2251" t="str">
            <v>HYDROCONTROL CW-111 200 LTS</v>
          </cell>
          <cell r="C2251">
            <v>2563.1</v>
          </cell>
        </row>
        <row r="2252">
          <cell r="A2252">
            <v>3516</v>
          </cell>
          <cell r="B2252" t="str">
            <v>HYDROCONTROL CW-201</v>
          </cell>
          <cell r="C2252">
            <v>2.74</v>
          </cell>
        </row>
        <row r="2253">
          <cell r="A2253">
            <v>3519</v>
          </cell>
          <cell r="B2253" t="str">
            <v>HYDROCONTROL CW-201 20 LTS</v>
          </cell>
          <cell r="C2253">
            <v>397.1</v>
          </cell>
        </row>
        <row r="2254">
          <cell r="A2254">
            <v>3520</v>
          </cell>
          <cell r="B2254" t="str">
            <v>HYDROCONTROL CW-201 200 LTS</v>
          </cell>
          <cell r="C2254">
            <v>3963.8</v>
          </cell>
        </row>
        <row r="2255">
          <cell r="A2255">
            <v>3521</v>
          </cell>
          <cell r="B2255" t="str">
            <v>HYDROCONTROL CW-202</v>
          </cell>
          <cell r="C2255">
            <v>3.17</v>
          </cell>
        </row>
        <row r="2256">
          <cell r="A2256">
            <v>3524</v>
          </cell>
          <cell r="B2256" t="str">
            <v>HYDROCONTROL CW-202</v>
          </cell>
          <cell r="C2256">
            <v>324.2</v>
          </cell>
        </row>
        <row r="2257">
          <cell r="A2257">
            <v>3525</v>
          </cell>
          <cell r="B2257" t="str">
            <v>HYDROCONTROL CW-202 200 LTS</v>
          </cell>
          <cell r="C2257">
            <v>3178.19</v>
          </cell>
        </row>
        <row r="2258">
          <cell r="A2258">
            <v>3526</v>
          </cell>
          <cell r="B2258" t="str">
            <v>HYDROCONTROL CW-203</v>
          </cell>
          <cell r="C2258">
            <v>5.67</v>
          </cell>
        </row>
        <row r="2259">
          <cell r="A2259">
            <v>3529</v>
          </cell>
          <cell r="B2259" t="str">
            <v>HYDROCONTROL CW-203 20 LTS</v>
          </cell>
          <cell r="C2259">
            <v>1118.8</v>
          </cell>
        </row>
        <row r="2260">
          <cell r="A2260">
            <v>3530</v>
          </cell>
          <cell r="B2260" t="str">
            <v>HYDROCONTROL CW-203</v>
          </cell>
          <cell r="C2260">
            <v>6532.51</v>
          </cell>
        </row>
        <row r="2261">
          <cell r="A2261">
            <v>3531</v>
          </cell>
          <cell r="B2261" t="str">
            <v>HYDROCONTROL CW-204</v>
          </cell>
          <cell r="C2261">
            <v>6.31</v>
          </cell>
        </row>
        <row r="2262">
          <cell r="A2262">
            <v>3534</v>
          </cell>
          <cell r="B2262" t="str">
            <v>HYDROCONTROL CW-204 20 LTS</v>
          </cell>
          <cell r="C2262">
            <v>2329.1999999999998</v>
          </cell>
        </row>
        <row r="2263">
          <cell r="A2263">
            <v>3535</v>
          </cell>
          <cell r="B2263" t="str">
            <v>HYDROCONTROL CW-204 200 LTS</v>
          </cell>
          <cell r="C2263">
            <v>23285.200000000001</v>
          </cell>
        </row>
        <row r="2264">
          <cell r="A2264">
            <v>3536</v>
          </cell>
          <cell r="B2264" t="str">
            <v>HYDROCONTROL CW-301</v>
          </cell>
          <cell r="C2264">
            <v>2.7</v>
          </cell>
        </row>
        <row r="2265">
          <cell r="A2265">
            <v>3539</v>
          </cell>
          <cell r="B2265" t="str">
            <v>HYDROCONTROL CW-301</v>
          </cell>
          <cell r="C2265">
            <v>258.48</v>
          </cell>
        </row>
        <row r="2266">
          <cell r="A2266">
            <v>3540</v>
          </cell>
          <cell r="B2266" t="str">
            <v>HYDROCONTROL CW-301</v>
          </cell>
          <cell r="C2266">
            <v>2538.4499999999998</v>
          </cell>
        </row>
        <row r="2267">
          <cell r="A2267">
            <v>3541</v>
          </cell>
          <cell r="B2267" t="str">
            <v>HYDROCONTROL CW-302</v>
          </cell>
          <cell r="C2267">
            <v>13.24</v>
          </cell>
        </row>
        <row r="2268">
          <cell r="A2268">
            <v>3544</v>
          </cell>
          <cell r="B2268" t="str">
            <v>HYDROCONTROL CW-302 20 LTS</v>
          </cell>
          <cell r="C2268">
            <v>1495.8</v>
          </cell>
        </row>
        <row r="2269">
          <cell r="A2269">
            <v>3545</v>
          </cell>
          <cell r="B2269" t="str">
            <v>HYDROCONTROL CW-302</v>
          </cell>
          <cell r="C2269">
            <v>16699.599999999999</v>
          </cell>
        </row>
        <row r="2270">
          <cell r="A2270">
            <v>3546</v>
          </cell>
          <cell r="B2270" t="str">
            <v>HYDROCONTROL CW-303</v>
          </cell>
          <cell r="C2270">
            <v>3.66</v>
          </cell>
        </row>
        <row r="2271">
          <cell r="A2271">
            <v>3549</v>
          </cell>
          <cell r="B2271" t="str">
            <v>HYDROCONTROL CW-303 20 LTS</v>
          </cell>
          <cell r="C2271">
            <v>840.2</v>
          </cell>
        </row>
        <row r="2272">
          <cell r="A2272">
            <v>3550</v>
          </cell>
          <cell r="B2272" t="str">
            <v>HYDROCONTROL CW-303 200 LTS</v>
          </cell>
          <cell r="C2272">
            <v>8395.2000000000007</v>
          </cell>
        </row>
        <row r="2273">
          <cell r="A2273">
            <v>3551</v>
          </cell>
          <cell r="B2273" t="str">
            <v>HYDROCONTROL CW-304</v>
          </cell>
          <cell r="C2273">
            <v>6.19</v>
          </cell>
        </row>
        <row r="2274">
          <cell r="A2274">
            <v>3554</v>
          </cell>
          <cell r="B2274" t="str">
            <v>HYDROCONTROL CW-304</v>
          </cell>
          <cell r="C2274">
            <v>729.26</v>
          </cell>
        </row>
        <row r="2275">
          <cell r="A2275">
            <v>3555</v>
          </cell>
          <cell r="B2275" t="str">
            <v>HYDROCONTROL CW-304 200 LTS</v>
          </cell>
          <cell r="C2275">
            <v>4055.1</v>
          </cell>
        </row>
        <row r="2276">
          <cell r="A2276">
            <v>3556</v>
          </cell>
          <cell r="B2276" t="str">
            <v>HYDROCONTROL CW-305</v>
          </cell>
          <cell r="C2276">
            <v>2.42</v>
          </cell>
        </row>
        <row r="2277">
          <cell r="A2277">
            <v>3559</v>
          </cell>
          <cell r="B2277" t="str">
            <v>HYDROCONTROL CW-305 20 LTS</v>
          </cell>
          <cell r="C2277">
            <v>224.5</v>
          </cell>
        </row>
        <row r="2278">
          <cell r="A2278">
            <v>3560</v>
          </cell>
          <cell r="B2278" t="str">
            <v>HYDROCONTROL CW-305 200 LTS</v>
          </cell>
          <cell r="C2278">
            <v>2181.6999999999998</v>
          </cell>
        </row>
        <row r="2279">
          <cell r="A2279">
            <v>3561</v>
          </cell>
          <cell r="B2279" t="str">
            <v>HYDROCONTROL CW-401</v>
          </cell>
          <cell r="C2279">
            <v>2.82</v>
          </cell>
        </row>
        <row r="2280">
          <cell r="A2280">
            <v>3564</v>
          </cell>
          <cell r="B2280" t="str">
            <v>HYDROCONTROL CW-401 20 LTS</v>
          </cell>
          <cell r="C2280">
            <v>278.8</v>
          </cell>
        </row>
        <row r="2281">
          <cell r="A2281">
            <v>3565</v>
          </cell>
          <cell r="B2281" t="str">
            <v>HYDROCONTROL CW-401 200 LTS</v>
          </cell>
          <cell r="C2281">
            <v>2724.5</v>
          </cell>
        </row>
        <row r="2282">
          <cell r="A2282">
            <v>3566</v>
          </cell>
          <cell r="B2282" t="str">
            <v>HYDROCONTROL BW-101</v>
          </cell>
          <cell r="C2282">
            <v>2.19</v>
          </cell>
        </row>
        <row r="2283">
          <cell r="A2283">
            <v>3569</v>
          </cell>
          <cell r="B2283" t="str">
            <v>HYDROCONTROL BW-101 20 LTS</v>
          </cell>
          <cell r="C2283">
            <v>430.7</v>
          </cell>
        </row>
        <row r="2284">
          <cell r="A2284">
            <v>3570</v>
          </cell>
          <cell r="B2284" t="str">
            <v>HYDROCONTROL BW-101 200 LTS</v>
          </cell>
          <cell r="C2284">
            <v>1857.92</v>
          </cell>
        </row>
        <row r="2285">
          <cell r="A2285">
            <v>3571</v>
          </cell>
          <cell r="B2285" t="str">
            <v>HYDROCONTROL BW-102</v>
          </cell>
          <cell r="C2285">
            <v>1.65</v>
          </cell>
        </row>
        <row r="2286">
          <cell r="A2286">
            <v>3574</v>
          </cell>
          <cell r="B2286" t="str">
            <v>HYDROCONTROL BW-102 20 LTS</v>
          </cell>
          <cell r="C2286">
            <v>229.3</v>
          </cell>
        </row>
        <row r="2287">
          <cell r="A2287">
            <v>3575</v>
          </cell>
          <cell r="B2287" t="str">
            <v>HYDROCONTROL BW-102 200 LTS</v>
          </cell>
          <cell r="C2287">
            <v>2286.1999999999998</v>
          </cell>
        </row>
        <row r="2288">
          <cell r="A2288">
            <v>3576</v>
          </cell>
          <cell r="B2288" t="str">
            <v>HYDROCONTROL BW-103</v>
          </cell>
          <cell r="C2288">
            <v>2.86</v>
          </cell>
        </row>
        <row r="2289">
          <cell r="A2289">
            <v>3579</v>
          </cell>
          <cell r="B2289" t="str">
            <v>HYDROCONTROL BW-103 20 LTS</v>
          </cell>
          <cell r="C2289">
            <v>553.5</v>
          </cell>
        </row>
        <row r="2290">
          <cell r="A2290">
            <v>3580</v>
          </cell>
          <cell r="B2290" t="str">
            <v>HYDROCONTROL BW-103 200 LTS</v>
          </cell>
          <cell r="C2290">
            <v>5528.7</v>
          </cell>
        </row>
        <row r="2291">
          <cell r="A2291">
            <v>3581</v>
          </cell>
          <cell r="B2291" t="str">
            <v>HYDROCONTROL BW-104</v>
          </cell>
          <cell r="C2291">
            <v>2.39</v>
          </cell>
        </row>
        <row r="2292">
          <cell r="A2292">
            <v>3584</v>
          </cell>
          <cell r="B2292" t="str">
            <v>HYDROCONTROL BW-104 20 LTS</v>
          </cell>
          <cell r="C2292">
            <v>516.9</v>
          </cell>
        </row>
        <row r="2293">
          <cell r="A2293">
            <v>3585</v>
          </cell>
          <cell r="B2293" t="str">
            <v>HYDROCONTROL BW-104 200 LTS</v>
          </cell>
          <cell r="C2293">
            <v>5162.1000000000004</v>
          </cell>
        </row>
        <row r="2294">
          <cell r="A2294">
            <v>3586</v>
          </cell>
          <cell r="B2294" t="str">
            <v>HYDROCONTROL BW-105</v>
          </cell>
          <cell r="C2294">
            <v>2.57</v>
          </cell>
        </row>
        <row r="2295">
          <cell r="A2295">
            <v>3589</v>
          </cell>
          <cell r="B2295" t="str">
            <v>HYDROCONTROL BW-105 20 LTS</v>
          </cell>
          <cell r="C2295">
            <v>451.6</v>
          </cell>
        </row>
        <row r="2296">
          <cell r="A2296">
            <v>3590</v>
          </cell>
          <cell r="B2296" t="str">
            <v>HYDROCONTROL BW-105 200 LTS</v>
          </cell>
          <cell r="C2296">
            <v>4509.1000000000004</v>
          </cell>
        </row>
        <row r="2297">
          <cell r="A2297">
            <v>3591</v>
          </cell>
          <cell r="B2297" t="str">
            <v>HYDROCONTROL BW-111</v>
          </cell>
          <cell r="C2297">
            <v>7.77</v>
          </cell>
        </row>
        <row r="2298">
          <cell r="A2298">
            <v>3594</v>
          </cell>
          <cell r="B2298" t="str">
            <v>HYDROCONTROL BW-111 20 KGS</v>
          </cell>
          <cell r="C2298">
            <v>412.9</v>
          </cell>
        </row>
        <row r="2299">
          <cell r="A2299">
            <v>3596</v>
          </cell>
          <cell r="B2299" t="str">
            <v>HYDROCONTROL BW-201</v>
          </cell>
          <cell r="C2299">
            <v>4.21</v>
          </cell>
        </row>
        <row r="2300">
          <cell r="A2300">
            <v>3599</v>
          </cell>
          <cell r="B2300" t="str">
            <v>HYDROCONTROL BW-201 20 LTS</v>
          </cell>
          <cell r="C2300">
            <v>889</v>
          </cell>
        </row>
        <row r="2301">
          <cell r="A2301">
            <v>3600</v>
          </cell>
          <cell r="B2301" t="str">
            <v>HYDROCONTROL BW-201 200 LTS</v>
          </cell>
          <cell r="C2301">
            <v>8883</v>
          </cell>
        </row>
        <row r="2302">
          <cell r="A2302">
            <v>3601</v>
          </cell>
          <cell r="B2302" t="str">
            <v>HYDROCONTROL BW-202</v>
          </cell>
          <cell r="C2302">
            <v>5.79</v>
          </cell>
        </row>
        <row r="2303">
          <cell r="A2303">
            <v>3604</v>
          </cell>
          <cell r="B2303" t="str">
            <v>HYDROCONTROL BW-202 20 LTS</v>
          </cell>
          <cell r="C2303">
            <v>655.7</v>
          </cell>
        </row>
        <row r="2304">
          <cell r="A2304">
            <v>3605</v>
          </cell>
          <cell r="B2304" t="str">
            <v>HYDROCONTROL BW-202 200 LTS</v>
          </cell>
          <cell r="C2304">
            <v>6924.8</v>
          </cell>
        </row>
        <row r="2305">
          <cell r="A2305">
            <v>3606</v>
          </cell>
          <cell r="B2305" t="str">
            <v>HYDROCONTROL BW-203</v>
          </cell>
          <cell r="C2305">
            <v>2.0499999999999998</v>
          </cell>
        </row>
        <row r="2306">
          <cell r="A2306">
            <v>3609</v>
          </cell>
          <cell r="B2306" t="str">
            <v>HYDROCONTROL BW-203</v>
          </cell>
          <cell r="C2306">
            <v>175.5</v>
          </cell>
        </row>
        <row r="2307">
          <cell r="A2307">
            <v>3610</v>
          </cell>
          <cell r="B2307" t="str">
            <v>HYDROCONTROL BW-203</v>
          </cell>
          <cell r="C2307">
            <v>1691.1</v>
          </cell>
        </row>
        <row r="2308">
          <cell r="A2308">
            <v>3611</v>
          </cell>
          <cell r="B2308" t="str">
            <v>HYDROCONTROL BW-301</v>
          </cell>
          <cell r="C2308">
            <v>9.41</v>
          </cell>
        </row>
        <row r="2309">
          <cell r="A2309">
            <v>3614</v>
          </cell>
          <cell r="B2309" t="str">
            <v>HYDROCONTROL BW-301 25 KGS</v>
          </cell>
          <cell r="C2309">
            <v>1045.4000000000001</v>
          </cell>
        </row>
        <row r="2310">
          <cell r="A2310">
            <v>3616</v>
          </cell>
          <cell r="B2310" t="str">
            <v>HYDROCONTROL BW-302</v>
          </cell>
          <cell r="C2310">
            <v>5.25</v>
          </cell>
        </row>
        <row r="2311">
          <cell r="A2311">
            <v>3619</v>
          </cell>
          <cell r="B2311" t="str">
            <v>HYDROCONTROL BW-302 20 LTS</v>
          </cell>
          <cell r="C2311">
            <v>1982.2</v>
          </cell>
        </row>
        <row r="2312">
          <cell r="A2312">
            <v>3620</v>
          </cell>
          <cell r="B2312" t="str">
            <v>HYDROCONTROL BW-302 200 LTS</v>
          </cell>
          <cell r="C2312">
            <v>19815.8</v>
          </cell>
        </row>
        <row r="2313">
          <cell r="A2313">
            <v>3621</v>
          </cell>
          <cell r="B2313" t="str">
            <v>HYDROCONTROL BW-303</v>
          </cell>
          <cell r="C2313">
            <v>3.92</v>
          </cell>
        </row>
        <row r="2314">
          <cell r="A2314">
            <v>3624</v>
          </cell>
          <cell r="B2314" t="str">
            <v>HYDROCONTROL BW-303 20 LTS</v>
          </cell>
          <cell r="C2314">
            <v>926.4</v>
          </cell>
        </row>
        <row r="2315">
          <cell r="A2315">
            <v>3625</v>
          </cell>
          <cell r="B2315" t="str">
            <v>HYDROCONTROL BW-303</v>
          </cell>
          <cell r="C2315">
            <v>4187.8999999999996</v>
          </cell>
        </row>
        <row r="2316">
          <cell r="A2316">
            <v>3626</v>
          </cell>
          <cell r="B2316" t="str">
            <v>HYDROCONTROL BW-401</v>
          </cell>
          <cell r="C2316">
            <v>2.76</v>
          </cell>
        </row>
        <row r="2317">
          <cell r="A2317">
            <v>3629</v>
          </cell>
          <cell r="B2317" t="str">
            <v>HYDROCONTROL BW-401 20 LTS</v>
          </cell>
          <cell r="C2317">
            <v>286</v>
          </cell>
        </row>
        <row r="2318">
          <cell r="A2318">
            <v>3630</v>
          </cell>
          <cell r="B2318" t="str">
            <v>HYDROCONTROL BW-401</v>
          </cell>
          <cell r="C2318">
            <v>2645.7</v>
          </cell>
        </row>
        <row r="2319">
          <cell r="A2319">
            <v>3631</v>
          </cell>
          <cell r="B2319" t="str">
            <v>HYDROCONTROL CSI-101</v>
          </cell>
          <cell r="C2319">
            <v>3.08</v>
          </cell>
        </row>
        <row r="2320">
          <cell r="A2320">
            <v>3634</v>
          </cell>
          <cell r="B2320" t="str">
            <v>HYDROCONTROL CSI-101 20 LTS</v>
          </cell>
          <cell r="C2320">
            <v>423.5</v>
          </cell>
        </row>
        <row r="2321">
          <cell r="A2321">
            <v>3635</v>
          </cell>
          <cell r="B2321" t="str">
            <v>HYDROCONTROL CSI-101 200 LTS</v>
          </cell>
          <cell r="C2321">
            <v>4226.2</v>
          </cell>
        </row>
        <row r="2322">
          <cell r="A2322">
            <v>3636</v>
          </cell>
          <cell r="B2322" t="str">
            <v>HYDROCONTROL CSI-102</v>
          </cell>
          <cell r="C2322">
            <v>2.95</v>
          </cell>
        </row>
        <row r="2323">
          <cell r="A2323">
            <v>3639</v>
          </cell>
          <cell r="B2323" t="str">
            <v>HYDROCONTROL CSI-102 20 LTS</v>
          </cell>
          <cell r="C2323">
            <v>354.3</v>
          </cell>
        </row>
        <row r="2324">
          <cell r="A2324">
            <v>3640</v>
          </cell>
          <cell r="B2324" t="str">
            <v>HYDROCONTROL CSI-102 200 LTS</v>
          </cell>
          <cell r="C2324">
            <v>3536.4</v>
          </cell>
        </row>
        <row r="2325">
          <cell r="A2325">
            <v>3641</v>
          </cell>
          <cell r="B2325" t="str">
            <v>HYDROCONTROL CSI-201</v>
          </cell>
          <cell r="C2325">
            <v>7.4</v>
          </cell>
        </row>
        <row r="2326">
          <cell r="A2326">
            <v>3643</v>
          </cell>
          <cell r="B2326" t="str">
            <v>HYDROCONTROL CSI-102 TRAZADOR 200 LT.</v>
          </cell>
          <cell r="C2326">
            <v>4198.2</v>
          </cell>
        </row>
        <row r="2327">
          <cell r="A2327">
            <v>3644</v>
          </cell>
          <cell r="B2327" t="str">
            <v>HYDROCONTROL CSI-201 20 LTS</v>
          </cell>
          <cell r="C2327">
            <v>1508.4</v>
          </cell>
        </row>
        <row r="2328">
          <cell r="A2328">
            <v>3645</v>
          </cell>
          <cell r="B2328" t="str">
            <v>HYDROCONTROL CSI-201 200 LTS</v>
          </cell>
          <cell r="C2328">
            <v>15077</v>
          </cell>
        </row>
        <row r="2329">
          <cell r="A2329">
            <v>3646</v>
          </cell>
          <cell r="B2329" t="str">
            <v>HYDROCONTROL CSI-301</v>
          </cell>
          <cell r="C2329">
            <v>3.07</v>
          </cell>
        </row>
        <row r="2330">
          <cell r="A2330">
            <v>3649</v>
          </cell>
          <cell r="B2330" t="str">
            <v>HYDROCONTROL CSI-301</v>
          </cell>
          <cell r="C2330">
            <v>310.67</v>
          </cell>
        </row>
        <row r="2331">
          <cell r="A2331">
            <v>3650</v>
          </cell>
          <cell r="B2331" t="str">
            <v>HYDROCONTROL CSI-301</v>
          </cell>
          <cell r="C2331">
            <v>3042.92</v>
          </cell>
        </row>
        <row r="2332">
          <cell r="A2332">
            <v>3655</v>
          </cell>
          <cell r="B2332" t="str">
            <v>HYDROCONTROL LR-1010 200 LT</v>
          </cell>
          <cell r="C2332">
            <v>3209.3</v>
          </cell>
        </row>
        <row r="2333">
          <cell r="A2333">
            <v>3657</v>
          </cell>
          <cell r="B2333" t="str">
            <v>HYDROCONTROL BW-701-S 20 KGS</v>
          </cell>
          <cell r="C2333">
            <v>309.7</v>
          </cell>
        </row>
        <row r="2334">
          <cell r="A2334">
            <v>3659</v>
          </cell>
          <cell r="B2334" t="str">
            <v>HYDROCONTROL BW-304 20 LT</v>
          </cell>
          <cell r="C2334">
            <v>1049.4000000000001</v>
          </cell>
        </row>
        <row r="2335">
          <cell r="A2335">
            <v>3660</v>
          </cell>
          <cell r="B2335" t="str">
            <v>HYDROCONTROL BW-304  200 LT.</v>
          </cell>
          <cell r="C2335">
            <v>10483.299999999999</v>
          </cell>
        </row>
        <row r="2336">
          <cell r="A2336">
            <v>3661</v>
          </cell>
          <cell r="B2336" t="str">
            <v>HYDROCONTROL BW-112 20 KGS.</v>
          </cell>
          <cell r="C2336">
            <v>333.31</v>
          </cell>
        </row>
        <row r="2337">
          <cell r="A2337">
            <v>3670</v>
          </cell>
          <cell r="B2337" t="str">
            <v>HYDROCONTROL LR-2010 200 LT</v>
          </cell>
          <cell r="C2337">
            <v>3002.7</v>
          </cell>
        </row>
        <row r="2338">
          <cell r="A2338">
            <v>3674</v>
          </cell>
          <cell r="B2338" t="str">
            <v>HYDROCONTROL CW-112 20 LTS</v>
          </cell>
          <cell r="C2338">
            <v>267.60000000000002</v>
          </cell>
        </row>
        <row r="2339">
          <cell r="A2339">
            <v>3675</v>
          </cell>
          <cell r="B2339" t="str">
            <v>HYDROCONTROL CW-112 200 LTS</v>
          </cell>
          <cell r="C2339">
            <v>2629.9</v>
          </cell>
        </row>
        <row r="2340">
          <cell r="A2340">
            <v>3679</v>
          </cell>
          <cell r="B2340" t="str">
            <v>HYDROCONTROL CW-205 20 LTS.</v>
          </cell>
          <cell r="C2340">
            <v>489.2</v>
          </cell>
        </row>
        <row r="2341">
          <cell r="A2341">
            <v>3680</v>
          </cell>
          <cell r="B2341" t="str">
            <v>EDTA 0.05 N SOLUCION ESTANDAR</v>
          </cell>
          <cell r="C2341">
            <v>4884.8999999999996</v>
          </cell>
        </row>
        <row r="2342">
          <cell r="A2342">
            <v>3684</v>
          </cell>
          <cell r="B2342" t="str">
            <v>HYDROCONTROL CW-207 20 LTS</v>
          </cell>
          <cell r="C2342">
            <v>556</v>
          </cell>
        </row>
        <row r="2343">
          <cell r="A2343">
            <v>3685</v>
          </cell>
          <cell r="B2343" t="str">
            <v>HYDROCONTROL CW-207 200 LTS</v>
          </cell>
          <cell r="C2343">
            <v>5553.2</v>
          </cell>
        </row>
        <row r="2344">
          <cell r="A2344">
            <v>3686</v>
          </cell>
          <cell r="B2344" t="str">
            <v>HYDROCONTROL CW-402</v>
          </cell>
          <cell r="C2344">
            <v>2.12</v>
          </cell>
        </row>
        <row r="2345">
          <cell r="A2345">
            <v>3688</v>
          </cell>
          <cell r="B2345" t="str">
            <v>HYDROCONTROL CW-206 20 LT.</v>
          </cell>
          <cell r="C2345">
            <v>1753.7</v>
          </cell>
        </row>
        <row r="2346">
          <cell r="A2346">
            <v>3689</v>
          </cell>
          <cell r="B2346" t="str">
            <v>HYDROCONTROL CW-402</v>
          </cell>
          <cell r="C2346">
            <v>180.27</v>
          </cell>
        </row>
        <row r="2347">
          <cell r="A2347">
            <v>3690</v>
          </cell>
          <cell r="B2347" t="str">
            <v>HYDROCONTROL CW-402 200 LTS</v>
          </cell>
          <cell r="C2347">
            <v>1756.37</v>
          </cell>
        </row>
        <row r="2348">
          <cell r="A2348">
            <v>3694</v>
          </cell>
          <cell r="B2348" t="str">
            <v>HYDROCONTROL CW-403 20 LTS</v>
          </cell>
          <cell r="C2348">
            <v>426.7</v>
          </cell>
        </row>
        <row r="2349">
          <cell r="A2349">
            <v>3695</v>
          </cell>
          <cell r="B2349" t="str">
            <v>HYDROCONTROL CW-403 200 LTS</v>
          </cell>
          <cell r="C2349">
            <v>2180.3000000000002</v>
          </cell>
        </row>
        <row r="2350">
          <cell r="A2350">
            <v>3699</v>
          </cell>
          <cell r="B2350" t="str">
            <v>HYDROCONTROL BW-106 20 LTS</v>
          </cell>
          <cell r="C2350">
            <v>962.34997558593795</v>
          </cell>
        </row>
        <row r="2351">
          <cell r="A2351">
            <v>3700</v>
          </cell>
          <cell r="B2351" t="str">
            <v>HYDROCONTROL BW-106  200 LTS</v>
          </cell>
          <cell r="C2351">
            <v>7893.3</v>
          </cell>
        </row>
        <row r="2352">
          <cell r="A2352">
            <v>3704</v>
          </cell>
          <cell r="B2352" t="str">
            <v>HYDROCONTROL BW-107  20 LTS</v>
          </cell>
          <cell r="C2352">
            <v>338.3</v>
          </cell>
        </row>
        <row r="2353">
          <cell r="A2353">
            <v>3705</v>
          </cell>
          <cell r="B2353" t="str">
            <v>HYDROCONTROL BW-107  200 LTS</v>
          </cell>
          <cell r="C2353">
            <v>3376.3</v>
          </cell>
        </row>
        <row r="2354">
          <cell r="A2354">
            <v>3709</v>
          </cell>
          <cell r="B2354" t="str">
            <v>HYDROCONTROL BW-114  20 KGS.</v>
          </cell>
          <cell r="C2354">
            <v>301.58999999999997</v>
          </cell>
        </row>
        <row r="2355">
          <cell r="A2355">
            <v>3711</v>
          </cell>
          <cell r="B2355" t="str">
            <v>HYDROCONTROL CW-306</v>
          </cell>
          <cell r="C2355">
            <v>2.74</v>
          </cell>
        </row>
        <row r="2356">
          <cell r="A2356">
            <v>3714</v>
          </cell>
          <cell r="B2356" t="str">
            <v>HYDROCONTROL CW-306</v>
          </cell>
          <cell r="C2356">
            <v>264.57</v>
          </cell>
        </row>
        <row r="2357">
          <cell r="A2357">
            <v>3715</v>
          </cell>
          <cell r="B2357" t="str">
            <v>HYDROCONTROL CW-306</v>
          </cell>
          <cell r="C2357">
            <v>2599.3200000000002</v>
          </cell>
        </row>
        <row r="2358">
          <cell r="A2358">
            <v>3719</v>
          </cell>
          <cell r="B2358" t="str">
            <v>RW 6120(F578)</v>
          </cell>
          <cell r="C2358">
            <v>825.34</v>
          </cell>
        </row>
        <row r="2359">
          <cell r="A2359">
            <v>3721</v>
          </cell>
          <cell r="B2359" t="str">
            <v>HYDROCONTROL BW-301 L</v>
          </cell>
          <cell r="C2359">
            <v>1.83</v>
          </cell>
        </row>
        <row r="2360">
          <cell r="A2360">
            <v>3724</v>
          </cell>
          <cell r="B2360" t="str">
            <v>HYDROCONTROL BW-301 L  20 LTS</v>
          </cell>
          <cell r="C2360">
            <v>151.5</v>
          </cell>
        </row>
        <row r="2361">
          <cell r="A2361">
            <v>3725</v>
          </cell>
          <cell r="B2361" t="str">
            <v>HYDROCONTROL BW-301 L  200 LTS</v>
          </cell>
          <cell r="C2361">
            <v>1508.1</v>
          </cell>
        </row>
        <row r="2362">
          <cell r="A2362">
            <v>3730</v>
          </cell>
          <cell r="B2362" t="str">
            <v>KEY ALTEC DS-230</v>
          </cell>
          <cell r="C2362">
            <v>6279.16</v>
          </cell>
        </row>
        <row r="2363">
          <cell r="A2363">
            <v>3735</v>
          </cell>
          <cell r="B2363" t="str">
            <v>KEY ALTEC DS-240</v>
          </cell>
          <cell r="C2363">
            <v>5657.8</v>
          </cell>
        </row>
        <row r="2364">
          <cell r="A2364">
            <v>3739</v>
          </cell>
          <cell r="B2364" t="str">
            <v>HYDROCONTROL CSI-101 60L FERRO</v>
          </cell>
          <cell r="C2364">
            <v>830.9</v>
          </cell>
        </row>
        <row r="2365">
          <cell r="A2365">
            <v>3740</v>
          </cell>
          <cell r="B2365" t="str">
            <v>KEY CSI-FERROMEX 60 LT</v>
          </cell>
          <cell r="C2365">
            <v>440.3</v>
          </cell>
        </row>
        <row r="2366">
          <cell r="A2366">
            <v>3743</v>
          </cell>
          <cell r="B2366" t="str">
            <v>HYDROCONTROL CW-207 H  20 LTS.</v>
          </cell>
          <cell r="C2366">
            <v>243.8</v>
          </cell>
        </row>
        <row r="2367">
          <cell r="A2367">
            <v>3803</v>
          </cell>
          <cell r="B2367" t="str">
            <v>PRODUCTO DADO DE BAJA</v>
          </cell>
          <cell r="C2367">
            <v>31.2</v>
          </cell>
        </row>
        <row r="2368">
          <cell r="A2368">
            <v>3804</v>
          </cell>
          <cell r="B2368" t="str">
            <v>PRODUCTO DADO DE BAJA</v>
          </cell>
          <cell r="C2368">
            <v>152.5</v>
          </cell>
        </row>
        <row r="2369">
          <cell r="A2369">
            <v>3806</v>
          </cell>
          <cell r="C2369">
            <v>2.8</v>
          </cell>
        </row>
        <row r="2370">
          <cell r="A2370">
            <v>3808</v>
          </cell>
          <cell r="B2370" t="str">
            <v>PRODUCTO DADO DE BAJA</v>
          </cell>
          <cell r="C2370">
            <v>30.9</v>
          </cell>
        </row>
        <row r="2371">
          <cell r="A2371">
            <v>3809</v>
          </cell>
          <cell r="B2371" t="str">
            <v>PRODUCTO DADO DE BAJA</v>
          </cell>
          <cell r="C2371">
            <v>150.30000000000001</v>
          </cell>
        </row>
        <row r="2372">
          <cell r="A2372">
            <v>3830</v>
          </cell>
          <cell r="B2372" t="str">
            <v>HYDROCONTROL CSI-101M 60 LTS</v>
          </cell>
          <cell r="C2372">
            <v>1120</v>
          </cell>
        </row>
        <row r="2373">
          <cell r="A2373">
            <v>3840</v>
          </cell>
          <cell r="B2373" t="str">
            <v>HYDROCONTROL RW-6677 25 KG</v>
          </cell>
          <cell r="C2373">
            <v>1746.6</v>
          </cell>
        </row>
        <row r="2374">
          <cell r="A2374">
            <v>3900</v>
          </cell>
          <cell r="B2374" t="str">
            <v>BATA BLANCA C/LOGO 1 PZA</v>
          </cell>
          <cell r="C2374">
            <v>117.31</v>
          </cell>
        </row>
        <row r="2375">
          <cell r="A2375">
            <v>3901</v>
          </cell>
          <cell r="B2375" t="str">
            <v>BATA BLANCA C/LOGO 1 PZA</v>
          </cell>
          <cell r="C2375">
            <v>117.33</v>
          </cell>
        </row>
        <row r="2376">
          <cell r="A2376">
            <v>3902</v>
          </cell>
          <cell r="B2376" t="str">
            <v>BATA BLANCA C/LOGO 1 PZA</v>
          </cell>
          <cell r="C2376">
            <v>117.33</v>
          </cell>
        </row>
        <row r="2377">
          <cell r="A2377">
            <v>3905</v>
          </cell>
          <cell r="B2377" t="str">
            <v>CAMISA BLANCA C/LOGO KEY</v>
          </cell>
          <cell r="C2377">
            <v>111.33</v>
          </cell>
        </row>
        <row r="2378">
          <cell r="A2378">
            <v>3906</v>
          </cell>
          <cell r="B2378" t="str">
            <v>CAMISA BLANCA C/LOG 1 PZA</v>
          </cell>
          <cell r="C2378">
            <v>111.33</v>
          </cell>
        </row>
        <row r="2379">
          <cell r="A2379">
            <v>3907</v>
          </cell>
          <cell r="B2379" t="str">
            <v>CAMISA BLANCA C/LOG 1 PZA</v>
          </cell>
          <cell r="C2379">
            <v>111.33</v>
          </cell>
        </row>
        <row r="2380">
          <cell r="A2380">
            <v>3911</v>
          </cell>
          <cell r="B2380" t="str">
            <v>GUANTES DE PLASTICO 1 PZA</v>
          </cell>
          <cell r="C2380">
            <v>4.05</v>
          </cell>
        </row>
        <row r="2381">
          <cell r="A2381">
            <v>3914</v>
          </cell>
          <cell r="B2381" t="str">
            <v>CASCO DE SEGURIDAD 1 PZA</v>
          </cell>
          <cell r="C2381">
            <v>45.88</v>
          </cell>
        </row>
        <row r="2382">
          <cell r="A2382">
            <v>3915</v>
          </cell>
          <cell r="B2382" t="str">
            <v>LENTES DE SEGURIDAD 1 PZA</v>
          </cell>
          <cell r="C2382">
            <v>38.450000000000003</v>
          </cell>
        </row>
        <row r="2383">
          <cell r="A2383">
            <v>3916</v>
          </cell>
          <cell r="B2383" t="str">
            <v>ZAPATOS DE SEGURIDA 1 PZA</v>
          </cell>
          <cell r="C2383">
            <v>182.19</v>
          </cell>
        </row>
        <row r="2384">
          <cell r="A2384">
            <v>3917</v>
          </cell>
          <cell r="B2384" t="str">
            <v>BOTAS BLANCAS ( 1 P 1 PZA</v>
          </cell>
          <cell r="C2384">
            <v>110.54</v>
          </cell>
        </row>
        <row r="2385">
          <cell r="A2385">
            <v>3919</v>
          </cell>
          <cell r="B2385" t="str">
            <v xml:space="preserve">GUANTE MULTIUSOS DOBLECAPA T-9 (1 PAR)            </v>
          </cell>
          <cell r="C2385">
            <v>15.01</v>
          </cell>
        </row>
        <row r="2386">
          <cell r="A2386">
            <v>3920</v>
          </cell>
          <cell r="B2386" t="str">
            <v>CUBRE BOCAS DESECHA 1 PZA</v>
          </cell>
          <cell r="C2386">
            <v>47.9</v>
          </cell>
        </row>
        <row r="2387">
          <cell r="A2387">
            <v>3921</v>
          </cell>
          <cell r="B2387" t="str">
            <v>GORRA DESECHABLE 1 PZA</v>
          </cell>
          <cell r="C2387">
            <v>85.01</v>
          </cell>
        </row>
        <row r="2388">
          <cell r="A2388">
            <v>3922</v>
          </cell>
          <cell r="B2388" t="str">
            <v>GUANTE MULTIUSOS DOBLECAPA T-8 (1 PAR)</v>
          </cell>
          <cell r="C2388">
            <v>15.01</v>
          </cell>
        </row>
        <row r="2389">
          <cell r="A2389">
            <v>3923</v>
          </cell>
          <cell r="B2389" t="str">
            <v>GUANTE ROJO CLASICO TALLA 9 (1 PAR)</v>
          </cell>
          <cell r="C2389">
            <v>11.77</v>
          </cell>
        </row>
        <row r="2390">
          <cell r="A2390">
            <v>3924</v>
          </cell>
          <cell r="B2390" t="str">
            <v>GUANTE ROJO CLASICO TALLA 8 (1 PAR)</v>
          </cell>
          <cell r="C2390">
            <v>11.77</v>
          </cell>
        </row>
        <row r="2391">
          <cell r="A2391">
            <v>3925</v>
          </cell>
          <cell r="B2391" t="str">
            <v>FILTROS 500 NM 1 UND</v>
          </cell>
          <cell r="C2391">
            <v>910.89</v>
          </cell>
        </row>
        <row r="2392">
          <cell r="A2392">
            <v>3926</v>
          </cell>
          <cell r="B2392" t="str">
            <v>ADICIONALES 610 NM 1 UND</v>
          </cell>
          <cell r="C2392">
            <v>910.89</v>
          </cell>
        </row>
        <row r="2393">
          <cell r="A2393">
            <v>3927</v>
          </cell>
          <cell r="B2393" t="str">
            <v>BOLSAS ESTERILES (P 1 UND</v>
          </cell>
          <cell r="C2393">
            <v>742.25</v>
          </cell>
        </row>
        <row r="2394">
          <cell r="A2394">
            <v>3928</v>
          </cell>
          <cell r="B2394" t="str">
            <v>FRASCO ERLENMEYER 2 1 PZA</v>
          </cell>
          <cell r="C2394">
            <v>47.24</v>
          </cell>
        </row>
        <row r="2395">
          <cell r="A2395">
            <v>3929</v>
          </cell>
          <cell r="B2395" t="str">
            <v>VASO PRECIPITADO 20 1 UND</v>
          </cell>
          <cell r="C2395">
            <v>47.24</v>
          </cell>
        </row>
        <row r="2396">
          <cell r="A2396">
            <v>3930</v>
          </cell>
          <cell r="B2396" t="str">
            <v>PIPETA GRADUADA DE 1 UND</v>
          </cell>
          <cell r="C2396">
            <v>44.53</v>
          </cell>
        </row>
        <row r="2397">
          <cell r="A2397">
            <v>3931</v>
          </cell>
          <cell r="B2397" t="str">
            <v>PIPETA GRADUADA DE 1 UND</v>
          </cell>
          <cell r="C2397">
            <v>44.99</v>
          </cell>
        </row>
        <row r="2398">
          <cell r="A2398">
            <v>3932</v>
          </cell>
          <cell r="B2398" t="str">
            <v>CAPSULA DE PORCELAN 1 PZA</v>
          </cell>
          <cell r="C2398">
            <v>74.23</v>
          </cell>
        </row>
        <row r="2399">
          <cell r="A2399">
            <v>3933</v>
          </cell>
          <cell r="B2399" t="str">
            <v>PICETA 1 PZA</v>
          </cell>
          <cell r="C2399">
            <v>20.56</v>
          </cell>
        </row>
        <row r="2400">
          <cell r="A2400">
            <v>3935</v>
          </cell>
          <cell r="B2400" t="str">
            <v>KIT DE ANALISIS DE 1 UND</v>
          </cell>
          <cell r="C2400">
            <v>816.43</v>
          </cell>
        </row>
        <row r="2401">
          <cell r="A2401">
            <v>3936</v>
          </cell>
          <cell r="B2401" t="str">
            <v>PAPEL FILTRO C/100 1 UND</v>
          </cell>
          <cell r="C2401">
            <v>343.81</v>
          </cell>
        </row>
        <row r="2402">
          <cell r="A2402">
            <v>3937</v>
          </cell>
          <cell r="B2402" t="str">
            <v>OXIGENO DISUELTO 1 UND</v>
          </cell>
          <cell r="C2402">
            <v>300.45</v>
          </cell>
        </row>
        <row r="2403">
          <cell r="A2403">
            <v>3938</v>
          </cell>
          <cell r="B2403" t="str">
            <v>INDICADOR AZUL DE B 1 UND</v>
          </cell>
          <cell r="C2403">
            <v>130.63</v>
          </cell>
        </row>
        <row r="2404">
          <cell r="A2404">
            <v>3939</v>
          </cell>
          <cell r="B2404" t="str">
            <v>INDICADOR AZUL DE T 1 UND</v>
          </cell>
          <cell r="C2404">
            <v>171</v>
          </cell>
        </row>
        <row r="2405">
          <cell r="A2405">
            <v>3940</v>
          </cell>
          <cell r="B2405" t="str">
            <v>SILICE 1 UND</v>
          </cell>
          <cell r="C2405">
            <v>314.88</v>
          </cell>
        </row>
        <row r="2406">
          <cell r="A2406">
            <v>3941</v>
          </cell>
          <cell r="B2406" t="str">
            <v>HIDROXIDO DE POTASI 1 UND</v>
          </cell>
          <cell r="C2406">
            <v>110.44</v>
          </cell>
        </row>
        <row r="2407">
          <cell r="A2407">
            <v>3942</v>
          </cell>
          <cell r="B2407" t="str">
            <v>INDICADOR DE ALMIND 1 UND</v>
          </cell>
          <cell r="C2407">
            <v>100.34</v>
          </cell>
        </row>
        <row r="2408">
          <cell r="A2408">
            <v>3943</v>
          </cell>
          <cell r="B2408" t="str">
            <v>BUFFER DE DUREZA 1 UND</v>
          </cell>
          <cell r="C2408">
            <v>140.13</v>
          </cell>
        </row>
        <row r="2409">
          <cell r="A2409">
            <v>3944</v>
          </cell>
          <cell r="B2409" t="str">
            <v>DIFENIL CARBAZONA 1 UND</v>
          </cell>
          <cell r="C2409">
            <v>451.26</v>
          </cell>
        </row>
        <row r="2410">
          <cell r="A2410">
            <v>3945</v>
          </cell>
          <cell r="B2410" t="str">
            <v>MAN VER ZPP 1 UND</v>
          </cell>
          <cell r="C2410">
            <v>165.98</v>
          </cell>
        </row>
        <row r="2411">
          <cell r="A2411">
            <v>3946</v>
          </cell>
          <cell r="B2411" t="str">
            <v>NITRATO MERCURICO ( 1 UND</v>
          </cell>
          <cell r="C2411">
            <v>191.19</v>
          </cell>
        </row>
        <row r="2412">
          <cell r="A2412">
            <v>3947</v>
          </cell>
          <cell r="B2412" t="str">
            <v>NITRATO MERCURICO ( 1 UND</v>
          </cell>
          <cell r="C2412">
            <v>191.19</v>
          </cell>
        </row>
        <row r="2413">
          <cell r="A2413">
            <v>3948</v>
          </cell>
          <cell r="B2413" t="str">
            <v>FENOFTALEINA 1 UND</v>
          </cell>
          <cell r="C2413">
            <v>174.85</v>
          </cell>
        </row>
        <row r="2414">
          <cell r="A2414">
            <v>3949</v>
          </cell>
          <cell r="B2414" t="str">
            <v>BROMO CRESOL VERDE 1 UND</v>
          </cell>
          <cell r="C2414">
            <v>175.49</v>
          </cell>
        </row>
        <row r="2415">
          <cell r="A2415">
            <v>3950</v>
          </cell>
          <cell r="B2415" t="str">
            <v>NITRI VER ZPP 1 UND</v>
          </cell>
          <cell r="C2415">
            <v>296.88</v>
          </cell>
        </row>
        <row r="2416">
          <cell r="A2416">
            <v>3951</v>
          </cell>
          <cell r="B2416" t="str">
            <v>PHOS VER 3PP 1 UND</v>
          </cell>
          <cell r="C2416">
            <v>276.10000000000002</v>
          </cell>
        </row>
        <row r="2417">
          <cell r="A2417">
            <v>3952</v>
          </cell>
          <cell r="B2417" t="str">
            <v>ACIDO SULFURICO 5.2 1 UND</v>
          </cell>
          <cell r="C2417">
            <v>110.44</v>
          </cell>
        </row>
        <row r="2418">
          <cell r="A2418">
            <v>3953</v>
          </cell>
          <cell r="B2418" t="str">
            <v>ACIDO SULFURICO 0.1 1 UND</v>
          </cell>
          <cell r="C2418">
            <v>171</v>
          </cell>
        </row>
        <row r="2419">
          <cell r="A2419">
            <v>3954</v>
          </cell>
          <cell r="B2419" t="str">
            <v>ACIDO SULFURICO 1.6 1 UND</v>
          </cell>
          <cell r="C2419">
            <v>171</v>
          </cell>
        </row>
        <row r="2420">
          <cell r="A2420">
            <v>3955</v>
          </cell>
          <cell r="B2420" t="str">
            <v>HIDROXIDO DE SODIO 1 UND</v>
          </cell>
          <cell r="C2420">
            <v>130.63</v>
          </cell>
        </row>
        <row r="2421">
          <cell r="A2421">
            <v>3956</v>
          </cell>
          <cell r="B2421" t="str">
            <v>DPD (CLORO-TOTAL) 1 UND</v>
          </cell>
          <cell r="C2421">
            <v>204.71</v>
          </cell>
        </row>
        <row r="2422">
          <cell r="A2422">
            <v>3957</v>
          </cell>
          <cell r="B2422" t="str">
            <v>EDTA 0.8 N 1 UND</v>
          </cell>
          <cell r="C2422">
            <v>162.85</v>
          </cell>
        </row>
        <row r="2423">
          <cell r="A2423">
            <v>3958</v>
          </cell>
          <cell r="B2423" t="str">
            <v>EDTA 0.08 N 1 UND</v>
          </cell>
          <cell r="C2423">
            <v>162.85</v>
          </cell>
        </row>
        <row r="2424">
          <cell r="A2424">
            <v>3959</v>
          </cell>
          <cell r="B2424" t="str">
            <v>RX MOLIBDATO 1 UND</v>
          </cell>
          <cell r="C2424">
            <v>191.13</v>
          </cell>
        </row>
        <row r="2425">
          <cell r="A2425">
            <v>3960</v>
          </cell>
          <cell r="B2425" t="str">
            <v>ACIDO CITRICO 1 UND</v>
          </cell>
          <cell r="C2425">
            <v>148.71</v>
          </cell>
        </row>
        <row r="2426">
          <cell r="A2426">
            <v>3961</v>
          </cell>
          <cell r="B2426" t="str">
            <v>YODURO YODATO 1 UND</v>
          </cell>
          <cell r="C2426">
            <v>152.69</v>
          </cell>
        </row>
        <row r="2427">
          <cell r="A2427">
            <v>3962</v>
          </cell>
          <cell r="B2427" t="str">
            <v>RX FIERRO TPTZ 1 UND</v>
          </cell>
          <cell r="C2427">
            <v>305.36</v>
          </cell>
        </row>
        <row r="2428">
          <cell r="A2428">
            <v>3963</v>
          </cell>
          <cell r="B2428" t="str">
            <v>ACIDO SULFAMICO (AL 1 UND</v>
          </cell>
          <cell r="C2428">
            <v>151.65</v>
          </cell>
        </row>
        <row r="2429">
          <cell r="A2429">
            <v>3964</v>
          </cell>
          <cell r="B2429" t="str">
            <v>DISCOS COMPARADORES 1 UND</v>
          </cell>
          <cell r="C2429">
            <v>491.98</v>
          </cell>
        </row>
        <row r="2430">
          <cell r="A2430">
            <v>3965</v>
          </cell>
          <cell r="B2430" t="str">
            <v>DISCOS COMPARADORES 1 UND</v>
          </cell>
          <cell r="C2430">
            <v>491.98</v>
          </cell>
        </row>
        <row r="2431">
          <cell r="A2431">
            <v>3966</v>
          </cell>
          <cell r="B2431" t="str">
            <v>DISCOS COMPARADORES 1 UND</v>
          </cell>
          <cell r="C2431">
            <v>491.98</v>
          </cell>
        </row>
        <row r="2432">
          <cell r="A2432">
            <v>3967</v>
          </cell>
          <cell r="B2432" t="str">
            <v>DISCOS COMPARADORES 1 UND</v>
          </cell>
          <cell r="C2432">
            <v>491.98</v>
          </cell>
        </row>
        <row r="2433">
          <cell r="A2433">
            <v>3968</v>
          </cell>
          <cell r="B2433" t="str">
            <v>DISCOS COMPARADORES 1 UND</v>
          </cell>
          <cell r="C2433">
            <v>491.98</v>
          </cell>
        </row>
        <row r="2434">
          <cell r="A2434">
            <v>3969</v>
          </cell>
          <cell r="B2434" t="str">
            <v>PH TIMOL 1 UND</v>
          </cell>
          <cell r="C2434">
            <v>782.64</v>
          </cell>
        </row>
        <row r="2435">
          <cell r="A2435">
            <v>3970</v>
          </cell>
          <cell r="B2435" t="str">
            <v>PH-BROMOTIMOL 1 UND</v>
          </cell>
          <cell r="C2435">
            <v>782.64</v>
          </cell>
        </row>
        <row r="2436">
          <cell r="A2436">
            <v>3971</v>
          </cell>
          <cell r="B2436" t="str">
            <v>ESPECTOFOTOMETRO 42 1 UND</v>
          </cell>
          <cell r="C2436">
            <v>10861.23</v>
          </cell>
        </row>
        <row r="2437">
          <cell r="A2437">
            <v>3972</v>
          </cell>
          <cell r="B2437" t="str">
            <v>KIT DE ANALISIS ALC 1 UND</v>
          </cell>
          <cell r="C2437">
            <v>805.83</v>
          </cell>
        </row>
        <row r="2438">
          <cell r="A2438">
            <v>3973</v>
          </cell>
          <cell r="B2438" t="str">
            <v>KIT DE ANALISIS CLO 1 UND</v>
          </cell>
          <cell r="C2438">
            <v>676.66</v>
          </cell>
        </row>
        <row r="2439">
          <cell r="A2439">
            <v>3974</v>
          </cell>
          <cell r="B2439" t="str">
            <v>KIT DE ANALISIS DUR 1 UND</v>
          </cell>
          <cell r="C2439">
            <v>415.13</v>
          </cell>
        </row>
        <row r="2440">
          <cell r="A2440">
            <v>3975</v>
          </cell>
          <cell r="B2440" t="str">
            <v>KIT DE ANALISIS DUR 1 UND</v>
          </cell>
          <cell r="C2440">
            <v>381.7</v>
          </cell>
        </row>
        <row r="2441">
          <cell r="A2441">
            <v>3976</v>
          </cell>
          <cell r="B2441" t="str">
            <v>KIT DE ANALISIS SUL 1 UND</v>
          </cell>
          <cell r="C2441">
            <v>451.1</v>
          </cell>
        </row>
        <row r="2442">
          <cell r="A2442">
            <v>3978</v>
          </cell>
          <cell r="B2442" t="str">
            <v>MAXI-ROLLO HS</v>
          </cell>
          <cell r="C2442">
            <v>192.78</v>
          </cell>
        </row>
        <row r="2443">
          <cell r="A2443">
            <v>3979</v>
          </cell>
          <cell r="B2443" t="str">
            <v>KIT DE ANALISIS PH 1 UND</v>
          </cell>
          <cell r="C2443">
            <v>215.91</v>
          </cell>
        </row>
        <row r="2444">
          <cell r="A2444">
            <v>3980</v>
          </cell>
          <cell r="B2444" t="str">
            <v>KIT DE ANALISIS FIE 1 UND</v>
          </cell>
          <cell r="C2444">
            <v>859.15</v>
          </cell>
        </row>
        <row r="2445">
          <cell r="A2445">
            <v>3981</v>
          </cell>
          <cell r="B2445" t="str">
            <v>KIT DE ANALISIS SIL 1 UND</v>
          </cell>
          <cell r="C2445">
            <v>824.45</v>
          </cell>
        </row>
        <row r="2446">
          <cell r="A2446">
            <v>3982</v>
          </cell>
          <cell r="B2446" t="str">
            <v>KIT DE ANALISIS CLO 1 UND</v>
          </cell>
          <cell r="C2446">
            <v>600</v>
          </cell>
        </row>
        <row r="2447">
          <cell r="A2447">
            <v>3983</v>
          </cell>
          <cell r="B2447" t="str">
            <v>KIT DE ANALISIS NIT 1 UND</v>
          </cell>
          <cell r="C2447">
            <v>330.3</v>
          </cell>
        </row>
        <row r="2448">
          <cell r="A2448">
            <v>3984</v>
          </cell>
          <cell r="B2448" t="str">
            <v>TRAPEADOR PABILO 800 GMS</v>
          </cell>
          <cell r="C2448">
            <v>30.27</v>
          </cell>
        </row>
        <row r="2449">
          <cell r="A2449">
            <v>3985</v>
          </cell>
          <cell r="B2449" t="str">
            <v xml:space="preserve">RECEPTACULO GRIS 22 GALONES RB 3546 GY            </v>
          </cell>
          <cell r="C2449">
            <v>617.20000000000005</v>
          </cell>
        </row>
        <row r="2450">
          <cell r="A2450">
            <v>3986</v>
          </cell>
          <cell r="B2450" t="str">
            <v xml:space="preserve">ESCOBA DE ESPIGA 7 HILOS 583   </v>
          </cell>
          <cell r="C2450">
            <v>27.64</v>
          </cell>
        </row>
        <row r="2451">
          <cell r="A2451">
            <v>3991</v>
          </cell>
          <cell r="B2451" t="str">
            <v>CONO PARA AGUA HR C 1 CJA</v>
          </cell>
          <cell r="C2451">
            <v>412.93</v>
          </cell>
        </row>
        <row r="2452">
          <cell r="A2452">
            <v>3992</v>
          </cell>
          <cell r="B2452" t="str">
            <v>CONO PARA AGUA 42 R 1 CJA</v>
          </cell>
          <cell r="C2452">
            <v>412.93</v>
          </cell>
        </row>
        <row r="2453">
          <cell r="A2453">
            <v>3995</v>
          </cell>
          <cell r="B2453" t="str">
            <v>GUANTE ROJO CLASICO TALLA 10 (1 PAR)</v>
          </cell>
          <cell r="C2453">
            <v>11.77</v>
          </cell>
        </row>
        <row r="2454">
          <cell r="A2454">
            <v>3996</v>
          </cell>
          <cell r="B2454" t="str">
            <v>GUANTE MULTIUSOS DOBLECAPA T10 (1 PAR)</v>
          </cell>
          <cell r="C2454">
            <v>9.3000000000000007</v>
          </cell>
        </row>
        <row r="2455">
          <cell r="A2455">
            <v>3997</v>
          </cell>
          <cell r="B2455" t="str">
            <v>GUANTE VERDE DE NITRILO TALLA9 (1 PAR)</v>
          </cell>
          <cell r="C2455">
            <v>10.9</v>
          </cell>
        </row>
        <row r="2456">
          <cell r="A2456">
            <v>3998</v>
          </cell>
          <cell r="B2456" t="str">
            <v>GUANTE VERDE DE NITRILO TALL10 (1 PAR)</v>
          </cell>
          <cell r="C2456">
            <v>10.9</v>
          </cell>
        </row>
        <row r="2457">
          <cell r="A2457">
            <v>4000</v>
          </cell>
          <cell r="B2457" t="str">
            <v xml:space="preserve">COFIA NEGRA PAQ. C/100         </v>
          </cell>
          <cell r="C2457">
            <v>153.80000000000001</v>
          </cell>
        </row>
        <row r="2458">
          <cell r="A2458">
            <v>4002</v>
          </cell>
          <cell r="B2458" t="str">
            <v xml:space="preserve">GUANTE POLIETILENO GRANDE SOBR E C/100            </v>
          </cell>
          <cell r="C2458">
            <v>11.93</v>
          </cell>
        </row>
        <row r="2459">
          <cell r="A2459">
            <v>4003</v>
          </cell>
          <cell r="B2459" t="str">
            <v xml:space="preserve">CUBREBOCA POLIPROP 2 CAPAS     BLANCO PAQ C/150   </v>
          </cell>
          <cell r="C2459">
            <v>50</v>
          </cell>
        </row>
        <row r="2460">
          <cell r="A2460">
            <v>4004</v>
          </cell>
          <cell r="B2460" t="str">
            <v xml:space="preserve">BOTE PAPELERO NEGRO 14 LTS     </v>
          </cell>
          <cell r="C2460">
            <v>64</v>
          </cell>
        </row>
        <row r="2461">
          <cell r="A2461">
            <v>4005</v>
          </cell>
          <cell r="B2461" t="str">
            <v xml:space="preserve">GOGGLE VENTILACION DIRECTA     PAQ C/12           </v>
          </cell>
          <cell r="C2461">
            <v>307.7</v>
          </cell>
        </row>
        <row r="2462">
          <cell r="A2462">
            <v>4006</v>
          </cell>
          <cell r="B2462" t="str">
            <v xml:space="preserve">CUBREBOCAS BLANCO PAQ C/100    </v>
          </cell>
          <cell r="C2462">
            <v>37.18</v>
          </cell>
        </row>
        <row r="2463">
          <cell r="A2463">
            <v>4007</v>
          </cell>
          <cell r="B2463" t="str">
            <v>COFIA NEGRA PAQ. 48</v>
          </cell>
          <cell r="C2463">
            <v>83.98</v>
          </cell>
        </row>
        <row r="2464">
          <cell r="A2464">
            <v>4021</v>
          </cell>
          <cell r="B2464" t="str">
            <v>PILEJOGGER (PJ2A)</v>
          </cell>
          <cell r="C2464">
            <v>10923.66</v>
          </cell>
        </row>
        <row r="2465">
          <cell r="A2465">
            <v>4025</v>
          </cell>
          <cell r="B2465" t="str">
            <v>ESTANDAR WAND (SW)</v>
          </cell>
          <cell r="C2465">
            <v>2824.07</v>
          </cell>
        </row>
        <row r="2466">
          <cell r="A2466">
            <v>4029</v>
          </cell>
          <cell r="B2466" t="str">
            <v>DELUXE HAND TOOLKIT (DHTK</v>
          </cell>
          <cell r="C2466">
            <v>2384.56</v>
          </cell>
        </row>
        <row r="2467">
          <cell r="A2467">
            <v>4033</v>
          </cell>
          <cell r="B2467" t="str">
            <v>LT4 SHAMPOO SOLUTIO 1 PZA</v>
          </cell>
          <cell r="C2467">
            <v>1544.43</v>
          </cell>
        </row>
        <row r="2468">
          <cell r="A2468">
            <v>4041</v>
          </cell>
          <cell r="B2468" t="str">
            <v>AIRMOVER (AM)</v>
          </cell>
          <cell r="C2468">
            <v>3196.71</v>
          </cell>
        </row>
        <row r="2469">
          <cell r="A2469">
            <v>4060</v>
          </cell>
          <cell r="B2469" t="str">
            <v>VERSAMATIC EC 14 (VSE 1/3)</v>
          </cell>
          <cell r="C2469">
            <v>7227.84</v>
          </cell>
        </row>
        <row r="2470">
          <cell r="A2470">
            <v>4061</v>
          </cell>
          <cell r="B2470" t="str">
            <v>VERSAMATIC EC 18(VSE2/3)</v>
          </cell>
          <cell r="C2470">
            <v>9688.1200000000008</v>
          </cell>
        </row>
        <row r="2471">
          <cell r="A2471">
            <v>4062</v>
          </cell>
          <cell r="B2471" t="str">
            <v>VERSAMATIC TOOLKIT (VSMTK</v>
          </cell>
          <cell r="C2471">
            <v>605.41</v>
          </cell>
        </row>
        <row r="2472">
          <cell r="A2472">
            <v>4063</v>
          </cell>
          <cell r="B2472" t="str">
            <v>PAPER BAG PKG. OF 10 (2003)</v>
          </cell>
          <cell r="C2472">
            <v>146.88999999999999</v>
          </cell>
        </row>
        <row r="2473">
          <cell r="A2473">
            <v>4064</v>
          </cell>
          <cell r="B2473" t="str">
            <v>CLOTH BAG (1079)</v>
          </cell>
          <cell r="C2473">
            <v>297.58</v>
          </cell>
        </row>
        <row r="2474">
          <cell r="A2474">
            <v>4065</v>
          </cell>
          <cell r="B2474" t="str">
            <v>MICRO HOSPITAL FILTER (1435)</v>
          </cell>
          <cell r="C2474">
            <v>175.59</v>
          </cell>
        </row>
        <row r="2475">
          <cell r="A2475">
            <v>4066</v>
          </cell>
          <cell r="B2475" t="str">
            <v>VACPAC (VP)</v>
          </cell>
          <cell r="C2475">
            <v>4707.3599999999997</v>
          </cell>
        </row>
        <row r="2476">
          <cell r="A2476">
            <v>4071</v>
          </cell>
          <cell r="B2476" t="str">
            <v>TITAN 16 GAL. (T16)</v>
          </cell>
          <cell r="C2476">
            <v>7373.95</v>
          </cell>
        </row>
        <row r="2477">
          <cell r="A2477">
            <v>4072</v>
          </cell>
          <cell r="B2477" t="str">
            <v>TITAN TOOL KIT</v>
          </cell>
          <cell r="C2477">
            <v>2100.42</v>
          </cell>
        </row>
        <row r="2478">
          <cell r="A2478">
            <v>4073</v>
          </cell>
          <cell r="B2478" t="str">
            <v>PORTAGALON INDIVIDUAL (COMODATO)</v>
          </cell>
          <cell r="C2478">
            <v>38.5</v>
          </cell>
        </row>
        <row r="2479">
          <cell r="A2479">
            <v>4074</v>
          </cell>
          <cell r="B2479" t="str">
            <v>PORTA GALON DOBLE</v>
          </cell>
          <cell r="C2479">
            <v>84.8</v>
          </cell>
        </row>
        <row r="2480">
          <cell r="A2480">
            <v>4082</v>
          </cell>
          <cell r="B2480" t="str">
            <v>2135 CHARGER 24V 10 1 PZA</v>
          </cell>
          <cell r="C2480">
            <v>4695.0200000000004</v>
          </cell>
        </row>
        <row r="2481">
          <cell r="A2481">
            <v>4083</v>
          </cell>
          <cell r="B2481" t="str">
            <v>105 A/H BATTERIES (02137)</v>
          </cell>
          <cell r="C2481">
            <v>1778.76</v>
          </cell>
        </row>
        <row r="2482">
          <cell r="A2482">
            <v>4084</v>
          </cell>
          <cell r="B2482" t="str">
            <v>PAD DRIVER C20 (02164)</v>
          </cell>
          <cell r="C2482">
            <v>1532.04</v>
          </cell>
        </row>
        <row r="2483">
          <cell r="A2483">
            <v>4085</v>
          </cell>
          <cell r="B2483" t="str">
            <v>POLYPROPYLENE BRUSH C20 (02096)</v>
          </cell>
          <cell r="C2483">
            <v>1482.64</v>
          </cell>
        </row>
        <row r="2484">
          <cell r="A2484">
            <v>4088</v>
          </cell>
          <cell r="B2484" t="str">
            <v>2104 CHARGER 36V 20 1 PZA</v>
          </cell>
          <cell r="C2484">
            <v>5806.97</v>
          </cell>
        </row>
        <row r="2485">
          <cell r="A2485">
            <v>4089</v>
          </cell>
          <cell r="B2485" t="str">
            <v>305 A/H BATTERY (02103)</v>
          </cell>
          <cell r="C2485">
            <v>2891.15</v>
          </cell>
        </row>
        <row r="2486">
          <cell r="A2486">
            <v>4090</v>
          </cell>
          <cell r="B2486" t="str">
            <v>PAD DRIVER PT28 GRAY (02189)</v>
          </cell>
          <cell r="C2486">
            <v>1149.07</v>
          </cell>
        </row>
        <row r="2487">
          <cell r="A2487">
            <v>4091</v>
          </cell>
          <cell r="B2487" t="str">
            <v>POLYPROPYLENE  BRUSH PT28 (02184)</v>
          </cell>
          <cell r="C2487">
            <v>1111.97</v>
          </cell>
        </row>
        <row r="2488">
          <cell r="A2488">
            <v>4096</v>
          </cell>
          <cell r="B2488" t="str">
            <v>CHARGER 24V 20AMP.(02093)</v>
          </cell>
          <cell r="C2488">
            <v>5596.94</v>
          </cell>
        </row>
        <row r="2489">
          <cell r="A2489">
            <v>4098</v>
          </cell>
          <cell r="B2489" t="str">
            <v>PAD DRIVER PT24 (02168)</v>
          </cell>
          <cell r="C2489">
            <v>1704.25</v>
          </cell>
        </row>
        <row r="2490">
          <cell r="A2490">
            <v>4099</v>
          </cell>
          <cell r="B2490" t="str">
            <v>POLYPROPYLENE BRUSH PT24 (02167)</v>
          </cell>
          <cell r="C2490">
            <v>1655.59</v>
          </cell>
        </row>
        <row r="2491">
          <cell r="A2491">
            <v>4102</v>
          </cell>
          <cell r="B2491" t="str">
            <v>185 A/H BATTERY (02143)</v>
          </cell>
          <cell r="C2491">
            <v>4188.45</v>
          </cell>
        </row>
        <row r="2492">
          <cell r="A2492">
            <v>4110</v>
          </cell>
          <cell r="B2492" t="str">
            <v>MERIT 20 (M20)</v>
          </cell>
          <cell r="C2492">
            <v>11366.88</v>
          </cell>
        </row>
        <row r="2493">
          <cell r="A2493">
            <v>4118</v>
          </cell>
          <cell r="B2493" t="str">
            <v>MANGA DE USO GRAL.(L90890P) (CAJA C/40 PZAS.)</v>
          </cell>
          <cell r="C2493">
            <v>1526.51</v>
          </cell>
        </row>
        <row r="2494">
          <cell r="A2494">
            <v>4119</v>
          </cell>
          <cell r="B2494" t="str">
            <v>TOALLAS MULTIPROPOSITO(L90902P (CAJA C/100)</v>
          </cell>
          <cell r="C2494">
            <v>1313.45</v>
          </cell>
        </row>
        <row r="2495">
          <cell r="A2495">
            <v>4120</v>
          </cell>
          <cell r="B2495" t="str">
            <v>TOALLAS P/HIDROCARB. (L90850P) (CAJA C/100)</v>
          </cell>
          <cell r="C2495">
            <v>1165.6199999999999</v>
          </cell>
        </row>
        <row r="2496">
          <cell r="A2496">
            <v>4121</v>
          </cell>
          <cell r="B2496" t="str">
            <v>BARRERA SEPARADORA (L90855P) (CAJA C/4)</v>
          </cell>
          <cell r="C2496">
            <v>2519.61</v>
          </cell>
        </row>
        <row r="2497">
          <cell r="A2497">
            <v>4122</v>
          </cell>
          <cell r="B2497" t="str">
            <v>POLIMANGA (L90898P) (CAJA C/12</v>
          </cell>
          <cell r="C2497">
            <v>1517.35</v>
          </cell>
        </row>
        <row r="2498">
          <cell r="A2498">
            <v>4123</v>
          </cell>
          <cell r="B2498" t="str">
            <v>ABSORBENTE GRANULADO (BOLSA C/22.7 KG.)</v>
          </cell>
          <cell r="C2498">
            <v>186.92</v>
          </cell>
        </row>
        <row r="2499">
          <cell r="A2499">
            <v>4124</v>
          </cell>
          <cell r="B2499" t="str">
            <v>INDUSTRIAL CART (02144)</v>
          </cell>
          <cell r="C2499">
            <v>2532.85</v>
          </cell>
        </row>
        <row r="2500">
          <cell r="A2500">
            <v>4125</v>
          </cell>
          <cell r="B2500" t="str">
            <v>KIT EMERGENCIA ABSORBENTES</v>
          </cell>
          <cell r="C2500">
            <v>640.82000000000005</v>
          </cell>
        </row>
        <row r="2501">
          <cell r="A2501">
            <v>4127</v>
          </cell>
          <cell r="B2501" t="str">
            <v>TESTIGO CORROSION ACERO CARBON ALLOY C1010 (CO1003</v>
          </cell>
          <cell r="C2501">
            <v>65.599999999999994</v>
          </cell>
        </row>
        <row r="2502">
          <cell r="A2502">
            <v>4128</v>
          </cell>
          <cell r="B2502" t="str">
            <v>TESTIGO DE CORROSION ADMIRALTY ALLOY CDAA443 (CO10</v>
          </cell>
          <cell r="C2502">
            <v>166.2</v>
          </cell>
        </row>
        <row r="2503">
          <cell r="A2503">
            <v>4129</v>
          </cell>
          <cell r="B2503" t="str">
            <v>TESTIGO DE CORROSION (COBRE) ALLOY CDA110 (CO10041</v>
          </cell>
          <cell r="C2503">
            <v>90.4</v>
          </cell>
        </row>
        <row r="2504">
          <cell r="A2504">
            <v>4130</v>
          </cell>
          <cell r="B2504" t="str">
            <v>CO1004340104100 1/2X31/16</v>
          </cell>
          <cell r="C2504">
            <v>66.41</v>
          </cell>
        </row>
        <row r="2505">
          <cell r="A2505">
            <v>4131</v>
          </cell>
          <cell r="B2505" t="str">
            <v>TESTIGO CORROSION ACERO CARBON ALLOY C1018 (CO1003</v>
          </cell>
          <cell r="C2505">
            <v>78</v>
          </cell>
        </row>
        <row r="2506">
          <cell r="A2506">
            <v>4132</v>
          </cell>
          <cell r="B2506" t="str">
            <v>EQUIPO DE ANALISIS 1 UND</v>
          </cell>
          <cell r="C2506">
            <v>620.80999999999995</v>
          </cell>
        </row>
        <row r="2507">
          <cell r="A2507">
            <v>4133</v>
          </cell>
          <cell r="B2507" t="str">
            <v>KIT REACTIVOS P/ANA 1 UND</v>
          </cell>
          <cell r="C2507">
            <v>848.45</v>
          </cell>
        </row>
        <row r="2508">
          <cell r="A2508">
            <v>4135</v>
          </cell>
          <cell r="B2508" t="str">
            <v>MICROBIOLOGICOS BAR 1 UND</v>
          </cell>
          <cell r="C2508">
            <v>169.35</v>
          </cell>
        </row>
        <row r="2509">
          <cell r="A2509">
            <v>4136</v>
          </cell>
          <cell r="B2509" t="str">
            <v>TOTAL AEROBIC BACTE 1 UND</v>
          </cell>
          <cell r="C2509">
            <v>3931.81</v>
          </cell>
        </row>
        <row r="2510">
          <cell r="A2510">
            <v>4137</v>
          </cell>
          <cell r="B2510" t="str">
            <v>TESTIGO DCORROSION ACERO INOX PART NUMBER: CO10014</v>
          </cell>
          <cell r="C2510">
            <v>106.2</v>
          </cell>
        </row>
        <row r="2511">
          <cell r="A2511">
            <v>4138</v>
          </cell>
          <cell r="B2511" t="str">
            <v>TESTIGO DE CORROSION DE COBRE PART NUMBER: CO10041</v>
          </cell>
          <cell r="C2511">
            <v>70.8</v>
          </cell>
        </row>
        <row r="2512">
          <cell r="A2512">
            <v>4139</v>
          </cell>
          <cell r="B2512" t="str">
            <v>SULFATE REDUCING BA 1 UND</v>
          </cell>
          <cell r="C2512">
            <v>1489.5</v>
          </cell>
        </row>
        <row r="2513">
          <cell r="A2513">
            <v>4142</v>
          </cell>
          <cell r="B2513" t="str">
            <v>LAMPARA ULTRAVIOLET 1 UND</v>
          </cell>
          <cell r="C2513">
            <v>520.5</v>
          </cell>
        </row>
        <row r="2514">
          <cell r="A2514">
            <v>4150</v>
          </cell>
          <cell r="B2514" t="str">
            <v>KIT DE DUREZA DE AG 1 UND</v>
          </cell>
          <cell r="C2514">
            <v>100</v>
          </cell>
        </row>
        <row r="2515">
          <cell r="A2515">
            <v>4151</v>
          </cell>
          <cell r="B2515" t="str">
            <v>TIRAS DE PH (M1414) DESP.C/2 ROLLOSX15C/U</v>
          </cell>
          <cell r="C2515">
            <v>152.6</v>
          </cell>
        </row>
        <row r="2516">
          <cell r="A2516">
            <v>4152</v>
          </cell>
          <cell r="B2516" t="str">
            <v>TIRAS PARA CLORO (CM-240) DESP.C/2 ROLLOSX15CU</v>
          </cell>
          <cell r="C2516">
            <v>87.39</v>
          </cell>
        </row>
        <row r="2517">
          <cell r="A2517">
            <v>4153</v>
          </cell>
          <cell r="B2517" t="str">
            <v>TIRAS PARA YODO (0-50 PPM YODO (IL-250)DESP.C/2 RO</v>
          </cell>
          <cell r="C2517">
            <v>208.05</v>
          </cell>
        </row>
        <row r="2518">
          <cell r="A2518">
            <v>4154</v>
          </cell>
          <cell r="B2518" t="str">
            <v>TIRAS PARA QUATS (QT-10) DESP.C/1 ROLLO DE 15</v>
          </cell>
          <cell r="C2518">
            <v>95.11</v>
          </cell>
        </row>
        <row r="2519">
          <cell r="A2519">
            <v>4155</v>
          </cell>
          <cell r="B2519" t="str">
            <v>TIRA P/MEDIR TEMPERATURA C/500 (T-170 JAR 500 PER</v>
          </cell>
          <cell r="C2519">
            <v>1758.9</v>
          </cell>
        </row>
        <row r="2520">
          <cell r="A2520">
            <v>4156</v>
          </cell>
          <cell r="B2520" t="str">
            <v>TIRAS P/AC. PERACETICO BOTE/50 (3000)</v>
          </cell>
          <cell r="C2520">
            <v>302.02999999999997</v>
          </cell>
        </row>
        <row r="2521">
          <cell r="A2521">
            <v>4157</v>
          </cell>
          <cell r="B2521" t="str">
            <v>ACIDO CLORHIDRICO 1 1 UND</v>
          </cell>
          <cell r="C2521">
            <v>45.24</v>
          </cell>
        </row>
        <row r="2522">
          <cell r="A2522">
            <v>4158</v>
          </cell>
          <cell r="B2522" t="str">
            <v>TIRAS REACTIVO P/IODO</v>
          </cell>
          <cell r="C2522">
            <v>109.21</v>
          </cell>
        </row>
        <row r="2523">
          <cell r="A2523">
            <v>4159</v>
          </cell>
          <cell r="B2523" t="str">
            <v>TIRAS REACTIVO PARA QUATS QT-1</v>
          </cell>
          <cell r="C2523">
            <v>546.04999999999995</v>
          </cell>
        </row>
        <row r="2524">
          <cell r="A2524">
            <v>4160</v>
          </cell>
          <cell r="B2524" t="str">
            <v>CUENTA TOTAL (PETRI 1 UND</v>
          </cell>
          <cell r="C2524">
            <v>54.53</v>
          </cell>
        </row>
        <row r="2525">
          <cell r="A2525">
            <v>4161</v>
          </cell>
          <cell r="B2525" t="str">
            <v>TIRAS REACTIVO P/CLORO</v>
          </cell>
          <cell r="C2525">
            <v>520.04999999999995</v>
          </cell>
        </row>
        <row r="2526">
          <cell r="A2526">
            <v>4165</v>
          </cell>
          <cell r="B2526" t="str">
            <v>PIPETA DE 10 ML 1 UND</v>
          </cell>
          <cell r="C2526">
            <v>42.41</v>
          </cell>
        </row>
        <row r="2527">
          <cell r="A2527">
            <v>4166</v>
          </cell>
          <cell r="B2527" t="str">
            <v>PROBETA DE 100 ML 1 UND</v>
          </cell>
          <cell r="C2527">
            <v>49.48</v>
          </cell>
        </row>
        <row r="2528">
          <cell r="A2528">
            <v>4167</v>
          </cell>
          <cell r="B2528" t="str">
            <v>MATRAZ DE 125 ML 1 UND</v>
          </cell>
          <cell r="C2528">
            <v>42.41</v>
          </cell>
        </row>
        <row r="2529">
          <cell r="A2529">
            <v>4168</v>
          </cell>
          <cell r="B2529" t="str">
            <v>PROBETA DE PLASTICO 1 UND</v>
          </cell>
          <cell r="C2529">
            <v>111.81</v>
          </cell>
        </row>
        <row r="2530">
          <cell r="A2530">
            <v>4169</v>
          </cell>
          <cell r="B2530" t="str">
            <v>VASO DE PRECIPITADO 1 UND</v>
          </cell>
          <cell r="C2530">
            <v>38.549999999999997</v>
          </cell>
        </row>
        <row r="2531">
          <cell r="A2531">
            <v>4170</v>
          </cell>
          <cell r="B2531" t="str">
            <v>HIDROXIDO DE AMONIO 0.1 N 1 LT</v>
          </cell>
          <cell r="C2531">
            <v>34.06</v>
          </cell>
        </row>
        <row r="2532">
          <cell r="A2532">
            <v>4171</v>
          </cell>
          <cell r="B2532" t="str">
            <v>NEGRO DE ERIOCROMO T0.5% 125ML</v>
          </cell>
          <cell r="C2532">
            <v>35.840000000000003</v>
          </cell>
        </row>
        <row r="2533">
          <cell r="A2533">
            <v>4172</v>
          </cell>
          <cell r="B2533" t="str">
            <v>E.D.T.A. DISODICA 0.1 N(500ML)</v>
          </cell>
          <cell r="C2533">
            <v>39.340000000000003</v>
          </cell>
        </row>
        <row r="2534">
          <cell r="A2534">
            <v>4173</v>
          </cell>
          <cell r="B2534" t="str">
            <v xml:space="preserve">FENOFTALEINA 1% (500 ML.)  </v>
          </cell>
          <cell r="C2534">
            <v>129.9</v>
          </cell>
        </row>
        <row r="2535">
          <cell r="A2535">
            <v>4174</v>
          </cell>
          <cell r="B2535" t="str">
            <v>NARANJA DE METILO 0.1% (500 ML</v>
          </cell>
          <cell r="C2535">
            <v>33.22</v>
          </cell>
        </row>
        <row r="2536">
          <cell r="A2536">
            <v>4175</v>
          </cell>
          <cell r="B2536" t="str">
            <v>ACIDO SULFURICO 0.1 N (100 ML)</v>
          </cell>
          <cell r="C2536">
            <v>35.31</v>
          </cell>
        </row>
        <row r="2537">
          <cell r="A2537">
            <v>4176</v>
          </cell>
          <cell r="B2537" t="str">
            <v>ACIDO SULFURICO 1 N (1 LT.)</v>
          </cell>
          <cell r="C2537">
            <v>35.31</v>
          </cell>
        </row>
        <row r="2538">
          <cell r="A2538">
            <v>4177</v>
          </cell>
          <cell r="B2538" t="str">
            <v>ACIDO CLORHIDRICO 10% (500 ML)</v>
          </cell>
          <cell r="C2538">
            <v>120.4</v>
          </cell>
        </row>
        <row r="2539">
          <cell r="A2539">
            <v>4178</v>
          </cell>
          <cell r="B2539" t="str">
            <v>AMONIO TIOCIANATO 0.1N(125 ML)</v>
          </cell>
          <cell r="C2539">
            <v>48.63</v>
          </cell>
        </row>
        <row r="2540">
          <cell r="A2540">
            <v>4179</v>
          </cell>
          <cell r="B2540" t="str">
            <v>ORTHO TOLUIDINA (125 ML.)</v>
          </cell>
          <cell r="C2540">
            <v>50.95</v>
          </cell>
        </row>
        <row r="2541">
          <cell r="A2541">
            <v>4180</v>
          </cell>
          <cell r="B2541" t="str">
            <v>ACIDO SULFURICO 6N  (1 LT.)</v>
          </cell>
          <cell r="C2541">
            <v>39.19</v>
          </cell>
        </row>
        <row r="2542">
          <cell r="A2542">
            <v>4181</v>
          </cell>
          <cell r="B2542" t="str">
            <v>ACIDO CLORHIDRICO 1 N (1 LT.)</v>
          </cell>
          <cell r="C2542">
            <v>35</v>
          </cell>
        </row>
        <row r="2543">
          <cell r="A2543">
            <v>4182</v>
          </cell>
          <cell r="B2543" t="str">
            <v xml:space="preserve">PAPEL PH (PH.0-14) CAJA C/100  </v>
          </cell>
          <cell r="C2543">
            <v>212.1</v>
          </cell>
        </row>
        <row r="2544">
          <cell r="A2544">
            <v>4183</v>
          </cell>
          <cell r="B2544" t="str">
            <v>ACCEL DESINFECTANTE PEROXIDO ACELERADO (1 GAL.)</v>
          </cell>
          <cell r="C2544">
            <v>622.70000000000005</v>
          </cell>
        </row>
        <row r="2545">
          <cell r="A2545">
            <v>4184</v>
          </cell>
          <cell r="B2545" t="str">
            <v>YODURO DE POTASIO A.C.S.100 GR</v>
          </cell>
          <cell r="C2545">
            <v>253.8</v>
          </cell>
        </row>
        <row r="2546">
          <cell r="A2546">
            <v>4185</v>
          </cell>
          <cell r="B2546" t="str">
            <v>ACEITE ROJO P/MUEBLES SATURNO 240 ML.</v>
          </cell>
          <cell r="C2546">
            <v>15.71</v>
          </cell>
        </row>
        <row r="2547">
          <cell r="A2547">
            <v>4186</v>
          </cell>
          <cell r="B2547" t="str">
            <v>PERMANGANATO DE POTASIO 0.1N (1 LT.)</v>
          </cell>
          <cell r="C2547">
            <v>1300.3</v>
          </cell>
        </row>
        <row r="2548">
          <cell r="A2548">
            <v>4187</v>
          </cell>
          <cell r="B2548" t="str">
            <v>TIOSULFATO DE SODIO 1 N (1 LT)</v>
          </cell>
          <cell r="C2548">
            <v>511</v>
          </cell>
        </row>
        <row r="2549">
          <cell r="A2549">
            <v>4188</v>
          </cell>
          <cell r="B2549" t="str">
            <v>INDICADOR UNIVERSAL DE PH 1-14 250 ML.</v>
          </cell>
          <cell r="C2549">
            <v>244.8</v>
          </cell>
        </row>
        <row r="2550">
          <cell r="A2550">
            <v>4189</v>
          </cell>
          <cell r="B2550" t="str">
            <v>SULFATO MANGANOSO MONOHIDRATAD 500 ML.</v>
          </cell>
          <cell r="C2550">
            <v>1711.8</v>
          </cell>
        </row>
        <row r="2551">
          <cell r="A2551">
            <v>4190</v>
          </cell>
          <cell r="B2551" t="str">
            <v>TIOSULFATO DE SODIO 0.1N (1 LT</v>
          </cell>
          <cell r="C2551">
            <v>1075.2</v>
          </cell>
        </row>
        <row r="2552">
          <cell r="A2552">
            <v>4191</v>
          </cell>
          <cell r="B2552" t="str">
            <v>FRASCO GOTERO DE POLIETILENO BD 60 ML. GOTA JUSTA</v>
          </cell>
          <cell r="C2552">
            <v>49.4</v>
          </cell>
        </row>
        <row r="2553">
          <cell r="A2553">
            <v>4192</v>
          </cell>
          <cell r="B2553" t="str">
            <v>MALETIN PARA KIT LAVANDERIA CAJA HERRAM.MEDIANA TR</v>
          </cell>
          <cell r="C2553">
            <v>108</v>
          </cell>
        </row>
        <row r="2554">
          <cell r="A2554">
            <v>4193</v>
          </cell>
          <cell r="B2554" t="str">
            <v>ACIDO CLORHIDRICO 10N 1 LT.</v>
          </cell>
          <cell r="C2554">
            <v>258.10000000000002</v>
          </cell>
        </row>
        <row r="2555">
          <cell r="A2555">
            <v>4194</v>
          </cell>
          <cell r="B2555" t="str">
            <v>HIDROXIDO DE SODIO 1N (1 LT.)</v>
          </cell>
          <cell r="C2555">
            <v>1160.3</v>
          </cell>
        </row>
        <row r="2556">
          <cell r="A2556">
            <v>4195</v>
          </cell>
          <cell r="B2556" t="str">
            <v>HIDROXIDO DE SODIO 10N (1 LT.)</v>
          </cell>
          <cell r="C2556">
            <v>94</v>
          </cell>
        </row>
        <row r="2557">
          <cell r="A2557">
            <v>4196</v>
          </cell>
          <cell r="B2557" t="str">
            <v>TIMOLFTALEINA (1% ETANOL)125ML</v>
          </cell>
          <cell r="C2557">
            <v>60.2</v>
          </cell>
        </row>
        <row r="2558">
          <cell r="A2558">
            <v>4197</v>
          </cell>
          <cell r="B2558" t="str">
            <v>ACIDO CLORHIDRICO 0.1N (1 LT.)</v>
          </cell>
          <cell r="C2558">
            <v>89</v>
          </cell>
        </row>
        <row r="2559">
          <cell r="A2559">
            <v>4204</v>
          </cell>
          <cell r="B2559" t="str">
            <v>KEY ANTICLORO 20 LT.</v>
          </cell>
          <cell r="C2559">
            <v>484.93</v>
          </cell>
        </row>
        <row r="2560">
          <cell r="A2560">
            <v>4209</v>
          </cell>
          <cell r="B2560" t="str">
            <v>NEUTRALIZANTE DE HIERRO 550 20</v>
          </cell>
          <cell r="C2560">
            <v>1265.43</v>
          </cell>
        </row>
        <row r="2561">
          <cell r="A2561">
            <v>4210</v>
          </cell>
          <cell r="B2561" t="str">
            <v>NEUTRALIZANTE DE HIERRO 550 60L</v>
          </cell>
          <cell r="C2561">
            <v>3789.54</v>
          </cell>
        </row>
        <row r="2562">
          <cell r="A2562">
            <v>4212</v>
          </cell>
          <cell r="B2562" t="str">
            <v xml:space="preserve">KEY REMOVEDOR ETIQUETA/GRAFITI 1L                 </v>
          </cell>
          <cell r="C2562">
            <v>49.74</v>
          </cell>
        </row>
        <row r="2563">
          <cell r="A2563">
            <v>4213</v>
          </cell>
          <cell r="B2563" t="str">
            <v>KEY REMOVEDOR DE ETIQUETAS Y GRAFITTI S/B</v>
          </cell>
          <cell r="C2563">
            <v>199</v>
          </cell>
        </row>
        <row r="2564">
          <cell r="A2564">
            <v>4214</v>
          </cell>
          <cell r="B2564" t="str">
            <v>KEY REMOVEDOR DE ETIQUETAS Y GRAFITTI S/B</v>
          </cell>
          <cell r="C2564">
            <v>856.84</v>
          </cell>
        </row>
        <row r="2565">
          <cell r="A2565">
            <v>4303</v>
          </cell>
          <cell r="B2565" t="str">
            <v>HYDROCONTROL RW-6267  200 LTS.</v>
          </cell>
          <cell r="C2565">
            <v>5269.9</v>
          </cell>
        </row>
        <row r="2566">
          <cell r="A2566">
            <v>4310</v>
          </cell>
          <cell r="B2566" t="str">
            <v>VANG. MULTIUSOS FRUTA CITR.200 LT.</v>
          </cell>
          <cell r="C2566">
            <v>1455.9</v>
          </cell>
        </row>
        <row r="2567">
          <cell r="A2567">
            <v>4313</v>
          </cell>
          <cell r="B2567" t="str">
            <v>VANG. MULTIUSOS FRUTA CITR.4L</v>
          </cell>
          <cell r="C2567">
            <v>28.2</v>
          </cell>
        </row>
        <row r="2568">
          <cell r="A2568">
            <v>4314</v>
          </cell>
          <cell r="B2568" t="str">
            <v>VANG. MULTIUSOS FRUTA CIT.18L</v>
          </cell>
          <cell r="C2568">
            <v>138.4</v>
          </cell>
        </row>
        <row r="2569">
          <cell r="A2569">
            <v>4345</v>
          </cell>
          <cell r="B2569" t="str">
            <v>HYDROCONTROL PW-901 200 LT.</v>
          </cell>
          <cell r="C2569">
            <v>8454.4</v>
          </cell>
        </row>
        <row r="2570">
          <cell r="A2570">
            <v>4350</v>
          </cell>
          <cell r="B2570" t="str">
            <v>HYDROCONTROL RW-6000 25 KGS.</v>
          </cell>
          <cell r="C2570">
            <v>543.1</v>
          </cell>
        </row>
        <row r="2571">
          <cell r="A2571">
            <v>4355</v>
          </cell>
          <cell r="B2571" t="str">
            <v>HYDROCONTROL RW-6001  200 LTS.</v>
          </cell>
          <cell r="C2571">
            <v>698.3</v>
          </cell>
        </row>
        <row r="2572">
          <cell r="A2572">
            <v>4356</v>
          </cell>
          <cell r="B2572" t="str">
            <v>HYDROCONTROL RW-6100 APM  20 L</v>
          </cell>
          <cell r="C2572">
            <v>106.1</v>
          </cell>
        </row>
        <row r="2573">
          <cell r="A2573">
            <v>4357</v>
          </cell>
          <cell r="B2573" t="str">
            <v>HYDROCONTROL RW-6100 APM 200 L</v>
          </cell>
          <cell r="C2573">
            <v>996.2</v>
          </cell>
        </row>
        <row r="2574">
          <cell r="A2574">
            <v>4359</v>
          </cell>
          <cell r="B2574" t="str">
            <v>HYDROCONTROL RW-6100  27.5 KGS</v>
          </cell>
          <cell r="C2574">
            <v>699.7</v>
          </cell>
        </row>
        <row r="2575">
          <cell r="A2575">
            <v>4360</v>
          </cell>
          <cell r="B2575" t="str">
            <v>HYDROCONTROL RW-6100   275 KGS</v>
          </cell>
          <cell r="C2575">
            <v>3834.8</v>
          </cell>
        </row>
        <row r="2576">
          <cell r="A2576">
            <v>4361</v>
          </cell>
          <cell r="B2576" t="str">
            <v>HYDROCONTROL RW-6101 200 LTS.</v>
          </cell>
          <cell r="C2576">
            <v>2785.4</v>
          </cell>
        </row>
        <row r="2577">
          <cell r="A2577">
            <v>4364</v>
          </cell>
          <cell r="B2577" t="str">
            <v>HYDROCONTROL RW-6106  20 LTS.</v>
          </cell>
          <cell r="C2577">
            <v>644.9</v>
          </cell>
        </row>
        <row r="2578">
          <cell r="A2578">
            <v>4366</v>
          </cell>
          <cell r="B2578" t="str">
            <v xml:space="preserve">HYDROCONTROL RW-6106 200 LTS.  </v>
          </cell>
          <cell r="C2578">
            <v>6441.9</v>
          </cell>
        </row>
        <row r="2579">
          <cell r="A2579">
            <v>4367</v>
          </cell>
          <cell r="B2579" t="str">
            <v>HYDROCONTROL RW 6106 1 LT</v>
          </cell>
          <cell r="C2579">
            <v>15.92</v>
          </cell>
        </row>
        <row r="2580">
          <cell r="A2580">
            <v>4368</v>
          </cell>
          <cell r="B2580" t="str">
            <v>HYDROCONTROL RW-6120 200 LTS</v>
          </cell>
          <cell r="C2580">
            <v>6461.88</v>
          </cell>
        </row>
        <row r="2581">
          <cell r="A2581">
            <v>4370</v>
          </cell>
          <cell r="B2581" t="str">
            <v>HYDROCONTROL RW-6104 200 LT.</v>
          </cell>
          <cell r="C2581">
            <v>3627.2</v>
          </cell>
        </row>
        <row r="2582">
          <cell r="A2582">
            <v>4371</v>
          </cell>
          <cell r="B2582" t="str">
            <v>HYDROCONTROL RW-6107 30 KGS.</v>
          </cell>
          <cell r="C2582">
            <v>262.8</v>
          </cell>
        </row>
        <row r="2583">
          <cell r="A2583">
            <v>4372</v>
          </cell>
          <cell r="B2583" t="str">
            <v>HYDROCONTROL RW-6107  300 KGS.</v>
          </cell>
          <cell r="C2583">
            <v>2418.42</v>
          </cell>
        </row>
        <row r="2584">
          <cell r="A2584">
            <v>4373</v>
          </cell>
          <cell r="B2584" t="str">
            <v>HYDROCONTROL RW-6109 20 LTS</v>
          </cell>
          <cell r="C2584">
            <v>1364</v>
          </cell>
        </row>
        <row r="2585">
          <cell r="A2585">
            <v>4374</v>
          </cell>
          <cell r="B2585" t="str">
            <v>HYDROCONTROL RW-6109 200 LTS</v>
          </cell>
          <cell r="C2585">
            <v>13633</v>
          </cell>
        </row>
        <row r="2586">
          <cell r="A2586">
            <v>4376</v>
          </cell>
          <cell r="B2586" t="str">
            <v>HYDROCONTROL RW-6203  20 LT</v>
          </cell>
          <cell r="C2586">
            <v>651.6</v>
          </cell>
        </row>
        <row r="2587">
          <cell r="A2587">
            <v>4377</v>
          </cell>
          <cell r="B2587" t="str">
            <v>HYDROCONTROL RW-6203  200 LTS</v>
          </cell>
          <cell r="C2587">
            <v>6976.1</v>
          </cell>
        </row>
        <row r="2588">
          <cell r="A2588">
            <v>4379</v>
          </cell>
          <cell r="B2588" t="str">
            <v>HYDROCONTROL RW-6205 200 KGS.</v>
          </cell>
          <cell r="C2588">
            <v>5676.8</v>
          </cell>
        </row>
        <row r="2589">
          <cell r="A2589">
            <v>4381</v>
          </cell>
          <cell r="B2589" t="str">
            <v>HYDROCONTROL RW-6205 R 1040L</v>
          </cell>
          <cell r="C2589">
            <v>9446.2000000000007</v>
          </cell>
        </row>
        <row r="2590">
          <cell r="A2590">
            <v>4387</v>
          </cell>
          <cell r="B2590" t="str">
            <v>HYDROCONTROL RW-6264 200 LTS</v>
          </cell>
          <cell r="C2590">
            <v>6887.8</v>
          </cell>
        </row>
        <row r="2591">
          <cell r="A2591">
            <v>4390</v>
          </cell>
          <cell r="B2591" t="str">
            <v>HYDROCONTROL RW-6108 275 KG.</v>
          </cell>
          <cell r="C2591">
            <v>3370.5</v>
          </cell>
        </row>
        <row r="2592">
          <cell r="A2592">
            <v>4391</v>
          </cell>
          <cell r="B2592" t="str">
            <v>HYDROCONTROL RW-6320   200 LTS</v>
          </cell>
          <cell r="C2592">
            <v>2138</v>
          </cell>
        </row>
        <row r="2593">
          <cell r="A2593">
            <v>4395</v>
          </cell>
          <cell r="B2593" t="str">
            <v>HYDROCONTROL RW-6140 200 LTS.</v>
          </cell>
          <cell r="C2593">
            <v>8059.4</v>
          </cell>
        </row>
        <row r="2594">
          <cell r="A2594">
            <v>4397</v>
          </cell>
          <cell r="B2594" t="str">
            <v>HYDROCONTROL RW-6401 214.4 KG.</v>
          </cell>
          <cell r="C2594">
            <v>2697.2</v>
          </cell>
        </row>
        <row r="2595">
          <cell r="A2595">
            <v>4398</v>
          </cell>
          <cell r="B2595" t="str">
            <v>HYDROCONTROL RW-6401 A GRANEL 1 KG.</v>
          </cell>
          <cell r="C2595">
            <v>9.9</v>
          </cell>
        </row>
        <row r="2596">
          <cell r="A2596">
            <v>4400</v>
          </cell>
          <cell r="B2596" t="str">
            <v>HYDROCONTROL RW-6562  200 LT</v>
          </cell>
          <cell r="C2596">
            <v>6177.7</v>
          </cell>
        </row>
        <row r="2597">
          <cell r="A2597">
            <v>4410</v>
          </cell>
          <cell r="B2597" t="str">
            <v>HYDROCONTROL RW-6564 200 LTS</v>
          </cell>
          <cell r="C2597">
            <v>4134.55</v>
          </cell>
        </row>
        <row r="2598">
          <cell r="A2598">
            <v>4411</v>
          </cell>
          <cell r="B2598" t="str">
            <v>HYDROCONTROL RW-6564 20 LTS</v>
          </cell>
          <cell r="C2598">
            <v>419.58</v>
          </cell>
        </row>
        <row r="2599">
          <cell r="A2599">
            <v>4412</v>
          </cell>
          <cell r="B2599" t="str">
            <v>HYDROCONTROL RW-6565 1,100 KG</v>
          </cell>
          <cell r="C2599">
            <v>25288.7</v>
          </cell>
        </row>
        <row r="2600">
          <cell r="A2600">
            <v>4413</v>
          </cell>
          <cell r="B2600" t="str">
            <v>HYDROCONTROL RW-6609  25 KGS.</v>
          </cell>
          <cell r="C2600">
            <v>1410.3</v>
          </cell>
        </row>
        <row r="2601">
          <cell r="A2601">
            <v>4414</v>
          </cell>
          <cell r="B2601" t="str">
            <v>HYDROCONTROL RW-6627 20 LT</v>
          </cell>
          <cell r="C2601">
            <v>1616</v>
          </cell>
        </row>
        <row r="2602">
          <cell r="A2602">
            <v>4417</v>
          </cell>
          <cell r="B2602" t="str">
            <v>HYDROCONTROL RW-6629  25 KGS.</v>
          </cell>
          <cell r="C2602">
            <v>1613.2</v>
          </cell>
        </row>
        <row r="2603">
          <cell r="A2603">
            <v>4429</v>
          </cell>
          <cell r="B2603" t="str">
            <v>HYDROCONTROL RW-6689 20 KGS.</v>
          </cell>
          <cell r="C2603">
            <v>2432.1</v>
          </cell>
        </row>
        <row r="2604">
          <cell r="A2604">
            <v>4430</v>
          </cell>
          <cell r="B2604" t="str">
            <v>HYDROCONTROL RW-6689 200 KGS.</v>
          </cell>
          <cell r="C2604">
            <v>10891.2</v>
          </cell>
        </row>
        <row r="2605">
          <cell r="A2605">
            <v>4447</v>
          </cell>
          <cell r="B2605" t="str">
            <v>KEY RW 6837</v>
          </cell>
          <cell r="C2605">
            <v>32.299999999999997</v>
          </cell>
        </row>
        <row r="2606">
          <cell r="A2606">
            <v>4449</v>
          </cell>
          <cell r="B2606" t="str">
            <v>HYDROCONTROL RW-6837 20 LT</v>
          </cell>
          <cell r="C2606">
            <v>1300.5999999999999</v>
          </cell>
        </row>
        <row r="2607">
          <cell r="A2607">
            <v>4450</v>
          </cell>
          <cell r="B2607" t="str">
            <v>HYDROCONTROL RW-6837  200 LTS</v>
          </cell>
          <cell r="C2607">
            <v>6459.9</v>
          </cell>
        </row>
        <row r="2608">
          <cell r="A2608">
            <v>4455</v>
          </cell>
          <cell r="B2608" t="str">
            <v>HYDROCONTROL RW-6845 25 KGS</v>
          </cell>
          <cell r="C2608">
            <v>1374.91</v>
          </cell>
        </row>
        <row r="2609">
          <cell r="A2609">
            <v>4456</v>
          </cell>
          <cell r="B2609" t="str">
            <v>HYDROCONTROL RW-6805  25 KGS.</v>
          </cell>
          <cell r="C2609">
            <v>1163.2</v>
          </cell>
        </row>
        <row r="2610">
          <cell r="A2610">
            <v>4458</v>
          </cell>
          <cell r="B2610" t="str">
            <v>HYDROCONTROL RW-6815 25 KGS.</v>
          </cell>
          <cell r="C2610">
            <v>1163</v>
          </cell>
        </row>
        <row r="2611">
          <cell r="A2611">
            <v>4460</v>
          </cell>
          <cell r="B2611" t="str">
            <v>HYDROCONTROL RW-6820  25 KGS.</v>
          </cell>
          <cell r="C2611">
            <v>1163.4000000000001</v>
          </cell>
        </row>
        <row r="2612">
          <cell r="A2612">
            <v>4465</v>
          </cell>
          <cell r="B2612" t="str">
            <v>HYDROCONTROL CSI-101M 200 L.</v>
          </cell>
          <cell r="C2612">
            <v>4645.17</v>
          </cell>
        </row>
        <row r="2613">
          <cell r="A2613">
            <v>4466</v>
          </cell>
          <cell r="B2613" t="str">
            <v>HYDROCONTROL RW-6856 25 KG</v>
          </cell>
          <cell r="C2613">
            <v>948.1</v>
          </cell>
        </row>
        <row r="2614">
          <cell r="A2614">
            <v>4468</v>
          </cell>
          <cell r="B2614" t="str">
            <v>BI-495 A  20 LT</v>
          </cell>
          <cell r="C2614">
            <v>2446.3000000000002</v>
          </cell>
        </row>
        <row r="2615">
          <cell r="A2615">
            <v>4469</v>
          </cell>
          <cell r="B2615" t="str">
            <v>SI-311 200 LTS</v>
          </cell>
          <cell r="C2615">
            <v>2578.48</v>
          </cell>
        </row>
        <row r="2616">
          <cell r="A2616">
            <v>4470</v>
          </cell>
          <cell r="B2616" t="str">
            <v>KEY BI-407 200 LTS</v>
          </cell>
          <cell r="C2616">
            <v>2481.9499999999998</v>
          </cell>
        </row>
        <row r="2617">
          <cell r="A2617">
            <v>4471</v>
          </cell>
          <cell r="B2617" t="str">
            <v>KEY BI-490 200 LTS</v>
          </cell>
          <cell r="C2617">
            <v>6529.31</v>
          </cell>
        </row>
        <row r="2618">
          <cell r="A2618">
            <v>4472</v>
          </cell>
          <cell r="B2618" t="str">
            <v>KEY SC-991 200 LTS</v>
          </cell>
          <cell r="C2618">
            <v>1843.95</v>
          </cell>
        </row>
        <row r="2619">
          <cell r="A2619">
            <v>4474</v>
          </cell>
          <cell r="B2619" t="str">
            <v>KEY OS-189 200 LTS</v>
          </cell>
          <cell r="C2619">
            <v>1470.36</v>
          </cell>
        </row>
        <row r="2620">
          <cell r="A2620">
            <v>4475</v>
          </cell>
          <cell r="B2620" t="str">
            <v>KEY SI-308 200 LTS</v>
          </cell>
          <cell r="C2620">
            <v>5217.75</v>
          </cell>
        </row>
        <row r="2621">
          <cell r="A2621">
            <v>4476</v>
          </cell>
          <cell r="B2621" t="str">
            <v>KEY AP-400 200 LTS</v>
          </cell>
          <cell r="C2621">
            <v>6852.69</v>
          </cell>
        </row>
        <row r="2622">
          <cell r="A2622">
            <v>4477</v>
          </cell>
          <cell r="B2622" t="str">
            <v>ECO</v>
          </cell>
          <cell r="C2622">
            <v>3414.1</v>
          </cell>
        </row>
        <row r="2623">
          <cell r="A2623">
            <v>4478</v>
          </cell>
          <cell r="B2623" t="str">
            <v>BI-495 200 LTS</v>
          </cell>
          <cell r="C2623">
            <v>25590.62</v>
          </cell>
        </row>
        <row r="2624">
          <cell r="A2624">
            <v>4479</v>
          </cell>
          <cell r="B2624" t="str">
            <v>FC-187 M 200 LTS</v>
          </cell>
          <cell r="C2624">
            <v>4737.0200000000004</v>
          </cell>
        </row>
        <row r="2625">
          <cell r="A2625">
            <v>4480</v>
          </cell>
          <cell r="B2625" t="str">
            <v>BI-407 1 LTS</v>
          </cell>
          <cell r="C2625">
            <v>12.41</v>
          </cell>
        </row>
        <row r="2626">
          <cell r="A2626">
            <v>4481</v>
          </cell>
          <cell r="B2626" t="str">
            <v>BI-490 1 LTS</v>
          </cell>
          <cell r="C2626">
            <v>32.64</v>
          </cell>
        </row>
        <row r="2627">
          <cell r="A2627">
            <v>4482</v>
          </cell>
          <cell r="B2627" t="str">
            <v>SC-991 1 LTS</v>
          </cell>
          <cell r="C2627">
            <v>9.2200000000000006</v>
          </cell>
        </row>
        <row r="2628">
          <cell r="A2628">
            <v>4484</v>
          </cell>
          <cell r="B2628" t="str">
            <v>OS-189 1 LTS</v>
          </cell>
          <cell r="C2628">
            <v>7.28</v>
          </cell>
        </row>
        <row r="2629">
          <cell r="A2629">
            <v>4485</v>
          </cell>
          <cell r="B2629" t="str">
            <v>SI-308 1 LTS</v>
          </cell>
          <cell r="C2629">
            <v>26.09</v>
          </cell>
        </row>
        <row r="2630">
          <cell r="A2630">
            <v>4487</v>
          </cell>
          <cell r="B2630" t="str">
            <v>CI-104 1 LTS</v>
          </cell>
          <cell r="C2630">
            <v>16.989999999999998</v>
          </cell>
        </row>
        <row r="2631">
          <cell r="A2631">
            <v>4488</v>
          </cell>
          <cell r="B2631" t="str">
            <v>OS-189 A  1 LTS</v>
          </cell>
          <cell r="C2631">
            <v>4.71</v>
          </cell>
        </row>
        <row r="2632">
          <cell r="A2632">
            <v>4490</v>
          </cell>
          <cell r="B2632" t="str">
            <v>RW-6100 HIDROCONTROL</v>
          </cell>
          <cell r="C2632">
            <v>74.23</v>
          </cell>
        </row>
        <row r="2633">
          <cell r="A2633">
            <v>4495</v>
          </cell>
          <cell r="B2633" t="str">
            <v>RM 120</v>
          </cell>
          <cell r="C2633">
            <v>69.56</v>
          </cell>
        </row>
        <row r="2634">
          <cell r="A2634">
            <v>4499</v>
          </cell>
          <cell r="B2634" t="str">
            <v>HYDROCONTROL RW-6870  25 KGS.</v>
          </cell>
          <cell r="C2634">
            <v>1184.5999999999999</v>
          </cell>
        </row>
        <row r="2635">
          <cell r="A2635">
            <v>4500</v>
          </cell>
          <cell r="B2635" t="str">
            <v>HYDROCONTROL RW-6110  200 LTS</v>
          </cell>
          <cell r="C2635">
            <v>7475.4</v>
          </cell>
        </row>
        <row r="2636">
          <cell r="A2636">
            <v>4501</v>
          </cell>
          <cell r="B2636" t="str">
            <v>VANG. IMPREGNADO 0.25 LTS</v>
          </cell>
          <cell r="C2636">
            <v>7.2</v>
          </cell>
        </row>
        <row r="2637">
          <cell r="A2637">
            <v>4503</v>
          </cell>
          <cell r="C2637">
            <v>10.46</v>
          </cell>
        </row>
        <row r="2638">
          <cell r="A2638">
            <v>4504</v>
          </cell>
          <cell r="B2638" t="str">
            <v>VANG. IMPREGNADOR B/S 18 LT</v>
          </cell>
          <cell r="C2638">
            <v>242.3</v>
          </cell>
        </row>
        <row r="2639">
          <cell r="A2639">
            <v>4505</v>
          </cell>
          <cell r="B2639" t="str">
            <v>VANGUAR IMP. BASE SOLVENTE 200</v>
          </cell>
          <cell r="C2639">
            <v>1824.41</v>
          </cell>
        </row>
        <row r="2640">
          <cell r="A2640">
            <v>4506</v>
          </cell>
          <cell r="B2640" t="str">
            <v>VANG. IMPREGNADO 0.25 LTS</v>
          </cell>
          <cell r="C2640">
            <v>3.6</v>
          </cell>
        </row>
        <row r="2641">
          <cell r="A2641">
            <v>4509</v>
          </cell>
          <cell r="B2641" t="str">
            <v>VANG. IMPREGNADOR B/A 18 LT</v>
          </cell>
          <cell r="C2641">
            <v>281.8</v>
          </cell>
        </row>
        <row r="2642">
          <cell r="A2642">
            <v>4511</v>
          </cell>
          <cell r="B2642" t="str">
            <v>VANGUARD LIMPIAVIDRIOS</v>
          </cell>
          <cell r="C2642">
            <v>1.3</v>
          </cell>
        </row>
        <row r="2643">
          <cell r="A2643">
            <v>4513</v>
          </cell>
          <cell r="B2643" t="str">
            <v>VANGUARD LIMPIAVIDRIOS (BAJA NO SE FABRICA)</v>
          </cell>
          <cell r="C2643">
            <v>16.8</v>
          </cell>
        </row>
        <row r="2644">
          <cell r="A2644">
            <v>4514</v>
          </cell>
          <cell r="B2644" t="str">
            <v>VANGUARD LIMPIAVIDRIOS</v>
          </cell>
          <cell r="C2644">
            <v>78.2</v>
          </cell>
        </row>
        <row r="2645">
          <cell r="A2645">
            <v>4516</v>
          </cell>
          <cell r="B2645" t="str">
            <v>VANG. SARRICIDA 0.25 LTS</v>
          </cell>
          <cell r="C2645">
            <v>2.1</v>
          </cell>
        </row>
        <row r="2646">
          <cell r="A2646">
            <v>4518</v>
          </cell>
          <cell r="B2646" t="str">
            <v>VANG. SARRICIDA 4 LTS</v>
          </cell>
          <cell r="C2646">
            <v>21</v>
          </cell>
        </row>
        <row r="2647">
          <cell r="A2647">
            <v>4519</v>
          </cell>
          <cell r="B2647" t="str">
            <v>VANG. SARRICIDA 18 LTS</v>
          </cell>
          <cell r="C2647">
            <v>107.9</v>
          </cell>
        </row>
        <row r="2648">
          <cell r="A2648">
            <v>4521</v>
          </cell>
          <cell r="B2648" t="str">
            <v>VANG. MULTIUSOS PINO 0.25 LT</v>
          </cell>
          <cell r="C2648">
            <v>2</v>
          </cell>
        </row>
        <row r="2649">
          <cell r="A2649">
            <v>4522</v>
          </cell>
          <cell r="B2649" t="str">
            <v>VANGUARD LIMPIAPISO 1 LTS</v>
          </cell>
          <cell r="C2649">
            <v>6.18</v>
          </cell>
        </row>
        <row r="2650">
          <cell r="A2650">
            <v>4523</v>
          </cell>
          <cell r="B2650" t="str">
            <v>VANG. MULTIUSOS PINO 4 LTS.</v>
          </cell>
          <cell r="C2650">
            <v>20.9</v>
          </cell>
        </row>
        <row r="2651">
          <cell r="A2651">
            <v>4524</v>
          </cell>
          <cell r="B2651" t="str">
            <v>VANG. MULTIUSOS PINO 18 LTS</v>
          </cell>
          <cell r="C2651">
            <v>100.5</v>
          </cell>
        </row>
        <row r="2652">
          <cell r="A2652">
            <v>4525</v>
          </cell>
          <cell r="B2652" t="str">
            <v>VANG. MULTIUSOS PINO 19 LT</v>
          </cell>
          <cell r="C2652">
            <v>886.77</v>
          </cell>
        </row>
        <row r="2653">
          <cell r="A2653">
            <v>4526</v>
          </cell>
          <cell r="B2653" t="str">
            <v>VANGUARD LIMPIAPISOS FRUTAL</v>
          </cell>
          <cell r="C2653">
            <v>-0.5</v>
          </cell>
        </row>
        <row r="2654">
          <cell r="A2654">
            <v>4527</v>
          </cell>
          <cell r="B2654" t="str">
            <v>VANG. LIMPIAPISOS FRUTAL 1 LT.</v>
          </cell>
          <cell r="C2654">
            <v>7.95</v>
          </cell>
        </row>
        <row r="2655">
          <cell r="A2655">
            <v>4528</v>
          </cell>
          <cell r="B2655" t="str">
            <v>VANGUARD LIMPIAPISOS FRUTAL</v>
          </cell>
          <cell r="C2655">
            <v>28.3</v>
          </cell>
        </row>
        <row r="2656">
          <cell r="A2656">
            <v>4529</v>
          </cell>
          <cell r="B2656" t="str">
            <v>VANGUARD LIMPIAPISOS FRUTAL</v>
          </cell>
          <cell r="C2656">
            <v>130.5</v>
          </cell>
        </row>
        <row r="2657">
          <cell r="A2657">
            <v>4530</v>
          </cell>
          <cell r="B2657" t="str">
            <v>VANG. SARRICIDA 20 LT</v>
          </cell>
          <cell r="C2657">
            <v>112.8</v>
          </cell>
        </row>
        <row r="2658">
          <cell r="A2658">
            <v>4531</v>
          </cell>
          <cell r="B2658" t="str">
            <v>VANG. JABON MANOS LIQ. 0.25 L</v>
          </cell>
          <cell r="C2658">
            <v>2.4</v>
          </cell>
        </row>
        <row r="2659">
          <cell r="A2659">
            <v>4532</v>
          </cell>
          <cell r="B2659" t="str">
            <v>PRODUCTO DADO DE BAJA</v>
          </cell>
          <cell r="C2659">
            <v>11.1</v>
          </cell>
        </row>
        <row r="2660">
          <cell r="A2660">
            <v>4533</v>
          </cell>
          <cell r="B2660" t="str">
            <v>PRODUCTO DADO DE BAJA</v>
          </cell>
          <cell r="C2660">
            <v>28.6</v>
          </cell>
        </row>
        <row r="2661">
          <cell r="A2661">
            <v>4534</v>
          </cell>
          <cell r="B2661" t="str">
            <v>PRODUCTO DADO DE BAJA</v>
          </cell>
          <cell r="C2661">
            <v>140.30000000000001</v>
          </cell>
        </row>
        <row r="2662">
          <cell r="A2662">
            <v>4535</v>
          </cell>
          <cell r="B2662" t="str">
            <v>VANGUARD JABON DE MANOS L</v>
          </cell>
          <cell r="C2662">
            <v>1182.48</v>
          </cell>
        </row>
        <row r="2663">
          <cell r="A2663">
            <v>4536</v>
          </cell>
          <cell r="B2663" t="str">
            <v>VANG. JABON MANOS CREMA 0.25 L</v>
          </cell>
          <cell r="C2663">
            <v>2.6</v>
          </cell>
        </row>
        <row r="2664">
          <cell r="A2664">
            <v>4537</v>
          </cell>
          <cell r="B2664" t="str">
            <v>VANG. JABON MANOS LIQUIDO 19 L</v>
          </cell>
          <cell r="C2664">
            <v>8.26</v>
          </cell>
        </row>
        <row r="2665">
          <cell r="A2665">
            <v>4538</v>
          </cell>
          <cell r="B2665" t="str">
            <v>PRODUCTO DADO DE BAJA</v>
          </cell>
          <cell r="C2665">
            <v>33.299999999999997</v>
          </cell>
        </row>
        <row r="2666">
          <cell r="A2666">
            <v>4539</v>
          </cell>
          <cell r="B2666" t="str">
            <v>PRODUCTO DADO DE BAJA</v>
          </cell>
          <cell r="C2666">
            <v>161.4</v>
          </cell>
        </row>
        <row r="2667">
          <cell r="A2667">
            <v>4540</v>
          </cell>
          <cell r="B2667" t="str">
            <v>VANGUARD JABON DE MANOS C</v>
          </cell>
          <cell r="C2667">
            <v>1557.37</v>
          </cell>
        </row>
        <row r="2668">
          <cell r="A2668">
            <v>4541</v>
          </cell>
          <cell r="B2668" t="str">
            <v>VANGUARD AROMATIZANTE CEREZA</v>
          </cell>
          <cell r="C2668">
            <v>1.9</v>
          </cell>
        </row>
        <row r="2669">
          <cell r="A2669">
            <v>4543</v>
          </cell>
          <cell r="B2669" t="str">
            <v>VANGUARD AROMATIZANTE CEREZA</v>
          </cell>
          <cell r="C2669">
            <v>29.8</v>
          </cell>
        </row>
        <row r="2670">
          <cell r="A2670">
            <v>4544</v>
          </cell>
          <cell r="B2670" t="str">
            <v>VANGUARD AROMATIZANTE CEREZA</v>
          </cell>
          <cell r="C2670">
            <v>133.1</v>
          </cell>
        </row>
        <row r="2671">
          <cell r="A2671">
            <v>4546</v>
          </cell>
          <cell r="B2671" t="str">
            <v>VANGUARD AROMATIZANTE CHICLE</v>
          </cell>
          <cell r="C2671">
            <v>1.9</v>
          </cell>
        </row>
        <row r="2672">
          <cell r="A2672">
            <v>4548</v>
          </cell>
          <cell r="B2672" t="str">
            <v>VANGUARD AROMATIZANTE CHICLE</v>
          </cell>
          <cell r="C2672">
            <v>30.7</v>
          </cell>
        </row>
        <row r="2673">
          <cell r="A2673">
            <v>4549</v>
          </cell>
          <cell r="B2673" t="str">
            <v>VANGUARD AROMATIZANTE CHICLE</v>
          </cell>
          <cell r="C2673">
            <v>138.1</v>
          </cell>
        </row>
        <row r="2674">
          <cell r="A2674">
            <v>4551</v>
          </cell>
          <cell r="B2674" t="str">
            <v>VANGUARD AROMATIZANTE CHANEL</v>
          </cell>
          <cell r="C2674">
            <v>1.9</v>
          </cell>
        </row>
        <row r="2675">
          <cell r="A2675">
            <v>4553</v>
          </cell>
          <cell r="B2675" t="str">
            <v>VANGUARD AROMATIZANTE CHANEL</v>
          </cell>
          <cell r="C2675">
            <v>31.3</v>
          </cell>
        </row>
        <row r="2676">
          <cell r="A2676">
            <v>4554</v>
          </cell>
          <cell r="B2676" t="str">
            <v>VANGUARD AROMATIZANTE CHANEL</v>
          </cell>
          <cell r="C2676">
            <v>141</v>
          </cell>
        </row>
        <row r="2677">
          <cell r="A2677">
            <v>4556</v>
          </cell>
          <cell r="B2677" t="str">
            <v>VANGUARD AROMATIZANTE RABANNE</v>
          </cell>
          <cell r="C2677">
            <v>2</v>
          </cell>
        </row>
        <row r="2678">
          <cell r="A2678">
            <v>4558</v>
          </cell>
          <cell r="B2678" t="str">
            <v>VANGUARD AROMATIZANTE RABANNE</v>
          </cell>
          <cell r="C2678">
            <v>33.1</v>
          </cell>
        </row>
        <row r="2679">
          <cell r="A2679">
            <v>4559</v>
          </cell>
          <cell r="B2679" t="str">
            <v>VANGUARD AROMATIZANTE RABANNE</v>
          </cell>
          <cell r="C2679">
            <v>149.30000000000001</v>
          </cell>
        </row>
        <row r="2680">
          <cell r="A2680">
            <v>4563</v>
          </cell>
          <cell r="B2680" t="str">
            <v>VANG. MULTIUSOS LAVANDA 4 LT</v>
          </cell>
          <cell r="C2680">
            <v>29.5</v>
          </cell>
        </row>
        <row r="2681">
          <cell r="A2681">
            <v>4564</v>
          </cell>
          <cell r="B2681" t="str">
            <v>VANG. MULTIUSOS LAVANDA 18 L</v>
          </cell>
          <cell r="C2681">
            <v>144</v>
          </cell>
        </row>
        <row r="2682">
          <cell r="A2682">
            <v>4566</v>
          </cell>
          <cell r="B2682" t="str">
            <v>VANGUARD AROMATIZANTE FLORAL</v>
          </cell>
          <cell r="C2682">
            <v>2.5</v>
          </cell>
        </row>
        <row r="2683">
          <cell r="A2683">
            <v>4568</v>
          </cell>
          <cell r="B2683" t="str">
            <v>VANGUARD AROMATIZANTE FLORAL</v>
          </cell>
          <cell r="C2683">
            <v>47.3</v>
          </cell>
        </row>
        <row r="2684">
          <cell r="A2684">
            <v>4569</v>
          </cell>
          <cell r="B2684" t="str">
            <v>VANGUARD AROMATIZANTE FLORAL</v>
          </cell>
          <cell r="C2684">
            <v>209.4</v>
          </cell>
        </row>
        <row r="2685">
          <cell r="A2685">
            <v>4570</v>
          </cell>
          <cell r="B2685" t="str">
            <v>BAG IN BOX BLANCO</v>
          </cell>
          <cell r="C2685">
            <v>7</v>
          </cell>
        </row>
        <row r="2686">
          <cell r="A2686">
            <v>4571</v>
          </cell>
          <cell r="B2686" t="str">
            <v>VANGUARD AROMATIZANTE LAVANDA</v>
          </cell>
          <cell r="C2686">
            <v>1.8</v>
          </cell>
        </row>
        <row r="2687">
          <cell r="A2687">
            <v>4572</v>
          </cell>
          <cell r="B2687" t="str">
            <v>BAG IN BOX ROSA</v>
          </cell>
          <cell r="C2687">
            <v>7</v>
          </cell>
        </row>
        <row r="2688">
          <cell r="A2688">
            <v>4573</v>
          </cell>
          <cell r="B2688" t="str">
            <v>VANGUARD AROMATIZANTE LAVANDA</v>
          </cell>
          <cell r="C2688">
            <v>28.4</v>
          </cell>
        </row>
        <row r="2689">
          <cell r="A2689">
            <v>4574</v>
          </cell>
          <cell r="B2689" t="str">
            <v>VANGUARD AROMATIZANTE LAVANDA</v>
          </cell>
          <cell r="C2689">
            <v>127.9</v>
          </cell>
        </row>
        <row r="2690">
          <cell r="A2690">
            <v>4575</v>
          </cell>
          <cell r="B2690" t="str">
            <v>VANG. REJILLA C/BLOCK LAVANDA</v>
          </cell>
          <cell r="C2690">
            <v>14.4</v>
          </cell>
        </row>
        <row r="2691">
          <cell r="A2691">
            <v>4576</v>
          </cell>
          <cell r="B2691" t="str">
            <v>VANGUARD ACABADO PARA PISOS SUAVES</v>
          </cell>
          <cell r="C2691">
            <v>4.7</v>
          </cell>
        </row>
        <row r="2692">
          <cell r="A2692">
            <v>4578</v>
          </cell>
          <cell r="B2692" t="str">
            <v>VANGUARD ACABADO PARA PISOS</v>
          </cell>
          <cell r="C2692">
            <v>73.599999999999994</v>
          </cell>
        </row>
        <row r="2693">
          <cell r="A2693">
            <v>4579</v>
          </cell>
          <cell r="B2693" t="str">
            <v>VANGUARD ACABADO PARA PISOS</v>
          </cell>
          <cell r="C2693">
            <v>334.1</v>
          </cell>
        </row>
        <row r="2694">
          <cell r="A2694">
            <v>4580</v>
          </cell>
          <cell r="B2694" t="str">
            <v>VANGUARD PASTILLA SANITARIA LAVANDA</v>
          </cell>
          <cell r="C2694">
            <v>2.1</v>
          </cell>
        </row>
        <row r="2695">
          <cell r="A2695">
            <v>4581</v>
          </cell>
          <cell r="B2695" t="str">
            <v>VANGUARD PASTILLA SANITARIA CITRUS</v>
          </cell>
          <cell r="C2695">
            <v>8.3000000000000007</v>
          </cell>
        </row>
        <row r="2696">
          <cell r="A2696">
            <v>4582</v>
          </cell>
          <cell r="B2696" t="str">
            <v>VANGUARD PASTILLA SANITARIA CANELA</v>
          </cell>
          <cell r="C2696">
            <v>8.3000000000000007</v>
          </cell>
        </row>
        <row r="2697">
          <cell r="A2697">
            <v>4583</v>
          </cell>
          <cell r="B2697" t="str">
            <v>VANGUARD PASTILLA SANITARIA CEREZA</v>
          </cell>
          <cell r="C2697">
            <v>2.1</v>
          </cell>
        </row>
        <row r="2698">
          <cell r="A2698">
            <v>4584</v>
          </cell>
          <cell r="B2698" t="str">
            <v>VANG. REJILLA PLANA MENTA</v>
          </cell>
          <cell r="C2698">
            <v>8.3000000000000007</v>
          </cell>
        </row>
        <row r="2699">
          <cell r="A2699">
            <v>4585</v>
          </cell>
          <cell r="B2699" t="str">
            <v>PRODUCTO DADO DE BAJA</v>
          </cell>
          <cell r="C2699">
            <v>11</v>
          </cell>
        </row>
        <row r="2700">
          <cell r="A2700">
            <v>4586</v>
          </cell>
          <cell r="B2700" t="str">
            <v>VANG.JABON MANOS FRESCO 0.25LT</v>
          </cell>
          <cell r="C2700">
            <v>2.4</v>
          </cell>
        </row>
        <row r="2701">
          <cell r="A2701">
            <v>4587</v>
          </cell>
          <cell r="B2701" t="str">
            <v>VANGUARD JABON DE MANOS F</v>
          </cell>
          <cell r="C2701">
            <v>6.77</v>
          </cell>
        </row>
        <row r="2702">
          <cell r="A2702">
            <v>4588</v>
          </cell>
          <cell r="B2702" t="str">
            <v>PRODUCTO DADO DE BAJA</v>
          </cell>
          <cell r="C2702">
            <v>28.2</v>
          </cell>
        </row>
        <row r="2703">
          <cell r="A2703">
            <v>4589</v>
          </cell>
          <cell r="B2703" t="str">
            <v>PRODUCTO DADO DE BAJA</v>
          </cell>
          <cell r="C2703">
            <v>138</v>
          </cell>
        </row>
        <row r="2704">
          <cell r="A2704">
            <v>4590</v>
          </cell>
          <cell r="B2704" t="str">
            <v>KEY DESENGRASANTE 4 L CE (CONTRATAPA ESPECIAL)</v>
          </cell>
          <cell r="C2704">
            <v>46.3</v>
          </cell>
        </row>
        <row r="2705">
          <cell r="A2705">
            <v>4595</v>
          </cell>
          <cell r="B2705" t="str">
            <v>KEY SANITIZANTE 4 LTS. C.E. (CONTRATAPA ESPECIAL)</v>
          </cell>
          <cell r="C2705">
            <v>34</v>
          </cell>
        </row>
        <row r="2706">
          <cell r="A2706">
            <v>4598</v>
          </cell>
          <cell r="B2706" t="str">
            <v>DESENGRASANTE A.C.</v>
          </cell>
          <cell r="C2706">
            <v>89.6</v>
          </cell>
        </row>
        <row r="2707">
          <cell r="A2707">
            <v>4599</v>
          </cell>
          <cell r="B2707" t="str">
            <v>DESENGRASANTE A.C.</v>
          </cell>
          <cell r="C2707">
            <v>432.6</v>
          </cell>
        </row>
        <row r="2708">
          <cell r="A2708">
            <v>4603</v>
          </cell>
          <cell r="B2708" t="str">
            <v>DESENGRASANTE</v>
          </cell>
          <cell r="C2708">
            <v>76.5</v>
          </cell>
        </row>
        <row r="2709">
          <cell r="A2709">
            <v>4604</v>
          </cell>
          <cell r="B2709" t="str">
            <v>DESENGRASANTE 20L</v>
          </cell>
          <cell r="C2709">
            <v>367</v>
          </cell>
        </row>
        <row r="2710">
          <cell r="A2710">
            <v>4606</v>
          </cell>
          <cell r="B2710" t="str">
            <v xml:space="preserve">KEY DESENGRASANTE EXPRESS PLUS 4L                 </v>
          </cell>
          <cell r="C2710">
            <v>108.88</v>
          </cell>
        </row>
        <row r="2711">
          <cell r="A2711">
            <v>4608</v>
          </cell>
          <cell r="B2711" t="str">
            <v>KEY DESENGRASANTE EXPRESS 4 LT</v>
          </cell>
          <cell r="C2711">
            <v>136.1</v>
          </cell>
        </row>
        <row r="2712">
          <cell r="A2712">
            <v>4609</v>
          </cell>
          <cell r="B2712" t="str">
            <v>KEY MULTIUSOS</v>
          </cell>
          <cell r="C2712">
            <v>201.43</v>
          </cell>
        </row>
        <row r="2713">
          <cell r="A2713">
            <v>4614</v>
          </cell>
          <cell r="B2713" t="str">
            <v>KEY DESINFECTANTE FRUTAL 20 LT</v>
          </cell>
          <cell r="C2713">
            <v>159.19999999999999</v>
          </cell>
        </row>
        <row r="2714">
          <cell r="A2714">
            <v>4616</v>
          </cell>
          <cell r="B2714" t="str">
            <v>KEY SARRICIDA CIFRA</v>
          </cell>
          <cell r="C2714">
            <v>2.2000000000000002</v>
          </cell>
        </row>
        <row r="2715">
          <cell r="A2715">
            <v>4618</v>
          </cell>
          <cell r="C2715">
            <v>43.64</v>
          </cell>
        </row>
        <row r="2716">
          <cell r="A2716">
            <v>4619</v>
          </cell>
          <cell r="B2716" t="str">
            <v>KEY SARRICIDA (CIFRA) 20 LTS</v>
          </cell>
          <cell r="C2716">
            <v>227.7</v>
          </cell>
        </row>
        <row r="2717">
          <cell r="A2717">
            <v>4624</v>
          </cell>
          <cell r="B2717" t="str">
            <v>KEY AROMATIZANTE (CEREZA)</v>
          </cell>
          <cell r="C2717">
            <v>138.30000000000001</v>
          </cell>
        </row>
        <row r="2718">
          <cell r="A2718">
            <v>4628</v>
          </cell>
          <cell r="B2718" t="str">
            <v xml:space="preserve">KEY SANITIZANTE 4 L            P.ORIGEN: MEXICO   </v>
          </cell>
          <cell r="C2718">
            <v>45.33</v>
          </cell>
        </row>
        <row r="2719">
          <cell r="A2719">
            <v>4629</v>
          </cell>
          <cell r="B2719" t="str">
            <v>SANITIZANTE</v>
          </cell>
          <cell r="C2719">
            <v>205.9</v>
          </cell>
        </row>
        <row r="2720">
          <cell r="A2720">
            <v>4633</v>
          </cell>
          <cell r="B2720" t="str">
            <v>DESINF. DE FRUTAS Y VERDURAS</v>
          </cell>
          <cell r="C2720">
            <v>163.79</v>
          </cell>
        </row>
        <row r="2721">
          <cell r="A2721">
            <v>4637</v>
          </cell>
          <cell r="B2721" t="str">
            <v>KEY JABON PARA MANO 0.8 L</v>
          </cell>
          <cell r="C2721">
            <v>19.64</v>
          </cell>
        </row>
        <row r="2722">
          <cell r="A2722">
            <v>4642</v>
          </cell>
          <cell r="B2722" t="str">
            <v>KEY SANITIZANTE P/MANOS 0</v>
          </cell>
          <cell r="C2722">
            <v>20.3</v>
          </cell>
        </row>
        <row r="2723">
          <cell r="A2723">
            <v>4643</v>
          </cell>
          <cell r="B2723" t="str">
            <v>KEY DESINF. FRUT. VERD. NVO. NCC4L</v>
          </cell>
          <cell r="C2723">
            <v>190.71</v>
          </cell>
        </row>
        <row r="2724">
          <cell r="A2724">
            <v>4647</v>
          </cell>
          <cell r="B2724" t="str">
            <v>KEY SANITIZANTE P/MANOS B</v>
          </cell>
          <cell r="C2724">
            <v>22.42</v>
          </cell>
        </row>
        <row r="2725">
          <cell r="A2725">
            <v>4648</v>
          </cell>
          <cell r="B2725" t="str">
            <v>SANITIZANTE A.C.</v>
          </cell>
          <cell r="C2725">
            <v>56.900001525878899</v>
          </cell>
        </row>
        <row r="2726">
          <cell r="A2726">
            <v>4654</v>
          </cell>
          <cell r="B2726" t="str">
            <v>KEY CERA ACRILICA P 20 LTS</v>
          </cell>
          <cell r="C2726">
            <v>484.1</v>
          </cell>
        </row>
        <row r="2727">
          <cell r="A2727">
            <v>4656</v>
          </cell>
          <cell r="B2727" t="str">
            <v>LIMP. DE TABLAS DE CORTE</v>
          </cell>
          <cell r="C2727">
            <v>89.56</v>
          </cell>
        </row>
        <row r="2728">
          <cell r="A2728">
            <v>4657</v>
          </cell>
          <cell r="C2728">
            <v>179.2</v>
          </cell>
        </row>
        <row r="2729">
          <cell r="A2729">
            <v>4659</v>
          </cell>
          <cell r="B2729" t="str">
            <v>KEY REST.DE BRILLO P/PISOS</v>
          </cell>
          <cell r="C2729">
            <v>239.5</v>
          </cell>
        </row>
        <row r="2730">
          <cell r="A2730">
            <v>4663</v>
          </cell>
          <cell r="B2730" t="str">
            <v>Key desengrasante Multifuncional</v>
          </cell>
          <cell r="C2730">
            <v>120.69</v>
          </cell>
        </row>
        <row r="2731">
          <cell r="A2731">
            <v>4664</v>
          </cell>
          <cell r="B2731" t="str">
            <v>DESENGRASANTE MULTIFUNCIONAL</v>
          </cell>
          <cell r="C2731">
            <v>189.39</v>
          </cell>
        </row>
        <row r="2732">
          <cell r="A2732">
            <v>4666</v>
          </cell>
          <cell r="B2732" t="str">
            <v>CONCRESEL 210   20 LT UR-2</v>
          </cell>
          <cell r="C2732">
            <v>5597.57</v>
          </cell>
        </row>
        <row r="2733">
          <cell r="A2733">
            <v>4667</v>
          </cell>
          <cell r="B2733" t="str">
            <v>CONCRESEL 210   55 GAL. UR-2</v>
          </cell>
          <cell r="C2733">
            <v>8767.2000000000007</v>
          </cell>
        </row>
        <row r="2734">
          <cell r="A2734">
            <v>4668</v>
          </cell>
          <cell r="B2734" t="str">
            <v>CONCRESEL 220 UR-13</v>
          </cell>
          <cell r="C2734">
            <v>5922.59</v>
          </cell>
        </row>
        <row r="2735">
          <cell r="A2735">
            <v>4669</v>
          </cell>
          <cell r="B2735" t="str">
            <v>CONCRESEL 250 UR-13 + AIOx</v>
          </cell>
          <cell r="C2735">
            <v>6233.34</v>
          </cell>
        </row>
        <row r="2736">
          <cell r="A2736">
            <v>4670</v>
          </cell>
          <cell r="B2736" t="str">
            <v>CONCRESEL 100 PR-14</v>
          </cell>
          <cell r="C2736">
            <v>3178.32</v>
          </cell>
        </row>
        <row r="2737">
          <cell r="A2737">
            <v>4671</v>
          </cell>
          <cell r="B2737" t="str">
            <v>CONCRESEL 300 RQ</v>
          </cell>
          <cell r="C2737">
            <v>4194.7</v>
          </cell>
        </row>
        <row r="2738">
          <cell r="A2738">
            <v>4672</v>
          </cell>
          <cell r="B2738" t="str">
            <v>CONCRESEL 400 SD (PRIMARIO) ESD-3</v>
          </cell>
          <cell r="C2738">
            <v>1927.7</v>
          </cell>
        </row>
        <row r="2739">
          <cell r="A2739">
            <v>4673</v>
          </cell>
          <cell r="B2739" t="str">
            <v>CONCRESEL 400 SD RECUBRIMIENTO ESD-2</v>
          </cell>
          <cell r="C2739">
            <v>1985.5</v>
          </cell>
        </row>
        <row r="2740">
          <cell r="A2740">
            <v>4674</v>
          </cell>
          <cell r="B2740" t="str">
            <v>CONCRESEL 450 SD (PRIMARIO)</v>
          </cell>
          <cell r="C2740">
            <v>6915.5</v>
          </cell>
        </row>
        <row r="2741">
          <cell r="A2741">
            <v>4675</v>
          </cell>
          <cell r="B2741" t="str">
            <v>CONCRESEL 450 SD RECUBRIMIENTO</v>
          </cell>
          <cell r="C2741">
            <v>7269.1</v>
          </cell>
        </row>
        <row r="2742">
          <cell r="A2742">
            <v>4676</v>
          </cell>
          <cell r="B2742" t="str">
            <v>EPOCOT 200 (PRIMARIO) EPOROK PRIMARIO</v>
          </cell>
          <cell r="C2742">
            <v>2070</v>
          </cell>
        </row>
        <row r="2743">
          <cell r="A2743">
            <v>4677</v>
          </cell>
          <cell r="B2743" t="str">
            <v>EPOCOT 200 (RECUBRIMIENTO) EC-15, EC-7</v>
          </cell>
          <cell r="C2743">
            <v>3147.9</v>
          </cell>
        </row>
        <row r="2744">
          <cell r="A2744">
            <v>4678</v>
          </cell>
          <cell r="B2744" t="str">
            <v>EPOROK 100 (PRIMARIO) EPOROK PRIMARIO</v>
          </cell>
          <cell r="C2744">
            <v>2389.5</v>
          </cell>
        </row>
        <row r="2745">
          <cell r="A2745">
            <v>4679</v>
          </cell>
          <cell r="B2745" t="str">
            <v>EPOROK 100 (MORTERO) EPOROK</v>
          </cell>
          <cell r="C2745">
            <v>993.8</v>
          </cell>
        </row>
        <row r="2746">
          <cell r="A2746">
            <v>4680</v>
          </cell>
          <cell r="B2746" t="str">
            <v>EPOROK 100 (ACABADO) TOP DRESSING</v>
          </cell>
          <cell r="C2746">
            <v>2074.92</v>
          </cell>
        </row>
        <row r="2747">
          <cell r="A2747">
            <v>4681</v>
          </cell>
          <cell r="B2747" t="str">
            <v>PIGMENTO CONCRESEL GRIS LIGHT</v>
          </cell>
          <cell r="C2747">
            <v>698.22</v>
          </cell>
        </row>
        <row r="2748">
          <cell r="A2748">
            <v>4682</v>
          </cell>
          <cell r="B2748" t="str">
            <v>PIGMENTO CONCRESEL GRIS OXFORD</v>
          </cell>
          <cell r="C2748">
            <v>715.25</v>
          </cell>
        </row>
        <row r="2749">
          <cell r="A2749">
            <v>4683</v>
          </cell>
          <cell r="B2749" t="str">
            <v>PIGMENTO CONCRESEL GRIS MEDIO</v>
          </cell>
          <cell r="C2749">
            <v>698.22</v>
          </cell>
        </row>
        <row r="2750">
          <cell r="A2750">
            <v>4684</v>
          </cell>
          <cell r="B2750" t="str">
            <v>PIGMENTO CONCRESEL GRIS STEEL</v>
          </cell>
          <cell r="C2750">
            <v>427.4</v>
          </cell>
        </row>
        <row r="2751">
          <cell r="A2751">
            <v>4685</v>
          </cell>
          <cell r="B2751" t="str">
            <v>PIGMENTO CONCRESEL BEIGE RAFFI</v>
          </cell>
          <cell r="C2751">
            <v>299.88</v>
          </cell>
        </row>
        <row r="2752">
          <cell r="A2752">
            <v>4686</v>
          </cell>
          <cell r="B2752" t="str">
            <v>PIGMENTO CONCRESEL BEIGE</v>
          </cell>
          <cell r="C2752">
            <v>299.88</v>
          </cell>
        </row>
        <row r="2753">
          <cell r="A2753">
            <v>4687</v>
          </cell>
          <cell r="B2753" t="str">
            <v>PIGMENTO CONCRESEL ROJO TERRA COTA</v>
          </cell>
          <cell r="C2753">
            <v>698.22</v>
          </cell>
        </row>
        <row r="2754">
          <cell r="A2754">
            <v>4688</v>
          </cell>
          <cell r="B2754" t="str">
            <v>PIGMENTO CONCRESEL AZUL COLONI</v>
          </cell>
          <cell r="C2754">
            <v>715.25</v>
          </cell>
        </row>
        <row r="2755">
          <cell r="A2755">
            <v>4689</v>
          </cell>
          <cell r="B2755" t="str">
            <v>PIGMENTO CONCRESEL AZUL</v>
          </cell>
          <cell r="C2755">
            <v>654.1</v>
          </cell>
        </row>
        <row r="2756">
          <cell r="A2756">
            <v>4690</v>
          </cell>
          <cell r="B2756" t="str">
            <v>PIGMENTO CONCRESEL NEGRO</v>
          </cell>
          <cell r="C2756">
            <v>427.4</v>
          </cell>
        </row>
        <row r="2757">
          <cell r="A2757">
            <v>4691</v>
          </cell>
          <cell r="B2757" t="str">
            <v>PIGMENTO CONCRESEL VERDE PISTA CHE</v>
          </cell>
          <cell r="C2757">
            <v>299.88</v>
          </cell>
        </row>
        <row r="2758">
          <cell r="A2758">
            <v>4692</v>
          </cell>
          <cell r="B2758" t="str">
            <v>PIGMENTO CONCRESEL VERDE</v>
          </cell>
          <cell r="C2758">
            <v>427.4</v>
          </cell>
        </row>
        <row r="2759">
          <cell r="A2759">
            <v>4693</v>
          </cell>
          <cell r="B2759" t="str">
            <v>PIGMENTO CONCRESEL BLANCO</v>
          </cell>
          <cell r="C2759">
            <v>715.25</v>
          </cell>
        </row>
        <row r="2760">
          <cell r="A2760">
            <v>4694</v>
          </cell>
          <cell r="B2760" t="str">
            <v>PIGMENTO CONCRESEL AMARILLO TR TRAFICO</v>
          </cell>
          <cell r="C2760">
            <v>767.08</v>
          </cell>
        </row>
        <row r="2761">
          <cell r="A2761">
            <v>4696</v>
          </cell>
          <cell r="B2761" t="str">
            <v>GLOX ENDURECEDOR DE CONCRETO</v>
          </cell>
          <cell r="C2761">
            <v>4528.1000000000004</v>
          </cell>
        </row>
        <row r="2762">
          <cell r="A2762">
            <v>4698</v>
          </cell>
          <cell r="B2762" t="str">
            <v>MAGNETIZADOR P/TRAP.WALMART 4L</v>
          </cell>
          <cell r="C2762">
            <v>49.3</v>
          </cell>
        </row>
        <row r="2763">
          <cell r="A2763">
            <v>4699</v>
          </cell>
          <cell r="B2763" t="str">
            <v>CONCRESEL 110</v>
          </cell>
          <cell r="C2763">
            <v>3109.7</v>
          </cell>
        </row>
        <row r="2764">
          <cell r="A2764">
            <v>4700</v>
          </cell>
          <cell r="B2764" t="str">
            <v>PIGMENTO CONCRESEL ROJO BRILLANTE</v>
          </cell>
          <cell r="C2764">
            <v>892.9</v>
          </cell>
        </row>
        <row r="2765">
          <cell r="A2765">
            <v>4701</v>
          </cell>
          <cell r="B2765" t="str">
            <v>HYDROCONTROL BW-115  0.25 LTS</v>
          </cell>
          <cell r="C2765">
            <v>3.97</v>
          </cell>
        </row>
        <row r="2766">
          <cell r="A2766">
            <v>4702</v>
          </cell>
          <cell r="B2766" t="str">
            <v>KEY TERMINOX 1 LT</v>
          </cell>
          <cell r="C2766">
            <v>259</v>
          </cell>
        </row>
        <row r="2767">
          <cell r="A2767">
            <v>4703</v>
          </cell>
          <cell r="B2767" t="str">
            <v>KEY TERMINOX 4 LT</v>
          </cell>
          <cell r="C2767">
            <v>1009.26</v>
          </cell>
        </row>
        <row r="2768">
          <cell r="A2768">
            <v>4704</v>
          </cell>
          <cell r="B2768" t="str">
            <v>HYDROCONTROL BW-115  20 LTS</v>
          </cell>
          <cell r="C2768">
            <v>431.21</v>
          </cell>
        </row>
        <row r="2769">
          <cell r="A2769">
            <v>4705</v>
          </cell>
          <cell r="B2769" t="str">
            <v>HYDROCONTROL BW-115  200 LTS</v>
          </cell>
          <cell r="C2769">
            <v>4263.05</v>
          </cell>
        </row>
        <row r="2770">
          <cell r="A2770">
            <v>4711</v>
          </cell>
          <cell r="B2770" t="str">
            <v>HYDROCONTROL CW-103  0.25 LTS</v>
          </cell>
          <cell r="C2770">
            <v>3.54</v>
          </cell>
        </row>
        <row r="2771">
          <cell r="A2771">
            <v>4714</v>
          </cell>
          <cell r="B2771" t="str">
            <v>HYDROCONTROL CW-103 20 LTS</v>
          </cell>
          <cell r="C2771">
            <v>540.1</v>
          </cell>
        </row>
        <row r="2772">
          <cell r="A2772">
            <v>4715</v>
          </cell>
          <cell r="B2772" t="str">
            <v>HYDROCONTROL CW-103 200 LTS</v>
          </cell>
          <cell r="C2772">
            <v>5394.8</v>
          </cell>
        </row>
        <row r="2773">
          <cell r="A2773">
            <v>4716</v>
          </cell>
          <cell r="B2773" t="str">
            <v>HYDROCONTROL CW-209  0.25 LTS</v>
          </cell>
          <cell r="C2773">
            <v>4.7699999999999996</v>
          </cell>
        </row>
        <row r="2774">
          <cell r="A2774">
            <v>4719</v>
          </cell>
          <cell r="B2774" t="str">
            <v>HYDROCONTROL CW-209 20 LTS</v>
          </cell>
          <cell r="C2774">
            <v>932.7</v>
          </cell>
        </row>
        <row r="2775">
          <cell r="A2775">
            <v>4720</v>
          </cell>
          <cell r="B2775" t="str">
            <v>HYDROCONTROL CW-209 200 LTS</v>
          </cell>
          <cell r="C2775">
            <v>8787.6</v>
          </cell>
        </row>
        <row r="2776">
          <cell r="A2776">
            <v>4721</v>
          </cell>
          <cell r="B2776" t="str">
            <v>KEY HYDROCONTROL CW-310  0.25</v>
          </cell>
          <cell r="C2776">
            <v>1.75</v>
          </cell>
        </row>
        <row r="2777">
          <cell r="A2777">
            <v>4724</v>
          </cell>
          <cell r="B2777" t="str">
            <v>HYDROCONTROL CW-310 20 LTS</v>
          </cell>
          <cell r="C2777">
            <v>199.6</v>
          </cell>
        </row>
        <row r="2778">
          <cell r="A2778">
            <v>4725</v>
          </cell>
          <cell r="B2778" t="str">
            <v>HYDROCONTROL CW-310  200 L</v>
          </cell>
          <cell r="C2778">
            <v>1868.8</v>
          </cell>
        </row>
        <row r="2779">
          <cell r="A2779">
            <v>4726</v>
          </cell>
          <cell r="B2779" t="str">
            <v>HYDROCONTROL CW-404  0.25 LTS</v>
          </cell>
          <cell r="C2779">
            <v>2.72</v>
          </cell>
        </row>
        <row r="2780">
          <cell r="A2780">
            <v>4727</v>
          </cell>
          <cell r="B2780" t="str">
            <v>HYDROCONTROL CW-311 22.7 KG.</v>
          </cell>
          <cell r="C2780">
            <v>5284.2</v>
          </cell>
        </row>
        <row r="2781">
          <cell r="A2781">
            <v>4729</v>
          </cell>
          <cell r="B2781" t="str">
            <v>HYDROCONTROL CW-404</v>
          </cell>
          <cell r="C2781">
            <v>263.06</v>
          </cell>
        </row>
        <row r="2782">
          <cell r="A2782">
            <v>4730</v>
          </cell>
          <cell r="B2782" t="str">
            <v>HYDROCONTROL CW-404 200 LTS</v>
          </cell>
          <cell r="C2782">
            <v>2566.8200000000002</v>
          </cell>
        </row>
        <row r="2783">
          <cell r="A2783">
            <v>4731</v>
          </cell>
          <cell r="B2783" t="str">
            <v>KEY HYDROCONTROL DC 0.25 LTS</v>
          </cell>
          <cell r="C2783">
            <v>2.13</v>
          </cell>
        </row>
        <row r="2784">
          <cell r="A2784">
            <v>4734</v>
          </cell>
          <cell r="B2784" t="str">
            <v>HYDROCONTROL DC-100 20 LTS</v>
          </cell>
          <cell r="C2784">
            <v>285.60000000000002</v>
          </cell>
        </row>
        <row r="2785">
          <cell r="A2785">
            <v>4735</v>
          </cell>
          <cell r="B2785" t="str">
            <v>HYDROCONTROL DC-100</v>
          </cell>
          <cell r="C2785">
            <v>1885.6</v>
          </cell>
        </row>
        <row r="2786">
          <cell r="A2786">
            <v>4736</v>
          </cell>
          <cell r="B2786" t="str">
            <v>HYDROCONTROL SP-8100  0.25 LTS</v>
          </cell>
          <cell r="C2786">
            <v>1.47</v>
          </cell>
        </row>
        <row r="2787">
          <cell r="A2787">
            <v>4737</v>
          </cell>
          <cell r="B2787" t="str">
            <v>BAJA</v>
          </cell>
          <cell r="C2787">
            <v>93.89</v>
          </cell>
        </row>
        <row r="2788">
          <cell r="A2788">
            <v>4738</v>
          </cell>
          <cell r="B2788" t="str">
            <v>HYDROCONTROL SP-8100 200 LT.</v>
          </cell>
          <cell r="C2788">
            <v>1702.6</v>
          </cell>
        </row>
        <row r="2789">
          <cell r="A2789">
            <v>4741</v>
          </cell>
          <cell r="B2789" t="str">
            <v>KEY HYDROCONTROL RM-100 0.25 LTS</v>
          </cell>
          <cell r="C2789">
            <v>1.56</v>
          </cell>
        </row>
        <row r="2790">
          <cell r="A2790">
            <v>4742</v>
          </cell>
          <cell r="B2790" t="str">
            <v>KEY HYDROCONTROL RM-100  20 LTS</v>
          </cell>
          <cell r="C2790">
            <v>106.1</v>
          </cell>
        </row>
        <row r="2791">
          <cell r="A2791">
            <v>4743</v>
          </cell>
          <cell r="B2791" t="str">
            <v>KEY HYDROCONTROL RM-100  200 LTS</v>
          </cell>
          <cell r="C2791">
            <v>1014.63</v>
          </cell>
        </row>
        <row r="2792">
          <cell r="A2792">
            <v>4744</v>
          </cell>
          <cell r="B2792" t="str">
            <v>KEY HYDROCONTROL RM-200  0.25 LTS</v>
          </cell>
          <cell r="C2792">
            <v>1.93</v>
          </cell>
        </row>
        <row r="2793">
          <cell r="A2793">
            <v>4745</v>
          </cell>
          <cell r="B2793" t="str">
            <v>KEY HYDROCONTROL RM-200  20 LTS</v>
          </cell>
          <cell r="C2793">
            <v>173.43</v>
          </cell>
        </row>
        <row r="2794">
          <cell r="A2794">
            <v>4746</v>
          </cell>
          <cell r="B2794" t="str">
            <v>KEY HYDROCONTROL RM-200  200 LTS</v>
          </cell>
          <cell r="C2794">
            <v>1524.8</v>
          </cell>
        </row>
        <row r="2795">
          <cell r="A2795">
            <v>4747</v>
          </cell>
          <cell r="B2795" t="str">
            <v>KEY HYDROCONTROL RM-300  0.25LTS</v>
          </cell>
          <cell r="C2795">
            <v>5.93</v>
          </cell>
        </row>
        <row r="2796">
          <cell r="A2796">
            <v>4748</v>
          </cell>
          <cell r="B2796" t="str">
            <v>KEY HYDROCONTROL RM-300  20 KGS</v>
          </cell>
          <cell r="C2796">
            <v>162.99</v>
          </cell>
        </row>
        <row r="2797">
          <cell r="A2797">
            <v>4749</v>
          </cell>
          <cell r="B2797" t="str">
            <v>KEY HYDROCONTROL RM-300  200 KGS</v>
          </cell>
          <cell r="C2797">
            <v>1534.69</v>
          </cell>
        </row>
        <row r="2798">
          <cell r="A2798">
            <v>4751</v>
          </cell>
          <cell r="B2798" t="str">
            <v>KEY HYDROCONTROL SP-8101</v>
          </cell>
          <cell r="C2798">
            <v>2.25</v>
          </cell>
        </row>
        <row r="2799">
          <cell r="A2799">
            <v>4752</v>
          </cell>
          <cell r="B2799" t="str">
            <v>HYDROCONTROL SP-8101</v>
          </cell>
          <cell r="C2799">
            <v>200.2</v>
          </cell>
        </row>
        <row r="2800">
          <cell r="A2800">
            <v>4753</v>
          </cell>
          <cell r="B2800" t="str">
            <v>HYDROCONTROL SP-8101</v>
          </cell>
          <cell r="C2800">
            <v>1938.3</v>
          </cell>
        </row>
        <row r="2801">
          <cell r="A2801">
            <v>4754</v>
          </cell>
          <cell r="B2801" t="str">
            <v>GA-7000 200 LTS</v>
          </cell>
          <cell r="C2801">
            <v>2323.84</v>
          </cell>
        </row>
        <row r="2802">
          <cell r="A2802">
            <v>4758</v>
          </cell>
          <cell r="B2802" t="str">
            <v>HYDROCONTROL CW-103 F  20 LTS.</v>
          </cell>
          <cell r="C2802">
            <v>387.2</v>
          </cell>
        </row>
        <row r="2803">
          <cell r="A2803">
            <v>4760</v>
          </cell>
          <cell r="B2803" t="str">
            <v>HYDROCONTROL CW-213 20 KG</v>
          </cell>
          <cell r="C2803">
            <v>1338.1</v>
          </cell>
        </row>
        <row r="2804">
          <cell r="A2804">
            <v>4765</v>
          </cell>
          <cell r="B2804" t="str">
            <v>HYDROCONTROL RW-6709 25 KGS.</v>
          </cell>
          <cell r="C2804">
            <v>1163.2</v>
          </cell>
        </row>
        <row r="2805">
          <cell r="A2805">
            <v>4770</v>
          </cell>
          <cell r="B2805" t="str">
            <v>HYDROCONTROL RW-6835 25 KGS.</v>
          </cell>
          <cell r="C2805">
            <v>1088.9000000000001</v>
          </cell>
        </row>
        <row r="2806">
          <cell r="A2806">
            <v>4773</v>
          </cell>
          <cell r="B2806" t="str">
            <v>SANITIZANTE  PLUS</v>
          </cell>
          <cell r="C2806">
            <v>148.22999999999999</v>
          </cell>
        </row>
        <row r="2807">
          <cell r="A2807">
            <v>4774</v>
          </cell>
          <cell r="B2807" t="str">
            <v>SANITIZANTE  PLUS 20L</v>
          </cell>
          <cell r="C2807">
            <v>435</v>
          </cell>
        </row>
        <row r="2808">
          <cell r="A2808">
            <v>4775</v>
          </cell>
          <cell r="B2808" t="str">
            <v>ATRAPAMOSCAS ELECTRONICO VECTO PLASMA ONE</v>
          </cell>
          <cell r="C2808">
            <v>2219.1999999999998</v>
          </cell>
        </row>
        <row r="2809">
          <cell r="A2809">
            <v>4776</v>
          </cell>
          <cell r="B2809" t="str">
            <v>ATRAPAMOSCAS ELECTRONICO VECTO PLASMA</v>
          </cell>
          <cell r="C2809">
            <v>3071.5</v>
          </cell>
        </row>
        <row r="2810">
          <cell r="A2810">
            <v>4777</v>
          </cell>
          <cell r="B2810" t="str">
            <v>ATRAPAMOSCAS ELECTRONICO VECTO DISCREET</v>
          </cell>
          <cell r="C2810">
            <v>2149.9</v>
          </cell>
        </row>
        <row r="2811">
          <cell r="A2811">
            <v>4778</v>
          </cell>
          <cell r="B2811" t="str">
            <v>CHAROLAS ENGOMADAS PARA VECTOR DISCREET CAJA C/24</v>
          </cell>
          <cell r="C2811">
            <v>20150.900000000001</v>
          </cell>
        </row>
        <row r="2812">
          <cell r="A2812">
            <v>4779</v>
          </cell>
          <cell r="B2812" t="str">
            <v>CHAROLAS ENGOMADAS UNIVERSALES CLASSIC,PLASMA Y PL</v>
          </cell>
          <cell r="C2812">
            <v>452.73</v>
          </cell>
        </row>
        <row r="2813">
          <cell r="A2813">
            <v>4780</v>
          </cell>
          <cell r="B2813" t="str">
            <v>CONTENEDOR CHICO 32X26X10</v>
          </cell>
          <cell r="C2813">
            <v>88.3</v>
          </cell>
        </row>
        <row r="2814">
          <cell r="A2814">
            <v>4781</v>
          </cell>
          <cell r="B2814" t="str">
            <v>TAPA CHICA P/CONTENEDOR 4780</v>
          </cell>
          <cell r="C2814">
            <v>30.6</v>
          </cell>
        </row>
        <row r="2815">
          <cell r="A2815">
            <v>4782</v>
          </cell>
          <cell r="B2815" t="str">
            <v>REJILLA CHICA P/CONT.4780</v>
          </cell>
          <cell r="C2815">
            <v>43.3</v>
          </cell>
        </row>
        <row r="2816">
          <cell r="A2816">
            <v>4783</v>
          </cell>
          <cell r="B2816" t="str">
            <v>SANITIZANTE  PLUS 4L C/C.E.</v>
          </cell>
          <cell r="C2816">
            <v>91.6</v>
          </cell>
        </row>
        <row r="2817">
          <cell r="A2817">
            <v>4785</v>
          </cell>
          <cell r="B2817" t="str">
            <v>CONTENEDOR AC.INOX. P/LAVANCE 125</v>
          </cell>
          <cell r="C2817">
            <v>978.6</v>
          </cell>
        </row>
        <row r="2818">
          <cell r="A2818">
            <v>4786</v>
          </cell>
          <cell r="B2818" t="str">
            <v>CONTENEDOR PLÁSTICO DR 106</v>
          </cell>
          <cell r="C2818">
            <v>432.7</v>
          </cell>
        </row>
        <row r="2819">
          <cell r="A2819">
            <v>4790</v>
          </cell>
          <cell r="B2819" t="str">
            <v>CONTENEDOR GRANDE 53*32*10 1 P</v>
          </cell>
          <cell r="C2819">
            <v>163.1</v>
          </cell>
        </row>
        <row r="2820">
          <cell r="A2820">
            <v>4791</v>
          </cell>
          <cell r="B2820" t="str">
            <v>CONTENEDOR CHICO 53*32*15 1 PZ</v>
          </cell>
          <cell r="C2820">
            <v>221.7</v>
          </cell>
        </row>
        <row r="2821">
          <cell r="A2821">
            <v>4792</v>
          </cell>
          <cell r="B2821" t="str">
            <v>TAPA GRANDE P/CONT. 4790 Y 479</v>
          </cell>
          <cell r="C2821">
            <v>52.3</v>
          </cell>
        </row>
        <row r="2822">
          <cell r="A2822">
            <v>4793</v>
          </cell>
          <cell r="B2822" t="str">
            <v>REJILLA GRANDE P/CONT.4790 Y 4791</v>
          </cell>
          <cell r="C2822">
            <v>93.7</v>
          </cell>
        </row>
        <row r="2823">
          <cell r="A2823">
            <v>4800</v>
          </cell>
          <cell r="B2823" t="str">
            <v>REPUESTO CEPILLO BI-LEVEL CAFÉ</v>
          </cell>
          <cell r="C2823">
            <v>84.91</v>
          </cell>
        </row>
        <row r="2824">
          <cell r="A2824">
            <v>4801</v>
          </cell>
          <cell r="B2824" t="str">
            <v>REPUESTO CEPILLO BI-LEVEL ROJO</v>
          </cell>
          <cell r="C2824">
            <v>84.91</v>
          </cell>
        </row>
        <row r="2825">
          <cell r="A2825">
            <v>4802</v>
          </cell>
          <cell r="B2825" t="str">
            <v>REPUESTO CEPILLO BI-LEVEL VERDE</v>
          </cell>
          <cell r="C2825">
            <v>84.91</v>
          </cell>
        </row>
        <row r="2826">
          <cell r="A2826">
            <v>4803</v>
          </cell>
          <cell r="B2826" t="str">
            <v>REPUESTO CEPILLO BI-LEVEL AMARILLO</v>
          </cell>
          <cell r="C2826">
            <v>84.91</v>
          </cell>
        </row>
        <row r="2827">
          <cell r="A2827">
            <v>4804</v>
          </cell>
          <cell r="B2827" t="str">
            <v>REPUESTO CEPILLO BI-LEVEL BLANCO</v>
          </cell>
          <cell r="C2827">
            <v>84.91</v>
          </cell>
        </row>
        <row r="2828">
          <cell r="A2828">
            <v>4805</v>
          </cell>
          <cell r="B2828" t="str">
            <v>REPUESTO CEPILLO BI-LEVEL AZUL</v>
          </cell>
          <cell r="C2828">
            <v>84.91</v>
          </cell>
        </row>
        <row r="2829">
          <cell r="A2829">
            <v>4806</v>
          </cell>
          <cell r="B2829" t="str">
            <v>REPUESTO CEPILLO PARA TANQUE CAFÉ</v>
          </cell>
          <cell r="C2829">
            <v>107.64</v>
          </cell>
        </row>
        <row r="2830">
          <cell r="A2830">
            <v>4807</v>
          </cell>
          <cell r="B2830" t="str">
            <v xml:space="preserve">REPUESTO CEPILLO P/TANQUE ROJO 4802R              </v>
          </cell>
          <cell r="C2830">
            <v>107.64</v>
          </cell>
        </row>
        <row r="2831">
          <cell r="A2831">
            <v>4808</v>
          </cell>
          <cell r="B2831" t="str">
            <v>REPUESTO CEPILLO PARA TANQUE VERDE</v>
          </cell>
          <cell r="C2831">
            <v>107.64</v>
          </cell>
        </row>
        <row r="2832">
          <cell r="A2832">
            <v>4809</v>
          </cell>
          <cell r="B2832" t="str">
            <v>REPUESTO CEPILLO PARA TANQUE AMARILLO</v>
          </cell>
          <cell r="C2832">
            <v>107.64</v>
          </cell>
        </row>
        <row r="2833">
          <cell r="A2833">
            <v>4810</v>
          </cell>
          <cell r="B2833" t="str">
            <v>REPUESTO CEPILLO PARA TANQUE BLANCO</v>
          </cell>
          <cell r="C2833">
            <v>107.64</v>
          </cell>
        </row>
        <row r="2834">
          <cell r="A2834">
            <v>4811</v>
          </cell>
          <cell r="B2834" t="str">
            <v>REPUESTO CEPILLO PARA TANQUE AZUL</v>
          </cell>
          <cell r="C2834">
            <v>107.64</v>
          </cell>
        </row>
        <row r="2835">
          <cell r="A2835">
            <v>4812</v>
          </cell>
          <cell r="B2835" t="str">
            <v>REPUESTO ESCOBA CAFÉ</v>
          </cell>
          <cell r="C2835">
            <v>63.26</v>
          </cell>
        </row>
        <row r="2836">
          <cell r="A2836">
            <v>4813</v>
          </cell>
          <cell r="B2836" t="str">
            <v>REPUESTO ESCOBA ROJA</v>
          </cell>
          <cell r="C2836">
            <v>63.26</v>
          </cell>
        </row>
        <row r="2837">
          <cell r="A2837">
            <v>4814</v>
          </cell>
          <cell r="B2837" t="str">
            <v>REPUESTO ESCOBA VERDE</v>
          </cell>
          <cell r="C2837">
            <v>63.26</v>
          </cell>
        </row>
        <row r="2838">
          <cell r="A2838">
            <v>4815</v>
          </cell>
          <cell r="B2838" t="str">
            <v>REPUESTO ESCOBA AMARILLA</v>
          </cell>
          <cell r="C2838">
            <v>63.26</v>
          </cell>
        </row>
        <row r="2839">
          <cell r="A2839">
            <v>4816</v>
          </cell>
          <cell r="B2839" t="str">
            <v>REPUESTO ESCOBA BLANCA</v>
          </cell>
          <cell r="C2839">
            <v>63.26</v>
          </cell>
        </row>
        <row r="2840">
          <cell r="A2840">
            <v>4817</v>
          </cell>
          <cell r="B2840" t="str">
            <v>REPUESTO ESCOBA AZUL</v>
          </cell>
          <cell r="C2840">
            <v>63.26</v>
          </cell>
        </row>
        <row r="2841">
          <cell r="A2841">
            <v>4818</v>
          </cell>
          <cell r="B2841" t="str">
            <v>BASTON DE ALUMINIO CAFÉ</v>
          </cell>
          <cell r="C2841">
            <v>126.03</v>
          </cell>
        </row>
        <row r="2842">
          <cell r="A2842">
            <v>4819</v>
          </cell>
          <cell r="B2842" t="str">
            <v>BASTON DE ALUMINIO BLANCO</v>
          </cell>
          <cell r="C2842">
            <v>126.03</v>
          </cell>
        </row>
        <row r="2843">
          <cell r="A2843">
            <v>4820</v>
          </cell>
          <cell r="B2843" t="str">
            <v xml:space="preserve">BASTON ALUMINIO ROJO           1905-AR            </v>
          </cell>
          <cell r="C2843">
            <v>126.03</v>
          </cell>
        </row>
        <row r="2844">
          <cell r="A2844">
            <v>4821</v>
          </cell>
          <cell r="B2844" t="str">
            <v xml:space="preserve">BASTON ALUMINIO VERDE          1905-AG            </v>
          </cell>
          <cell r="C2844">
            <v>126.03</v>
          </cell>
        </row>
        <row r="2845">
          <cell r="A2845">
            <v>4822</v>
          </cell>
          <cell r="B2845" t="str">
            <v xml:space="preserve">BASTON ALUMINIO AMARILLO       1905-AY            </v>
          </cell>
          <cell r="C2845">
            <v>126.03</v>
          </cell>
        </row>
        <row r="2846">
          <cell r="A2846">
            <v>4823</v>
          </cell>
          <cell r="B2846" t="str">
            <v xml:space="preserve">BASTON ALUMINIO AZUL           1905-AB            </v>
          </cell>
          <cell r="C2846">
            <v>126.03</v>
          </cell>
        </row>
        <row r="2847">
          <cell r="A2847">
            <v>4824</v>
          </cell>
          <cell r="B2847" t="str">
            <v xml:space="preserve">BASTON FIB-VIDR PUNTA PLA CAFE 1906-FT            </v>
          </cell>
          <cell r="C2847">
            <v>80.959999999999994</v>
          </cell>
        </row>
        <row r="2848">
          <cell r="A2848">
            <v>4825</v>
          </cell>
          <cell r="B2848" t="str">
            <v xml:space="preserve">BASTON FIB-VIDR PUNTA PLA BLAN 1906-FW            </v>
          </cell>
          <cell r="C2848">
            <v>80.959999999999994</v>
          </cell>
        </row>
        <row r="2849">
          <cell r="A2849">
            <v>4826</v>
          </cell>
          <cell r="B2849" t="str">
            <v xml:space="preserve">BASTON FIBRA VID PUNTA PL ROJO 1906-FR            </v>
          </cell>
          <cell r="C2849">
            <v>80.959999999999994</v>
          </cell>
        </row>
        <row r="2850">
          <cell r="A2850">
            <v>4827</v>
          </cell>
          <cell r="B2850" t="str">
            <v xml:space="preserve">BASTON FIBRA VID PUNTA PL VERD 1906-FG            </v>
          </cell>
          <cell r="C2850">
            <v>80.959999999999994</v>
          </cell>
        </row>
        <row r="2851">
          <cell r="A2851">
            <v>4828</v>
          </cell>
          <cell r="B2851" t="str">
            <v xml:space="preserve">BASTON FIBRA VID PUNTA PL AMAR 1906-FY            </v>
          </cell>
          <cell r="C2851">
            <v>80.959999999999994</v>
          </cell>
        </row>
        <row r="2852">
          <cell r="A2852">
            <v>4829</v>
          </cell>
          <cell r="B2852" t="str">
            <v xml:space="preserve">BASTON FIBRA VID PUNTA PL AZUL 1906-FB            </v>
          </cell>
          <cell r="C2852">
            <v>80.959999999999994</v>
          </cell>
        </row>
        <row r="2853">
          <cell r="A2853">
            <v>4830</v>
          </cell>
          <cell r="B2853" t="str">
            <v>BASTON FIB DE VIDRIO (1.50m) PUNTA ZINC CAFÉ</v>
          </cell>
          <cell r="C2853">
            <v>73.540000000000006</v>
          </cell>
        </row>
        <row r="2854">
          <cell r="A2854">
            <v>4831</v>
          </cell>
          <cell r="B2854" t="str">
            <v>BASTON FIB DE VIDRIO (1.50m) PUNTA ZINC BLANCO</v>
          </cell>
          <cell r="C2854">
            <v>73.540000000000006</v>
          </cell>
        </row>
        <row r="2855">
          <cell r="A2855">
            <v>4832</v>
          </cell>
          <cell r="B2855" t="str">
            <v>BASTON FIB DE VIDRIO (1.50m) PUNTA ZINC ROJO</v>
          </cell>
          <cell r="C2855">
            <v>73.540000000000006</v>
          </cell>
        </row>
        <row r="2856">
          <cell r="A2856">
            <v>4833</v>
          </cell>
          <cell r="B2856" t="str">
            <v>BASTON FIB DE VIDRIO (1.50m) PUNTA ZINC VERDE</v>
          </cell>
          <cell r="C2856">
            <v>73.540000000000006</v>
          </cell>
        </row>
        <row r="2857">
          <cell r="A2857">
            <v>4834</v>
          </cell>
          <cell r="B2857" t="str">
            <v>BASTON FIB DE VIDRIO (1.50m) PUNTA ZINC AMARILLO</v>
          </cell>
          <cell r="C2857">
            <v>73.540000000000006</v>
          </cell>
        </row>
        <row r="2858">
          <cell r="A2858">
            <v>4835</v>
          </cell>
          <cell r="B2858" t="str">
            <v>BASTON FIB DE VIDRIO (1.50m) PUNTA ZINC AZUL</v>
          </cell>
          <cell r="C2858">
            <v>73.540000000000006</v>
          </cell>
        </row>
        <row r="2859">
          <cell r="A2859">
            <v>4836</v>
          </cell>
          <cell r="B2859" t="str">
            <v>BASTON DE MADERA SIN ROSCA</v>
          </cell>
          <cell r="C2859">
            <v>8.6</v>
          </cell>
        </row>
        <row r="2860">
          <cell r="A2860">
            <v>4837</v>
          </cell>
          <cell r="B2860" t="str">
            <v>BASTON DE MADERA CON ROSCA DE MADERA</v>
          </cell>
          <cell r="C2860">
            <v>9.48</v>
          </cell>
        </row>
        <row r="2861">
          <cell r="A2861">
            <v>4838</v>
          </cell>
          <cell r="B2861" t="str">
            <v>BASTON DE MADERA CON PUNTA METALICA</v>
          </cell>
          <cell r="C2861">
            <v>19.059999999999999</v>
          </cell>
        </row>
        <row r="2862">
          <cell r="A2862">
            <v>4839</v>
          </cell>
          <cell r="B2862" t="str">
            <v>BASTON DE LAMINA ROJO</v>
          </cell>
          <cell r="C2862">
            <v>12.07</v>
          </cell>
        </row>
        <row r="2863">
          <cell r="A2863">
            <v>4840</v>
          </cell>
          <cell r="B2863" t="str">
            <v>BASTON DE LAMINA VERDE</v>
          </cell>
          <cell r="C2863">
            <v>12.07</v>
          </cell>
        </row>
        <row r="2864">
          <cell r="A2864">
            <v>4841</v>
          </cell>
          <cell r="B2864" t="str">
            <v>BASTON DE LAMINA AMARILLO</v>
          </cell>
          <cell r="C2864">
            <v>12.07</v>
          </cell>
        </row>
        <row r="2865">
          <cell r="A2865">
            <v>4842</v>
          </cell>
          <cell r="B2865" t="str">
            <v>BASTON DE LAMINA AZUL</v>
          </cell>
          <cell r="C2865">
            <v>12.07</v>
          </cell>
        </row>
        <row r="2866">
          <cell r="A2866">
            <v>4843</v>
          </cell>
          <cell r="B2866" t="str">
            <v>REPUESTO TRAPEADOR ANTIBAC INTERCAMBIABLE ROJO</v>
          </cell>
          <cell r="C2866">
            <v>73.94</v>
          </cell>
        </row>
        <row r="2867">
          <cell r="A2867">
            <v>4844</v>
          </cell>
          <cell r="B2867" t="str">
            <v>REPUESTO TRAPEADOR ANTIBAC INTERCAMBIABLE VERDE</v>
          </cell>
          <cell r="C2867">
            <v>73.94</v>
          </cell>
        </row>
        <row r="2868">
          <cell r="A2868">
            <v>4845</v>
          </cell>
          <cell r="B2868" t="str">
            <v>REPUESTO TRAPEADOR ANTIBAC INTERCAMBIABLE AMARILLO</v>
          </cell>
          <cell r="C2868">
            <v>73.94</v>
          </cell>
        </row>
        <row r="2869">
          <cell r="A2869">
            <v>4846</v>
          </cell>
          <cell r="B2869" t="str">
            <v xml:space="preserve">REP TRAPEADOR ANTIB INTER AZUL 8418B              </v>
          </cell>
          <cell r="C2869">
            <v>73.94</v>
          </cell>
        </row>
        <row r="2870">
          <cell r="A2870">
            <v>4847</v>
          </cell>
          <cell r="B2870" t="str">
            <v>REPUESTO TRAPEADOR INTERCAMBIABLE (mod. 500) 400g ROJO</v>
          </cell>
          <cell r="C2870">
            <v>22.23</v>
          </cell>
        </row>
        <row r="2871">
          <cell r="A2871">
            <v>4848</v>
          </cell>
          <cell r="B2871" t="str">
            <v>REPUESTO TRAPEADOR INTERCAMBIABLE (mod. 500) 400g VERDE</v>
          </cell>
          <cell r="C2871">
            <v>22.23</v>
          </cell>
        </row>
        <row r="2872">
          <cell r="A2872">
            <v>4849</v>
          </cell>
          <cell r="B2872" t="str">
            <v>REPUESTO TRAPEADOR INTERCAMBIABLE (mod. 500) 400g AMARILLO</v>
          </cell>
          <cell r="C2872">
            <v>22.23</v>
          </cell>
        </row>
        <row r="2873">
          <cell r="A2873">
            <v>4850</v>
          </cell>
          <cell r="B2873" t="str">
            <v xml:space="preserve">REP TRAPEADOR INTER MOD500AZUL 8250PB             </v>
          </cell>
          <cell r="C2873">
            <v>22.23</v>
          </cell>
        </row>
        <row r="2874">
          <cell r="A2874">
            <v>4851</v>
          </cell>
          <cell r="B2874" t="str">
            <v>REPUESTO ESCOBA TIPO ABANICO ROJA</v>
          </cell>
          <cell r="C2874">
            <v>20.64</v>
          </cell>
        </row>
        <row r="2875">
          <cell r="A2875">
            <v>4852</v>
          </cell>
          <cell r="B2875" t="str">
            <v>REPUESTO ESCOBA TIPO ABANICO VERDE</v>
          </cell>
          <cell r="C2875">
            <v>20.64</v>
          </cell>
        </row>
        <row r="2876">
          <cell r="A2876">
            <v>4853</v>
          </cell>
          <cell r="B2876" t="str">
            <v>REPUESTO ESCOBA TIPO ABANICO AMARILLA</v>
          </cell>
          <cell r="C2876">
            <v>20.64</v>
          </cell>
        </row>
        <row r="2877">
          <cell r="A2877">
            <v>4854</v>
          </cell>
          <cell r="B2877" t="str">
            <v>REPUESTO ESCOBA TIPO ABANICO AZUL</v>
          </cell>
          <cell r="C2877">
            <v>20.64</v>
          </cell>
        </row>
        <row r="2878">
          <cell r="A2878">
            <v>4855</v>
          </cell>
          <cell r="B2878" t="str">
            <v>REPUESTO JALADOR HULE ESPUMA HYGIENIC 55cm ROJO</v>
          </cell>
          <cell r="C2878">
            <v>96.81</v>
          </cell>
        </row>
        <row r="2879">
          <cell r="A2879">
            <v>4856</v>
          </cell>
          <cell r="B2879" t="str">
            <v>REPUESTO JALADOR HULE ESPUMA HYGIENIC 55cm VERDE</v>
          </cell>
          <cell r="C2879">
            <v>99.04</v>
          </cell>
        </row>
        <row r="2880">
          <cell r="A2880">
            <v>4857</v>
          </cell>
          <cell r="B2880" t="str">
            <v>REPUESTO JALADOR HULE ESPUMA HYGIENIC 55cm AMARILLO</v>
          </cell>
          <cell r="C2880">
            <v>96.81</v>
          </cell>
        </row>
        <row r="2881">
          <cell r="A2881">
            <v>4858</v>
          </cell>
          <cell r="B2881" t="str">
            <v>REPUESTO JALADOR HULE ESPUMA HYGIENIC 55cm AZUL</v>
          </cell>
          <cell r="C2881">
            <v>96.81</v>
          </cell>
        </row>
        <row r="2882">
          <cell r="A2882">
            <v>4859</v>
          </cell>
          <cell r="B2882" t="str">
            <v>REPUESTO JALADOR INDUSTRIAL PARA PISOS (75cm) ROJO</v>
          </cell>
          <cell r="C2882">
            <v>139.16999999999999</v>
          </cell>
        </row>
        <row r="2883">
          <cell r="A2883">
            <v>4860</v>
          </cell>
          <cell r="B2883" t="str">
            <v>REPUESTO JALADOR INDUSTRIAL PARA PISOS (75cm) VERDE</v>
          </cell>
          <cell r="C2883">
            <v>139.16999999999999</v>
          </cell>
        </row>
        <row r="2884">
          <cell r="A2884">
            <v>4861</v>
          </cell>
          <cell r="B2884" t="str">
            <v>REPUESTO JALADOR INDUSTRIAL PARA PISOS (75cm) AMARILLO</v>
          </cell>
          <cell r="C2884">
            <v>139.16999999999999</v>
          </cell>
        </row>
        <row r="2885">
          <cell r="A2885">
            <v>4862</v>
          </cell>
          <cell r="B2885" t="str">
            <v>REPUESTO JALADOR INDUSTRIAL PARA PISOS (75cm) AZUL</v>
          </cell>
          <cell r="C2885">
            <v>139.16999999999999</v>
          </cell>
        </row>
        <row r="2886">
          <cell r="A2886">
            <v>4863</v>
          </cell>
          <cell r="B2886" t="str">
            <v xml:space="preserve">REP JALADOR IND PISOS 45C ROJO W20045R            </v>
          </cell>
          <cell r="C2886">
            <v>75.319999999999993</v>
          </cell>
        </row>
        <row r="2887">
          <cell r="A2887">
            <v>4864</v>
          </cell>
          <cell r="B2887" t="str">
            <v>REPUESTO JALADOR INDUSTRIAL PARA PISOS (45cm) VERDE</v>
          </cell>
          <cell r="C2887">
            <v>75.319999999999993</v>
          </cell>
        </row>
        <row r="2888">
          <cell r="A2888">
            <v>4865</v>
          </cell>
          <cell r="B2888" t="str">
            <v>REPUESTO JALADOR INDUSTRIAL PARA PISOS (45cm) AMARILLO</v>
          </cell>
          <cell r="C2888">
            <v>75.319999999999993</v>
          </cell>
        </row>
        <row r="2889">
          <cell r="A2889">
            <v>4866</v>
          </cell>
          <cell r="B2889" t="str">
            <v>REPUESTO JALADOR INDUSTRIAL PARA PISOS (45cm) AZUL</v>
          </cell>
          <cell r="C2889">
            <v>75.319999999999993</v>
          </cell>
        </row>
        <row r="2890">
          <cell r="A2890">
            <v>4867</v>
          </cell>
          <cell r="B2890" t="str">
            <v>CEPILLO MOSTRADOR DE 1 3/4" BLANCO</v>
          </cell>
          <cell r="C2890">
            <v>41.12</v>
          </cell>
        </row>
        <row r="2891">
          <cell r="A2891">
            <v>4868</v>
          </cell>
          <cell r="B2891" t="str">
            <v>CEPILLO MOSTRADOR DE 1 3/4" ROJO</v>
          </cell>
          <cell r="C2891">
            <v>41.12</v>
          </cell>
        </row>
        <row r="2892">
          <cell r="A2892">
            <v>4869</v>
          </cell>
          <cell r="B2892" t="str">
            <v>CEPILLO MOSTRADOR DE 1 3/4" VERDE</v>
          </cell>
          <cell r="C2892">
            <v>41.12</v>
          </cell>
        </row>
        <row r="2893">
          <cell r="A2893">
            <v>4870</v>
          </cell>
          <cell r="B2893" t="str">
            <v>CEPILLO MOSTRADOR DE 1 3/4" AMARILLO</v>
          </cell>
          <cell r="C2893">
            <v>41.12</v>
          </cell>
        </row>
        <row r="2894">
          <cell r="A2894">
            <v>4871</v>
          </cell>
          <cell r="B2894" t="str">
            <v>CEPILLO MOSTRADOR DE 1 3/4" AZUL</v>
          </cell>
          <cell r="C2894">
            <v>41.12</v>
          </cell>
        </row>
        <row r="2895">
          <cell r="A2895">
            <v>4872</v>
          </cell>
          <cell r="B2895" t="str">
            <v xml:space="preserve">CEPILLO CORTO 8 1/2 BLANCO     4002W              </v>
          </cell>
          <cell r="C2895">
            <v>37.56</v>
          </cell>
        </row>
        <row r="2896">
          <cell r="A2896">
            <v>4873</v>
          </cell>
          <cell r="B2896" t="str">
            <v>CEPILLO CORTO 8 1/2" ROJO</v>
          </cell>
          <cell r="C2896">
            <v>37.56</v>
          </cell>
        </row>
        <row r="2897">
          <cell r="A2897">
            <v>4874</v>
          </cell>
          <cell r="B2897" t="str">
            <v>CEPILLO CORTO 8 1/2" VERDE</v>
          </cell>
          <cell r="C2897">
            <v>37.56</v>
          </cell>
        </row>
        <row r="2898">
          <cell r="A2898">
            <v>4875</v>
          </cell>
          <cell r="B2898" t="str">
            <v>CEPILLO CORTO 8 1/2" AMARILLO</v>
          </cell>
          <cell r="C2898">
            <v>37.56</v>
          </cell>
        </row>
        <row r="2899">
          <cell r="A2899">
            <v>4876</v>
          </cell>
          <cell r="B2899" t="str">
            <v>CEPILLO CORTO 8 1/2" AZUL</v>
          </cell>
          <cell r="C2899">
            <v>37.56</v>
          </cell>
        </row>
        <row r="2900">
          <cell r="A2900">
            <v>4877</v>
          </cell>
          <cell r="B2900" t="str">
            <v xml:space="preserve">CEPILLO LARGO 20¨ BLANCO       4102W              </v>
          </cell>
          <cell r="C2900">
            <v>47.45</v>
          </cell>
        </row>
        <row r="2901">
          <cell r="A2901">
            <v>4878</v>
          </cell>
          <cell r="B2901" t="str">
            <v xml:space="preserve">CEPILLO LARGO 20¨ ROJO         4102R              </v>
          </cell>
          <cell r="C2901">
            <v>47.45</v>
          </cell>
        </row>
        <row r="2902">
          <cell r="A2902">
            <v>4879</v>
          </cell>
          <cell r="B2902" t="str">
            <v>CEPILLO LARGO 20" VERDE</v>
          </cell>
          <cell r="C2902">
            <v>47.45</v>
          </cell>
        </row>
        <row r="2903">
          <cell r="A2903">
            <v>4880</v>
          </cell>
          <cell r="B2903" t="str">
            <v>CEPILLO LARGO 20" AMARILLO</v>
          </cell>
          <cell r="C2903">
            <v>47.45</v>
          </cell>
        </row>
        <row r="2904">
          <cell r="A2904">
            <v>4881</v>
          </cell>
          <cell r="B2904" t="str">
            <v>CEPILLO LARGO 20" AZUL</v>
          </cell>
          <cell r="C2904">
            <v>47.45</v>
          </cell>
        </row>
        <row r="2905">
          <cell r="A2905">
            <v>4882</v>
          </cell>
          <cell r="B2905" t="str">
            <v>RECOGEDOR LAMINA INDUSTRIAL</v>
          </cell>
          <cell r="C2905">
            <v>85.73</v>
          </cell>
        </row>
        <row r="2906">
          <cell r="A2906">
            <v>4883</v>
          </cell>
          <cell r="B2906" t="str">
            <v>REPUESTO POLICLEAN TRAPEADOR ROJO</v>
          </cell>
          <cell r="C2906">
            <v>37.47</v>
          </cell>
        </row>
        <row r="2907">
          <cell r="A2907">
            <v>4884</v>
          </cell>
          <cell r="B2907" t="str">
            <v>REPUESTO POLICLEAN TRAPEADOR VERDE</v>
          </cell>
          <cell r="C2907">
            <v>37.47</v>
          </cell>
        </row>
        <row r="2908">
          <cell r="A2908">
            <v>4885</v>
          </cell>
          <cell r="B2908" t="str">
            <v>REPUESTO POLICLEAN TRAPEADOR AMARILLO</v>
          </cell>
          <cell r="C2908">
            <v>37.47</v>
          </cell>
        </row>
        <row r="2909">
          <cell r="A2909">
            <v>4886</v>
          </cell>
          <cell r="B2909" t="str">
            <v>REPUESTO POLICLEAN TRAPEADOR AZUL</v>
          </cell>
          <cell r="C2909">
            <v>37.47</v>
          </cell>
        </row>
        <row r="2910">
          <cell r="A2910">
            <v>4887</v>
          </cell>
          <cell r="B2910" t="str">
            <v>REPUESTO ECOSTRIPS TRAPEADOR</v>
          </cell>
          <cell r="C2910">
            <v>12.63</v>
          </cell>
        </row>
        <row r="2911">
          <cell r="A2911">
            <v>4888</v>
          </cell>
          <cell r="B2911" t="str">
            <v>CEPILLO CIRCULAR PROPILENO 19"</v>
          </cell>
          <cell r="C2911">
            <v>275.95</v>
          </cell>
        </row>
        <row r="2912">
          <cell r="A2912">
            <v>4889</v>
          </cell>
          <cell r="B2912" t="str">
            <v xml:space="preserve">CEPILLO CIRCULAR NYLON 19"     2619-A             </v>
          </cell>
          <cell r="C2912">
            <v>573.20000000000005</v>
          </cell>
        </row>
        <row r="2913">
          <cell r="A2913">
            <v>4891</v>
          </cell>
          <cell r="B2913" t="str">
            <v xml:space="preserve">CEPILLO CIR ALAMBRE CERRADO 19 2019-A             </v>
          </cell>
          <cell r="C2913">
            <v>428.73</v>
          </cell>
        </row>
        <row r="2914">
          <cell r="A2914">
            <v>4892</v>
          </cell>
          <cell r="B2914" t="str">
            <v xml:space="preserve">BONNET LIMPIADOR MODELO TIGER  BNT-19             </v>
          </cell>
          <cell r="C2914">
            <v>424.32</v>
          </cell>
        </row>
        <row r="2915">
          <cell r="A2915">
            <v>4895</v>
          </cell>
          <cell r="B2915" t="str">
            <v>REPUESTO JALADOR INDUST.P/PISO 45 CMS. GRIS (W2004</v>
          </cell>
          <cell r="C2915">
            <v>75.319999999999993</v>
          </cell>
        </row>
        <row r="2916">
          <cell r="A2916">
            <v>4896</v>
          </cell>
          <cell r="B2916" t="str">
            <v>REPUESTO JALADOR INDUST.P/PISO 75 CMS. GRIS (W2007</v>
          </cell>
          <cell r="C2916">
            <v>139.16999999999999</v>
          </cell>
        </row>
        <row r="2917">
          <cell r="A2917">
            <v>4897</v>
          </cell>
          <cell r="B2917" t="str">
            <v>SW100 LAVADORA D AG 1 UND</v>
          </cell>
          <cell r="C2917">
            <v>51956.47</v>
          </cell>
        </row>
        <row r="2918">
          <cell r="A2918">
            <v>4898</v>
          </cell>
          <cell r="B2918" t="str">
            <v>SW282 CART P/LAVADO 1 PZA</v>
          </cell>
          <cell r="C2918">
            <v>1757.14</v>
          </cell>
        </row>
        <row r="2919">
          <cell r="A2919">
            <v>4899</v>
          </cell>
          <cell r="B2919" t="str">
            <v>BOMBA #053436 LM1A1 1 UND</v>
          </cell>
          <cell r="C2919">
            <v>4698.71</v>
          </cell>
        </row>
        <row r="2920">
          <cell r="A2920">
            <v>4903</v>
          </cell>
          <cell r="B2920" t="str">
            <v>TRAPEADOR ANTIBAC INTERCAMBIA  BLE 400 GR. AMARILL</v>
          </cell>
          <cell r="C2920">
            <v>60</v>
          </cell>
        </row>
        <row r="2921">
          <cell r="A2921">
            <v>4904</v>
          </cell>
          <cell r="B2921" t="str">
            <v xml:space="preserve">JALADOR BASE PLASTICA 45CM AMA RILLO (FI45Y)      </v>
          </cell>
          <cell r="C2921">
            <v>84.66</v>
          </cell>
        </row>
        <row r="2922">
          <cell r="A2922">
            <v>4905</v>
          </cell>
          <cell r="B2922" t="str">
            <v xml:space="preserve">ESCOBILLON ROJO DE 2"          (5120R)            </v>
          </cell>
          <cell r="C2922">
            <v>34.799999999999997</v>
          </cell>
        </row>
        <row r="2923">
          <cell r="A2923">
            <v>4908</v>
          </cell>
          <cell r="B2923" t="str">
            <v>CEPILLO P/PISOS 14" BLOCK      PLASTICO FIBRA POLI</v>
          </cell>
          <cell r="C2923">
            <v>24.82</v>
          </cell>
        </row>
        <row r="2924">
          <cell r="A2924">
            <v>4909</v>
          </cell>
          <cell r="B2924" t="str">
            <v xml:space="preserve">ESCOBA CON FIBRA DE POLIESTER  </v>
          </cell>
          <cell r="C2924">
            <v>16.59</v>
          </cell>
        </row>
        <row r="2925">
          <cell r="A2925">
            <v>4910</v>
          </cell>
          <cell r="B2925" t="str">
            <v>REPUESTO ESCOBA COLOR CREMA</v>
          </cell>
          <cell r="C2925">
            <v>63.26</v>
          </cell>
        </row>
        <row r="2926">
          <cell r="A2926">
            <v>4911</v>
          </cell>
          <cell r="B2926" t="str">
            <v>BASTON FIBRA DE VIDRIO (1.50M) PUNTA PLATICA NEGRA</v>
          </cell>
          <cell r="C2926">
            <v>80.959999999999994</v>
          </cell>
        </row>
        <row r="2927">
          <cell r="A2927">
            <v>4912</v>
          </cell>
          <cell r="B2927" t="str">
            <v>BASTON FIBRA DE VIDRIO (1.50M) PUNTA PLASTICA CREMA</v>
          </cell>
          <cell r="C2927">
            <v>80.959999999999994</v>
          </cell>
        </row>
        <row r="2928">
          <cell r="A2928">
            <v>4913</v>
          </cell>
          <cell r="B2928" t="str">
            <v xml:space="preserve">ESPATULA MULTIUSOS AZUL   </v>
          </cell>
          <cell r="C2928">
            <v>33.61</v>
          </cell>
        </row>
        <row r="2929">
          <cell r="A2929">
            <v>4915</v>
          </cell>
          <cell r="B2929" t="str">
            <v xml:space="preserve">CEPILLO PARA PISOS PVC 18"     VERDE              </v>
          </cell>
          <cell r="C2929">
            <v>73.45</v>
          </cell>
        </row>
        <row r="2930">
          <cell r="A2930">
            <v>4938</v>
          </cell>
          <cell r="B2930" t="str">
            <v xml:space="preserve">BASTON FIBRA VIDRIO 1.20CM     </v>
          </cell>
          <cell r="C2930">
            <v>68.400000000000006</v>
          </cell>
        </row>
        <row r="2931">
          <cell r="A2931">
            <v>4939</v>
          </cell>
          <cell r="B2931" t="str">
            <v xml:space="preserve">CUBETA PLASTICO AMARILLA 22L  </v>
          </cell>
          <cell r="C2931">
            <v>180.68</v>
          </cell>
        </row>
        <row r="2932">
          <cell r="A2932">
            <v>4971</v>
          </cell>
          <cell r="B2932" t="str">
            <v>801619 BOLSA DESECHABLE PAQ/10</v>
          </cell>
          <cell r="C2932">
            <v>138.80000000000001</v>
          </cell>
        </row>
        <row r="2933">
          <cell r="A2933">
            <v>4972</v>
          </cell>
          <cell r="B2933" t="str">
            <v>802021 KIT ACCESORIOS GO VAC</v>
          </cell>
          <cell r="C2933">
            <v>160.5</v>
          </cell>
        </row>
        <row r="2934">
          <cell r="A2934">
            <v>4973</v>
          </cell>
          <cell r="B2934" t="str">
            <v xml:space="preserve">BASE METALICA P/MOP 90CM       </v>
          </cell>
          <cell r="C2934">
            <v>28.42</v>
          </cell>
        </row>
        <row r="2935">
          <cell r="A2935">
            <v>4981</v>
          </cell>
          <cell r="B2935" t="str">
            <v>604780 KIT RECICLAJE SCRUBBER 5520 26</v>
          </cell>
          <cell r="C2935">
            <v>2851.3</v>
          </cell>
        </row>
        <row r="2936">
          <cell r="A2936">
            <v>4982</v>
          </cell>
          <cell r="B2936" t="str">
            <v>602928 PORTADISCOS SCRUBBER 26 (PAQ. C/2)</v>
          </cell>
          <cell r="C2936">
            <v>858.7</v>
          </cell>
        </row>
        <row r="2937">
          <cell r="A2937">
            <v>4983</v>
          </cell>
          <cell r="B2937" t="str">
            <v>603159 CEPILLOS POLIPROPILENO 13 (PAQ. C/2)</v>
          </cell>
          <cell r="C2937">
            <v>743.8</v>
          </cell>
        </row>
        <row r="2938">
          <cell r="A2938">
            <v>4984</v>
          </cell>
          <cell r="B2938" t="str">
            <v>600394 BATERIAS P/SCRUBBER 26 215 AMP./HR.</v>
          </cell>
          <cell r="C2938">
            <v>2280.8000000000002</v>
          </cell>
        </row>
        <row r="2939">
          <cell r="A2939">
            <v>4985</v>
          </cell>
          <cell r="B2939" t="str">
            <v xml:space="preserve">TRAPEADOR INTERCAMBIABLE       TWISTER BLANCO 500 </v>
          </cell>
          <cell r="C2939">
            <v>22.23</v>
          </cell>
        </row>
        <row r="2940">
          <cell r="A2940">
            <v>4986</v>
          </cell>
          <cell r="B2940" t="str">
            <v>469760868 CARGADOR DE BATERIAS P/SPEED GLEAM 36 V.</v>
          </cell>
          <cell r="C2940">
            <v>3640.9</v>
          </cell>
        </row>
        <row r="2941">
          <cell r="A2941">
            <v>4987</v>
          </cell>
          <cell r="B2941" t="str">
            <v xml:space="preserve">TAZON P/ CEPILLO PARA BAÑOS    </v>
          </cell>
          <cell r="C2941">
            <v>16.37</v>
          </cell>
        </row>
        <row r="2942">
          <cell r="A2942">
            <v>4988</v>
          </cell>
          <cell r="B2942" t="str">
            <v xml:space="preserve">ESCOBILLON INTERCAMBIABLE 1/2" BLANCO             </v>
          </cell>
          <cell r="C2942">
            <v>43.8</v>
          </cell>
        </row>
        <row r="2943">
          <cell r="A2943">
            <v>4989</v>
          </cell>
          <cell r="B2943" t="str">
            <v xml:space="preserve">ESCOBILLON INTERCAMBIABLE 1"   AZUL               </v>
          </cell>
          <cell r="C2943">
            <v>49.53</v>
          </cell>
        </row>
        <row r="2944">
          <cell r="A2944">
            <v>4990</v>
          </cell>
          <cell r="B2944" t="str">
            <v xml:space="preserve">VARILLA FLEXIBLE ACERO P/ESC   </v>
          </cell>
          <cell r="C2944">
            <v>87.77</v>
          </cell>
        </row>
        <row r="2945">
          <cell r="A2945">
            <v>4991</v>
          </cell>
          <cell r="B2945" t="str">
            <v>603172 KIT RECICLAJE SCRUBBER 5100</v>
          </cell>
          <cell r="C2945">
            <v>3354.6</v>
          </cell>
        </row>
        <row r="2946">
          <cell r="A2946">
            <v>4992</v>
          </cell>
          <cell r="B2946" t="str">
            <v>606227 PORTADISCO P/5100 17</v>
          </cell>
          <cell r="C2946">
            <v>1606.9</v>
          </cell>
        </row>
        <row r="2947">
          <cell r="A2947">
            <v>4993</v>
          </cell>
          <cell r="B2947" t="str">
            <v>370007 CEPILLO POLIPROPILEN17</v>
          </cell>
          <cell r="C2947">
            <v>996.4</v>
          </cell>
        </row>
        <row r="2948">
          <cell r="A2948">
            <v>4994</v>
          </cell>
          <cell r="B2948" t="str">
            <v xml:space="preserve">CEPILLO P/PISOS POLIPROPILENO  24" AMARILLO       </v>
          </cell>
          <cell r="C2948">
            <v>84.02</v>
          </cell>
        </row>
        <row r="2949">
          <cell r="A2949">
            <v>4997</v>
          </cell>
          <cell r="B2949" t="str">
            <v>CEPILLO P/PISOS POLIESTER</v>
          </cell>
          <cell r="C2949">
            <v>45.67</v>
          </cell>
        </row>
        <row r="2950">
          <cell r="A2950">
            <v>4998</v>
          </cell>
          <cell r="B2950" t="str">
            <v xml:space="preserve">CUBETA DE PLASTICO 22L AZUL    </v>
          </cell>
          <cell r="C2950">
            <v>180.68</v>
          </cell>
        </row>
        <row r="2951">
          <cell r="A2951">
            <v>4999</v>
          </cell>
          <cell r="B2951" t="str">
            <v xml:space="preserve">CUBETA DE PLASTICO 22L ROJA    </v>
          </cell>
          <cell r="C2951">
            <v>180.68</v>
          </cell>
        </row>
        <row r="2952">
          <cell r="A2952">
            <v>5000</v>
          </cell>
          <cell r="B2952" t="str">
            <v xml:space="preserve">CUBETA DE PLASTICO 22L VERDE   </v>
          </cell>
          <cell r="C2952">
            <v>180.68</v>
          </cell>
        </row>
        <row r="2953">
          <cell r="A2953">
            <v>5001</v>
          </cell>
          <cell r="B2953" t="str">
            <v xml:space="preserve">JALADOR HULE ESPUMA HYGIENIC   55CM BLANCO        </v>
          </cell>
          <cell r="C2953">
            <v>99.04</v>
          </cell>
        </row>
        <row r="2954">
          <cell r="A2954">
            <v>5002</v>
          </cell>
          <cell r="B2954" t="str">
            <v>CEPILLO P/PISOS PLASTICO FIBRA LECHUGUILLA 18"</v>
          </cell>
          <cell r="C2954">
            <v>79.66</v>
          </cell>
        </row>
        <row r="2955">
          <cell r="A2955">
            <v>5003</v>
          </cell>
          <cell r="B2955" t="str">
            <v>CEPILLO P/PISOS PLASTICO FIBRA LECHUGUILLA 14"</v>
          </cell>
          <cell r="C2955">
            <v>54.82</v>
          </cell>
        </row>
        <row r="2956">
          <cell r="A2956">
            <v>5004</v>
          </cell>
          <cell r="B2956" t="str">
            <v>ADAPTADOR PARA BASTON</v>
          </cell>
          <cell r="C2956">
            <v>4.97</v>
          </cell>
        </row>
        <row r="2957">
          <cell r="A2957">
            <v>5005</v>
          </cell>
          <cell r="B2957" t="str">
            <v xml:space="preserve">ESCOBA ANGULAR FIBRA PVC ROJA  </v>
          </cell>
          <cell r="C2957">
            <v>23.4</v>
          </cell>
        </row>
        <row r="2958">
          <cell r="A2958">
            <v>5006</v>
          </cell>
          <cell r="B2958" t="str">
            <v xml:space="preserve">ESCOBA ANGULAR FIBRA PVC VERDE </v>
          </cell>
          <cell r="C2958">
            <v>23.4</v>
          </cell>
        </row>
        <row r="2959">
          <cell r="A2959">
            <v>5007</v>
          </cell>
          <cell r="B2959" t="str">
            <v xml:space="preserve">ESCOBA ANGULAR FIBRA PVC AMARI LLO                </v>
          </cell>
          <cell r="C2959">
            <v>23.4</v>
          </cell>
        </row>
        <row r="2960">
          <cell r="A2960">
            <v>5008</v>
          </cell>
          <cell r="B2960" t="str">
            <v xml:space="preserve">ESCOBA ABGULAR FIBRA PVC AZUL  </v>
          </cell>
          <cell r="C2960">
            <v>23.4</v>
          </cell>
        </row>
        <row r="2961">
          <cell r="A2961">
            <v>5011</v>
          </cell>
          <cell r="B2961" t="str">
            <v>20361 BREAKER 1 1 PZA</v>
          </cell>
          <cell r="C2961">
            <v>199.61</v>
          </cell>
        </row>
        <row r="2962">
          <cell r="A2962">
            <v>5012</v>
          </cell>
          <cell r="B2962" t="str">
            <v>CEPILLO PISO FIBRA POLIPRO 14"</v>
          </cell>
          <cell r="C2962">
            <v>44.88</v>
          </cell>
        </row>
        <row r="2963">
          <cell r="A2963">
            <v>5013</v>
          </cell>
          <cell r="B2963" t="str">
            <v>CEPILLO PISO FIBRA POLIPRO 14"</v>
          </cell>
          <cell r="C2963">
            <v>44.88</v>
          </cell>
        </row>
        <row r="2964">
          <cell r="A2964">
            <v>5014</v>
          </cell>
          <cell r="B2964" t="str">
            <v xml:space="preserve">CEPILLO PISO FIBRA POLIPRO 14" ROJO               </v>
          </cell>
          <cell r="C2964">
            <v>44.88</v>
          </cell>
        </row>
        <row r="2965">
          <cell r="A2965">
            <v>5015</v>
          </cell>
          <cell r="B2965" t="str">
            <v xml:space="preserve">CEPILLO PISO FIBRA POLIPRO 14" VERDE              </v>
          </cell>
          <cell r="C2965">
            <v>44.88</v>
          </cell>
        </row>
        <row r="2966">
          <cell r="A2966">
            <v>5016</v>
          </cell>
          <cell r="B2966" t="str">
            <v xml:space="preserve">CEPILLO PISO FIBRA POLIPRO 14" AZUL               </v>
          </cell>
          <cell r="C2966">
            <v>44.88</v>
          </cell>
        </row>
        <row r="2967">
          <cell r="A2967">
            <v>5017</v>
          </cell>
          <cell r="B2967" t="str">
            <v xml:space="preserve">CEPILLO PISO FIBRA POLIPRO 18" NEGRO              </v>
          </cell>
          <cell r="C2967">
            <v>62.77</v>
          </cell>
        </row>
        <row r="2968">
          <cell r="A2968">
            <v>5018</v>
          </cell>
          <cell r="B2968" t="str">
            <v xml:space="preserve">CEPILLO PISO FIBRA POLIPRO 18" BLANCO             </v>
          </cell>
          <cell r="C2968">
            <v>62.77</v>
          </cell>
        </row>
        <row r="2969">
          <cell r="A2969">
            <v>5019</v>
          </cell>
          <cell r="B2969" t="str">
            <v xml:space="preserve">CEPILLO PISO FIBRA POLIPRO 18" ROJO               </v>
          </cell>
          <cell r="C2969">
            <v>62.77</v>
          </cell>
        </row>
        <row r="2970">
          <cell r="A2970">
            <v>5020</v>
          </cell>
          <cell r="B2970" t="str">
            <v xml:space="preserve">CEPILLO PISO FIBRA POLIPRO 18" VERDE              </v>
          </cell>
          <cell r="C2970">
            <v>62.77</v>
          </cell>
        </row>
        <row r="2971">
          <cell r="A2971">
            <v>5021</v>
          </cell>
          <cell r="B2971" t="str">
            <v xml:space="preserve">CEPILLO PISO FIBRA POLIPRO 18" AMARILLO           </v>
          </cell>
          <cell r="C2971">
            <v>62.77</v>
          </cell>
        </row>
        <row r="2972">
          <cell r="A2972">
            <v>5022</v>
          </cell>
          <cell r="B2972" t="str">
            <v xml:space="preserve">CEPILLO PISO FIBRE POLIPRO 18" AZUL               </v>
          </cell>
          <cell r="C2972">
            <v>62.77</v>
          </cell>
        </row>
        <row r="2973">
          <cell r="A2973">
            <v>5023</v>
          </cell>
          <cell r="B2973" t="str">
            <v xml:space="preserve">CEPILLO PISO FIBRA POLIPRO 24" NEGRO              </v>
          </cell>
          <cell r="C2973">
            <v>84.02</v>
          </cell>
        </row>
        <row r="2974">
          <cell r="A2974">
            <v>5024</v>
          </cell>
          <cell r="B2974" t="str">
            <v xml:space="preserve">CEPILLO PISO FIBRA POLIPRO 24" BLANCO             </v>
          </cell>
          <cell r="C2974">
            <v>84.02</v>
          </cell>
        </row>
        <row r="2975">
          <cell r="A2975">
            <v>5025</v>
          </cell>
          <cell r="B2975" t="str">
            <v>CEPILLO PISO FIBRA POLIPRO 24"</v>
          </cell>
          <cell r="C2975">
            <v>84.02</v>
          </cell>
        </row>
        <row r="2976">
          <cell r="A2976">
            <v>5026</v>
          </cell>
          <cell r="B2976" t="str">
            <v xml:space="preserve">CEPILLO PISO FIBRA POLIPRO 24" VERDE              </v>
          </cell>
          <cell r="C2976">
            <v>84.02</v>
          </cell>
        </row>
        <row r="2977">
          <cell r="A2977">
            <v>5027</v>
          </cell>
          <cell r="B2977" t="str">
            <v xml:space="preserve">CEPILLO PISO FIBRA POLIPRO 24" AZUL               </v>
          </cell>
          <cell r="C2977">
            <v>84.02</v>
          </cell>
        </row>
        <row r="2978">
          <cell r="A2978">
            <v>5028</v>
          </cell>
          <cell r="B2978" t="str">
            <v xml:space="preserve">ESPATULA MULTIUSOS BLANCA     </v>
          </cell>
          <cell r="C2978">
            <v>33.61</v>
          </cell>
        </row>
        <row r="2979">
          <cell r="A2979">
            <v>5029</v>
          </cell>
          <cell r="B2979" t="str">
            <v xml:space="preserve">ESPATULA MULTIUSOS ROJA        </v>
          </cell>
          <cell r="C2979">
            <v>33.61</v>
          </cell>
        </row>
        <row r="2980">
          <cell r="A2980">
            <v>5030</v>
          </cell>
          <cell r="B2980" t="str">
            <v xml:space="preserve">ESPATULA MULTIUSOS VERDE       </v>
          </cell>
          <cell r="C2980">
            <v>33.61</v>
          </cell>
        </row>
        <row r="2981">
          <cell r="A2981">
            <v>5031</v>
          </cell>
          <cell r="C2981">
            <v>33.61</v>
          </cell>
        </row>
        <row r="2982">
          <cell r="A2982">
            <v>5032</v>
          </cell>
          <cell r="C2982">
            <v>49.73</v>
          </cell>
        </row>
        <row r="2983">
          <cell r="A2983">
            <v>5033</v>
          </cell>
          <cell r="C2983">
            <v>49.73</v>
          </cell>
        </row>
        <row r="2984">
          <cell r="A2984">
            <v>5034</v>
          </cell>
          <cell r="B2984" t="str">
            <v xml:space="preserve">CEPILLO PVC SERIE 18 DE 14"   </v>
          </cell>
          <cell r="C2984">
            <v>49.73</v>
          </cell>
        </row>
        <row r="2985">
          <cell r="A2985">
            <v>5036</v>
          </cell>
          <cell r="B2985" t="str">
            <v xml:space="preserve">CEPILLO PVC SERIE 18 DE 18"    ROJO               </v>
          </cell>
          <cell r="C2985">
            <v>73.45</v>
          </cell>
        </row>
        <row r="2986">
          <cell r="A2986">
            <v>5037</v>
          </cell>
          <cell r="B2986" t="str">
            <v xml:space="preserve">CEPILLO PVC SERIE 18 DE 18"    AMARILLO           </v>
          </cell>
          <cell r="C2986">
            <v>73.45</v>
          </cell>
        </row>
        <row r="2987">
          <cell r="A2987">
            <v>5038</v>
          </cell>
          <cell r="B2987" t="str">
            <v xml:space="preserve">CEPILLO PVC SERIE 18 DE 18"    AZUL               </v>
          </cell>
          <cell r="C2987">
            <v>65.819999999999993</v>
          </cell>
        </row>
        <row r="2988">
          <cell r="A2988">
            <v>5039</v>
          </cell>
          <cell r="B2988" t="str">
            <v xml:space="preserve">CEPILLO PVC SERIE 18 DE 24"    ROJO               </v>
          </cell>
          <cell r="C2988">
            <v>97.17</v>
          </cell>
        </row>
        <row r="2989">
          <cell r="A2989">
            <v>5040</v>
          </cell>
          <cell r="B2989" t="str">
            <v xml:space="preserve">CEPILLO PVC SERIE 18 DE 24"    VERDE              </v>
          </cell>
          <cell r="C2989">
            <v>87.73</v>
          </cell>
        </row>
        <row r="2990">
          <cell r="A2990">
            <v>5041</v>
          </cell>
          <cell r="B2990" t="str">
            <v xml:space="preserve">COLGADOR DE ALUMINIO BLANCO   </v>
          </cell>
          <cell r="C2990">
            <v>48.44</v>
          </cell>
        </row>
        <row r="2991">
          <cell r="A2991">
            <v>5044</v>
          </cell>
          <cell r="B2991" t="str">
            <v>COLGADOR DE ALUMINIO ROJO</v>
          </cell>
          <cell r="C2991">
            <v>48.44</v>
          </cell>
        </row>
        <row r="2992">
          <cell r="A2992">
            <v>5046</v>
          </cell>
          <cell r="B2992" t="str">
            <v xml:space="preserve">COLGADOR DE ALUMINIO AMARILLO </v>
          </cell>
          <cell r="C2992">
            <v>48.44</v>
          </cell>
        </row>
        <row r="2993">
          <cell r="A2993">
            <v>5048</v>
          </cell>
          <cell r="B2993" t="str">
            <v xml:space="preserve">CEPILLO 18" BLOCK PLASTICO     FIBRA POLIESTER    </v>
          </cell>
          <cell r="C2993">
            <v>35.19</v>
          </cell>
        </row>
        <row r="2994">
          <cell r="A2994">
            <v>5049</v>
          </cell>
          <cell r="B2994" t="str">
            <v xml:space="preserve">CEPILLO PVC SERIE 18 DE 24"    AMARILLO           </v>
          </cell>
          <cell r="C2994">
            <v>97.17</v>
          </cell>
        </row>
        <row r="2995">
          <cell r="A2995">
            <v>5050</v>
          </cell>
          <cell r="B2995" t="str">
            <v>CEPILLO PVC SERIE 18 DE 24" AZUL</v>
          </cell>
          <cell r="C2995">
            <v>97.17</v>
          </cell>
        </row>
        <row r="2996">
          <cell r="A2996">
            <v>5051</v>
          </cell>
          <cell r="B2996" t="str">
            <v xml:space="preserve">TUBO DE EXTENSION 9M          </v>
          </cell>
          <cell r="C2996">
            <v>935.38</v>
          </cell>
        </row>
        <row r="2997">
          <cell r="A2997">
            <v>5052</v>
          </cell>
          <cell r="B2997" t="str">
            <v xml:space="preserve">BROCHA SANITARIA AZUL 3"      </v>
          </cell>
          <cell r="C2997">
            <v>41.42</v>
          </cell>
        </row>
        <row r="2998">
          <cell r="A2998">
            <v>5053</v>
          </cell>
          <cell r="B2998" t="str">
            <v xml:space="preserve">BASE METALICA P/MOP 60 CM      </v>
          </cell>
          <cell r="C2998">
            <v>24.14</v>
          </cell>
        </row>
        <row r="2999">
          <cell r="A2999">
            <v>5054</v>
          </cell>
          <cell r="B2999" t="str">
            <v xml:space="preserve">RECOGEDOR DE PLASTICO NEGRO    </v>
          </cell>
          <cell r="C2999">
            <v>72.75</v>
          </cell>
        </row>
        <row r="3000">
          <cell r="A3000">
            <v>5055</v>
          </cell>
          <cell r="B3000" t="str">
            <v xml:space="preserve">RECOGEDOR DE PLASTICO ROJO     </v>
          </cell>
          <cell r="C3000">
            <v>72.75</v>
          </cell>
        </row>
        <row r="3001">
          <cell r="A3001">
            <v>5056</v>
          </cell>
          <cell r="B3001" t="str">
            <v xml:space="preserve">RECOGEDOR DE PLASTICO VERDE    </v>
          </cell>
          <cell r="C3001">
            <v>72.75</v>
          </cell>
        </row>
        <row r="3002">
          <cell r="A3002">
            <v>5057</v>
          </cell>
          <cell r="B3002" t="str">
            <v xml:space="preserve">RECOGEDOR DE PLASTICO AMARILLO </v>
          </cell>
          <cell r="C3002">
            <v>72.75</v>
          </cell>
        </row>
        <row r="3003">
          <cell r="A3003">
            <v>5058</v>
          </cell>
          <cell r="B3003" t="str">
            <v xml:space="preserve">RECOGEDOR DE PLASTICO AZUL     </v>
          </cell>
          <cell r="C3003">
            <v>72.75</v>
          </cell>
        </row>
        <row r="3004">
          <cell r="A3004">
            <v>5059</v>
          </cell>
          <cell r="B3004" t="str">
            <v xml:space="preserve">RECOGEDOR DE PLASTICO BLANCO   </v>
          </cell>
          <cell r="C3004">
            <v>72.75</v>
          </cell>
        </row>
        <row r="3005">
          <cell r="A3005">
            <v>5060</v>
          </cell>
          <cell r="B3005" t="str">
            <v xml:space="preserve">CEPILLO AMARILLO MANUAL PBT    </v>
          </cell>
          <cell r="C3005">
            <v>48.34</v>
          </cell>
        </row>
        <row r="3006">
          <cell r="A3006">
            <v>5061</v>
          </cell>
          <cell r="B3006" t="str">
            <v xml:space="preserve">ESCOBILLON P/TELARAÑAS         </v>
          </cell>
          <cell r="C3006">
            <v>49.1</v>
          </cell>
        </row>
        <row r="3007">
          <cell r="A3007">
            <v>5062</v>
          </cell>
          <cell r="B3007" t="str">
            <v xml:space="preserve">JALADOR AMARILLO 65 CM         </v>
          </cell>
          <cell r="C3007">
            <v>108.13</v>
          </cell>
        </row>
        <row r="3008">
          <cell r="A3008">
            <v>5063</v>
          </cell>
          <cell r="B3008" t="str">
            <v xml:space="preserve">RECOGEDOR AMARILLO MANUAL PLAS TICO               </v>
          </cell>
          <cell r="C3008">
            <v>10.48</v>
          </cell>
        </row>
        <row r="3009">
          <cell r="A3009">
            <v>5064</v>
          </cell>
          <cell r="B3009" t="str">
            <v xml:space="preserve">ESTACION PARA LIMPIEZA CALZADO AZUL               </v>
          </cell>
          <cell r="C3009">
            <v>247</v>
          </cell>
        </row>
        <row r="3010">
          <cell r="A3010">
            <v>5065</v>
          </cell>
          <cell r="B3010" t="str">
            <v xml:space="preserve">CEPILLO P/CARROCERIA 10"       </v>
          </cell>
          <cell r="C3010">
            <v>48.39</v>
          </cell>
        </row>
        <row r="3011">
          <cell r="A3011">
            <v>5066</v>
          </cell>
          <cell r="B3011" t="str">
            <v xml:space="preserve">CEPILLO BASE PLASTICA 8"BLANCO </v>
          </cell>
          <cell r="C3011">
            <v>31.54</v>
          </cell>
        </row>
        <row r="3012">
          <cell r="A3012">
            <v>5067</v>
          </cell>
          <cell r="B3012" t="str">
            <v xml:space="preserve">REP. JALADOR HULE ESPUMA HYG   AZUL 45 CM         </v>
          </cell>
          <cell r="C3012">
            <v>84.66</v>
          </cell>
        </row>
        <row r="3013">
          <cell r="A3013">
            <v>5071</v>
          </cell>
          <cell r="C3013">
            <v>69.209999999999994</v>
          </cell>
        </row>
        <row r="3014">
          <cell r="A3014">
            <v>5076</v>
          </cell>
          <cell r="B3014" t="str">
            <v xml:space="preserve">BASES METALICAS TRADICIONALES  P/MOP 90 CM        </v>
          </cell>
          <cell r="C3014">
            <v>46.82</v>
          </cell>
        </row>
        <row r="3015">
          <cell r="A3015">
            <v>5081</v>
          </cell>
          <cell r="B3015" t="str">
            <v xml:space="preserve">JALADOR P/PISOS BASTON MADERA  </v>
          </cell>
          <cell r="C3015">
            <v>40.270000000000003</v>
          </cell>
        </row>
        <row r="3016">
          <cell r="A3016">
            <v>5082</v>
          </cell>
          <cell r="B3016" t="str">
            <v xml:space="preserve">FIBRA MANUAL VERDE 6" X 9"     </v>
          </cell>
          <cell r="C3016">
            <v>6.65</v>
          </cell>
        </row>
        <row r="3017">
          <cell r="A3017">
            <v>5083</v>
          </cell>
          <cell r="B3017" t="str">
            <v xml:space="preserve">FIBRA MANUAL NEGRA 6" X 9"     </v>
          </cell>
          <cell r="C3017">
            <v>6.65</v>
          </cell>
        </row>
        <row r="3018">
          <cell r="A3018">
            <v>5084</v>
          </cell>
          <cell r="B3018" t="str">
            <v xml:space="preserve">FIBRA MANUAL BLANCA 6" X 9"    </v>
          </cell>
          <cell r="C3018">
            <v>6.65</v>
          </cell>
        </row>
        <row r="3019">
          <cell r="A3019">
            <v>5085</v>
          </cell>
          <cell r="B3019" t="str">
            <v xml:space="preserve">CEPILLO BI LEVEL NEGRO         </v>
          </cell>
          <cell r="C3019">
            <v>51.11</v>
          </cell>
        </row>
        <row r="3020">
          <cell r="A3020">
            <v>5086</v>
          </cell>
          <cell r="B3020" t="str">
            <v xml:space="preserve">ESCOBA TIPO ANGULAR PVC NEGRA  </v>
          </cell>
          <cell r="C3020">
            <v>23.4</v>
          </cell>
        </row>
        <row r="3021">
          <cell r="A3021">
            <v>5087</v>
          </cell>
          <cell r="B3021" t="str">
            <v xml:space="preserve">ESCOBILLON 1/2" ROJO           </v>
          </cell>
          <cell r="C3021">
            <v>29.17</v>
          </cell>
        </row>
        <row r="3022">
          <cell r="A3022">
            <v>5088</v>
          </cell>
          <cell r="B3022" t="str">
            <v xml:space="preserve">JALADOR DOBLE HOJA ROJO        </v>
          </cell>
          <cell r="C3022">
            <v>108.13</v>
          </cell>
        </row>
        <row r="3023">
          <cell r="A3023">
            <v>5089</v>
          </cell>
          <cell r="B3023" t="str">
            <v xml:space="preserve">CEPILLO CON BLOCK DE MADERA 12 "                  </v>
          </cell>
          <cell r="C3023">
            <v>35.090000000000003</v>
          </cell>
        </row>
        <row r="3024">
          <cell r="A3024">
            <v>5090</v>
          </cell>
          <cell r="B3024" t="str">
            <v xml:space="preserve">CEPILLO CON BLOCK 10" RIGIDEZ  BAJA AZUL          </v>
          </cell>
          <cell r="C3024">
            <v>48.34</v>
          </cell>
        </row>
        <row r="3025">
          <cell r="A3025">
            <v>5091</v>
          </cell>
          <cell r="B3025" t="str">
            <v xml:space="preserve">CEPILLO CON BLOCK 10" RIGIDEZ  BAJA CAFE          </v>
          </cell>
          <cell r="C3025">
            <v>48.34</v>
          </cell>
        </row>
        <row r="3026">
          <cell r="A3026">
            <v>5092</v>
          </cell>
          <cell r="B3026" t="str">
            <v xml:space="preserve">CEPILLO CON BLOCK 10" RIGIDEZ  BAJA ROJO          </v>
          </cell>
          <cell r="C3026">
            <v>48.34</v>
          </cell>
        </row>
        <row r="3027">
          <cell r="A3027">
            <v>5093</v>
          </cell>
          <cell r="B3027" t="str">
            <v xml:space="preserve">CEPILLO CON BLOCK 10" RIGIDEZ  BAJA VERDE         </v>
          </cell>
          <cell r="C3027">
            <v>48.34</v>
          </cell>
        </row>
        <row r="3028">
          <cell r="A3028">
            <v>5094</v>
          </cell>
          <cell r="B3028" t="str">
            <v xml:space="preserve">CEPILLO CON BLOCK 10" RIGIDEZ  BAJA AMARILLO      </v>
          </cell>
          <cell r="C3028">
            <v>48.34</v>
          </cell>
        </row>
        <row r="3029">
          <cell r="A3029">
            <v>5095</v>
          </cell>
          <cell r="B3029" t="str">
            <v xml:space="preserve">DETERGENTE EN POLVO ROMA 1 KG  </v>
          </cell>
          <cell r="C3029">
            <v>22.76</v>
          </cell>
        </row>
        <row r="3030">
          <cell r="A3030">
            <v>5096</v>
          </cell>
          <cell r="B3030" t="str">
            <v xml:space="preserve">TRAPEADOR ANTIBACTERIAL  INTER CAMBIABLE AMARILLO </v>
          </cell>
          <cell r="C3030">
            <v>45.38</v>
          </cell>
        </row>
        <row r="3031">
          <cell r="A3031">
            <v>5097</v>
          </cell>
          <cell r="B3031" t="str">
            <v xml:space="preserve">TRAPEADOR ANTIBACTERIAL  INTER CAMBIABLE AZUL     </v>
          </cell>
          <cell r="C3031">
            <v>45.38</v>
          </cell>
        </row>
        <row r="3032">
          <cell r="A3032">
            <v>5098</v>
          </cell>
          <cell r="B3032" t="str">
            <v xml:space="preserve">TRAPEADOR ANTIBACTERIAL  INTER CAMBIABLE ROJO     </v>
          </cell>
          <cell r="C3032">
            <v>45.38</v>
          </cell>
        </row>
        <row r="3033">
          <cell r="A3033">
            <v>5100</v>
          </cell>
          <cell r="B3033" t="str">
            <v>VANGUARD PAPEL MINIROLLO HD180</v>
          </cell>
          <cell r="C3033">
            <v>158.41999999999999</v>
          </cell>
        </row>
        <row r="3034">
          <cell r="A3034">
            <v>5101</v>
          </cell>
          <cell r="B3034" t="str">
            <v xml:space="preserve">VANGUARD PAPEL MAXIROLLO HD360 90538              </v>
          </cell>
          <cell r="C3034">
            <v>158.41999999999999</v>
          </cell>
        </row>
        <row r="3035">
          <cell r="A3035">
            <v>5102</v>
          </cell>
          <cell r="B3035" t="str">
            <v>Vanguard Papel Maxirollo H/D 500m (caja c/6)</v>
          </cell>
          <cell r="C3035">
            <v>222.67</v>
          </cell>
        </row>
        <row r="3036">
          <cell r="A3036">
            <v>5104</v>
          </cell>
          <cell r="B3036" t="str">
            <v>Key Toalla en Rollo Natural H/S 180m (caja c/6)</v>
          </cell>
          <cell r="C3036">
            <v>166.55</v>
          </cell>
        </row>
        <row r="3037">
          <cell r="A3037">
            <v>5105</v>
          </cell>
          <cell r="B3037" t="str">
            <v>Vanguard Toalla en Rollo Natural H/S 165m (caja c/6)</v>
          </cell>
          <cell r="C3037">
            <v>162.04</v>
          </cell>
        </row>
        <row r="3038">
          <cell r="A3038">
            <v>5106</v>
          </cell>
          <cell r="B3038" t="str">
            <v>VAGUARD TOALLA EN ROLLO BLANCA H/S 180M (CAJA C/6)</v>
          </cell>
          <cell r="C3038">
            <v>188.77</v>
          </cell>
        </row>
        <row r="3039">
          <cell r="A3039">
            <v>5107</v>
          </cell>
          <cell r="B3039" t="str">
            <v>Key Servilleta Barramesa H/S (caja c/6000)</v>
          </cell>
          <cell r="C3039">
            <v>206.1</v>
          </cell>
        </row>
        <row r="3040">
          <cell r="A3040">
            <v>5110</v>
          </cell>
          <cell r="C3040">
            <v>156.25</v>
          </cell>
        </row>
        <row r="3041">
          <cell r="A3041">
            <v>5111</v>
          </cell>
          <cell r="B3041" t="str">
            <v>Jabón KimCare Te Verde 18L</v>
          </cell>
          <cell r="C3041">
            <v>245.62</v>
          </cell>
        </row>
        <row r="3042">
          <cell r="A3042">
            <v>5113</v>
          </cell>
          <cell r="B3042" t="str">
            <v>Despachador Toalla en Rollo Lev R Matic Serie i Bl</v>
          </cell>
          <cell r="C3042">
            <v>629.5</v>
          </cell>
        </row>
        <row r="3043">
          <cell r="A3043">
            <v>5114</v>
          </cell>
          <cell r="B3043" t="str">
            <v>DESPACHADOR TOALLA ROLLO SANI  TOUCH SERIE I BLANC</v>
          </cell>
          <cell r="C3043">
            <v>824.5</v>
          </cell>
        </row>
        <row r="3044">
          <cell r="A3044">
            <v>5115</v>
          </cell>
          <cell r="B3044" t="str">
            <v>PETALO TOALLA INDUSTRIAL TAD</v>
          </cell>
          <cell r="C3044">
            <v>208.69</v>
          </cell>
        </row>
        <row r="3045">
          <cell r="A3045">
            <v>5118</v>
          </cell>
          <cell r="C3045">
            <v>227.3</v>
          </cell>
        </row>
        <row r="3046">
          <cell r="A3046">
            <v>5137</v>
          </cell>
          <cell r="C3046">
            <v>285.55</v>
          </cell>
        </row>
        <row r="3047">
          <cell r="A3047">
            <v>5146</v>
          </cell>
          <cell r="B3047" t="str">
            <v>160617 HOSE 1 1/2 X 1 PZA</v>
          </cell>
          <cell r="C3047">
            <v>219.89</v>
          </cell>
        </row>
        <row r="3048">
          <cell r="A3048">
            <v>5200</v>
          </cell>
          <cell r="B3048" t="str">
            <v>SERVILLETA MARLI INTERFOLDEADA CAJA C/24 CORRUGADO</v>
          </cell>
          <cell r="C3048">
            <v>192.89</v>
          </cell>
        </row>
        <row r="3049">
          <cell r="A3049">
            <v>5201</v>
          </cell>
          <cell r="B3049" t="str">
            <v xml:space="preserve">T.EN ROLLO PETALO 180 M.BLANCO CAJA C/6 (92221)   </v>
          </cell>
          <cell r="C3049">
            <v>236.04</v>
          </cell>
        </row>
        <row r="3050">
          <cell r="A3050">
            <v>5202</v>
          </cell>
          <cell r="B3050" t="str">
            <v>TOALLA EN ROLLO PETALO 180 MTS MELÓN CAJA C/6</v>
          </cell>
          <cell r="C3050">
            <v>235.53</v>
          </cell>
        </row>
        <row r="3051">
          <cell r="A3051">
            <v>5203</v>
          </cell>
          <cell r="B3051" t="str">
            <v>TOALLA EN ROLLO KLEENEX ULTRA183M  BCO C.C/6</v>
          </cell>
          <cell r="C3051">
            <v>537.19000000000005</v>
          </cell>
        </row>
        <row r="3052">
          <cell r="A3052">
            <v>5204</v>
          </cell>
          <cell r="B3052" t="str">
            <v>TOALLA EN ROLLO KLEENEX COTTONELLE 130 MTSBCO C/8</v>
          </cell>
          <cell r="C3052">
            <v>314.64999999999998</v>
          </cell>
        </row>
        <row r="3053">
          <cell r="A3053">
            <v>5205</v>
          </cell>
          <cell r="B3053" t="str">
            <v xml:space="preserve">T. EN ROLLO MARLI 180 M. BLANC CAJA C/6 (92257)   </v>
          </cell>
          <cell r="C3053">
            <v>190.43</v>
          </cell>
        </row>
        <row r="3054">
          <cell r="A3054">
            <v>5206</v>
          </cell>
          <cell r="B3054" t="str">
            <v>TOALLA EN ROLLO MARLI  180 MTS  CAFÉ CAJA C/6</v>
          </cell>
          <cell r="C3054">
            <v>140.11000000000001</v>
          </cell>
        </row>
        <row r="3055">
          <cell r="A3055">
            <v>5207</v>
          </cell>
          <cell r="B3055" t="str">
            <v>TOALLA EN ROLLO KLEENEX EXPE</v>
          </cell>
          <cell r="C3055">
            <v>491.4</v>
          </cell>
        </row>
        <row r="3056">
          <cell r="A3056">
            <v>5208</v>
          </cell>
          <cell r="B3056" t="str">
            <v>JABON KIMCARE FRUTAS CAJA C/10</v>
          </cell>
          <cell r="C3056">
            <v>156.25</v>
          </cell>
        </row>
        <row r="3057">
          <cell r="A3057">
            <v>5209</v>
          </cell>
          <cell r="B3057" t="str">
            <v>JABON EN ESPUMA EXPERIENCE CAJA C/4</v>
          </cell>
          <cell r="C3057">
            <v>628.45000000000005</v>
          </cell>
        </row>
        <row r="3058">
          <cell r="A3058">
            <v>5210</v>
          </cell>
          <cell r="B3058" t="str">
            <v>TOALLA ECOLOGICA EN ROLLO 180 MTSX19.5 CM 6 PZAS/</v>
          </cell>
          <cell r="C3058">
            <v>142.03</v>
          </cell>
        </row>
        <row r="3059">
          <cell r="A3059">
            <v>5211</v>
          </cell>
          <cell r="B3059" t="str">
            <v>TOALLA INTERDOBLADA PÉTALO 150H BCO CAJA C/20</v>
          </cell>
          <cell r="C3059">
            <v>220.08</v>
          </cell>
        </row>
        <row r="3060">
          <cell r="A3060">
            <v>5212</v>
          </cell>
          <cell r="B3060" t="str">
            <v>TOALLA INTERDOBLADA PÉTALO 150 HJS MELON CAJA C/20</v>
          </cell>
          <cell r="C3060">
            <v>220.31</v>
          </cell>
        </row>
        <row r="3061">
          <cell r="A3061">
            <v>5213</v>
          </cell>
          <cell r="B3061" t="str">
            <v>TOALLA INTERDOB. KLEENEX COTTONELLE 100H BCO C/20</v>
          </cell>
          <cell r="C3061">
            <v>187.43</v>
          </cell>
        </row>
        <row r="3062">
          <cell r="A3062">
            <v>5214</v>
          </cell>
          <cell r="B3062" t="str">
            <v xml:space="preserve">T. INTERDOB. SANITAS 100 H.BCO CAJA C/20 (92231)  </v>
          </cell>
          <cell r="C3062">
            <v>110.26</v>
          </cell>
        </row>
        <row r="3063">
          <cell r="A3063">
            <v>5215</v>
          </cell>
          <cell r="B3063" t="str">
            <v>TOALLA INTERDOBLADA MARLI 250 HJS BLANCO CAJA C/12</v>
          </cell>
          <cell r="C3063">
            <v>166.23</v>
          </cell>
        </row>
        <row r="3064">
          <cell r="A3064">
            <v>5216</v>
          </cell>
          <cell r="B3064" t="str">
            <v>DESPACHADOR EXPERIENCE JABON ESP. AUT BLANCO</v>
          </cell>
          <cell r="C3064">
            <v>746.28</v>
          </cell>
        </row>
        <row r="3065">
          <cell r="A3065">
            <v>5217</v>
          </cell>
          <cell r="B3065" t="str">
            <v>JUMBO CORELESS KLEENEX EXPERIENCE JR. BLA CJ C/12</v>
          </cell>
          <cell r="C3065">
            <v>823.4</v>
          </cell>
        </row>
        <row r="3066">
          <cell r="A3066">
            <v>5218</v>
          </cell>
          <cell r="B3066" t="str">
            <v>DESPACHADOR EXPERIENCE DE TOALLA MANOS HUMO</v>
          </cell>
          <cell r="C3066">
            <v>1434.48</v>
          </cell>
        </row>
        <row r="3067">
          <cell r="A3067">
            <v>5219</v>
          </cell>
          <cell r="B3067" t="str">
            <v>DESPACHADOR EXPERIENCE DE TOALLA MANOS BLANCO</v>
          </cell>
          <cell r="C3067">
            <v>1434.48</v>
          </cell>
        </row>
        <row r="3068">
          <cell r="A3068">
            <v>5220</v>
          </cell>
          <cell r="B3068" t="str">
            <v>TOALLA INTERDOBLADA ECOLOGICA CJA/12 FAJILLAS X 2</v>
          </cell>
          <cell r="C3068">
            <v>152.26</v>
          </cell>
        </row>
        <row r="3069">
          <cell r="A3069">
            <v>5221</v>
          </cell>
          <cell r="B3069" t="str">
            <v xml:space="preserve">KIMLARK 700MT.HS CAJA C/6 ROLL (90508)            </v>
          </cell>
          <cell r="C3069">
            <v>194.39</v>
          </cell>
        </row>
        <row r="3070">
          <cell r="A3070">
            <v>5222</v>
          </cell>
          <cell r="B3070" t="str">
            <v xml:space="preserve">KIMLARK 1100MT.HS CAJA C/6 ROL (90518)            </v>
          </cell>
          <cell r="C3070">
            <v>304.86</v>
          </cell>
        </row>
        <row r="3071">
          <cell r="A3071">
            <v>5223</v>
          </cell>
          <cell r="B3071" t="str">
            <v>PETALO 500 MT.HD CAJA C/6 ROLLO</v>
          </cell>
          <cell r="C3071">
            <v>279.07</v>
          </cell>
        </row>
        <row r="3072">
          <cell r="A3072">
            <v>5224</v>
          </cell>
          <cell r="B3072" t="str">
            <v>KIMLARK 500  MTS HD CAJA C/6 ROLLOS</v>
          </cell>
          <cell r="C3072">
            <v>238.05999755859401</v>
          </cell>
        </row>
        <row r="3073">
          <cell r="A3073">
            <v>5225</v>
          </cell>
          <cell r="B3073" t="str">
            <v>KIMLARK  600  MTS HD CAJA C/6 ROLLOS</v>
          </cell>
          <cell r="C3073">
            <v>243.86</v>
          </cell>
        </row>
        <row r="3074">
          <cell r="A3074">
            <v>5226</v>
          </cell>
          <cell r="B3074" t="str">
            <v>MARLI  400 MTS HD CAJA C/6 ROLLOS</v>
          </cell>
          <cell r="C3074">
            <v>162.93</v>
          </cell>
        </row>
        <row r="3075">
          <cell r="A3075">
            <v>5227</v>
          </cell>
          <cell r="B3075" t="str">
            <v xml:space="preserve">SANITAS 400 MT. HD CAJA C/6 RO (90488)            </v>
          </cell>
          <cell r="C3075">
            <v>147.83000000000001</v>
          </cell>
        </row>
        <row r="3076">
          <cell r="A3076">
            <v>5228</v>
          </cell>
          <cell r="B3076" t="str">
            <v>DESPACHADOR TOALLA INTERDOBLADA MINI HUMO</v>
          </cell>
          <cell r="C3076">
            <v>247.98</v>
          </cell>
        </row>
        <row r="3077">
          <cell r="A3077">
            <v>5229</v>
          </cell>
          <cell r="B3077" t="str">
            <v>DESPACHADOR TOALLA INTERDOBLADA MINI BLANCO</v>
          </cell>
          <cell r="C3077">
            <v>261.16000000000003</v>
          </cell>
        </row>
        <row r="3078">
          <cell r="A3078">
            <v>5230</v>
          </cell>
          <cell r="B3078" t="str">
            <v>HIGIENICO JUMBO ECOLOGICO H SENC. 700 MTS 6 PZAS/</v>
          </cell>
          <cell r="C3078">
            <v>176.15</v>
          </cell>
        </row>
        <row r="3079">
          <cell r="A3079">
            <v>5231</v>
          </cell>
          <cell r="B3079" t="str">
            <v>KLEENEX  300  MTS HD CAJA C/12 ROLLOS</v>
          </cell>
          <cell r="C3079">
            <v>335.89</v>
          </cell>
        </row>
        <row r="3080">
          <cell r="A3080">
            <v>5232</v>
          </cell>
          <cell r="B3080" t="str">
            <v>KLEENEX COTTONELLE 230 MTS HS CAJA C/6 ROLLOS</v>
          </cell>
          <cell r="C3080">
            <v>166.32</v>
          </cell>
        </row>
        <row r="3081">
          <cell r="A3081">
            <v>5233</v>
          </cell>
          <cell r="B3081" t="str">
            <v>PETALO 250 MT. HD CAJA C/6 ROL CAJA C/6 ROLLOS (90</v>
          </cell>
          <cell r="C3081">
            <v>139.68</v>
          </cell>
        </row>
        <row r="3082">
          <cell r="A3082">
            <v>5234</v>
          </cell>
          <cell r="B3082" t="str">
            <v>KIMLARK 200 MTS HD CAJA C/12 ROLLOS</v>
          </cell>
          <cell r="C3082">
            <v>217.85</v>
          </cell>
        </row>
        <row r="3083">
          <cell r="A3083">
            <v>5235</v>
          </cell>
          <cell r="B3083" t="str">
            <v>KIMLARK  230  MTS HD CAJA C/6 ROLLOS</v>
          </cell>
          <cell r="C3083">
            <v>121.71</v>
          </cell>
        </row>
        <row r="3084">
          <cell r="A3084">
            <v>5236</v>
          </cell>
          <cell r="B3084" t="str">
            <v>KIMLARK  300 MTS HD CAJA C/6 ROLLOS</v>
          </cell>
          <cell r="C3084">
            <v>125.69</v>
          </cell>
        </row>
        <row r="3085">
          <cell r="A3085">
            <v>5237</v>
          </cell>
          <cell r="B3085" t="str">
            <v>MARLI  200 MTS HD CAJA C/12 ROLLOS</v>
          </cell>
          <cell r="C3085">
            <v>162.93</v>
          </cell>
        </row>
        <row r="3086">
          <cell r="A3086">
            <v>5238</v>
          </cell>
          <cell r="B3086" t="str">
            <v>SANITAS 200 MTS HD CAJA C/6 ROLLOS</v>
          </cell>
          <cell r="C3086">
            <v>77.61</v>
          </cell>
        </row>
        <row r="3087">
          <cell r="A3087">
            <v>5239</v>
          </cell>
          <cell r="B3087" t="str">
            <v>DESPACHADOR EXPERIENCE JUMBO BLANCO CORELESS AUT.</v>
          </cell>
          <cell r="C3087">
            <v>976.06</v>
          </cell>
        </row>
        <row r="3088">
          <cell r="A3088">
            <v>5240</v>
          </cell>
          <cell r="B3088" t="str">
            <v>DESPACHADOR EXPERIENCE JUMBO HUMO CORELESS AUT.</v>
          </cell>
          <cell r="C3088">
            <v>1004.82</v>
          </cell>
        </row>
        <row r="3089">
          <cell r="A3089">
            <v>5241</v>
          </cell>
          <cell r="B3089" t="str">
            <v>KLEENEX COTTONELLE DE 500 HS CAJA C/72 ROLLOS (904</v>
          </cell>
          <cell r="C3089">
            <v>352.7</v>
          </cell>
        </row>
        <row r="3090">
          <cell r="A3090">
            <v>5242</v>
          </cell>
          <cell r="B3090" t="str">
            <v>Toalla en rollo tork</v>
          </cell>
          <cell r="C3090">
            <v>255.08</v>
          </cell>
        </row>
        <row r="3091">
          <cell r="A3091">
            <v>5243</v>
          </cell>
          <cell r="B3091" t="str">
            <v>PETALO DE 240 HD CAJA C/96 ROL (90441)</v>
          </cell>
          <cell r="C3091">
            <v>241.35</v>
          </cell>
        </row>
        <row r="3092">
          <cell r="A3092">
            <v>5244</v>
          </cell>
          <cell r="B3092" t="str">
            <v>PETALO SENSATIONS DE 360 HD CAJA C/48 ROLLOS (9044</v>
          </cell>
          <cell r="C3092">
            <v>193.34</v>
          </cell>
        </row>
        <row r="3093">
          <cell r="A3093">
            <v>5245</v>
          </cell>
          <cell r="B3093" t="str">
            <v>KIMLARK DE 200 HD CAJA C/96 RO (90463)</v>
          </cell>
          <cell r="C3093">
            <v>162.02000000000001</v>
          </cell>
        </row>
        <row r="3094">
          <cell r="A3094">
            <v>5246</v>
          </cell>
          <cell r="B3094" t="str">
            <v>KIMLARK DE 250 HD CAJA C/96 RO (90466)</v>
          </cell>
          <cell r="C3094">
            <v>170.22</v>
          </cell>
        </row>
        <row r="3095">
          <cell r="A3095">
            <v>5247</v>
          </cell>
          <cell r="B3095" t="str">
            <v>KIMLARK DE 250 HD CAJA C/96 RO ENV 1S (90469)</v>
          </cell>
          <cell r="C3095">
            <v>213.78</v>
          </cell>
        </row>
        <row r="3096">
          <cell r="A3096">
            <v>5248</v>
          </cell>
          <cell r="B3096" t="str">
            <v>KLEENEX de 440 HD Caja c/80 Rollos (90548)</v>
          </cell>
          <cell r="C3096">
            <v>337.5</v>
          </cell>
        </row>
        <row r="3097">
          <cell r="A3097">
            <v>5249</v>
          </cell>
          <cell r="B3097" t="str">
            <v>TOALLA EN ROLLO PETALO FLUIDO CENTRICO 225 MTS</v>
          </cell>
          <cell r="C3097">
            <v>306.01</v>
          </cell>
        </row>
        <row r="3098">
          <cell r="A3098">
            <v>5250</v>
          </cell>
          <cell r="B3098" t="str">
            <v>WYPER COD. COLOR MULTICOLOR  100 PZAS/CAJA</v>
          </cell>
          <cell r="C3098">
            <v>471.72</v>
          </cell>
        </row>
        <row r="3099">
          <cell r="A3099">
            <v>5251</v>
          </cell>
          <cell r="B3099" t="str">
            <v>SERVILLETAS KIMLARK C/500 HS CAJA C/12 PAQ. (91660</v>
          </cell>
          <cell r="C3099">
            <v>242.98</v>
          </cell>
        </row>
        <row r="3100">
          <cell r="A3100">
            <v>5252</v>
          </cell>
          <cell r="B3100" t="str">
            <v>SERVILLETAS MARLI C/500 HS CAJA C/12 PAQ. (91662)</v>
          </cell>
          <cell r="C3100">
            <v>183.17</v>
          </cell>
        </row>
        <row r="3101">
          <cell r="A3101">
            <v>5253</v>
          </cell>
          <cell r="B3101" t="str">
            <v>SERVILLETAS PETALO C/500 HS CAJA C/12 PAQ. (91640)</v>
          </cell>
          <cell r="C3101">
            <v>323.52</v>
          </cell>
        </row>
        <row r="3102">
          <cell r="A3102">
            <v>5254</v>
          </cell>
          <cell r="B3102" t="str">
            <v>SERVILLETAS KLEENEX DE LUJO C/100 HD CAJA C/12 PAQ</v>
          </cell>
          <cell r="C3102">
            <v>256.77999999999997</v>
          </cell>
        </row>
        <row r="3103">
          <cell r="A3103">
            <v>5255</v>
          </cell>
          <cell r="B3103" t="str">
            <v>SERVILLETAS PETALO BARRAMESA C/250 HS CAJA C/24</v>
          </cell>
          <cell r="C3103">
            <v>229.94</v>
          </cell>
        </row>
        <row r="3104">
          <cell r="A3104">
            <v>5256</v>
          </cell>
          <cell r="B3104" t="str">
            <v>FACIALES KLEENEX DE 90 HD CAJA C/72 CAJILLAS (8933</v>
          </cell>
          <cell r="C3104">
            <v>667.98</v>
          </cell>
        </row>
        <row r="3105">
          <cell r="A3105">
            <v>5257</v>
          </cell>
          <cell r="B3105" t="str">
            <v>FACIALES KLEENEX SELECTION DE 90 HD CAJA C/36 (893</v>
          </cell>
          <cell r="C3105">
            <v>328.04</v>
          </cell>
        </row>
        <row r="3106">
          <cell r="A3106">
            <v>5258</v>
          </cell>
          <cell r="B3106" t="str">
            <v>FACIALES KIMLARK DE 100 HD CAJA C/30 (89325)</v>
          </cell>
          <cell r="C3106">
            <v>222.67</v>
          </cell>
        </row>
        <row r="3107">
          <cell r="A3107">
            <v>5259</v>
          </cell>
          <cell r="B3107" t="str">
            <v>CUBREASIENTOS SURPASS SCOTT D 125 PZ CAJA C/ 24</v>
          </cell>
          <cell r="C3107">
            <v>891.49</v>
          </cell>
        </row>
        <row r="3108">
          <cell r="A3108">
            <v>5260</v>
          </cell>
          <cell r="B3108" t="str">
            <v>SERVITOALLAS KLEENEX DE 85 HD CAJA C/24 (92103)</v>
          </cell>
          <cell r="C3108">
            <v>229.93</v>
          </cell>
        </row>
        <row r="3109">
          <cell r="A3109">
            <v>5261</v>
          </cell>
          <cell r="B3109" t="str">
            <v>SERVITOALLAS KIMLARK DE 60 HD CAJA C/24 (92109)</v>
          </cell>
          <cell r="C3109">
            <v>157.38999999999999</v>
          </cell>
        </row>
        <row r="3110">
          <cell r="A3110">
            <v>5262</v>
          </cell>
          <cell r="B3110" t="str">
            <v>DESPACHADOR DE PISO P/WIPERS</v>
          </cell>
          <cell r="C3110">
            <v>415.63</v>
          </cell>
        </row>
        <row r="3111">
          <cell r="A3111">
            <v>5263</v>
          </cell>
          <cell r="B3111" t="str">
            <v>DESPACHADOR DE PARED P/WIPERS</v>
          </cell>
          <cell r="C3111">
            <v>319.99</v>
          </cell>
        </row>
        <row r="3112">
          <cell r="A3112">
            <v>5264</v>
          </cell>
          <cell r="B3112" t="str">
            <v>SERVILLETA LYS BLANCO C/500 HS CJA C/12 PAQ.</v>
          </cell>
          <cell r="C3112">
            <v>284.67</v>
          </cell>
        </row>
        <row r="3113">
          <cell r="A3113">
            <v>5265</v>
          </cell>
          <cell r="B3113" t="str">
            <v>WIPER CREW 50 PZAS. CAJA C/10 (33330)</v>
          </cell>
          <cell r="C3113">
            <v>395.01</v>
          </cell>
        </row>
        <row r="3114">
          <cell r="A3114">
            <v>5266</v>
          </cell>
          <cell r="B3114" t="str">
            <v>WIPER WYPALL X 70 DE 152 PZ/CJ (1411)</v>
          </cell>
          <cell r="C3114">
            <v>149.33000000000001</v>
          </cell>
        </row>
        <row r="3115">
          <cell r="A3115">
            <v>5267</v>
          </cell>
          <cell r="B3115" t="str">
            <v>WIPER WYPALL X 60 DE 180 PZ/CJ (1422)</v>
          </cell>
          <cell r="C3115">
            <v>109.72</v>
          </cell>
        </row>
        <row r="3116">
          <cell r="A3116">
            <v>5268</v>
          </cell>
          <cell r="B3116" t="str">
            <v>WIPER WYPALL L20 DE 176 PZ/CJA (1461)</v>
          </cell>
          <cell r="C3116">
            <v>94.37</v>
          </cell>
        </row>
        <row r="3117">
          <cell r="A3117">
            <v>5269</v>
          </cell>
          <cell r="B3117" t="str">
            <v>WIPER SCOTT SHOP TOWEL DE 55PZ CAJA C/6 (1501)</v>
          </cell>
          <cell r="C3117">
            <v>165.8</v>
          </cell>
        </row>
        <row r="3118">
          <cell r="A3118">
            <v>5270</v>
          </cell>
          <cell r="B3118" t="str">
            <v xml:space="preserve">WIPER WYPALL L40 DE 56 PZ.     CAJA C/18 (1440)   </v>
          </cell>
          <cell r="C3118">
            <v>739.49</v>
          </cell>
        </row>
        <row r="3119">
          <cell r="A3119">
            <v>5271</v>
          </cell>
          <cell r="B3119" t="str">
            <v>DESPACHADOR LEVE-R-MATIC  HUMO (TOALLA EN ROLLO)</v>
          </cell>
          <cell r="C3119">
            <v>548.05999999999995</v>
          </cell>
        </row>
        <row r="3120">
          <cell r="A3120">
            <v>5272</v>
          </cell>
          <cell r="B3120" t="str">
            <v xml:space="preserve">DESP. LEVE-R-MATIC*2(T.EN ROLL (92259)            </v>
          </cell>
          <cell r="C3120">
            <v>460.4</v>
          </cell>
        </row>
        <row r="3121">
          <cell r="A3121">
            <v>5273</v>
          </cell>
          <cell r="B3121" t="str">
            <v>TOALLA DE TOALLA INTERDOBLADA HUMO</v>
          </cell>
          <cell r="C3121">
            <v>159.49</v>
          </cell>
        </row>
        <row r="3122">
          <cell r="A3122">
            <v>5274</v>
          </cell>
          <cell r="B3122" t="str">
            <v>TOALLA DE TOALLA INTERDOBLADA BLANCO</v>
          </cell>
          <cell r="C3122">
            <v>161.65</v>
          </cell>
        </row>
        <row r="3123">
          <cell r="A3123">
            <v>5275</v>
          </cell>
          <cell r="B3123" t="str">
            <v xml:space="preserve">DESP. HIGIENICO JUMBO MAXIROLL HUMO (94210)       </v>
          </cell>
          <cell r="C3123">
            <v>199.330001831055</v>
          </cell>
        </row>
        <row r="3124">
          <cell r="A3124">
            <v>5276</v>
          </cell>
          <cell r="B3124" t="str">
            <v>DESPACHADOR DE HIGIENICO JUMBO MINIROLLO HUMO</v>
          </cell>
          <cell r="C3124">
            <v>171.1</v>
          </cell>
        </row>
        <row r="3125">
          <cell r="A3125">
            <v>5277</v>
          </cell>
          <cell r="B3125" t="str">
            <v xml:space="preserve">DESP. HIGIENICO JUMBO MINIROLL BLANCO (94209)     </v>
          </cell>
          <cell r="C3125">
            <v>171.11</v>
          </cell>
        </row>
        <row r="3126">
          <cell r="A3126">
            <v>5278</v>
          </cell>
          <cell r="B3126" t="str">
            <v>DESPACHADOR DE HIGIENICO JUMBO MAXIROLLO BLANCO</v>
          </cell>
          <cell r="C3126">
            <v>218.81</v>
          </cell>
        </row>
        <row r="3127">
          <cell r="A3127">
            <v>5279</v>
          </cell>
          <cell r="B3127" t="str">
            <v>DESPACHADOR DE SANIASIENTOS BLANCO</v>
          </cell>
          <cell r="C3127">
            <v>303.33</v>
          </cell>
        </row>
        <row r="3128">
          <cell r="A3128">
            <v>5280</v>
          </cell>
          <cell r="B3128" t="str">
            <v>SERVILLETERO BARRAMESA PLASTICO BLANCO</v>
          </cell>
          <cell r="C3128">
            <v>874.4</v>
          </cell>
        </row>
        <row r="3129">
          <cell r="A3129">
            <v>5281</v>
          </cell>
          <cell r="B3129" t="str">
            <v>DESPACHADOR INTELIGENTE DE TOALLA EN ROLLO HUMO EX</v>
          </cell>
          <cell r="C3129">
            <v>709.98</v>
          </cell>
        </row>
        <row r="3130">
          <cell r="A3130">
            <v>5282</v>
          </cell>
          <cell r="B3130" t="str">
            <v>DESPACHADOR INTELIGENTE DE TOALLA EN ROLLO BLANCO</v>
          </cell>
          <cell r="C3130">
            <v>713.74</v>
          </cell>
        </row>
        <row r="3131">
          <cell r="A3131">
            <v>5283</v>
          </cell>
          <cell r="B3131" t="str">
            <v>JABONERA UNIVERSAL HUMO</v>
          </cell>
          <cell r="C3131">
            <v>127.75</v>
          </cell>
        </row>
        <row r="3132">
          <cell r="A3132">
            <v>5284</v>
          </cell>
          <cell r="B3132" t="str">
            <v>DESPACHADOR DE TOALLA EN ROLLO SANITOUCH HUMO</v>
          </cell>
          <cell r="C3132">
            <v>920.69</v>
          </cell>
        </row>
        <row r="3133">
          <cell r="A3133">
            <v>5285</v>
          </cell>
          <cell r="B3133" t="str">
            <v>WIPER WYPALL X 80 FOOD SERVICE TOWEL C/150 (1401)</v>
          </cell>
          <cell r="C3133">
            <v>228.69</v>
          </cell>
        </row>
        <row r="3134">
          <cell r="A3134">
            <v>5286</v>
          </cell>
          <cell r="B3134" t="str">
            <v>WIPER WYPALL ECONOMIZER L30 ROLLO C/300 CAJA C/2 (</v>
          </cell>
          <cell r="C3134">
            <v>202.74</v>
          </cell>
        </row>
        <row r="3135">
          <cell r="A3135">
            <v>5287</v>
          </cell>
          <cell r="B3135" t="str">
            <v>JABON KIMCARE FRUTAS ENV. C/3.785 LTS CAJA C/4</v>
          </cell>
          <cell r="C3135">
            <v>141.22</v>
          </cell>
        </row>
        <row r="3136">
          <cell r="A3136">
            <v>5288</v>
          </cell>
          <cell r="B3136" t="str">
            <v>KIMWIPES EX-L DELICATE TASK WI PER 140 PZ. CJ.C/15</v>
          </cell>
          <cell r="C3136">
            <v>530.53</v>
          </cell>
        </row>
        <row r="3137">
          <cell r="A3137">
            <v>5289</v>
          </cell>
          <cell r="B3137" t="str">
            <v xml:space="preserve">WIPEALL X80 FOOD SERVICE CAJA  C/150 PZ. (1401)   </v>
          </cell>
          <cell r="C3137">
            <v>420.89</v>
          </cell>
        </row>
        <row r="3138">
          <cell r="A3138">
            <v>5290</v>
          </cell>
          <cell r="B3138" t="str">
            <v>WIPEALL L30 PAQ.C/100 PZ. CAJA C/8 (1450)</v>
          </cell>
          <cell r="C3138">
            <v>393.75</v>
          </cell>
        </row>
        <row r="3139">
          <cell r="A3139">
            <v>5291</v>
          </cell>
          <cell r="B3139" t="str">
            <v>KIMWIPES EX-L DELICATE TASK WI PER C/280 PZ. CAJA</v>
          </cell>
          <cell r="C3139">
            <v>1064.44</v>
          </cell>
        </row>
        <row r="3140">
          <cell r="A3140">
            <v>5292</v>
          </cell>
          <cell r="B3140" t="str">
            <v>WYPALL X70 C/275 PZ. CAJA C/3 (1412)</v>
          </cell>
          <cell r="C3140">
            <v>532.22</v>
          </cell>
        </row>
        <row r="3141">
          <cell r="A3141">
            <v>5293</v>
          </cell>
          <cell r="B3141" t="str">
            <v>JABON KIMCARE ANTIMICROBIAL FLORAL</v>
          </cell>
          <cell r="C3141">
            <v>125.5</v>
          </cell>
        </row>
        <row r="3142">
          <cell r="A3142">
            <v>5294</v>
          </cell>
          <cell r="B3142" t="str">
            <v>MARLI BCO. 176 HD CAJA C/96 RO LLOS EMP.DE 4S (904</v>
          </cell>
          <cell r="C3142">
            <v>82.1</v>
          </cell>
        </row>
        <row r="3143">
          <cell r="A3143">
            <v>5295</v>
          </cell>
          <cell r="B3143" t="str">
            <v>JABONERA MINI 500 HUMO</v>
          </cell>
          <cell r="C3143">
            <v>81.7</v>
          </cell>
        </row>
        <row r="3144">
          <cell r="A3144">
            <v>5296</v>
          </cell>
          <cell r="B3144" t="str">
            <v>DESP. DE TOALLA EN ROLLO DE PALANCA EN HUMO</v>
          </cell>
          <cell r="C3144">
            <v>477.49</v>
          </cell>
        </row>
        <row r="3145">
          <cell r="A3145">
            <v>5297</v>
          </cell>
          <cell r="B3145" t="str">
            <v>WYPALL L30 CENTER PULL PAQ.C/  (1451)</v>
          </cell>
          <cell r="C3145">
            <v>319.61</v>
          </cell>
        </row>
        <row r="3146">
          <cell r="A3146">
            <v>5298</v>
          </cell>
          <cell r="B3146" t="str">
            <v>WIPER KIMTECH SCIENCE 280 PZAS/CJA</v>
          </cell>
          <cell r="C3146">
            <v>686</v>
          </cell>
        </row>
        <row r="3147">
          <cell r="A3147">
            <v>5299</v>
          </cell>
          <cell r="B3147" t="str">
            <v>SCOTT SHOP TOWEL (BASE HYDROKNIT) 6/CAJA</v>
          </cell>
          <cell r="C3147">
            <v>117.56</v>
          </cell>
        </row>
        <row r="3148">
          <cell r="A3148">
            <v>5300</v>
          </cell>
          <cell r="B3148" t="str">
            <v>HIGIENICO ECOLOGICO JUMBO Jr HS 300 MTS CAJA C/12</v>
          </cell>
          <cell r="C3148">
            <v>140.6</v>
          </cell>
        </row>
        <row r="3149">
          <cell r="A3149">
            <v>5301</v>
          </cell>
          <cell r="B3149" t="str">
            <v>TOALLA EN ROLLO PETALO 180 MTS BLANCO CAJA C/6</v>
          </cell>
          <cell r="C3149">
            <v>193.44</v>
          </cell>
        </row>
        <row r="3150">
          <cell r="A3150">
            <v>5302</v>
          </cell>
          <cell r="B3150" t="str">
            <v>TOALLA EN ROLLO PETALO 180 MTS MELÓN CAJA C/6</v>
          </cell>
          <cell r="C3150">
            <v>193.32</v>
          </cell>
        </row>
        <row r="3151">
          <cell r="A3151">
            <v>5303</v>
          </cell>
          <cell r="B3151" t="str">
            <v>TOALLA EN ROLLO KLEENEX ULTRA183M  BCO C.C/12</v>
          </cell>
          <cell r="C3151">
            <v>379.69</v>
          </cell>
        </row>
        <row r="3152">
          <cell r="A3152">
            <v>5304</v>
          </cell>
          <cell r="B3152" t="str">
            <v>TOALLA EN ROLLO KLEENEX COTTONELLE 130 MTSBCO C/8</v>
          </cell>
          <cell r="C3152">
            <v>314.64999999999998</v>
          </cell>
        </row>
        <row r="3153">
          <cell r="A3153">
            <v>5305</v>
          </cell>
          <cell r="B3153" t="str">
            <v>TOALLA EN ROLLO MARLI  180 MTS BLANCO  CAJA C/6</v>
          </cell>
          <cell r="C3153">
            <v>175.7</v>
          </cell>
        </row>
        <row r="3154">
          <cell r="A3154">
            <v>5306</v>
          </cell>
          <cell r="B3154" t="str">
            <v>TOALLA EN ROLLO MARLI  180 MTS  CAFÉ CAJA C/6</v>
          </cell>
          <cell r="C3154">
            <v>140.11000000000001</v>
          </cell>
        </row>
        <row r="3155">
          <cell r="A3155">
            <v>5307</v>
          </cell>
          <cell r="B3155" t="str">
            <v>TOALLA EN ROLLO KLEENEX EXPE</v>
          </cell>
          <cell r="C3155">
            <v>340.2</v>
          </cell>
        </row>
        <row r="3156">
          <cell r="A3156">
            <v>5308</v>
          </cell>
          <cell r="B3156" t="str">
            <v>JABON KIMCARE FRUTAS CAJA C/10 (FRONTERA)</v>
          </cell>
          <cell r="C3156">
            <v>122.94</v>
          </cell>
        </row>
        <row r="3157">
          <cell r="A3157">
            <v>5309</v>
          </cell>
          <cell r="B3157" t="str">
            <v>JABON EN ESPUMA EXPERIENCE CAJA C/4  (FRONTERA)</v>
          </cell>
          <cell r="C3157">
            <v>364.02</v>
          </cell>
        </row>
        <row r="3158">
          <cell r="A3158">
            <v>5310</v>
          </cell>
          <cell r="B3158" t="str">
            <v xml:space="preserve">TOALLA ECOLOGICA EN ROLLO 180M X19.5 CM. CAJA C/6 </v>
          </cell>
          <cell r="C3158">
            <v>159.97999999999999</v>
          </cell>
        </row>
        <row r="3159">
          <cell r="A3159">
            <v>5311</v>
          </cell>
          <cell r="B3159" t="str">
            <v>TOALLA INTERDOBLADA PÉTALO 150H BCO CAJA C/20</v>
          </cell>
          <cell r="C3159">
            <v>195.19</v>
          </cell>
        </row>
        <row r="3160">
          <cell r="A3160">
            <v>5312</v>
          </cell>
          <cell r="B3160" t="str">
            <v>TOALLA INTERDOBLADA PÉTALO 150 HJS MELON CAJA C/20</v>
          </cell>
          <cell r="C3160">
            <v>135.79</v>
          </cell>
        </row>
        <row r="3161">
          <cell r="A3161">
            <v>5313</v>
          </cell>
          <cell r="B3161" t="str">
            <v>TOALLA INTERDOB. KLEENEX COTTONELLE 100H BCO C/20</v>
          </cell>
          <cell r="C3161">
            <v>149.61000000000001</v>
          </cell>
        </row>
        <row r="3162">
          <cell r="A3162">
            <v>5314</v>
          </cell>
          <cell r="B3162" t="str">
            <v>TOALLA INTERDOBLADA SANITAS 100H BCO CAJA C/20</v>
          </cell>
          <cell r="C3162">
            <v>96.95</v>
          </cell>
        </row>
        <row r="3163">
          <cell r="A3163">
            <v>5315</v>
          </cell>
          <cell r="B3163" t="str">
            <v>TOALLA INTERDOBLADA MARLI 250 HJS BLANCO CAJA C/12</v>
          </cell>
          <cell r="C3163">
            <v>155.05000000000001</v>
          </cell>
        </row>
        <row r="3164">
          <cell r="A3164">
            <v>5316</v>
          </cell>
          <cell r="B3164" t="str">
            <v>DESPACHADOR EXPERIENCE JABON ESP. AUT BLANCO</v>
          </cell>
          <cell r="C3164">
            <v>514.35</v>
          </cell>
        </row>
        <row r="3165">
          <cell r="A3165">
            <v>5317</v>
          </cell>
          <cell r="B3165" t="str">
            <v>JUMBO CORELESS KLEENEX EXPERIENCE JR. BLA CJ C/12</v>
          </cell>
          <cell r="C3165">
            <v>627.9</v>
          </cell>
        </row>
        <row r="3166">
          <cell r="A3166">
            <v>5318</v>
          </cell>
          <cell r="B3166" t="str">
            <v>DESPACHADOR EXPERIENCE DE TOALLA MANOS HUMO</v>
          </cell>
          <cell r="C3166">
            <v>1028.02</v>
          </cell>
        </row>
        <row r="3167">
          <cell r="A3167">
            <v>5319</v>
          </cell>
          <cell r="B3167" t="str">
            <v>DESPACHADOR EXPERIENCE DE TOALLA MANOS BLANCO</v>
          </cell>
          <cell r="C3167">
            <v>1028.02</v>
          </cell>
        </row>
        <row r="3168">
          <cell r="A3168">
            <v>5320</v>
          </cell>
          <cell r="B3168" t="str">
            <v>TOALLA INTERDOBLADA ECOLOGICA CJA/12 FAJILLAS X 2</v>
          </cell>
          <cell r="C3168">
            <v>126.38</v>
          </cell>
        </row>
        <row r="3169">
          <cell r="A3169">
            <v>5321</v>
          </cell>
          <cell r="B3169" t="str">
            <v>PETALO  750  MTS. HS CAJA C/6 ROLLOS</v>
          </cell>
          <cell r="C3169">
            <v>167.79</v>
          </cell>
        </row>
        <row r="3170">
          <cell r="A3170">
            <v>5322</v>
          </cell>
          <cell r="B3170" t="str">
            <v>PETALO  1100 MTS HS CAJA C/6 ROLLOS</v>
          </cell>
          <cell r="C3170">
            <v>263.14</v>
          </cell>
        </row>
        <row r="3171">
          <cell r="A3171">
            <v>5323</v>
          </cell>
          <cell r="B3171" t="str">
            <v>PETALO  515 MTS  HD CAJA C/6 ROLLOS</v>
          </cell>
          <cell r="C3171">
            <v>202.53</v>
          </cell>
        </row>
        <row r="3172">
          <cell r="A3172">
            <v>5324</v>
          </cell>
          <cell r="B3172" t="str">
            <v>KIMLARK 510  MTS HD CAJA C/6 ROLLOS</v>
          </cell>
          <cell r="C3172">
            <v>231.55</v>
          </cell>
        </row>
        <row r="3173">
          <cell r="A3173">
            <v>5325</v>
          </cell>
          <cell r="B3173" t="str">
            <v>KIMLARK  600  MTS HD CAJA C/6 ROLLOS</v>
          </cell>
          <cell r="C3173">
            <v>243.86</v>
          </cell>
        </row>
        <row r="3174">
          <cell r="A3174">
            <v>5326</v>
          </cell>
          <cell r="B3174" t="str">
            <v>MARLI  400 MTS HD CAJA C/6 ROLLOS</v>
          </cell>
          <cell r="C3174">
            <v>158.84</v>
          </cell>
        </row>
        <row r="3175">
          <cell r="A3175">
            <v>5327</v>
          </cell>
          <cell r="B3175" t="str">
            <v>SANITAS  400 MTS HD CAJA C/6 ROLLOS</v>
          </cell>
          <cell r="C3175">
            <v>155.22</v>
          </cell>
        </row>
        <row r="3176">
          <cell r="A3176">
            <v>5328</v>
          </cell>
          <cell r="B3176" t="str">
            <v>DESPACHADOR TOALLA INTERDOBLADA MINI HUMO</v>
          </cell>
          <cell r="C3176">
            <v>182.52</v>
          </cell>
        </row>
        <row r="3177">
          <cell r="A3177">
            <v>5329</v>
          </cell>
          <cell r="B3177" t="str">
            <v>DESPACHADOR TOALLA INTERDOBLADA MINI BLANCO</v>
          </cell>
          <cell r="C3177">
            <v>182.52</v>
          </cell>
        </row>
        <row r="3178">
          <cell r="A3178">
            <v>5330</v>
          </cell>
          <cell r="B3178" t="str">
            <v>HIGIENICO JUMBO ECOLOGICO H SENC. 700 MTS 6 PZAS/</v>
          </cell>
          <cell r="C3178">
            <v>164.03</v>
          </cell>
        </row>
        <row r="3179">
          <cell r="A3179">
            <v>5331</v>
          </cell>
          <cell r="B3179" t="str">
            <v>KLEENEX  300  MTS HD CAJA C/12 ROLLOS</v>
          </cell>
          <cell r="C3179">
            <v>373.94</v>
          </cell>
        </row>
        <row r="3180">
          <cell r="A3180">
            <v>5332</v>
          </cell>
          <cell r="B3180" t="str">
            <v>KLEENEX COTTONELLE 230 MTS HS CAJA C/6 ROLLOS</v>
          </cell>
          <cell r="C3180">
            <v>149.69</v>
          </cell>
        </row>
        <row r="3181">
          <cell r="A3181">
            <v>5333</v>
          </cell>
          <cell r="B3181" t="str">
            <v>PETALO 255 MTS HD CAJA C/6 ROLLOS</v>
          </cell>
          <cell r="C3181">
            <v>154.31</v>
          </cell>
        </row>
        <row r="3182">
          <cell r="A3182">
            <v>5334</v>
          </cell>
          <cell r="B3182" t="str">
            <v>KIMLARK 200 MTS HD CAJA C/12 ROLLOS</v>
          </cell>
          <cell r="C3182">
            <v>180.82</v>
          </cell>
        </row>
        <row r="3183">
          <cell r="A3183">
            <v>5335</v>
          </cell>
          <cell r="B3183" t="str">
            <v>KIMLARK  230  MTS HD CAJA C/6 ROLLOS</v>
          </cell>
          <cell r="C3183">
            <v>115.86</v>
          </cell>
        </row>
        <row r="3184">
          <cell r="A3184">
            <v>5336</v>
          </cell>
          <cell r="B3184" t="str">
            <v>KIMLARK  300 MTS HD CAJA C/6 ROLLOS</v>
          </cell>
          <cell r="C3184">
            <v>125.69</v>
          </cell>
        </row>
        <row r="3185">
          <cell r="A3185">
            <v>5337</v>
          </cell>
          <cell r="B3185" t="str">
            <v>MARLI  200 MTS HD CAJA C/12 ROLLOS</v>
          </cell>
          <cell r="C3185">
            <v>158.84</v>
          </cell>
        </row>
        <row r="3186">
          <cell r="A3186">
            <v>5338</v>
          </cell>
          <cell r="B3186" t="str">
            <v>SANITAS 200 MTS HD CAJA C/6 ROLLOS</v>
          </cell>
          <cell r="C3186">
            <v>77.61</v>
          </cell>
        </row>
        <row r="3187">
          <cell r="A3187">
            <v>5339</v>
          </cell>
          <cell r="B3187" t="str">
            <v>DESPACHADOR EXPERIENCE JUMBO BLANCO CORELESS AUT.</v>
          </cell>
          <cell r="C3187">
            <v>1248.6500000000001</v>
          </cell>
        </row>
        <row r="3188">
          <cell r="A3188">
            <v>5340</v>
          </cell>
          <cell r="B3188" t="str">
            <v>DESPACHADOR EXPERIENCE JUMBO HUMO CORELESS AUT.</v>
          </cell>
          <cell r="C3188">
            <v>1248.6500000000001</v>
          </cell>
        </row>
        <row r="3189">
          <cell r="A3189">
            <v>5341</v>
          </cell>
          <cell r="B3189" t="str">
            <v>KLEENEX COTTONELLE DE 500 HS CAJA C/72 ROLLOS (904</v>
          </cell>
          <cell r="C3189">
            <v>411.36</v>
          </cell>
        </row>
        <row r="3190">
          <cell r="A3190">
            <v>5342</v>
          </cell>
          <cell r="B3190" t="str">
            <v>KLEENEX COTTONELLE DE 275 HS CAJA C/96 ROLLOS (904</v>
          </cell>
          <cell r="C3190">
            <v>325.44</v>
          </cell>
        </row>
        <row r="3191">
          <cell r="A3191">
            <v>5343</v>
          </cell>
          <cell r="B3191" t="str">
            <v>PETALO DE 240 HD CAJA C/96 ROL (90441)</v>
          </cell>
          <cell r="C3191">
            <v>244.87</v>
          </cell>
        </row>
        <row r="3192">
          <cell r="A3192">
            <v>5344</v>
          </cell>
          <cell r="B3192" t="str">
            <v>PETALO SENSATIONS DE 360 HD CAJA C/48 ROLLOS (9044</v>
          </cell>
          <cell r="C3192">
            <v>193.34</v>
          </cell>
        </row>
        <row r="3193">
          <cell r="A3193">
            <v>5345</v>
          </cell>
          <cell r="B3193" t="str">
            <v>KIMLARK DE 200 HD CAJA C/96 RO (90463)</v>
          </cell>
          <cell r="C3193">
            <v>152.13</v>
          </cell>
        </row>
        <row r="3194">
          <cell r="A3194">
            <v>5346</v>
          </cell>
          <cell r="B3194" t="str">
            <v>KIMLARK DE 250 HD CAJA C/96 RO (90466)</v>
          </cell>
          <cell r="C3194">
            <v>159.36000000000001</v>
          </cell>
        </row>
        <row r="3195">
          <cell r="A3195">
            <v>5347</v>
          </cell>
          <cell r="B3195" t="str">
            <v>KIMLARK DE 250 HD CAJA C/96 RO ENV 1S (90469)</v>
          </cell>
          <cell r="C3195">
            <v>159.71</v>
          </cell>
        </row>
        <row r="3196">
          <cell r="A3196">
            <v>5348</v>
          </cell>
          <cell r="B3196" t="str">
            <v>KLEENEX DE 500 HD CAJA C/80 RO (90414)</v>
          </cell>
          <cell r="C3196">
            <v>269.62</v>
          </cell>
        </row>
        <row r="3197">
          <cell r="A3197">
            <v>5349</v>
          </cell>
          <cell r="B3197" t="str">
            <v>TOALLA EN ROLLO PETALO FLUIDO CENTRICO 225 MTS</v>
          </cell>
          <cell r="C3197">
            <v>241.78</v>
          </cell>
        </row>
        <row r="3198">
          <cell r="A3198">
            <v>5350</v>
          </cell>
          <cell r="B3198" t="str">
            <v>WYPER COD. COLOR MULTICOLOR  100 PZAS/CAJA</v>
          </cell>
          <cell r="C3198">
            <v>296.86</v>
          </cell>
        </row>
        <row r="3199">
          <cell r="A3199">
            <v>5351</v>
          </cell>
          <cell r="B3199" t="str">
            <v>SERVILLETAS KIMLARK C/500 HS CAJA C/12 PAQ. (91660</v>
          </cell>
          <cell r="C3199">
            <v>200.14</v>
          </cell>
        </row>
        <row r="3200">
          <cell r="A3200">
            <v>5352</v>
          </cell>
          <cell r="B3200" t="str">
            <v>SERVILLETAS MARLI C/500 HS CAJA C/12 PAQ. (91662)</v>
          </cell>
          <cell r="C3200">
            <v>159.13999999999999</v>
          </cell>
        </row>
        <row r="3201">
          <cell r="A3201">
            <v>5353</v>
          </cell>
          <cell r="B3201" t="str">
            <v>SERVILLETAS PETALO C/500 HS CAJA C/12 PAQ. (91640)</v>
          </cell>
          <cell r="C3201">
            <v>281.33999999999997</v>
          </cell>
        </row>
        <row r="3202">
          <cell r="A3202">
            <v>5354</v>
          </cell>
          <cell r="B3202" t="str">
            <v>SERVILLETAS KLEENEX DE LUJO C/100 HD CAJA C/12 PAQ</v>
          </cell>
          <cell r="C3202">
            <v>246.16</v>
          </cell>
        </row>
        <row r="3203">
          <cell r="A3203">
            <v>5355</v>
          </cell>
          <cell r="B3203" t="str">
            <v>SERVILLETAS PETALO BARRAMESA C/250 HS CAJA C/24</v>
          </cell>
          <cell r="C3203">
            <v>188.55</v>
          </cell>
        </row>
        <row r="3204">
          <cell r="A3204">
            <v>5356</v>
          </cell>
          <cell r="B3204" t="str">
            <v>FACIALES KLEENEX DE 90 HD CAJA C/72 CAJILLAS (8933</v>
          </cell>
          <cell r="C3204">
            <v>523.29999999999995</v>
          </cell>
        </row>
        <row r="3205">
          <cell r="A3205">
            <v>5357</v>
          </cell>
          <cell r="B3205" t="str">
            <v>FACIALES KLEENEX SELECTION DE 90 HD CAJA C/36 (893</v>
          </cell>
          <cell r="C3205">
            <v>351.08</v>
          </cell>
        </row>
        <row r="3206">
          <cell r="A3206">
            <v>5358</v>
          </cell>
          <cell r="B3206" t="str">
            <v>FACIALES KIMLARK DE 100 HD CAJA C/30 (89325)</v>
          </cell>
          <cell r="C3206">
            <v>181.73</v>
          </cell>
        </row>
        <row r="3207">
          <cell r="A3207">
            <v>5359</v>
          </cell>
          <cell r="B3207" t="str">
            <v>CUBREASIENTOS SURPASS SCOTT D 125 PZ CAJA C/ 24</v>
          </cell>
          <cell r="C3207">
            <v>460.45</v>
          </cell>
        </row>
        <row r="3208">
          <cell r="A3208">
            <v>5360</v>
          </cell>
          <cell r="B3208" t="str">
            <v>SERVITOALLAS KLEENEX DE 85 HD CAJA C/24 (92103)</v>
          </cell>
          <cell r="C3208">
            <v>245.17</v>
          </cell>
        </row>
        <row r="3209">
          <cell r="A3209">
            <v>5361</v>
          </cell>
          <cell r="B3209" t="str">
            <v>SERVITOALLAS KIMLARK DE 60 HD CAJA C/24 (92109)</v>
          </cell>
          <cell r="C3209">
            <v>155.79</v>
          </cell>
        </row>
        <row r="3210">
          <cell r="A3210">
            <v>5362</v>
          </cell>
          <cell r="B3210" t="str">
            <v>DESPACHADOR DE PISO P/WIPERS</v>
          </cell>
          <cell r="C3210">
            <v>469.46</v>
          </cell>
        </row>
        <row r="3211">
          <cell r="A3211">
            <v>5364</v>
          </cell>
          <cell r="B3211" t="str">
            <v>SERVILLETA LYS BLANCO C/500 HS CJA C/12 PAQ.</v>
          </cell>
          <cell r="C3211">
            <v>242.99</v>
          </cell>
        </row>
        <row r="3212">
          <cell r="A3212">
            <v>5365</v>
          </cell>
          <cell r="B3212" t="str">
            <v>WIPER CREW 50 PZAS. CAJA C/10 (33330)</v>
          </cell>
          <cell r="C3212">
            <v>395.01</v>
          </cell>
        </row>
        <row r="3213">
          <cell r="A3213">
            <v>5366</v>
          </cell>
          <cell r="B3213" t="str">
            <v>WIPER WYPALL X 70 DE 152 PZ/CJ (1411)</v>
          </cell>
          <cell r="C3213">
            <v>119.07</v>
          </cell>
        </row>
        <row r="3214">
          <cell r="A3214">
            <v>5367</v>
          </cell>
          <cell r="B3214" t="str">
            <v>WIPER WYPALL X 60 DE 180 PZ/CJ (1422)</v>
          </cell>
          <cell r="C3214">
            <v>110.34</v>
          </cell>
        </row>
        <row r="3215">
          <cell r="A3215">
            <v>5368</v>
          </cell>
          <cell r="B3215" t="str">
            <v>WIPER WYPALL L20 DE 176 PZ/CJA (1461)</v>
          </cell>
          <cell r="C3215">
            <v>110.52</v>
          </cell>
        </row>
        <row r="3216">
          <cell r="A3216">
            <v>5369</v>
          </cell>
          <cell r="B3216" t="str">
            <v>WIPER SCOTT SHOP TOWEL DE 55PZ CAJA C/6 (1501)</v>
          </cell>
          <cell r="C3216">
            <v>128.41999999999999</v>
          </cell>
        </row>
        <row r="3217">
          <cell r="A3217">
            <v>5370</v>
          </cell>
          <cell r="B3217" t="str">
            <v>WIPER WYPALL L40 DE 56 PZ. CAJA C/18 (1440)</v>
          </cell>
          <cell r="C3217">
            <v>583</v>
          </cell>
        </row>
        <row r="3218">
          <cell r="A3218">
            <v>5371</v>
          </cell>
          <cell r="B3218" t="str">
            <v>DESPACHADOR LEVE-R-MATIC  (TOALLA EN ROLLO)</v>
          </cell>
          <cell r="C3218">
            <v>526.90002441406295</v>
          </cell>
        </row>
        <row r="3219">
          <cell r="A3219">
            <v>5372</v>
          </cell>
          <cell r="B3219" t="str">
            <v>DESPACHADOR LEV-R-MATIC* 2  (TOALLA EN ROLLO)</v>
          </cell>
          <cell r="C3219">
            <v>342.53</v>
          </cell>
        </row>
        <row r="3220">
          <cell r="A3220">
            <v>5373</v>
          </cell>
          <cell r="B3220" t="str">
            <v>TOALLA DE TOALLA INTERDOBLADA HUMO</v>
          </cell>
          <cell r="C3220">
            <v>159.49</v>
          </cell>
        </row>
        <row r="3221">
          <cell r="A3221">
            <v>5374</v>
          </cell>
          <cell r="B3221" t="str">
            <v>TOALLA DE TOALLA INTERDOBLADA BLANCO</v>
          </cell>
          <cell r="C3221">
            <v>161.65</v>
          </cell>
        </row>
        <row r="3222">
          <cell r="A3222">
            <v>5375</v>
          </cell>
          <cell r="B3222" t="str">
            <v>DESPACHADOR DE HIGIENICO JUMBO MAXIROLLO HUMO</v>
          </cell>
          <cell r="C3222">
            <v>154.28</v>
          </cell>
        </row>
        <row r="3223">
          <cell r="A3223">
            <v>5376</v>
          </cell>
          <cell r="B3223" t="str">
            <v>DESPACHADOR DE HIGIENICO JUMBO MINIROLLO HUMO</v>
          </cell>
          <cell r="C3223">
            <v>122.46</v>
          </cell>
        </row>
        <row r="3224">
          <cell r="A3224">
            <v>5377</v>
          </cell>
          <cell r="B3224" t="str">
            <v>DESPACHADOR DE HIGIENICO JUMBO MINIROLLO BLANCO</v>
          </cell>
          <cell r="C3224">
            <v>136.83000000000001</v>
          </cell>
        </row>
        <row r="3225">
          <cell r="A3225">
            <v>5378</v>
          </cell>
          <cell r="B3225" t="str">
            <v>DESPACHADOR DE HIGIENICO JUMBO MAXIROLLO BLANCO</v>
          </cell>
          <cell r="C3225">
            <v>191.26</v>
          </cell>
        </row>
        <row r="3226">
          <cell r="A3226">
            <v>5379</v>
          </cell>
          <cell r="B3226" t="str">
            <v>DESPACHADOR DE SANIASIENTOS BLANCO</v>
          </cell>
          <cell r="C3226">
            <v>205.94</v>
          </cell>
        </row>
        <row r="3227">
          <cell r="A3227">
            <v>5380</v>
          </cell>
          <cell r="B3227" t="str">
            <v>SERVILLETERO BARRAMESA PLASTICO BLANCO</v>
          </cell>
          <cell r="C3227">
            <v>79.39</v>
          </cell>
        </row>
        <row r="3228">
          <cell r="A3228">
            <v>5381</v>
          </cell>
          <cell r="B3228" t="str">
            <v>DESPACHADOR DE TOALLA EN ROLLO INTELIGENTE HUMO</v>
          </cell>
          <cell r="C3228">
            <v>676.18</v>
          </cell>
        </row>
        <row r="3229">
          <cell r="A3229">
            <v>5382</v>
          </cell>
          <cell r="B3229" t="str">
            <v>DESPACHADOR DE TOALLA EN ROLLO INTELIGENTE BLANCO</v>
          </cell>
          <cell r="C3229">
            <v>679.75</v>
          </cell>
        </row>
        <row r="3230">
          <cell r="A3230">
            <v>5383</v>
          </cell>
          <cell r="B3230" t="str">
            <v>JABONERA UNIVERSAL HUMO</v>
          </cell>
          <cell r="C3230">
            <v>87.55</v>
          </cell>
        </row>
        <row r="3231">
          <cell r="A3231">
            <v>5384</v>
          </cell>
          <cell r="B3231" t="str">
            <v>DESPACHADOR DE TOALLA EN ROLLO SANITOUCH</v>
          </cell>
          <cell r="C3231">
            <v>718.81</v>
          </cell>
        </row>
        <row r="3232">
          <cell r="A3232">
            <v>5385</v>
          </cell>
          <cell r="B3232" t="str">
            <v>WIPER WYPALL X 80 FOOD SERVICE TOWEL C/150 (1401)</v>
          </cell>
          <cell r="C3232">
            <v>228.69</v>
          </cell>
        </row>
        <row r="3233">
          <cell r="A3233">
            <v>5386</v>
          </cell>
          <cell r="B3233" t="str">
            <v>WIPER WYPALL ECONOMIZER L30 ROLLO C/300 CAJA C/2 (</v>
          </cell>
          <cell r="C3233">
            <v>202.74</v>
          </cell>
        </row>
        <row r="3234">
          <cell r="A3234">
            <v>5387</v>
          </cell>
          <cell r="B3234" t="str">
            <v>JABON KIMCARE FRUTAS ENV. C/3.785 LTS CAJA C/4</v>
          </cell>
          <cell r="C3234">
            <v>141.22</v>
          </cell>
        </row>
        <row r="3235">
          <cell r="A3235">
            <v>5388</v>
          </cell>
          <cell r="B3235" t="str">
            <v>KIMWIPES EX-L DELICATE TASK WI PER 140 PZ. CJ.C/15</v>
          </cell>
          <cell r="C3235">
            <v>486.99</v>
          </cell>
        </row>
        <row r="3236">
          <cell r="A3236">
            <v>5389</v>
          </cell>
          <cell r="B3236" t="str">
            <v>WIPEALL X80 FOOD SERVICE CAJA C/150 PZ. (1401)</v>
          </cell>
          <cell r="C3236">
            <v>261.31</v>
          </cell>
        </row>
        <row r="3237">
          <cell r="A3237">
            <v>5390</v>
          </cell>
          <cell r="B3237" t="str">
            <v>WIPEALL L30 PAQ.C/100 PZ. CAJA C/8 (1450)</v>
          </cell>
          <cell r="C3237">
            <v>464.02</v>
          </cell>
        </row>
        <row r="3238">
          <cell r="A3238">
            <v>5391</v>
          </cell>
          <cell r="B3238" t="str">
            <v>KIMWIPES EX-L DELICATE TASK WI PER C/280 PZ. CAJA</v>
          </cell>
          <cell r="C3238">
            <v>599.59</v>
          </cell>
        </row>
        <row r="3239">
          <cell r="A3239">
            <v>5392</v>
          </cell>
          <cell r="B3239" t="str">
            <v>WYPALL X70 C/275 PZ. CAJA C/3 (1412)</v>
          </cell>
          <cell r="C3239">
            <v>369.98</v>
          </cell>
        </row>
        <row r="3240">
          <cell r="A3240">
            <v>5393</v>
          </cell>
          <cell r="B3240" t="str">
            <v>JABON KIMCARE ANTIMICROBIAL FLORAL</v>
          </cell>
          <cell r="C3240">
            <v>125.5</v>
          </cell>
        </row>
        <row r="3241">
          <cell r="A3241">
            <v>5394</v>
          </cell>
          <cell r="B3241" t="str">
            <v>MARLI BCO. 176 HD CAJA C/96 RO LLOS EMP.DE 4S  (90</v>
          </cell>
          <cell r="C3241">
            <v>82.1</v>
          </cell>
        </row>
        <row r="3242">
          <cell r="A3242">
            <v>5395</v>
          </cell>
          <cell r="B3242" t="str">
            <v>JABONERA MINI 500 HUMO</v>
          </cell>
          <cell r="C3242">
            <v>81.7</v>
          </cell>
        </row>
        <row r="3243">
          <cell r="A3243">
            <v>5396</v>
          </cell>
          <cell r="B3243" t="str">
            <v>WIPER WYPALL X80 SHOP WIPERS 475 PZAS/CAJA</v>
          </cell>
          <cell r="C3243">
            <v>502.6</v>
          </cell>
        </row>
        <row r="3244">
          <cell r="A3244">
            <v>5398</v>
          </cell>
          <cell r="B3244" t="str">
            <v>WIPER KIMTECH SCIENCE 280 PZAS/CJA</v>
          </cell>
          <cell r="C3244">
            <v>647.44000000000005</v>
          </cell>
        </row>
        <row r="3245">
          <cell r="A3245">
            <v>5399</v>
          </cell>
          <cell r="B3245" t="str">
            <v>SCOTT SHOP TOWEL (BASE HYDROKNIT) 6/CAJA</v>
          </cell>
          <cell r="C3245">
            <v>125.97</v>
          </cell>
        </row>
        <row r="3246">
          <cell r="A3246">
            <v>5401</v>
          </cell>
          <cell r="B3246" t="str">
            <v>WIPER CREW PAQ. C/50 PZ. (33330)</v>
          </cell>
          <cell r="C3246">
            <v>36.340000000000003</v>
          </cell>
        </row>
        <row r="3247">
          <cell r="A3247">
            <v>5402</v>
          </cell>
          <cell r="B3247" t="str">
            <v>KIMWIPES EX-L DELICATE TASK WI PER PAQ.C/140 PZ. (</v>
          </cell>
          <cell r="C3247">
            <v>27.13</v>
          </cell>
        </row>
        <row r="3248">
          <cell r="A3248">
            <v>5403</v>
          </cell>
          <cell r="B3248" t="str">
            <v>WIPER SCOTT SHOP TOWEL ROLLO DE 55 PZ. (1501)</v>
          </cell>
          <cell r="C3248">
            <v>16.309999999999999</v>
          </cell>
        </row>
        <row r="3249">
          <cell r="A3249">
            <v>5404</v>
          </cell>
          <cell r="B3249" t="str">
            <v>SERVITOALLAS KIMLARK ROLLO DE 60 HD (92109)</v>
          </cell>
          <cell r="C3249">
            <v>4.38</v>
          </cell>
        </row>
        <row r="3250">
          <cell r="A3250">
            <v>5405</v>
          </cell>
          <cell r="B3250" t="str">
            <v>KIMWIPES EX-L DELICATE TASK WIPER PAQ. C/280 PZAS.</v>
          </cell>
          <cell r="C3250">
            <v>551.48</v>
          </cell>
        </row>
        <row r="3251">
          <cell r="A3251">
            <v>5406</v>
          </cell>
          <cell r="B3251" t="str">
            <v>SERVILLETA ECOL INTERFOLEADA C/125 HD CAJA C/48</v>
          </cell>
          <cell r="C3251">
            <v>338.68</v>
          </cell>
        </row>
        <row r="3252">
          <cell r="A3252">
            <v>5407</v>
          </cell>
          <cell r="B3252" t="str">
            <v xml:space="preserve">SERVILLETA PETALO INTERFOLDEAD C/125 HD CAJA C/48 </v>
          </cell>
          <cell r="C3252">
            <v>391.2</v>
          </cell>
        </row>
        <row r="3253">
          <cell r="A3253">
            <v>5408</v>
          </cell>
          <cell r="B3253" t="str">
            <v>SERVILLETERO UNA X UNA PARA BARRA</v>
          </cell>
          <cell r="C3253">
            <v>527.17999999999995</v>
          </cell>
        </row>
        <row r="3254">
          <cell r="A3254">
            <v>5409</v>
          </cell>
          <cell r="B3254" t="str">
            <v>SERVILLETERO UNA X UNA TABLE</v>
          </cell>
          <cell r="C3254">
            <v>220.45</v>
          </cell>
        </row>
        <row r="3255">
          <cell r="A3255">
            <v>5411</v>
          </cell>
          <cell r="B3255" t="str">
            <v>HIGIENICO JUMBO KLEENEX SR 600 MTS X 10 CM X 6</v>
          </cell>
          <cell r="C3255">
            <v>335.73</v>
          </cell>
        </row>
        <row r="3256">
          <cell r="A3256">
            <v>5412</v>
          </cell>
          <cell r="B3256" t="str">
            <v>SERVILLETA PETALO BARRACAFETERIA SR 250SX 24</v>
          </cell>
          <cell r="C3256">
            <v>386.87</v>
          </cell>
        </row>
        <row r="3257">
          <cell r="A3257">
            <v>5413</v>
          </cell>
          <cell r="B3257" t="str">
            <v>SERVILLETA TRADICIONAL KLEENEX LUJO TOKS CAJA C/12</v>
          </cell>
          <cell r="C3257">
            <v>207</v>
          </cell>
        </row>
        <row r="3258">
          <cell r="A3258">
            <v>5414</v>
          </cell>
          <cell r="B3258" t="str">
            <v>SERVILLETA CAFE CENTRAL CAJA   6000 PIEZAS CINEMEX</v>
          </cell>
          <cell r="C3258">
            <v>340.71</v>
          </cell>
        </row>
        <row r="3259">
          <cell r="A3259">
            <v>5415</v>
          </cell>
          <cell r="B3259" t="str">
            <v xml:space="preserve">KIMTEX WIPERS COLOR AZUL ROLLO C/717 PIEZAS       </v>
          </cell>
          <cell r="C3259">
            <v>532.22</v>
          </cell>
        </row>
        <row r="3260">
          <cell r="A3260">
            <v>5416</v>
          </cell>
          <cell r="B3260" t="str">
            <v>HIGIENICO JUMBO JR MARLI       ECOLOGICO 200 MTS C</v>
          </cell>
          <cell r="C3260">
            <v>138.41</v>
          </cell>
        </row>
        <row r="3261">
          <cell r="A3261">
            <v>5417</v>
          </cell>
          <cell r="B3261" t="str">
            <v>TOALLA INTERDOBLADA MARLI      ECOLOGICA 250 HOJAS</v>
          </cell>
          <cell r="C3261">
            <v>97.92</v>
          </cell>
        </row>
        <row r="3262">
          <cell r="A3262">
            <v>5418</v>
          </cell>
          <cell r="B3262" t="str">
            <v xml:space="preserve">WIPER SCOTT SHOP TOWEL 55 PZAS CAJA C/6  (1501)   </v>
          </cell>
          <cell r="C3262">
            <v>113.58</v>
          </cell>
        </row>
        <row r="3263">
          <cell r="A3263">
            <v>5420</v>
          </cell>
          <cell r="B3263" t="str">
            <v>KLEENEX COTTONELLE de 300 HS Caja c/96 Rollos</v>
          </cell>
          <cell r="C3263">
            <v>313.01</v>
          </cell>
        </row>
        <row r="3264">
          <cell r="A3264">
            <v>5421</v>
          </cell>
          <cell r="B3264" t="str">
            <v>KLEENEX COTTONELLE 540 H/S CAJ</v>
          </cell>
          <cell r="C3264">
            <v>437.58</v>
          </cell>
        </row>
        <row r="3265">
          <cell r="A3265">
            <v>5422</v>
          </cell>
          <cell r="B3265" t="str">
            <v>HIGIENICO INTERD. KIMLARK C/250 HD Caja c/30 Paq´s</v>
          </cell>
          <cell r="C3265">
            <v>174.44</v>
          </cell>
        </row>
        <row r="3266">
          <cell r="A3266">
            <v>5423</v>
          </cell>
          <cell r="B3266" t="str">
            <v>HIGIENICO ECOLOGICO JUMBO Jr HS 300 MTS CAJA C/12</v>
          </cell>
          <cell r="C3266">
            <v>151</v>
          </cell>
        </row>
        <row r="3267">
          <cell r="A3267">
            <v>5424</v>
          </cell>
          <cell r="B3267" t="str">
            <v>MARLI  360 mts HD Caja c/6 Rollos</v>
          </cell>
          <cell r="C3267">
            <v>155.06</v>
          </cell>
        </row>
        <row r="3268">
          <cell r="A3268">
            <v>5425</v>
          </cell>
          <cell r="B3268" t="str">
            <v>MARLI  180 mts HD Caja c/12 Rollos</v>
          </cell>
          <cell r="C3268">
            <v>155.06</v>
          </cell>
        </row>
        <row r="3269">
          <cell r="A3269">
            <v>5426</v>
          </cell>
          <cell r="B3269" t="str">
            <v>WYPALL WATERLESS HAND WIPES CAJA C/6 BOTES</v>
          </cell>
          <cell r="C3269">
            <v>600.95000000000005</v>
          </cell>
        </row>
        <row r="3270">
          <cell r="A3270">
            <v>5427</v>
          </cell>
          <cell r="B3270" t="str">
            <v>KIMTECH PREP SURFACE SANITIZER CAJA C/8 BOTES</v>
          </cell>
          <cell r="C3270">
            <v>560</v>
          </cell>
        </row>
        <row r="3271">
          <cell r="A3271">
            <v>5430</v>
          </cell>
          <cell r="B3271" t="str">
            <v>WIPER  KIMTECH PREP  KIMTEX JUMBO ROLL (1 PZA)</v>
          </cell>
          <cell r="C3271">
            <v>404.43</v>
          </cell>
        </row>
        <row r="3272">
          <cell r="A3272">
            <v>5431</v>
          </cell>
          <cell r="B3272" t="str">
            <v>WIPER KIMTECH PREP AZUL C/528 (1506)</v>
          </cell>
          <cell r="C3272">
            <v>341.25</v>
          </cell>
        </row>
        <row r="3273">
          <cell r="A3273">
            <v>5432</v>
          </cell>
          <cell r="B3273" t="str">
            <v>WYPALL X80 Wipers</v>
          </cell>
          <cell r="C3273">
            <v>698.2</v>
          </cell>
        </row>
        <row r="3274">
          <cell r="A3274">
            <v>5434</v>
          </cell>
          <cell r="B3274" t="str">
            <v>DESPACHADOR HIGIENICO INTER    DOBLADO BLANCO   94</v>
          </cell>
          <cell r="C3274">
            <v>182.89</v>
          </cell>
        </row>
        <row r="3275">
          <cell r="A3275">
            <v>5436</v>
          </cell>
          <cell r="B3275" t="str">
            <v>HIGIENICO JUMBO MARLI SR 500 MTS HD CAJA C/6</v>
          </cell>
          <cell r="C3275">
            <v>210.7</v>
          </cell>
        </row>
        <row r="3276">
          <cell r="A3276">
            <v>5437</v>
          </cell>
          <cell r="B3276" t="str">
            <v>TOALLAS EN ROLLO KLEENEX COTONELLE HS CAJA C/8</v>
          </cell>
          <cell r="C3276">
            <v>297.26</v>
          </cell>
        </row>
        <row r="3277">
          <cell r="A3277">
            <v>5438</v>
          </cell>
          <cell r="B3277" t="str">
            <v>WYPALL MICROFIBRA MULTICOLOR CAJA C/6</v>
          </cell>
          <cell r="C3277">
            <v>351.3</v>
          </cell>
        </row>
        <row r="3278">
          <cell r="A3278">
            <v>5439</v>
          </cell>
          <cell r="B3278" t="str">
            <v>WYPALL MICROFIBRA CON MICROBAN AMARILLO CAJA C/6</v>
          </cell>
          <cell r="C3278">
            <v>351.3</v>
          </cell>
        </row>
        <row r="3279">
          <cell r="A3279">
            <v>5440</v>
          </cell>
          <cell r="C3279">
            <v>351.3</v>
          </cell>
        </row>
        <row r="3280">
          <cell r="A3280">
            <v>5441</v>
          </cell>
          <cell r="B3280" t="str">
            <v>130246 CORD 18X3X5 1 PZA</v>
          </cell>
          <cell r="C3280">
            <v>351.3</v>
          </cell>
        </row>
        <row r="3281">
          <cell r="A3281">
            <v>5442</v>
          </cell>
          <cell r="B3281" t="str">
            <v>WYPALL MICROFIBRA CON MICROBAN AZUL CAJA C/6</v>
          </cell>
          <cell r="C3281">
            <v>351.3</v>
          </cell>
        </row>
        <row r="3282">
          <cell r="A3282">
            <v>5443</v>
          </cell>
          <cell r="C3282">
            <v>212.86</v>
          </cell>
        </row>
        <row r="3283">
          <cell r="A3283">
            <v>5444</v>
          </cell>
          <cell r="B3283" t="str">
            <v>KIMTECH PURE  CL5 Wipers. Caja c/5</v>
          </cell>
          <cell r="C3283">
            <v>477.66</v>
          </cell>
        </row>
        <row r="3284">
          <cell r="A3284">
            <v>5446</v>
          </cell>
          <cell r="B3284" t="str">
            <v>Toalla en Rollo Experience Antibacterial</v>
          </cell>
          <cell r="C3284">
            <v>684.06</v>
          </cell>
        </row>
        <row r="3285">
          <cell r="A3285">
            <v>5447</v>
          </cell>
          <cell r="B3285" t="str">
            <v>Toalla para manos Kleenex Experience Pop Up</v>
          </cell>
          <cell r="C3285">
            <v>1473.05</v>
          </cell>
        </row>
        <row r="3286">
          <cell r="A3286">
            <v>5448</v>
          </cell>
          <cell r="B3286" t="str">
            <v xml:space="preserve">WYPALL X60 WIPERS JUMBO 1100PZ 34955              </v>
          </cell>
          <cell r="C3286">
            <v>733.16</v>
          </cell>
        </row>
        <row r="3287">
          <cell r="A3287">
            <v>5450</v>
          </cell>
          <cell r="B3287" t="str">
            <v>Despachador Higiénico JUMBO Sr. Jumbo</v>
          </cell>
          <cell r="C3287">
            <v>200.88</v>
          </cell>
        </row>
        <row r="3288">
          <cell r="A3288">
            <v>5451</v>
          </cell>
          <cell r="B3288" t="str">
            <v>Wiper W4 Caja c/5 Bolsas 100 Piezas c/bolsa KC</v>
          </cell>
          <cell r="C3288">
            <v>538</v>
          </cell>
        </row>
        <row r="3289">
          <cell r="A3289">
            <v>5452</v>
          </cell>
          <cell r="B3289" t="str">
            <v>DESP. TOALLA ROLLO LEV-R-MATIC PLUS BLANCO (94341)</v>
          </cell>
          <cell r="C3289">
            <v>779.59</v>
          </cell>
        </row>
        <row r="3290">
          <cell r="A3290">
            <v>5453</v>
          </cell>
          <cell r="B3290" t="str">
            <v>KLEENEX COTONELLE HD 360 HOJAS CAJA C/40   (90429)</v>
          </cell>
          <cell r="C3290">
            <v>226.69</v>
          </cell>
        </row>
        <row r="3291">
          <cell r="A3291">
            <v>5454</v>
          </cell>
          <cell r="B3291" t="str">
            <v xml:space="preserve">JABONERA GRANEL INSIGHT HUMOKC 94236              </v>
          </cell>
          <cell r="C3291">
            <v>118.74</v>
          </cell>
        </row>
        <row r="3292">
          <cell r="A3292">
            <v>5455</v>
          </cell>
          <cell r="B3292" t="str">
            <v xml:space="preserve">DESPACHADOR SANIASIENTOS SERIE 1 HUMO KC          </v>
          </cell>
          <cell r="C3292">
            <v>285.85000000000002</v>
          </cell>
        </row>
        <row r="3293">
          <cell r="A3293">
            <v>5456</v>
          </cell>
          <cell r="B3293" t="str">
            <v>WYPALL L30 WIPERS CUATRIFOLDEA</v>
          </cell>
          <cell r="C3293">
            <v>583.79998779296898</v>
          </cell>
        </row>
        <row r="3294">
          <cell r="A3294">
            <v>5457</v>
          </cell>
          <cell r="B3294" t="str">
            <v>SERVILLETERO UNA X UNA C/PEDES TAL TRANSPARENTE 94</v>
          </cell>
          <cell r="C3294">
            <v>498.9</v>
          </cell>
        </row>
        <row r="3295">
          <cell r="A3295">
            <v>5458</v>
          </cell>
          <cell r="B3295" t="str">
            <v xml:space="preserve">SERVILLETERO UNA X UNA P/MESA  (TABLE TOP) 94421  </v>
          </cell>
          <cell r="C3295">
            <v>290.14</v>
          </cell>
        </row>
        <row r="3296">
          <cell r="A3296">
            <v>5459</v>
          </cell>
          <cell r="B3296" t="str">
            <v xml:space="preserve">DESPACHADOR HIGIENICO JUMBO JR HUMO  94202        </v>
          </cell>
          <cell r="C3296">
            <v>171.1</v>
          </cell>
        </row>
        <row r="3297">
          <cell r="A3297">
            <v>5460</v>
          </cell>
          <cell r="B3297" t="str">
            <v xml:space="preserve">WORKHORSE X 70 ROLL           </v>
          </cell>
          <cell r="C3297">
            <v>404.43</v>
          </cell>
        </row>
        <row r="3298">
          <cell r="A3298">
            <v>5461</v>
          </cell>
          <cell r="B3298" t="str">
            <v>HIGIENICO TRAD. SCOTT 500 HOJA</v>
          </cell>
          <cell r="C3298">
            <v>312.87</v>
          </cell>
        </row>
        <row r="3299">
          <cell r="A3299">
            <v>5462</v>
          </cell>
          <cell r="B3299" t="str">
            <v xml:space="preserve">HIGIENICO JUMBO MINI KLEENEX   EXPERIENCE         </v>
          </cell>
          <cell r="C3299">
            <v>530.24</v>
          </cell>
        </row>
        <row r="3300">
          <cell r="A3300">
            <v>5463</v>
          </cell>
          <cell r="B3300" t="str">
            <v xml:space="preserve">DESPACHADOR HIGIENICO MINI JUM BO EXPERIENCE      </v>
          </cell>
          <cell r="C3300">
            <v>144</v>
          </cell>
        </row>
        <row r="3301">
          <cell r="A3301">
            <v>5464</v>
          </cell>
          <cell r="B3301" t="str">
            <v xml:space="preserve">SERVITOALLA KLEENEX 100HD CAJA C/12               </v>
          </cell>
          <cell r="C3301">
            <v>185.01</v>
          </cell>
        </row>
        <row r="3302">
          <cell r="A3302">
            <v>5465</v>
          </cell>
          <cell r="B3302" t="str">
            <v>JABONERA GRANEL TRANSPARENTE   HUMO            942</v>
          </cell>
          <cell r="C3302">
            <v>776.40997314453102</v>
          </cell>
        </row>
        <row r="3303">
          <cell r="A3303">
            <v>5466</v>
          </cell>
          <cell r="B3303" t="str">
            <v xml:space="preserve">JABON KIMCARE DURAZNO GALON    92533              </v>
          </cell>
          <cell r="C3303">
            <v>244.84</v>
          </cell>
        </row>
        <row r="3304">
          <cell r="A3304">
            <v>5467</v>
          </cell>
          <cell r="B3304" t="str">
            <v>PAÑUELOS FACIALES KLEENEX SELL A PACK 15 HJS X 192</v>
          </cell>
          <cell r="C3304">
            <v>275.37</v>
          </cell>
        </row>
        <row r="3305">
          <cell r="A3305">
            <v>5468</v>
          </cell>
          <cell r="B3305" t="str">
            <v xml:space="preserve">DESPACHADOR JUMBO SENIOR       (94203)            </v>
          </cell>
          <cell r="C3305">
            <v>241.06</v>
          </cell>
        </row>
        <row r="3306">
          <cell r="A3306">
            <v>5469</v>
          </cell>
          <cell r="B3306" t="str">
            <v xml:space="preserve">SERVILLETA PETALO BARRAMESA JR BLANCA 250´S X 24  </v>
          </cell>
          <cell r="C3306">
            <v>167.96</v>
          </cell>
        </row>
        <row r="3307">
          <cell r="A3307">
            <v>5470</v>
          </cell>
          <cell r="B3307" t="str">
            <v>HIGIENICO INTERD. KLEENEX COTO NELLE 200HJS X 30 B</v>
          </cell>
          <cell r="C3307">
            <v>268.64</v>
          </cell>
        </row>
        <row r="3308">
          <cell r="A3308">
            <v>5471</v>
          </cell>
          <cell r="B3308" t="str">
            <v>TOALLA MANOS ROLLO KLEENEX  EX PERIENCE LARGE BLAN</v>
          </cell>
          <cell r="C3308">
            <v>698.24</v>
          </cell>
        </row>
        <row r="3309">
          <cell r="A3309">
            <v>5472</v>
          </cell>
          <cell r="B3309" t="str">
            <v>TOALLA MANOS INT. MARLI  ECONO MICA 200 HJS X 10 P</v>
          </cell>
          <cell r="C3309">
            <v>104.58</v>
          </cell>
        </row>
        <row r="3310">
          <cell r="A3310">
            <v>5473</v>
          </cell>
          <cell r="B3310" t="str">
            <v>SERVILLETA INTERFOLDEADA JR MA RLI ECOL 250´Sx24 K</v>
          </cell>
          <cell r="C3310">
            <v>173.25</v>
          </cell>
        </row>
        <row r="3311">
          <cell r="A3311">
            <v>5474</v>
          </cell>
          <cell r="B3311" t="str">
            <v>SERVILLETA INTERFOLDEADA JR PE TALO 250´S X 24 KIM</v>
          </cell>
          <cell r="C3311">
            <v>206.89</v>
          </cell>
        </row>
        <row r="3312">
          <cell r="A3312">
            <v>5475</v>
          </cell>
          <cell r="B3312" t="str">
            <v xml:space="preserve">HIGIENICO TRAD KLEENEX 400 HJS 1´S ENVUELTO X 80  </v>
          </cell>
          <cell r="C3312">
            <v>415.44</v>
          </cell>
        </row>
        <row r="3313">
          <cell r="A3313">
            <v>5476</v>
          </cell>
          <cell r="B3313" t="str">
            <v>SERVILLETA SIRLOIN INTERFOLDEA DA                9</v>
          </cell>
          <cell r="C3313">
            <v>290.82</v>
          </cell>
        </row>
        <row r="3314">
          <cell r="A3314">
            <v>5477</v>
          </cell>
          <cell r="B3314" t="str">
            <v xml:space="preserve">HIGIENICO JUMBO JR KLEENEX TAD                    </v>
          </cell>
          <cell r="C3314">
            <v>520.77</v>
          </cell>
        </row>
        <row r="3315">
          <cell r="A3315">
            <v>5478</v>
          </cell>
          <cell r="B3315" t="str">
            <v xml:space="preserve">SERVILLETA OXXO COLOR KRAFT                       </v>
          </cell>
          <cell r="C3315">
            <v>123.81</v>
          </cell>
        </row>
        <row r="3316">
          <cell r="A3316">
            <v>5479</v>
          </cell>
          <cell r="B3316" t="str">
            <v>DESPACHADOR TOALLA EN ROLLO FLUIDO CENTRICO</v>
          </cell>
          <cell r="C3316">
            <v>461.19</v>
          </cell>
        </row>
        <row r="3317">
          <cell r="A3317">
            <v>5480</v>
          </cell>
          <cell r="B3317" t="str">
            <v xml:space="preserve">JUMBO SCOTT 250 MTS HD CAJA C/ 6 ROLLOS           </v>
          </cell>
          <cell r="C3317">
            <v>119.8</v>
          </cell>
        </row>
        <row r="3318">
          <cell r="A3318">
            <v>5481</v>
          </cell>
          <cell r="B3318" t="str">
            <v xml:space="preserve">JUMBO SCOTT 500 MTS HD CAJA C/ 6 ROLLOS           </v>
          </cell>
          <cell r="C3318">
            <v>239.34</v>
          </cell>
        </row>
        <row r="3319">
          <cell r="A3319">
            <v>5482</v>
          </cell>
          <cell r="B3319" t="str">
            <v xml:space="preserve">JUMBO SCOTT 700 MTS HS CAJA C/ 6 ROLLOS           </v>
          </cell>
          <cell r="C3319">
            <v>204.49</v>
          </cell>
        </row>
        <row r="3320">
          <cell r="A3320">
            <v>5483</v>
          </cell>
          <cell r="B3320" t="str">
            <v xml:space="preserve">JUMBO SCOTT 1100 MTS HS CAJA C /6 ROLLOS          </v>
          </cell>
          <cell r="C3320">
            <v>338.75</v>
          </cell>
        </row>
        <row r="3321">
          <cell r="A3321">
            <v>5484</v>
          </cell>
          <cell r="B3321" t="str">
            <v xml:space="preserve">SERVILLETERO BARRA MESA NEGRO  CAJA C/12          </v>
          </cell>
          <cell r="C3321">
            <v>859.73</v>
          </cell>
        </row>
        <row r="3322">
          <cell r="A3322">
            <v>5485</v>
          </cell>
          <cell r="B3322" t="str">
            <v>DESPACHADOR BULK PACK HIGIENIC O INTERDOBLADO BLAN</v>
          </cell>
          <cell r="C3322">
            <v>233.75</v>
          </cell>
        </row>
        <row r="3323">
          <cell r="A3323">
            <v>5486</v>
          </cell>
          <cell r="B3323" t="str">
            <v>DESPACHADOR BULK PACK HIGIENIC O INTERDOBLADO NEGR</v>
          </cell>
          <cell r="C3323">
            <v>233.75</v>
          </cell>
        </row>
        <row r="3324">
          <cell r="A3324">
            <v>5487</v>
          </cell>
          <cell r="B3324" t="str">
            <v xml:space="preserve">JUMBO SCOTT 700 MTS HS CAJA C/ 6 ROLLOS           </v>
          </cell>
          <cell r="C3324">
            <v>36.001666666666701</v>
          </cell>
        </row>
        <row r="3325">
          <cell r="A3325">
            <v>5488</v>
          </cell>
          <cell r="B3325" t="str">
            <v xml:space="preserve">SERVILLETERO UNA X UNA KIMPOP  ROJO CAJA C/24     </v>
          </cell>
          <cell r="C3325">
            <v>4095.71</v>
          </cell>
        </row>
        <row r="3326">
          <cell r="A3326">
            <v>5489</v>
          </cell>
          <cell r="B3326" t="str">
            <v xml:space="preserve">DESPACHADOR DOBLE P/HIGIENICO  MINI JUMBO HUMO    </v>
          </cell>
          <cell r="C3326">
            <v>198.84</v>
          </cell>
        </row>
        <row r="3327">
          <cell r="A3327">
            <v>5490</v>
          </cell>
          <cell r="C3327">
            <v>745.65</v>
          </cell>
        </row>
        <row r="3328">
          <cell r="A3328">
            <v>5491</v>
          </cell>
          <cell r="B3328" t="str">
            <v>PAÑUELOS FACIALES KLEENEX ANTI VIRAL CUBO HT 80HJS</v>
          </cell>
          <cell r="C3328">
            <v>620.21</v>
          </cell>
        </row>
        <row r="3329">
          <cell r="A3329">
            <v>5492</v>
          </cell>
          <cell r="B3329" t="str">
            <v>PAÑUELOS FACIALES KLEENEX SELL APACK HD 15HJS (C/1</v>
          </cell>
          <cell r="C3329">
            <v>705.42</v>
          </cell>
        </row>
        <row r="3330">
          <cell r="A3330">
            <v>5500</v>
          </cell>
          <cell r="B3330" t="str">
            <v>DESPACHADOR SCA TOALLA ROLLO BLANCO</v>
          </cell>
          <cell r="C3330">
            <v>463.01</v>
          </cell>
        </row>
        <row r="3331">
          <cell r="A3331">
            <v>5503</v>
          </cell>
          <cell r="B3331" t="str">
            <v>TORK UNIVERSAL TOALLA ROLLO    BCA.H/S 180 M.(C/6)</v>
          </cell>
          <cell r="C3331">
            <v>165.39</v>
          </cell>
        </row>
        <row r="3332">
          <cell r="A3332">
            <v>5504</v>
          </cell>
          <cell r="B3332" t="str">
            <v>TORK UNIV.TOALLA ROLLO ECOLOGI H/S 180 M.(CAJA C/6</v>
          </cell>
          <cell r="C3332">
            <v>163.18</v>
          </cell>
        </row>
        <row r="3333">
          <cell r="A3333">
            <v>5510</v>
          </cell>
          <cell r="B3333" t="str">
            <v>DESPACHADOR TORK TOALLA INTERDOBLADA BLANCO</v>
          </cell>
          <cell r="C3333">
            <v>246.49</v>
          </cell>
        </row>
        <row r="3334">
          <cell r="A3334">
            <v>5511</v>
          </cell>
          <cell r="B3334" t="str">
            <v>DESPACHADOR TORK MINI TOALLA INTERDOBLADA BLANCO</v>
          </cell>
          <cell r="C3334">
            <v>202.16</v>
          </cell>
        </row>
        <row r="3335">
          <cell r="A3335">
            <v>5512</v>
          </cell>
          <cell r="B3335" t="str">
            <v>TORK PREMIUM TOALLA INTERDOBLADA</v>
          </cell>
          <cell r="C3335">
            <v>499.22</v>
          </cell>
        </row>
        <row r="3336">
          <cell r="A3336">
            <v>5513</v>
          </cell>
          <cell r="B3336" t="str">
            <v>TORK ADVANCED TOALLA INTERDOBLADA</v>
          </cell>
          <cell r="C3336">
            <v>229.44</v>
          </cell>
        </row>
        <row r="3337">
          <cell r="A3337">
            <v>5515</v>
          </cell>
          <cell r="B3337" t="str">
            <v>TORK UNIVERSAL TOALLA INTERDOBLADA BLANCO H/S 8 PA</v>
          </cell>
          <cell r="C3337">
            <v>98.7</v>
          </cell>
        </row>
        <row r="3338">
          <cell r="A3338">
            <v>5516</v>
          </cell>
          <cell r="B3338" t="str">
            <v>TORK UNIV. TOALLA INTERD.ECOLO H/D 8 PAQ.DE 250SER</v>
          </cell>
          <cell r="C3338">
            <v>113.19</v>
          </cell>
        </row>
        <row r="3339">
          <cell r="A3339">
            <v>5517</v>
          </cell>
          <cell r="C3339">
            <v>83.16</v>
          </cell>
        </row>
        <row r="3340">
          <cell r="A3340">
            <v>5518</v>
          </cell>
          <cell r="B3340" t="str">
            <v>TORK UNIVERSAL TOALLA INTERDOBLADA BLANCO H/D 20 P</v>
          </cell>
          <cell r="C3340">
            <v>122.54</v>
          </cell>
        </row>
        <row r="3341">
          <cell r="A3341">
            <v>5520</v>
          </cell>
          <cell r="B3341" t="str">
            <v>DESPACHADOR SCA HIGIÉNICO BOBINA MULTI MAXI BLANCO</v>
          </cell>
          <cell r="C3341">
            <v>173.63</v>
          </cell>
        </row>
        <row r="3342">
          <cell r="A3342">
            <v>5522</v>
          </cell>
          <cell r="B3342" t="str">
            <v>TORK UNIVERSAL H. BOBINA MULTI MAX BLANCO H/D 400M</v>
          </cell>
          <cell r="C3342">
            <v>165.32</v>
          </cell>
        </row>
        <row r="3343">
          <cell r="A3343">
            <v>5523</v>
          </cell>
          <cell r="B3343" t="str">
            <v>TORK UNIVERSAL H. BOBINA MULTI MAX BLANCO H/D 500M</v>
          </cell>
          <cell r="C3343">
            <v>204.51</v>
          </cell>
        </row>
        <row r="3344">
          <cell r="A3344">
            <v>5524</v>
          </cell>
          <cell r="B3344" t="str">
            <v>TORK UNIVERSAL H. BOBINA MULTI MAX BLANCO H/S 1100</v>
          </cell>
          <cell r="C3344">
            <v>389.58999633789102</v>
          </cell>
        </row>
        <row r="3345">
          <cell r="A3345">
            <v>5525</v>
          </cell>
          <cell r="B3345" t="str">
            <v xml:space="preserve">TORK JABON LIQ PREMIUM 1 LITRO CAJA C/6           </v>
          </cell>
          <cell r="C3345">
            <v>27.17</v>
          </cell>
        </row>
        <row r="3346">
          <cell r="A3346">
            <v>5530</v>
          </cell>
          <cell r="B3346" t="str">
            <v>DESPACHADOR SCA HIGIÉNICO BOBINA MULTI MINI BLANCO</v>
          </cell>
          <cell r="C3346">
            <v>152.26</v>
          </cell>
        </row>
        <row r="3347">
          <cell r="A3347">
            <v>5533</v>
          </cell>
          <cell r="B3347" t="str">
            <v>TORK UNIVERSAL H. BOBINA MULTI MAXI BLANCO H/D 200</v>
          </cell>
          <cell r="C3347">
            <v>163.81</v>
          </cell>
        </row>
        <row r="3348">
          <cell r="A3348">
            <v>5540</v>
          </cell>
          <cell r="B3348" t="str">
            <v>FACIAL</v>
          </cell>
          <cell r="C3348">
            <v>3533.05</v>
          </cell>
        </row>
        <row r="3349">
          <cell r="A3349">
            <v>5541</v>
          </cell>
          <cell r="B3349" t="str">
            <v>TORK ADVANCED HIGIENICO CONVEN</v>
          </cell>
          <cell r="C3349">
            <v>166.74</v>
          </cell>
        </row>
        <row r="3350">
          <cell r="A3350">
            <v>5542</v>
          </cell>
          <cell r="B3350" t="str">
            <v>TORK ADVANCED HIGIENICO CONVEN BCO.500 H/D 48X1 RO</v>
          </cell>
          <cell r="C3350">
            <v>220.04</v>
          </cell>
        </row>
        <row r="3351">
          <cell r="A3351">
            <v>5543</v>
          </cell>
          <cell r="B3351" t="str">
            <v>TORK ADVANCED HIGIENICO CONVEN BCO.250 H/D 48ROLL1</v>
          </cell>
          <cell r="C3351">
            <v>85.26</v>
          </cell>
        </row>
        <row r="3352">
          <cell r="A3352">
            <v>5544</v>
          </cell>
          <cell r="B3352" t="str">
            <v>TORK UNIV. HIGIENICO CONVENCIO BCO.198 H/D 96ROLL2</v>
          </cell>
          <cell r="C3352">
            <v>124.32</v>
          </cell>
        </row>
        <row r="3353">
          <cell r="A3353">
            <v>5545</v>
          </cell>
          <cell r="B3353" t="str">
            <v>TORK ADVANCED HIGIENICO CONVEN BCO.176H/D C/96(24X</v>
          </cell>
          <cell r="C3353">
            <v>148.47</v>
          </cell>
        </row>
        <row r="3354">
          <cell r="A3354">
            <v>5546</v>
          </cell>
          <cell r="B3354" t="str">
            <v>DESPACHADOR SCA ECO TOALLA ROLLO HUMO</v>
          </cell>
          <cell r="C3354">
            <v>553.32000000000005</v>
          </cell>
        </row>
        <row r="3355">
          <cell r="A3355">
            <v>5547</v>
          </cell>
          <cell r="B3355" t="str">
            <v>TORK ECO TOALLA EN ROLLO 300 M</v>
          </cell>
          <cell r="C3355">
            <v>278.54000000000002</v>
          </cell>
        </row>
        <row r="3356">
          <cell r="A3356">
            <v>5548</v>
          </cell>
          <cell r="B3356" t="str">
            <v>DESPACHADOR SCA ECO VERSATWIN HUMO</v>
          </cell>
          <cell r="C3356">
            <v>260.76</v>
          </cell>
        </row>
        <row r="3357">
          <cell r="A3357">
            <v>5549</v>
          </cell>
          <cell r="B3357" t="str">
            <v>TORK ECO VERSATWIN 125 M. H/D</v>
          </cell>
          <cell r="C3357">
            <v>96.3</v>
          </cell>
        </row>
        <row r="3358">
          <cell r="A3358">
            <v>5550</v>
          </cell>
          <cell r="B3358" t="str">
            <v>TORK ADVANCED FACIALES BLANCAS 30 CAJILLAS DE 90 H</v>
          </cell>
          <cell r="C3358">
            <v>189.66</v>
          </cell>
        </row>
        <row r="3359">
          <cell r="A3359">
            <v>5551</v>
          </cell>
          <cell r="B3359" t="str">
            <v>TORK ADVANCED TOALLA DE COCINA BLANCO 24 ROLLOS (7</v>
          </cell>
          <cell r="C3359">
            <v>226.88</v>
          </cell>
        </row>
        <row r="3360">
          <cell r="A3360">
            <v>5555</v>
          </cell>
          <cell r="B3360" t="str">
            <v>100112 DOME VACUUM EAGLE</v>
          </cell>
          <cell r="C3360">
            <v>125.36</v>
          </cell>
        </row>
        <row r="3361">
          <cell r="A3361">
            <v>5560</v>
          </cell>
          <cell r="B3361" t="str">
            <v>DESPACHADOR SCA BARRAMESA BLANCO</v>
          </cell>
          <cell r="C3361">
            <v>46.38</v>
          </cell>
        </row>
        <row r="3362">
          <cell r="A3362">
            <v>5562</v>
          </cell>
          <cell r="B3362" t="str">
            <v>TORK UNIVERSAL SERVILLETA BARRAMESA LARGA BLANCA</v>
          </cell>
          <cell r="C3362">
            <v>161.28</v>
          </cell>
        </row>
        <row r="3363">
          <cell r="A3363">
            <v>5563</v>
          </cell>
          <cell r="B3363" t="str">
            <v>TORK ADVANCED SERVILLETA TRADI BCO.12 BOLSAS DE 50</v>
          </cell>
          <cell r="C3363">
            <v>189.4</v>
          </cell>
        </row>
        <row r="3364">
          <cell r="A3364">
            <v>5565</v>
          </cell>
          <cell r="B3364" t="str">
            <v>DESPACHADOR TORK XPRESSNAP CRYSTAL</v>
          </cell>
          <cell r="C3364">
            <v>70.16</v>
          </cell>
        </row>
        <row r="3365">
          <cell r="A3365">
            <v>5566</v>
          </cell>
          <cell r="B3365" t="str">
            <v>MAIN STREET XPRESSNAP BLANCO 12 PAQ. DE 500 SERVI</v>
          </cell>
          <cell r="C3365">
            <v>351.46</v>
          </cell>
        </row>
        <row r="3366">
          <cell r="A3366">
            <v>5569</v>
          </cell>
          <cell r="B3366" t="str">
            <v>DESP. TORK XPRESSNAP TABLE TOP</v>
          </cell>
          <cell r="C3366">
            <v>219.47</v>
          </cell>
        </row>
        <row r="3367">
          <cell r="A3367">
            <v>5570</v>
          </cell>
          <cell r="B3367" t="str">
            <v>DESPACHADOR TORK INTUITON BLANCO</v>
          </cell>
          <cell r="C3367">
            <v>378.38</v>
          </cell>
        </row>
        <row r="3368">
          <cell r="A3368">
            <v>5572</v>
          </cell>
          <cell r="B3368" t="str">
            <v>TORK PREMIUM TOALLA ROLLO SOFT BLANCA H/S 160M</v>
          </cell>
          <cell r="C3368">
            <v>375.9</v>
          </cell>
        </row>
        <row r="3369">
          <cell r="A3369">
            <v>5573</v>
          </cell>
          <cell r="B3369" t="str">
            <v>TORK ADVANCED TOALLA ROLLO BLANCA H/S 180M</v>
          </cell>
          <cell r="C3369">
            <v>267.94</v>
          </cell>
        </row>
        <row r="3370">
          <cell r="A3370">
            <v>5575</v>
          </cell>
          <cell r="B3370" t="str">
            <v>Tork Advanced Toalla Rollo Blanca H/D 180m (caja</v>
          </cell>
          <cell r="C3370">
            <v>364.55</v>
          </cell>
        </row>
        <row r="3371">
          <cell r="A3371">
            <v>5580</v>
          </cell>
          <cell r="B3371" t="str">
            <v>DESPACHADOR TORK MAXI HIGIENICO BOBINA MINI BLANCO</v>
          </cell>
          <cell r="C3371">
            <v>191.35</v>
          </cell>
        </row>
        <row r="3372">
          <cell r="A3372">
            <v>5581</v>
          </cell>
          <cell r="B3372" t="str">
            <v>TORK PREMIUM HIGIENICO BLANCO H/D 360M (CAJA/6)</v>
          </cell>
          <cell r="C3372">
            <v>219.24</v>
          </cell>
        </row>
        <row r="3373">
          <cell r="A3373">
            <v>5582</v>
          </cell>
          <cell r="B3373" t="str">
            <v>TORK ADVANCED HIGIENICO BOBINA BLANCO H/D 250M</v>
          </cell>
          <cell r="C3373">
            <v>124.32</v>
          </cell>
        </row>
        <row r="3374">
          <cell r="A3374">
            <v>5583</v>
          </cell>
          <cell r="B3374" t="str">
            <v>TORK UNIVERSAL HIGIENICO BOBIN</v>
          </cell>
          <cell r="C3374">
            <v>222.24</v>
          </cell>
        </row>
        <row r="3375">
          <cell r="A3375">
            <v>5584</v>
          </cell>
          <cell r="B3375" t="str">
            <v>TORK ADVANCED HIGIENICO BOBINA BLANCO H/D 400m</v>
          </cell>
          <cell r="C3375">
            <v>175.56</v>
          </cell>
        </row>
        <row r="3376">
          <cell r="A3376">
            <v>5590</v>
          </cell>
          <cell r="B3376" t="str">
            <v>DESPACHADOR TORK MINI HIGIÉNICO BOBINA MINI BLANCO</v>
          </cell>
          <cell r="C3376">
            <v>185.41</v>
          </cell>
        </row>
        <row r="3377">
          <cell r="A3377">
            <v>5591</v>
          </cell>
          <cell r="B3377" t="str">
            <v>TORK PREMIUM HIGIENICO MINI SOFT BLANCO H/D 170M</v>
          </cell>
          <cell r="C3377">
            <v>223.44</v>
          </cell>
        </row>
        <row r="3378">
          <cell r="A3378">
            <v>5593</v>
          </cell>
          <cell r="B3378" t="str">
            <v>TORK UNIVERSAL HIGIENICO BOBINA MINI 200MTS</v>
          </cell>
          <cell r="C3378">
            <v>219.52</v>
          </cell>
        </row>
        <row r="3379">
          <cell r="A3379">
            <v>5594</v>
          </cell>
          <cell r="B3379" t="str">
            <v>TORK ADVANCED HIGIENICO BOBINA BLANCO H/D 200m</v>
          </cell>
          <cell r="C3379">
            <v>87.36</v>
          </cell>
        </row>
        <row r="3380">
          <cell r="A3380">
            <v>5595</v>
          </cell>
          <cell r="B3380" t="str">
            <v>DESPACHADOR TORK JABON LIQUIDO</v>
          </cell>
          <cell r="C3380">
            <v>101.79166669999999</v>
          </cell>
        </row>
        <row r="3381">
          <cell r="A3381">
            <v>5596</v>
          </cell>
          <cell r="B3381" t="str">
            <v>TORK PREMIUM JABON LIQ.P/MANOS</v>
          </cell>
          <cell r="C3381">
            <v>163.80000000000001</v>
          </cell>
        </row>
        <row r="3382">
          <cell r="A3382">
            <v>5597</v>
          </cell>
          <cell r="B3382" t="str">
            <v>JABONERA ESPUMA BLANCA CAJA</v>
          </cell>
          <cell r="C3382">
            <v>2686.31</v>
          </cell>
        </row>
        <row r="3383">
          <cell r="A3383">
            <v>5598</v>
          </cell>
          <cell r="B3383" t="str">
            <v>ESPUMA  ANTIBACTERIAL 800 ML CJ C/6 CART</v>
          </cell>
          <cell r="C3383">
            <v>415.02</v>
          </cell>
        </row>
        <row r="3384">
          <cell r="A3384">
            <v>5599</v>
          </cell>
          <cell r="B3384" t="str">
            <v>DESPACHADOR XPRESSNAP CAFE C/4 NAPKINS NEGRO CAJA</v>
          </cell>
          <cell r="C3384">
            <v>220.02</v>
          </cell>
        </row>
        <row r="3385">
          <cell r="A3385">
            <v>5600</v>
          </cell>
          <cell r="B3385" t="str">
            <v>XPRESSNAP CAFE NAPKIN 1/4 FOLD WHITE 12 / 500  (70</v>
          </cell>
          <cell r="C3385">
            <v>238.8</v>
          </cell>
        </row>
        <row r="3386">
          <cell r="A3386">
            <v>5601</v>
          </cell>
          <cell r="B3386" t="str">
            <v>MAINSTREET XPRESSNAP BLANCO 12 PAQ. DE 500 SERVICI</v>
          </cell>
          <cell r="C3386">
            <v>369.36</v>
          </cell>
        </row>
        <row r="3387">
          <cell r="A3387">
            <v>5602</v>
          </cell>
          <cell r="B3387" t="str">
            <v xml:space="preserve">DESPACHADOR TORK INTERDOBLADA  ALUMINIO           </v>
          </cell>
          <cell r="C3387">
            <v>523.24</v>
          </cell>
        </row>
        <row r="3388">
          <cell r="A3388">
            <v>5603</v>
          </cell>
          <cell r="B3388" t="str">
            <v xml:space="preserve">DESPACHADOR TORK JABON LIQUIDO ALUMINIO           </v>
          </cell>
          <cell r="C3388">
            <v>237.84</v>
          </cell>
        </row>
        <row r="3389">
          <cell r="A3389">
            <v>5604</v>
          </cell>
          <cell r="B3389" t="str">
            <v xml:space="preserve">DESPACHADOR TORK HIGIENICO  BO BINA ALUMINIO      </v>
          </cell>
          <cell r="C3389">
            <v>437.84</v>
          </cell>
        </row>
        <row r="3390">
          <cell r="A3390">
            <v>5605</v>
          </cell>
          <cell r="B3390" t="str">
            <v xml:space="preserve">XPRESS NAP CAFE NAPKINS DISPEN SER BLACK CAJA C/4 </v>
          </cell>
          <cell r="C3390">
            <v>108.11</v>
          </cell>
        </row>
        <row r="3391">
          <cell r="A3391">
            <v>5606</v>
          </cell>
          <cell r="B3391" t="str">
            <v xml:space="preserve">TORK ADV JABON LIQUIDO MANOS   1000ML CAJA C/6    </v>
          </cell>
          <cell r="C3391">
            <v>242.17</v>
          </cell>
        </row>
        <row r="3392">
          <cell r="A3392">
            <v>5607</v>
          </cell>
          <cell r="B3392" t="str">
            <v xml:space="preserve">XPRESSNAP CAFE NAPKIN 1/4 FOLD WHITE 12/500       </v>
          </cell>
          <cell r="C3392">
            <v>275.10000000000002</v>
          </cell>
        </row>
        <row r="3393">
          <cell r="A3393">
            <v>5608</v>
          </cell>
          <cell r="B3393" t="str">
            <v>TORK ADVANCED CENTERFEED ROLL  TOWEL 6 ROLLOS DE 1</v>
          </cell>
          <cell r="C3393">
            <v>331.63</v>
          </cell>
        </row>
        <row r="3394">
          <cell r="A3394">
            <v>5609</v>
          </cell>
          <cell r="B3394" t="str">
            <v xml:space="preserve">DISPENSADOR TORK S1 ELEVATION  BLANCO             </v>
          </cell>
          <cell r="C3394">
            <v>1297.3</v>
          </cell>
        </row>
        <row r="3395">
          <cell r="A3395">
            <v>5610</v>
          </cell>
          <cell r="B3395" t="str">
            <v>DISPENSADOR TORK S1 ELEVATION NEGRO</v>
          </cell>
          <cell r="C3395">
            <v>1297.3</v>
          </cell>
        </row>
        <row r="3396">
          <cell r="A3396">
            <v>5611</v>
          </cell>
          <cell r="B3396" t="str">
            <v>TORK ADV JABON LIQ. PREMIUM    CUERPO Y CABELLO 10</v>
          </cell>
          <cell r="C3396">
            <v>279.45999999999998</v>
          </cell>
        </row>
        <row r="3397">
          <cell r="A3397">
            <v>5612</v>
          </cell>
          <cell r="B3397" t="str">
            <v>TORK DESP SERV XPRESSNAP N4 STAND 1 PZA</v>
          </cell>
          <cell r="C3397">
            <v>70.16</v>
          </cell>
        </row>
        <row r="3398">
          <cell r="A3398">
            <v>5613</v>
          </cell>
          <cell r="B3398" t="str">
            <v>TORK DESP SERV XPRESSNAP CAFE TtOP  CAJA C/4</v>
          </cell>
          <cell r="C3398">
            <v>108.11</v>
          </cell>
        </row>
        <row r="3399">
          <cell r="A3399">
            <v>5614</v>
          </cell>
          <cell r="B3399" t="str">
            <v xml:space="preserve">XPRESSNAP CAFE NAPKIN 1/4 FOLD NATURAL 12/500     </v>
          </cell>
          <cell r="C3399">
            <v>249.02</v>
          </cell>
        </row>
        <row r="3400">
          <cell r="A3400">
            <v>5615</v>
          </cell>
          <cell r="B3400" t="str">
            <v>TORK WIPER DE LIMPIEZA VERDE   31 X 37 CM 320 PIEZ</v>
          </cell>
          <cell r="C3400">
            <v>722.07</v>
          </cell>
        </row>
        <row r="3401">
          <cell r="A3401">
            <v>5616</v>
          </cell>
          <cell r="B3401" t="str">
            <v>TORK WIPER DE LIMPIEZA AZUL    31 X 37 CM 320 PIEZ</v>
          </cell>
          <cell r="C3401">
            <v>722.07</v>
          </cell>
        </row>
        <row r="3402">
          <cell r="A3402">
            <v>5617</v>
          </cell>
          <cell r="B3402" t="str">
            <v>TORK WIPER D LIMPIEZA AMARILLO 31 X 37 CM 320 PIEZ</v>
          </cell>
          <cell r="C3402">
            <v>722.07</v>
          </cell>
        </row>
        <row r="3403">
          <cell r="A3403">
            <v>5618</v>
          </cell>
          <cell r="B3403" t="str">
            <v>TORK WIPER DE LIMPIEZA ROJO    31 X 37 CM 320 PIEZ</v>
          </cell>
          <cell r="C3403">
            <v>722.07</v>
          </cell>
        </row>
        <row r="3404">
          <cell r="A3404">
            <v>5619</v>
          </cell>
          <cell r="B3404" t="str">
            <v xml:space="preserve">TORK PREM HCON 48/1 500´s HD                      </v>
          </cell>
          <cell r="C3404">
            <v>243.7</v>
          </cell>
        </row>
        <row r="3405">
          <cell r="A3405">
            <v>5620</v>
          </cell>
          <cell r="B3405" t="str">
            <v xml:space="preserve">TORK ADVANCED FACIAL           TF6810             </v>
          </cell>
          <cell r="C3405">
            <v>229.76</v>
          </cell>
        </row>
        <row r="3406">
          <cell r="A3406">
            <v>5624</v>
          </cell>
          <cell r="B3406" t="str">
            <v>MARLI  360 mts HD Caja c/6 Rollos</v>
          </cell>
          <cell r="C3406">
            <v>146.13999999999999</v>
          </cell>
        </row>
        <row r="3407">
          <cell r="A3407">
            <v>5625</v>
          </cell>
          <cell r="B3407" t="str">
            <v>MARLI  180 mts HD Caja c/12 Rollos</v>
          </cell>
          <cell r="C3407">
            <v>146.13999999999999</v>
          </cell>
        </row>
        <row r="3408">
          <cell r="A3408">
            <v>5650</v>
          </cell>
          <cell r="B3408" t="str">
            <v>TELAS NARANJA 35 X 35 PAQ C/2  PAQUETE CON 2 PIEZA</v>
          </cell>
          <cell r="C3408">
            <v>134.75</v>
          </cell>
        </row>
        <row r="3409">
          <cell r="A3409">
            <v>5651</v>
          </cell>
          <cell r="B3409" t="str">
            <v>TELAS NARANJA 35 X 35 PAQ C/2  PAQUETE CON 2 PIEZA</v>
          </cell>
          <cell r="C3409">
            <v>9.39</v>
          </cell>
        </row>
        <row r="3410">
          <cell r="A3410">
            <v>5652</v>
          </cell>
          <cell r="B3410" t="str">
            <v xml:space="preserve">LLAVE DE REFACCION P/JABONERA  DE  CARTUCHO       </v>
          </cell>
          <cell r="C3410">
            <v>2.98</v>
          </cell>
        </row>
        <row r="3411">
          <cell r="A3411">
            <v>5653</v>
          </cell>
          <cell r="B3411" t="str">
            <v xml:space="preserve">CAJA CON 150 TELAS 37.5 x 45CM VERDE              </v>
          </cell>
          <cell r="C3411">
            <v>358.75</v>
          </cell>
        </row>
        <row r="3412">
          <cell r="A3412">
            <v>5654</v>
          </cell>
          <cell r="B3412" t="str">
            <v xml:space="preserve">CAJA CON 150 TELAS 37.5 x 45CM AMARILLO           </v>
          </cell>
          <cell r="C3412">
            <v>358.75</v>
          </cell>
        </row>
        <row r="3413">
          <cell r="A3413">
            <v>5655</v>
          </cell>
          <cell r="B3413" t="str">
            <v xml:space="preserve">CAJA CON 150 TELAS 37.5 x 45CM AZUL               </v>
          </cell>
          <cell r="C3413">
            <v>358.75</v>
          </cell>
        </row>
        <row r="3414">
          <cell r="A3414">
            <v>5656</v>
          </cell>
          <cell r="B3414" t="str">
            <v xml:space="preserve">CAJA CON 150 TELAS 37.5 x 45CM BLANCO             </v>
          </cell>
          <cell r="C3414">
            <v>358.75</v>
          </cell>
        </row>
        <row r="3415">
          <cell r="A3415">
            <v>5657</v>
          </cell>
          <cell r="B3415" t="str">
            <v xml:space="preserve">CAJA CON 150 TELAS 37.5 x 45CM ROSA               </v>
          </cell>
          <cell r="C3415">
            <v>358.75</v>
          </cell>
        </row>
        <row r="3416">
          <cell r="A3416">
            <v>5675</v>
          </cell>
          <cell r="C3416">
            <v>39.61</v>
          </cell>
        </row>
        <row r="3417">
          <cell r="A3417">
            <v>5738</v>
          </cell>
          <cell r="B3417" t="str">
            <v>5040563 JET PILOT # 45</v>
          </cell>
          <cell r="C3417">
            <v>57.32</v>
          </cell>
        </row>
        <row r="3418">
          <cell r="A3418">
            <v>5829</v>
          </cell>
          <cell r="B3418" t="str">
            <v>H4949723 PAN ASSY (HONDA)</v>
          </cell>
          <cell r="C3418">
            <v>2786.7</v>
          </cell>
        </row>
        <row r="3419">
          <cell r="A3419">
            <v>5866</v>
          </cell>
          <cell r="B3419" t="str">
            <v>14907 BRACKET</v>
          </cell>
          <cell r="C3419">
            <v>62.36</v>
          </cell>
        </row>
        <row r="3420">
          <cell r="A3420">
            <v>5867</v>
          </cell>
          <cell r="B3420" t="str">
            <v>57116 NVT</v>
          </cell>
          <cell r="C3420">
            <v>390.65</v>
          </cell>
        </row>
        <row r="3421">
          <cell r="A3421">
            <v>5870</v>
          </cell>
          <cell r="B3421" t="str">
            <v>1400 WYPALL X80 SHOPPRO (41055</v>
          </cell>
          <cell r="C3421">
            <v>427.82</v>
          </cell>
        </row>
        <row r="3422">
          <cell r="A3422">
            <v>5871</v>
          </cell>
          <cell r="B3422" t="str">
            <v>1420 WYPALL X60 TERIROLLO (35401)</v>
          </cell>
          <cell r="C3422">
            <v>452.69</v>
          </cell>
        </row>
        <row r="3423">
          <cell r="A3423">
            <v>5872</v>
          </cell>
          <cell r="B3423" t="str">
            <v>1421 WYPALL X60 TERI POP UP (34790)</v>
          </cell>
          <cell r="C3423">
            <v>349.55</v>
          </cell>
        </row>
        <row r="3424">
          <cell r="A3424">
            <v>5873</v>
          </cell>
          <cell r="B3424" t="str">
            <v>5701 WYPALL L40</v>
          </cell>
          <cell r="C3424">
            <v>425.03</v>
          </cell>
        </row>
        <row r="3425">
          <cell r="A3425">
            <v>5874</v>
          </cell>
          <cell r="B3425" t="str">
            <v>5810 WYPALL L30 ECONOMIZER</v>
          </cell>
          <cell r="C3425">
            <v>335.68</v>
          </cell>
        </row>
        <row r="3426">
          <cell r="A3426">
            <v>5880</v>
          </cell>
          <cell r="B3426" t="str">
            <v>90413 HIGIENICO KLEENEX TRADIC</v>
          </cell>
          <cell r="C3426">
            <v>273.68</v>
          </cell>
        </row>
        <row r="3427">
          <cell r="A3427">
            <v>5881</v>
          </cell>
          <cell r="B3427" t="str">
            <v>90483 HIGIENICO KLEENEX 300M H/D (C/12)</v>
          </cell>
          <cell r="C3427">
            <v>266.58999999999997</v>
          </cell>
        </row>
        <row r="3428">
          <cell r="A3428">
            <v>5882</v>
          </cell>
          <cell r="B3428" t="str">
            <v>90495 HIGIENICO CRISOBA 515M H/D (C/6)</v>
          </cell>
          <cell r="C3428">
            <v>215.48</v>
          </cell>
        </row>
        <row r="3429">
          <cell r="A3429">
            <v>5888</v>
          </cell>
          <cell r="B3429" t="str">
            <v>90499 HIGIENICO KIMLARK 510 M. (C/6)</v>
          </cell>
          <cell r="C3429">
            <v>178.73</v>
          </cell>
        </row>
        <row r="3430">
          <cell r="A3430">
            <v>5889</v>
          </cell>
          <cell r="B3430" t="str">
            <v>92201 TOALLA INTERDOB. CRISOBA (C/3000)</v>
          </cell>
          <cell r="C3430">
            <v>149.08000000000001</v>
          </cell>
        </row>
        <row r="3431">
          <cell r="A3431">
            <v>5895</v>
          </cell>
          <cell r="B3431" t="str">
            <v>92215 TOALLA EN ROLLO KLEENEX 130 M. (C/8)</v>
          </cell>
          <cell r="C3431">
            <v>193.8</v>
          </cell>
        </row>
        <row r="3432">
          <cell r="A3432">
            <v>5896</v>
          </cell>
          <cell r="B3432" t="str">
            <v>92217 TOALLA EN ROLLO CRISOBA 180 M. (C/6)</v>
          </cell>
          <cell r="C3432">
            <v>182.32</v>
          </cell>
        </row>
        <row r="3433">
          <cell r="A3433">
            <v>5897</v>
          </cell>
          <cell r="B3433" t="str">
            <v>92220 TOALLA EN ROLLO MARLI 180 M. (C/6)</v>
          </cell>
          <cell r="C3433">
            <v>131.49</v>
          </cell>
        </row>
        <row r="3434">
          <cell r="A3434">
            <v>5902</v>
          </cell>
          <cell r="B3434" t="str">
            <v>CONCRESEL 210  FRON 1 UND</v>
          </cell>
          <cell r="C3434">
            <v>1487.95</v>
          </cell>
        </row>
        <row r="3435">
          <cell r="A3435">
            <v>5903</v>
          </cell>
          <cell r="B3435" t="str">
            <v>PIGMENTO BLANCO  FR 1 UND</v>
          </cell>
          <cell r="C3435">
            <v>262.18</v>
          </cell>
        </row>
        <row r="3436">
          <cell r="A3436">
            <v>5904</v>
          </cell>
          <cell r="B3436" t="str">
            <v>PIGMENTO LIGHT GRAY 1 UND</v>
          </cell>
          <cell r="C3436">
            <v>262.18</v>
          </cell>
        </row>
        <row r="3437">
          <cell r="A3437">
            <v>5905</v>
          </cell>
          <cell r="B3437" t="str">
            <v>PIGMENTO OXFORD GRA 1 UND</v>
          </cell>
          <cell r="C3437">
            <v>262.18</v>
          </cell>
        </row>
        <row r="3438">
          <cell r="A3438">
            <v>5906</v>
          </cell>
          <cell r="B3438" t="str">
            <v>PIGMENTO GATEWAY BL 1 UND</v>
          </cell>
          <cell r="C3438">
            <v>262.18</v>
          </cell>
        </row>
        <row r="3439">
          <cell r="A3439">
            <v>5907</v>
          </cell>
          <cell r="B3439" t="str">
            <v>PIGMENTO BRIGHT YEL 1 UND</v>
          </cell>
          <cell r="C3439">
            <v>311.41000000000003</v>
          </cell>
        </row>
        <row r="3440">
          <cell r="A3440">
            <v>5910</v>
          </cell>
          <cell r="B3440" t="str">
            <v>CONCRESEL 220 FRONTERA 1 UD</v>
          </cell>
          <cell r="C3440">
            <v>1412.1</v>
          </cell>
        </row>
        <row r="3441">
          <cell r="A3441">
            <v>5911</v>
          </cell>
          <cell r="B3441" t="str">
            <v xml:space="preserve">PUÑO POLIPROPILENO P/ESC       </v>
          </cell>
          <cell r="C3441">
            <v>23.73</v>
          </cell>
        </row>
        <row r="3442">
          <cell r="A3442">
            <v>5912</v>
          </cell>
          <cell r="B3442" t="str">
            <v xml:space="preserve">JALADOR P/PISOS INTERCAMBIABLE 50 CM              </v>
          </cell>
          <cell r="C3442">
            <v>27.53</v>
          </cell>
        </row>
        <row r="3443">
          <cell r="A3443">
            <v>5914</v>
          </cell>
          <cell r="B3443" t="str">
            <v xml:space="preserve">ESCOBA PARA LOBBY              8306               </v>
          </cell>
          <cell r="C3443">
            <v>14.47</v>
          </cell>
        </row>
        <row r="3444">
          <cell r="A3444">
            <v>5915</v>
          </cell>
          <cell r="B3444" t="str">
            <v xml:space="preserve">BASTON PARA ESCOBA LOBBY       1909               </v>
          </cell>
          <cell r="C3444">
            <v>14.33</v>
          </cell>
        </row>
        <row r="3445">
          <cell r="A3445">
            <v>5916</v>
          </cell>
          <cell r="B3445" t="str">
            <v xml:space="preserve">TRAPEADOR TRADICIONAL          8175               </v>
          </cell>
          <cell r="C3445">
            <v>39.03</v>
          </cell>
        </row>
        <row r="3446">
          <cell r="A3446">
            <v>5917</v>
          </cell>
          <cell r="B3446" t="str">
            <v xml:space="preserve">TRAPEADOR TRADICIONAL 400g     8150               </v>
          </cell>
          <cell r="C3446">
            <v>30.34</v>
          </cell>
        </row>
        <row r="3447">
          <cell r="A3447">
            <v>5918</v>
          </cell>
          <cell r="B3447" t="str">
            <v xml:space="preserve">CEPILLO BLOCK MADERA P/VIDRIOS 1710               </v>
          </cell>
          <cell r="C3447">
            <v>30</v>
          </cell>
        </row>
        <row r="3448">
          <cell r="A3448">
            <v>5919</v>
          </cell>
          <cell r="B3448" t="str">
            <v>REPUESTO ECOSTRIPS TRAPEADOR   INTERCAMBIABLE ROJO</v>
          </cell>
          <cell r="C3448">
            <v>12.63</v>
          </cell>
        </row>
        <row r="3449">
          <cell r="A3449">
            <v>5920</v>
          </cell>
          <cell r="B3449" t="str">
            <v>REPUESTO ECOSTRIPS TRAPEADOR   INTERCAMBIABLE VERD</v>
          </cell>
          <cell r="C3449">
            <v>12.63</v>
          </cell>
        </row>
        <row r="3450">
          <cell r="A3450">
            <v>5921</v>
          </cell>
          <cell r="B3450" t="str">
            <v>REPUESTO ECOSTRIPS TRAPEADOR   INTERCAMBIABLE AMAR</v>
          </cell>
          <cell r="C3450">
            <v>12.63</v>
          </cell>
        </row>
        <row r="3451">
          <cell r="A3451">
            <v>5922</v>
          </cell>
          <cell r="B3451" t="str">
            <v>REPUESTO ECOSTRIPS TRAPEADOR   INTERCAMBIABLE AZUL</v>
          </cell>
          <cell r="C3451">
            <v>12.63</v>
          </cell>
        </row>
        <row r="3452">
          <cell r="A3452">
            <v>5923</v>
          </cell>
          <cell r="B3452" t="str">
            <v xml:space="preserve">JALADOR PROFESIONAL PARA  CRIS TALES              </v>
          </cell>
          <cell r="C3452">
            <v>27.53</v>
          </cell>
        </row>
        <row r="3453">
          <cell r="A3453">
            <v>5924</v>
          </cell>
          <cell r="B3453" t="str">
            <v xml:space="preserve">CARRO PARA CONSERJE            </v>
          </cell>
          <cell r="C3453">
            <v>1240.7</v>
          </cell>
        </row>
        <row r="3454">
          <cell r="A3454">
            <v>5925</v>
          </cell>
          <cell r="B3454" t="str">
            <v xml:space="preserve">RUEDAS PARA CUBETA 22L         </v>
          </cell>
          <cell r="C3454">
            <v>70.48</v>
          </cell>
        </row>
        <row r="3455">
          <cell r="A3455">
            <v>5926</v>
          </cell>
          <cell r="B3455" t="str">
            <v xml:space="preserve">GANCHOS PARA CUBETA 22L        </v>
          </cell>
          <cell r="C3455">
            <v>12.03</v>
          </cell>
        </row>
        <row r="3456">
          <cell r="A3456">
            <v>5927</v>
          </cell>
          <cell r="B3456" t="str">
            <v xml:space="preserve">CORDON PARA CEPILLO DE MANOS   </v>
          </cell>
          <cell r="C3456">
            <v>12.76</v>
          </cell>
        </row>
        <row r="3457">
          <cell r="A3457">
            <v>5929</v>
          </cell>
          <cell r="B3457" t="str">
            <v xml:space="preserve">TELA DE MICROFIBRA COLOR ROJO  </v>
          </cell>
          <cell r="C3457">
            <v>14.24</v>
          </cell>
        </row>
        <row r="3458">
          <cell r="A3458">
            <v>5930</v>
          </cell>
          <cell r="B3458" t="str">
            <v>ESCOBILLON P/TELARAÑAS</v>
          </cell>
          <cell r="C3458">
            <v>65.040000000000006</v>
          </cell>
        </row>
        <row r="3459">
          <cell r="A3459">
            <v>5931</v>
          </cell>
          <cell r="B3459" t="str">
            <v>ESCOBILLON CURVO P/LIMPIAR  TU BOS</v>
          </cell>
          <cell r="C3459">
            <v>34</v>
          </cell>
        </row>
        <row r="3460">
          <cell r="A3460">
            <v>5932</v>
          </cell>
          <cell r="B3460" t="str">
            <v xml:space="preserve">CEPILLO P/LAVADO DE CORTADORES DE LECHUGAS        </v>
          </cell>
          <cell r="C3460">
            <v>19.68</v>
          </cell>
        </row>
        <row r="3461">
          <cell r="A3461">
            <v>5933</v>
          </cell>
          <cell r="B3461" t="str">
            <v xml:space="preserve">CEPILLO SWISS DAIRY            </v>
          </cell>
          <cell r="C3461">
            <v>30.45</v>
          </cell>
        </row>
        <row r="3462">
          <cell r="A3462">
            <v>5934</v>
          </cell>
          <cell r="B3462" t="str">
            <v xml:space="preserve">CEPILLO PARA TANQUES 8" ROJO   </v>
          </cell>
          <cell r="C3462">
            <v>79.47</v>
          </cell>
        </row>
        <row r="3463">
          <cell r="A3463">
            <v>5935</v>
          </cell>
          <cell r="B3463" t="str">
            <v xml:space="preserve">ESCOBILLON PBT 4" BLANCO       </v>
          </cell>
          <cell r="C3463">
            <v>40.53</v>
          </cell>
        </row>
        <row r="3464">
          <cell r="A3464">
            <v>5936</v>
          </cell>
          <cell r="B3464" t="str">
            <v xml:space="preserve">ESCOBILLON PBT 1/2" AZUL       </v>
          </cell>
          <cell r="C3464">
            <v>29.17</v>
          </cell>
        </row>
        <row r="3465">
          <cell r="A3465">
            <v>5937</v>
          </cell>
          <cell r="B3465" t="str">
            <v xml:space="preserve">CEPILLO CONFORT GRIP VERDE     </v>
          </cell>
          <cell r="C3465">
            <v>31.54</v>
          </cell>
        </row>
        <row r="3466">
          <cell r="A3466">
            <v>5938</v>
          </cell>
          <cell r="B3466" t="str">
            <v xml:space="preserve">CEPILLO CONFORT GRIP AMARILLO  </v>
          </cell>
          <cell r="C3466">
            <v>31.54</v>
          </cell>
        </row>
        <row r="3467">
          <cell r="A3467">
            <v>5939</v>
          </cell>
          <cell r="B3467" t="str">
            <v xml:space="preserve">KIT CEPILLO PARA MANOS BLANCO  </v>
          </cell>
          <cell r="C3467">
            <v>52.19</v>
          </cell>
        </row>
        <row r="3468">
          <cell r="A3468">
            <v>5940</v>
          </cell>
          <cell r="B3468" t="str">
            <v>TRAPEADOR INTERCAMBIABLE  TWIS TER BLANCO 300G</v>
          </cell>
          <cell r="C3468">
            <v>17.11</v>
          </cell>
        </row>
        <row r="3469">
          <cell r="A3469">
            <v>5941</v>
          </cell>
          <cell r="B3469" t="str">
            <v xml:space="preserve">CEPILLO DE 8" FIBRA PVC GRIS   </v>
          </cell>
          <cell r="C3469">
            <v>20.71</v>
          </cell>
        </row>
        <row r="3470">
          <cell r="A3470">
            <v>5942</v>
          </cell>
          <cell r="B3470" t="str">
            <v xml:space="preserve">RECOGEDOR MANUAL PLASTICO ROJO </v>
          </cell>
          <cell r="C3470">
            <v>10.48</v>
          </cell>
        </row>
        <row r="3471">
          <cell r="A3471">
            <v>5943</v>
          </cell>
          <cell r="B3471" t="str">
            <v xml:space="preserve">CEPILLO P/MANOS BLANCO         </v>
          </cell>
          <cell r="C3471">
            <v>29.06</v>
          </cell>
        </row>
        <row r="3472">
          <cell r="A3472">
            <v>5944</v>
          </cell>
          <cell r="B3472" t="str">
            <v xml:space="preserve">ESCOBILLON 1" BLANCO           </v>
          </cell>
          <cell r="C3472">
            <v>33.21</v>
          </cell>
        </row>
        <row r="3473">
          <cell r="A3473">
            <v>5945</v>
          </cell>
          <cell r="B3473" t="str">
            <v xml:space="preserve">MICROFIBRA AMARILLA            </v>
          </cell>
          <cell r="C3473">
            <v>14.24</v>
          </cell>
        </row>
        <row r="3474">
          <cell r="A3474">
            <v>5946</v>
          </cell>
          <cell r="B3474" t="str">
            <v xml:space="preserve">MICROFIBRA AZUL                </v>
          </cell>
          <cell r="C3474">
            <v>14.24</v>
          </cell>
        </row>
        <row r="3475">
          <cell r="A3475">
            <v>5947</v>
          </cell>
          <cell r="B3475" t="str">
            <v>PINCEL SAN. REDONDO CAFE</v>
          </cell>
          <cell r="C3475">
            <v>31.54</v>
          </cell>
        </row>
        <row r="3476">
          <cell r="A3476">
            <v>5948</v>
          </cell>
          <cell r="B3476" t="str">
            <v xml:space="preserve">CEPILLO 10" NYLON CARROCERIA   </v>
          </cell>
          <cell r="C3476">
            <v>93.96</v>
          </cell>
        </row>
        <row r="3477">
          <cell r="A3477">
            <v>5949</v>
          </cell>
          <cell r="B3477" t="str">
            <v xml:space="preserve">RECOGEDOR MANUAL PLASTICO AZUL </v>
          </cell>
          <cell r="C3477">
            <v>10.48</v>
          </cell>
        </row>
        <row r="3478">
          <cell r="A3478">
            <v>5950</v>
          </cell>
          <cell r="B3478" t="str">
            <v xml:space="preserve">BASE AHULADA C/ALZA INCLUIDA   </v>
          </cell>
          <cell r="C3478">
            <v>242.78</v>
          </cell>
        </row>
        <row r="3479">
          <cell r="A3479">
            <v>5951</v>
          </cell>
          <cell r="B3479" t="str">
            <v xml:space="preserve">CUNETA EXPRIMIDORA AZUL        </v>
          </cell>
          <cell r="C3479">
            <v>681.18</v>
          </cell>
        </row>
        <row r="3480">
          <cell r="A3480">
            <v>5952</v>
          </cell>
          <cell r="B3480" t="str">
            <v xml:space="preserve">CEPILLO HI-LO                  </v>
          </cell>
          <cell r="C3480">
            <v>43.54</v>
          </cell>
        </row>
        <row r="3481">
          <cell r="A3481">
            <v>5953</v>
          </cell>
          <cell r="B3481" t="str">
            <v xml:space="preserve">CUBETA EXPRIMIDORA AMARILLA    </v>
          </cell>
          <cell r="C3481">
            <v>672.1</v>
          </cell>
        </row>
        <row r="3482">
          <cell r="A3482">
            <v>5954</v>
          </cell>
          <cell r="B3482" t="str">
            <v xml:space="preserve">CEPILLO MANUAL POLIPROPILENO 1 3/4 BLANCO         </v>
          </cell>
          <cell r="C3482">
            <v>17.98</v>
          </cell>
        </row>
        <row r="3483">
          <cell r="A3483">
            <v>5955</v>
          </cell>
          <cell r="B3483" t="str">
            <v xml:space="preserve">CEPILLO ANCHO PBT BLANCO       </v>
          </cell>
          <cell r="C3483">
            <v>14.63</v>
          </cell>
        </row>
        <row r="3484">
          <cell r="A3484">
            <v>5956</v>
          </cell>
          <cell r="B3484" t="str">
            <v xml:space="preserve">CEPILLO ANCHO PBT ROJO         </v>
          </cell>
          <cell r="C3484">
            <v>14.63</v>
          </cell>
        </row>
        <row r="3485">
          <cell r="A3485">
            <v>5957</v>
          </cell>
          <cell r="B3485" t="str">
            <v xml:space="preserve">CEPILLO ANGOSTO PBT BLANCO     </v>
          </cell>
          <cell r="C3485">
            <v>11.87</v>
          </cell>
        </row>
        <row r="3486">
          <cell r="A3486">
            <v>5958</v>
          </cell>
          <cell r="B3486" t="str">
            <v xml:space="preserve">CEPILLO ANGOSTO PBT ROJO       </v>
          </cell>
          <cell r="C3486">
            <v>11.87</v>
          </cell>
        </row>
        <row r="3487">
          <cell r="A3487">
            <v>5959</v>
          </cell>
          <cell r="B3487" t="str">
            <v xml:space="preserve">FIBRA ABRASIVA BLANCA          </v>
          </cell>
          <cell r="C3487">
            <v>7.88</v>
          </cell>
        </row>
        <row r="3488">
          <cell r="A3488">
            <v>5960</v>
          </cell>
          <cell r="B3488" t="str">
            <v xml:space="preserve">FIBRA ABRASIVA ROJA            </v>
          </cell>
          <cell r="C3488">
            <v>7.88</v>
          </cell>
        </row>
        <row r="3489">
          <cell r="A3489">
            <v>5961</v>
          </cell>
          <cell r="B3489" t="str">
            <v xml:space="preserve">ESCOBILLON 3" BLANCO           </v>
          </cell>
          <cell r="C3489">
            <v>39.450000000000003</v>
          </cell>
        </row>
        <row r="3490">
          <cell r="A3490">
            <v>5962</v>
          </cell>
          <cell r="B3490" t="str">
            <v xml:space="preserve">ESCOBILLON 3" ROJO             </v>
          </cell>
          <cell r="C3490">
            <v>39.450000000000003</v>
          </cell>
        </row>
        <row r="3491">
          <cell r="A3491">
            <v>5963</v>
          </cell>
          <cell r="B3491" t="str">
            <v xml:space="preserve">ESCOBILLON 1.5" BLANCO         </v>
          </cell>
          <cell r="C3491">
            <v>34.200000000000003</v>
          </cell>
        </row>
        <row r="3492">
          <cell r="A3492">
            <v>5964</v>
          </cell>
          <cell r="B3492" t="str">
            <v xml:space="preserve">ESCOBILLON 1.5" ROJO           </v>
          </cell>
          <cell r="C3492">
            <v>34.200000000000003</v>
          </cell>
        </row>
        <row r="3493">
          <cell r="A3493">
            <v>5965</v>
          </cell>
          <cell r="B3493" t="str">
            <v xml:space="preserve">JALADOR 45 CM HYGIENIC BLANCO  </v>
          </cell>
          <cell r="C3493">
            <v>82.75</v>
          </cell>
        </row>
        <row r="3494">
          <cell r="A3494">
            <v>5966</v>
          </cell>
          <cell r="B3494" t="str">
            <v xml:space="preserve">JALADOR 45 CM HYGIENIC ROJO    </v>
          </cell>
          <cell r="C3494">
            <v>82.75</v>
          </cell>
        </row>
        <row r="3495">
          <cell r="A3495">
            <v>5967</v>
          </cell>
          <cell r="B3495" t="str">
            <v xml:space="preserve">JALADOR 55 CM HYGIENIC AZUL    </v>
          </cell>
          <cell r="C3495">
            <v>99.04</v>
          </cell>
        </row>
        <row r="3496">
          <cell r="A3496">
            <v>5968</v>
          </cell>
          <cell r="B3496" t="str">
            <v xml:space="preserve">JALADOR 55 CM HYGIENIC VERDE   </v>
          </cell>
          <cell r="C3496">
            <v>96.81</v>
          </cell>
        </row>
        <row r="3497">
          <cell r="A3497">
            <v>5969</v>
          </cell>
          <cell r="B3497" t="str">
            <v xml:space="preserve">JALADOR 55 CM HYGIENIC ROJO    </v>
          </cell>
          <cell r="C3497">
            <v>99.04</v>
          </cell>
        </row>
        <row r="3498">
          <cell r="A3498">
            <v>5970</v>
          </cell>
          <cell r="B3498" t="str">
            <v xml:space="preserve">JALADOR 75 CM HYGIENIC MORADO  </v>
          </cell>
          <cell r="C3498">
            <v>178.02</v>
          </cell>
        </row>
        <row r="3499">
          <cell r="A3499">
            <v>5971</v>
          </cell>
          <cell r="B3499" t="str">
            <v xml:space="preserve">JALADOR 55CM HYGIENIC AMARILLO </v>
          </cell>
          <cell r="C3499">
            <v>99.04</v>
          </cell>
        </row>
        <row r="3500">
          <cell r="A3500">
            <v>5972</v>
          </cell>
          <cell r="B3500" t="str">
            <v xml:space="preserve">JALADOR 75 CM HYGIENIC AZUL    </v>
          </cell>
          <cell r="C3500">
            <v>182.13</v>
          </cell>
        </row>
        <row r="3501">
          <cell r="A3501">
            <v>5973</v>
          </cell>
          <cell r="B3501" t="str">
            <v xml:space="preserve">JALADOR 75 CM HYGIENIC VERDE   </v>
          </cell>
          <cell r="C3501">
            <v>182.13</v>
          </cell>
        </row>
        <row r="3502">
          <cell r="A3502">
            <v>5974</v>
          </cell>
          <cell r="B3502" t="str">
            <v xml:space="preserve">JALADOR 75 CM HYGIENIC ROJO    </v>
          </cell>
          <cell r="C3502">
            <v>182.13</v>
          </cell>
        </row>
        <row r="3503">
          <cell r="A3503">
            <v>5975</v>
          </cell>
          <cell r="B3503" t="str">
            <v xml:space="preserve">JALADOR 75 CM HYGIENIC BLANCO  </v>
          </cell>
          <cell r="C3503">
            <v>182.13</v>
          </cell>
        </row>
        <row r="3504">
          <cell r="A3504">
            <v>5976</v>
          </cell>
          <cell r="B3504" t="str">
            <v xml:space="preserve">JALADOR 75CM HYGIENIC AMARILLO </v>
          </cell>
          <cell r="C3504">
            <v>182.13</v>
          </cell>
        </row>
        <row r="3505">
          <cell r="A3505">
            <v>5977</v>
          </cell>
          <cell r="B3505" t="str">
            <v xml:space="preserve">JALADOR 75 CM HYGIENIC CREMA   </v>
          </cell>
          <cell r="C3505">
            <v>178.02</v>
          </cell>
        </row>
        <row r="3506">
          <cell r="A3506">
            <v>5978</v>
          </cell>
          <cell r="B3506" t="str">
            <v xml:space="preserve">JALADOR 75 CM HYGIENIC CAFE    </v>
          </cell>
          <cell r="C3506">
            <v>178.02</v>
          </cell>
        </row>
        <row r="3507">
          <cell r="A3507">
            <v>5979</v>
          </cell>
          <cell r="B3507" t="str">
            <v xml:space="preserve">JALADOR 75 CM HYGIENIC NARANJA </v>
          </cell>
          <cell r="C3507">
            <v>178.02</v>
          </cell>
        </row>
        <row r="3508">
          <cell r="A3508">
            <v>5980</v>
          </cell>
          <cell r="B3508" t="str">
            <v xml:space="preserve">JALADOR 75 CM HYGIENIC MORADO  </v>
          </cell>
          <cell r="C3508">
            <v>178.02</v>
          </cell>
        </row>
        <row r="3509">
          <cell r="A3509">
            <v>5981</v>
          </cell>
          <cell r="B3509" t="str">
            <v xml:space="preserve">CEPILLO MANUAL POLIPROPILENO 1 3/4 AMARILLO       </v>
          </cell>
          <cell r="C3509">
            <v>17.98</v>
          </cell>
        </row>
        <row r="3510">
          <cell r="A3510">
            <v>5982</v>
          </cell>
          <cell r="B3510" t="str">
            <v xml:space="preserve">MICROFIBRA NARANJA             </v>
          </cell>
          <cell r="C3510">
            <v>14.24</v>
          </cell>
        </row>
        <row r="3511">
          <cell r="A3511">
            <v>5983</v>
          </cell>
          <cell r="B3511" t="str">
            <v>JALADOR DE PISOS CON BASTON METALICO</v>
          </cell>
          <cell r="C3511">
            <v>52.34</v>
          </cell>
        </row>
        <row r="3512">
          <cell r="A3512">
            <v>5984</v>
          </cell>
          <cell r="B3512" t="str">
            <v xml:space="preserve">CEPILLO BI-LEVEL MORADO        </v>
          </cell>
          <cell r="C3512">
            <v>84.91</v>
          </cell>
        </row>
        <row r="3513">
          <cell r="A3513">
            <v>5985</v>
          </cell>
          <cell r="B3513" t="str">
            <v xml:space="preserve">ESCOBA ANGULAR MORADA          </v>
          </cell>
          <cell r="C3513">
            <v>63.26</v>
          </cell>
        </row>
        <row r="3514">
          <cell r="A3514">
            <v>5986</v>
          </cell>
          <cell r="B3514" t="str">
            <v xml:space="preserve">BASTON FIBRA DE VIDRIO MORADO  </v>
          </cell>
          <cell r="C3514">
            <v>80.959999999999994</v>
          </cell>
        </row>
        <row r="3515">
          <cell r="A3515">
            <v>5987</v>
          </cell>
          <cell r="B3515" t="str">
            <v>ESCOBETA MORADA 8.5"</v>
          </cell>
          <cell r="C3515">
            <v>37.56</v>
          </cell>
        </row>
        <row r="3516">
          <cell r="A3516">
            <v>5988</v>
          </cell>
          <cell r="B3516" t="str">
            <v>ESCOBETA MORADA 20"</v>
          </cell>
          <cell r="C3516">
            <v>47.45</v>
          </cell>
        </row>
        <row r="3517">
          <cell r="A3517">
            <v>5989</v>
          </cell>
          <cell r="B3517" t="str">
            <v xml:space="preserve">RECOGEDOR DUST-PRO MORADO      </v>
          </cell>
          <cell r="C3517">
            <v>72.75</v>
          </cell>
        </row>
        <row r="3518">
          <cell r="A3518">
            <v>5990</v>
          </cell>
          <cell r="B3518" t="str">
            <v xml:space="preserve">PAÑO DE MICROFIBRA BLANCO      </v>
          </cell>
          <cell r="C3518">
            <v>14.24</v>
          </cell>
        </row>
        <row r="3519">
          <cell r="A3519">
            <v>5991</v>
          </cell>
          <cell r="B3519" t="str">
            <v xml:space="preserve">PAÑO DE MICROFIBRA VERDE       </v>
          </cell>
          <cell r="C3519">
            <v>14.24</v>
          </cell>
        </row>
        <row r="3520">
          <cell r="A3520">
            <v>5992</v>
          </cell>
          <cell r="B3520" t="str">
            <v xml:space="preserve">PAÑO DE MICROFIBRA MORADO      </v>
          </cell>
          <cell r="C3520">
            <v>14.24</v>
          </cell>
        </row>
        <row r="3521">
          <cell r="A3521">
            <v>5993</v>
          </cell>
          <cell r="B3521" t="str">
            <v xml:space="preserve">TRAPEADOR HEALTHCARE AZUL      </v>
          </cell>
          <cell r="C3521">
            <v>60</v>
          </cell>
        </row>
        <row r="3522">
          <cell r="A3522">
            <v>5994</v>
          </cell>
          <cell r="B3522" t="str">
            <v xml:space="preserve">TRAPEADOR HEALTHCARE ROJO      </v>
          </cell>
          <cell r="C3522">
            <v>60</v>
          </cell>
        </row>
        <row r="3523">
          <cell r="A3523">
            <v>5995</v>
          </cell>
          <cell r="B3523" t="str">
            <v xml:space="preserve">FUNDA P/ MOP PROFESIONAL AZUL  60 CM              </v>
          </cell>
          <cell r="C3523">
            <v>30.12</v>
          </cell>
        </row>
        <row r="3524">
          <cell r="A3524">
            <v>5996</v>
          </cell>
          <cell r="B3524" t="str">
            <v xml:space="preserve">FUNDA P/ MOP PROFESIONAL AZUL  90 CM              </v>
          </cell>
          <cell r="C3524">
            <v>39.94</v>
          </cell>
        </row>
        <row r="3525">
          <cell r="A3525">
            <v>5997</v>
          </cell>
          <cell r="B3525" t="str">
            <v>CUBETA EXPRIMIDORA VERDE</v>
          </cell>
          <cell r="C3525">
            <v>672.1</v>
          </cell>
        </row>
        <row r="3526">
          <cell r="A3526">
            <v>5998</v>
          </cell>
          <cell r="B3526" t="str">
            <v>BASTON DE LAMINA 1.20mt AMARILLO</v>
          </cell>
          <cell r="C3526">
            <v>10.49</v>
          </cell>
        </row>
        <row r="3527">
          <cell r="A3527">
            <v>5999</v>
          </cell>
          <cell r="B3527" t="str">
            <v>PRENSA PORTAMECHUDO AZUL</v>
          </cell>
          <cell r="C3527">
            <v>15.82</v>
          </cell>
        </row>
        <row r="3528">
          <cell r="A3528">
            <v>6001</v>
          </cell>
          <cell r="B3528" t="str">
            <v xml:space="preserve">JABON KIMBERLY ESPUMA 800 ML   CAJA C/6           </v>
          </cell>
          <cell r="C3528">
            <v>425.75</v>
          </cell>
        </row>
        <row r="3529">
          <cell r="A3529">
            <v>6003</v>
          </cell>
          <cell r="B3529" t="str">
            <v xml:space="preserve">TOALLAS PAPEL P/ SECADO TRES   </v>
          </cell>
          <cell r="C3529">
            <v>197</v>
          </cell>
        </row>
        <row r="3530">
          <cell r="A3530">
            <v>6009</v>
          </cell>
          <cell r="B3530" t="str">
            <v>TOALLA EN ROLLO NATURAL H/S</v>
          </cell>
          <cell r="C3530">
            <v>158</v>
          </cell>
        </row>
        <row r="3531">
          <cell r="A3531">
            <v>6010</v>
          </cell>
          <cell r="B3531" t="str">
            <v xml:space="preserve">TOALLA EN ROLLO BLANCA H/S     180m (CAJA C/6)    </v>
          </cell>
          <cell r="C3531">
            <v>183.75</v>
          </cell>
        </row>
        <row r="3532">
          <cell r="A3532">
            <v>6011</v>
          </cell>
          <cell r="B3532" t="str">
            <v>TOALLA INTERDOBLADA NATURAL HS</v>
          </cell>
          <cell r="C3532">
            <v>94</v>
          </cell>
        </row>
        <row r="3533">
          <cell r="A3533">
            <v>6012</v>
          </cell>
          <cell r="B3533" t="str">
            <v xml:space="preserve">TOALLA INTERDOBLADA BLANCA HS </v>
          </cell>
          <cell r="C3533">
            <v>109.2</v>
          </cell>
        </row>
        <row r="3534">
          <cell r="A3534">
            <v>6014</v>
          </cell>
          <cell r="B3534" t="str">
            <v>PAPEL HIGIENICO ROLLO HD ANCHO</v>
          </cell>
          <cell r="C3534">
            <v>227</v>
          </cell>
        </row>
        <row r="3535">
          <cell r="A3535">
            <v>6028</v>
          </cell>
          <cell r="B3535" t="str">
            <v xml:space="preserve">BOLSA NATURAL 33X40 11MIC FH   CAJA C/500         </v>
          </cell>
          <cell r="C3535">
            <v>427.07</v>
          </cell>
        </row>
        <row r="3536">
          <cell r="A3536">
            <v>6029</v>
          </cell>
          <cell r="B3536" t="str">
            <v xml:space="preserve">BOLSA NATURAL 40X48 12MIC FH   CAJA C/250         </v>
          </cell>
          <cell r="C3536">
            <v>261.45</v>
          </cell>
        </row>
        <row r="3537">
          <cell r="A3537">
            <v>6030</v>
          </cell>
          <cell r="B3537" t="str">
            <v xml:space="preserve">BOLSA NATURAL 40X48 14MIC FH   CAJA C/250         </v>
          </cell>
          <cell r="C3537">
            <v>384.89</v>
          </cell>
        </row>
        <row r="3538">
          <cell r="A3538">
            <v>6031</v>
          </cell>
          <cell r="B3538" t="str">
            <v xml:space="preserve">BOLSA NATURAL 43X48 14MIC FH   CAJA C/200         </v>
          </cell>
          <cell r="C3538">
            <v>330.79</v>
          </cell>
        </row>
        <row r="3539">
          <cell r="A3539">
            <v>6032</v>
          </cell>
          <cell r="B3539" t="str">
            <v xml:space="preserve">BOLSA NATURAL 24X24 06MIC FH   CAJA C/1000        </v>
          </cell>
          <cell r="C3539">
            <v>209.73</v>
          </cell>
        </row>
        <row r="3540">
          <cell r="A3540">
            <v>6033</v>
          </cell>
          <cell r="B3540" t="str">
            <v xml:space="preserve">BOLSA NATURAL 24X33 06MIC FH   CAJA C/1000        </v>
          </cell>
          <cell r="C3540">
            <v>288.38</v>
          </cell>
        </row>
        <row r="3541">
          <cell r="A3541">
            <v>6034</v>
          </cell>
          <cell r="B3541" t="str">
            <v xml:space="preserve">BOLSA NEGRA 33X40 11MIC FH     CAJA C/500         </v>
          </cell>
          <cell r="C3541">
            <v>427.07</v>
          </cell>
        </row>
        <row r="3542">
          <cell r="A3542">
            <v>6035</v>
          </cell>
          <cell r="B3542" t="str">
            <v xml:space="preserve">BOLSA NEGRA 38X60 12MIC FH     CAJA C/200         </v>
          </cell>
          <cell r="C3542">
            <v>312.20999999999998</v>
          </cell>
        </row>
        <row r="3543">
          <cell r="A3543">
            <v>6036</v>
          </cell>
          <cell r="B3543" t="str">
            <v xml:space="preserve">BOLSA NEGRA 40X48 12MIC FH     CAJA C/250         </v>
          </cell>
          <cell r="C3543">
            <v>261.45</v>
          </cell>
        </row>
        <row r="3544">
          <cell r="A3544">
            <v>6037</v>
          </cell>
          <cell r="B3544" t="str">
            <v xml:space="preserve">BOLSA NEGRA 40X48 14MIC FH     CAJA C/250         </v>
          </cell>
          <cell r="C3544">
            <v>384.89</v>
          </cell>
        </row>
        <row r="3545">
          <cell r="A3545">
            <v>6038</v>
          </cell>
          <cell r="B3545" t="str">
            <v xml:space="preserve">BOLSA NEGRA 43X48 14MIC FH     CAJA C/200         </v>
          </cell>
          <cell r="C3545">
            <v>330.79</v>
          </cell>
        </row>
        <row r="3546">
          <cell r="A3546">
            <v>6039</v>
          </cell>
          <cell r="B3546" t="str">
            <v xml:space="preserve">BOLSA NEGRA 24X24 06MIC FH     CAJA C/1000        </v>
          </cell>
          <cell r="C3546">
            <v>209.73</v>
          </cell>
        </row>
        <row r="3547">
          <cell r="A3547">
            <v>6040</v>
          </cell>
          <cell r="B3547" t="str">
            <v xml:space="preserve">BOLSA NEGRA 24X33 06MIC FH     CAJA C/1000        </v>
          </cell>
          <cell r="C3547">
            <v>288.38</v>
          </cell>
        </row>
        <row r="3548">
          <cell r="A3548">
            <v>6041</v>
          </cell>
          <cell r="B3548" t="str">
            <v>BOLSA NEGRA RECICLADA 33 X40   11 MIC FH   CAJA C/</v>
          </cell>
          <cell r="C3548">
            <v>382.04</v>
          </cell>
        </row>
        <row r="3549">
          <cell r="A3549">
            <v>6042</v>
          </cell>
          <cell r="B3549" t="str">
            <v>BOLSA NEGRA RECICLADA 38 X60   12 MIC FH   CAJA C/</v>
          </cell>
          <cell r="C3549">
            <v>288.38</v>
          </cell>
        </row>
        <row r="3550">
          <cell r="A3550">
            <v>6043</v>
          </cell>
          <cell r="B3550" t="str">
            <v>BOLSA NEGRA RECICLADA 40 X48   12 MIC FH   CAJA C/</v>
          </cell>
          <cell r="C3550">
            <v>241.42</v>
          </cell>
        </row>
        <row r="3551">
          <cell r="A3551">
            <v>6044</v>
          </cell>
          <cell r="B3551" t="str">
            <v>BOLSA NEGRA RECICLADA 40 X48   14 MIC FH   CAJA C/</v>
          </cell>
          <cell r="C3551">
            <v>355.58</v>
          </cell>
        </row>
        <row r="3552">
          <cell r="A3552">
            <v>6045</v>
          </cell>
          <cell r="B3552" t="str">
            <v>BOLSA NEGRA RECICLADA 43 X48   14 MIC FH   CAJA C/</v>
          </cell>
          <cell r="C3552">
            <v>305.76</v>
          </cell>
        </row>
        <row r="3553">
          <cell r="A3553">
            <v>6046</v>
          </cell>
          <cell r="B3553" t="str">
            <v xml:space="preserve">BOLSA NATURAL 30X37 8MIC FH    CAJA C/500         </v>
          </cell>
          <cell r="C3553">
            <v>265.82</v>
          </cell>
        </row>
        <row r="3554">
          <cell r="A3554">
            <v>6050</v>
          </cell>
          <cell r="B3554" t="str">
            <v xml:space="preserve">HIGIENICO PRECORTADO HD 200m   CAJA C/12          </v>
          </cell>
          <cell r="C3554">
            <v>389.27</v>
          </cell>
        </row>
        <row r="3555">
          <cell r="A3555">
            <v>6051</v>
          </cell>
          <cell r="B3555" t="str">
            <v xml:space="preserve">TOALLA ROLLO CONTINUO 21"     </v>
          </cell>
          <cell r="C3555">
            <v>355.03</v>
          </cell>
        </row>
        <row r="3556">
          <cell r="A3556">
            <v>6052</v>
          </cell>
          <cell r="B3556" t="str">
            <v xml:space="preserve">TOALLA ROLLO CONTINUO 25"     </v>
          </cell>
          <cell r="C3556">
            <v>484.18</v>
          </cell>
        </row>
        <row r="3557">
          <cell r="A3557">
            <v>6096</v>
          </cell>
          <cell r="B3557" t="str">
            <v xml:space="preserve">DESPACHADOR HIGIENICO UNIVERSA L DOBLE 9"         </v>
          </cell>
          <cell r="C3557">
            <v>459.11</v>
          </cell>
        </row>
        <row r="3558">
          <cell r="A3558">
            <v>6101</v>
          </cell>
          <cell r="B3558" t="str">
            <v>KEY SANITIZANTE S.B. 0.25 LTS</v>
          </cell>
          <cell r="C3558">
            <v>-0.5</v>
          </cell>
        </row>
        <row r="3559">
          <cell r="A3559">
            <v>6103</v>
          </cell>
          <cell r="B3559" t="str">
            <v>KEY SANITIZANTE SUPERBASE</v>
          </cell>
          <cell r="C3559">
            <v>96.9</v>
          </cell>
        </row>
        <row r="3560">
          <cell r="A3560">
            <v>6104</v>
          </cell>
          <cell r="B3560" t="str">
            <v>KEY SANITIZANTE SUPER BASE 20L</v>
          </cell>
          <cell r="C3560">
            <v>496.6</v>
          </cell>
        </row>
        <row r="3561">
          <cell r="A3561">
            <v>6106</v>
          </cell>
          <cell r="B3561" t="str">
            <v>KEY TRIPLE ACCION FLORAL SUPERBASE</v>
          </cell>
          <cell r="C3561">
            <v>2.4</v>
          </cell>
        </row>
        <row r="3562">
          <cell r="A3562">
            <v>6108</v>
          </cell>
          <cell r="B3562" t="str">
            <v>KEY TRIPLE ACCION FLORAL S.B.</v>
          </cell>
          <cell r="C3562">
            <v>52.2</v>
          </cell>
        </row>
        <row r="3563">
          <cell r="A3563">
            <v>6109</v>
          </cell>
          <cell r="B3563" t="str">
            <v>KEY TRIPLE ACCION FLORAL S.B.</v>
          </cell>
          <cell r="C3563">
            <v>255.7</v>
          </cell>
        </row>
        <row r="3564">
          <cell r="A3564">
            <v>6111</v>
          </cell>
          <cell r="B3564" t="str">
            <v>KEY TRIPLE ACCION PARAISO 0.25 LTS.</v>
          </cell>
          <cell r="C3564">
            <v>5.84</v>
          </cell>
        </row>
        <row r="3565">
          <cell r="A3565">
            <v>6113</v>
          </cell>
          <cell r="B3565" t="str">
            <v>KEY TRIPLE ACCION PARAISO S/B</v>
          </cell>
          <cell r="C3565">
            <v>120.5</v>
          </cell>
        </row>
        <row r="3566">
          <cell r="A3566">
            <v>6114</v>
          </cell>
          <cell r="B3566" t="str">
            <v>KEY TRIPLE ACCION PARAISO S/B</v>
          </cell>
          <cell r="C3566">
            <v>489.6</v>
          </cell>
        </row>
        <row r="3567">
          <cell r="A3567">
            <v>6116</v>
          </cell>
          <cell r="B3567" t="str">
            <v>KEY PARAISO 0.25 LT.</v>
          </cell>
          <cell r="C3567">
            <v>5.22</v>
          </cell>
        </row>
        <row r="3568">
          <cell r="A3568">
            <v>6117</v>
          </cell>
          <cell r="C3568">
            <v>5.58</v>
          </cell>
        </row>
        <row r="3569">
          <cell r="A3569">
            <v>6118</v>
          </cell>
          <cell r="B3569" t="str">
            <v>KEY PARAISO 4 LTS.</v>
          </cell>
          <cell r="C3569">
            <v>73.260000000000005</v>
          </cell>
        </row>
        <row r="3570">
          <cell r="A3570">
            <v>6119</v>
          </cell>
          <cell r="B3570" t="str">
            <v>KEY PARAISO 20 LTS.</v>
          </cell>
          <cell r="C3570">
            <v>341.26</v>
          </cell>
        </row>
        <row r="3571">
          <cell r="A3571">
            <v>6120</v>
          </cell>
          <cell r="B3571" t="str">
            <v>KEY PARAISO 200 LT</v>
          </cell>
          <cell r="C3571">
            <v>2323.4</v>
          </cell>
        </row>
        <row r="3572">
          <cell r="A3572">
            <v>6121</v>
          </cell>
          <cell r="B3572" t="str">
            <v>JABON ESP.ALMEND.CART.MAN.1.3L</v>
          </cell>
          <cell r="C3572">
            <v>104.6</v>
          </cell>
        </row>
        <row r="3573">
          <cell r="A3573">
            <v>6122</v>
          </cell>
          <cell r="B3573" t="str">
            <v>ABON ESP.ALMEND.CART.AUT.1.3L</v>
          </cell>
          <cell r="C3573">
            <v>104.6</v>
          </cell>
        </row>
        <row r="3574">
          <cell r="A3574">
            <v>6123</v>
          </cell>
          <cell r="B3574" t="str">
            <v>KEY JABON ESPUMA ALMENDRAS</v>
          </cell>
          <cell r="C3574">
            <v>64.180000000000007</v>
          </cell>
        </row>
        <row r="3575">
          <cell r="A3575">
            <v>6128</v>
          </cell>
          <cell r="B3575" t="str">
            <v xml:space="preserve">KEY JABON ESPUMA ROCIO 4 LT    </v>
          </cell>
          <cell r="C3575">
            <v>66.400000000000006</v>
          </cell>
        </row>
        <row r="3576">
          <cell r="A3576">
            <v>6131</v>
          </cell>
          <cell r="B3576" t="str">
            <v xml:space="preserve">KEY JABON ESPUMA PETALOS CART. 1 LT.              </v>
          </cell>
          <cell r="C3576">
            <v>79.83</v>
          </cell>
        </row>
        <row r="3577">
          <cell r="A3577">
            <v>6133</v>
          </cell>
          <cell r="B3577" t="str">
            <v>KEY JABON ESPUMA PETALOS 4 LT</v>
          </cell>
          <cell r="C3577">
            <v>64.98</v>
          </cell>
        </row>
        <row r="3578">
          <cell r="A3578">
            <v>6136</v>
          </cell>
          <cell r="B3578" t="str">
            <v xml:space="preserve">KEY JABON ESPUMA BRISA FRESCA  CARTUCHO 1 LT.     </v>
          </cell>
          <cell r="C3578">
            <v>79.83</v>
          </cell>
        </row>
        <row r="3579">
          <cell r="A3579">
            <v>6138</v>
          </cell>
          <cell r="B3579" t="str">
            <v>KEY JABON ESPUMA BRISA FRESCA</v>
          </cell>
          <cell r="C3579">
            <v>64.98</v>
          </cell>
        </row>
        <row r="3580">
          <cell r="A3580">
            <v>6147</v>
          </cell>
          <cell r="B3580" t="str">
            <v>608291 SOLUTION TANK</v>
          </cell>
          <cell r="C3580">
            <v>837.7</v>
          </cell>
        </row>
        <row r="3581">
          <cell r="A3581">
            <v>6200</v>
          </cell>
          <cell r="B3581" t="str">
            <v xml:space="preserve">BOTELLA 355 ML RECTANGULAR SIN TAPA               </v>
          </cell>
          <cell r="C3581">
            <v>2.56</v>
          </cell>
        </row>
        <row r="3582">
          <cell r="A3582">
            <v>6201</v>
          </cell>
          <cell r="B3582" t="str">
            <v xml:space="preserve">TAPA DISCTOP R-24/415MM BLANCA </v>
          </cell>
          <cell r="C3582">
            <v>1.02</v>
          </cell>
        </row>
        <row r="3583">
          <cell r="A3583">
            <v>6301</v>
          </cell>
          <cell r="B3583" t="str">
            <v>KEY LAVALOZA PREVIO 0.25 LTS</v>
          </cell>
          <cell r="C3583">
            <v>5.76</v>
          </cell>
        </row>
        <row r="3584">
          <cell r="A3584">
            <v>6302</v>
          </cell>
          <cell r="B3584" t="str">
            <v>LAVALOZA PREVIO</v>
          </cell>
          <cell r="C3584">
            <v>175.2</v>
          </cell>
        </row>
        <row r="3585">
          <cell r="A3585">
            <v>6303</v>
          </cell>
          <cell r="B3585" t="str">
            <v>LAVALOZA PREVIO</v>
          </cell>
          <cell r="C3585">
            <v>82.63</v>
          </cell>
        </row>
        <row r="3586">
          <cell r="A3586">
            <v>6304</v>
          </cell>
          <cell r="B3586" t="str">
            <v xml:space="preserve">KEY LAVALOZA PREVIO 20 LTS     </v>
          </cell>
          <cell r="C3586">
            <v>344.99</v>
          </cell>
        </row>
        <row r="3587">
          <cell r="A3587">
            <v>6305</v>
          </cell>
          <cell r="B3587" t="str">
            <v>KEY LAVALOZA PREVIO</v>
          </cell>
          <cell r="C3587">
            <v>1836.2</v>
          </cell>
        </row>
        <row r="3588">
          <cell r="A3588">
            <v>6308</v>
          </cell>
          <cell r="B3588" t="str">
            <v>LAVALOZA PREVIO PLUS</v>
          </cell>
          <cell r="C3588">
            <v>178.79</v>
          </cell>
        </row>
        <row r="3589">
          <cell r="A3589">
            <v>6309</v>
          </cell>
          <cell r="B3589" t="str">
            <v>LAVALOZA PREVIO PLUS</v>
          </cell>
          <cell r="C3589">
            <v>774.59</v>
          </cell>
        </row>
        <row r="3590">
          <cell r="A3590">
            <v>6311</v>
          </cell>
          <cell r="B3590" t="str">
            <v>KEY LAVANCE 100(DET 0.25 LTS</v>
          </cell>
          <cell r="C3590">
            <v>5.2</v>
          </cell>
        </row>
        <row r="3591">
          <cell r="A3591">
            <v>6312</v>
          </cell>
          <cell r="B3591" t="str">
            <v>KEY LAVANCE 100 4 LT CONTRATAP</v>
          </cell>
          <cell r="C3591">
            <v>93.44</v>
          </cell>
        </row>
        <row r="3592">
          <cell r="A3592">
            <v>6313</v>
          </cell>
          <cell r="B3592" t="str">
            <v>LAVANCE 100</v>
          </cell>
          <cell r="C3592">
            <v>77.55</v>
          </cell>
        </row>
        <row r="3593">
          <cell r="A3593">
            <v>6314</v>
          </cell>
          <cell r="B3593" t="str">
            <v>LAVANCE 100</v>
          </cell>
          <cell r="C3593">
            <v>370.01</v>
          </cell>
        </row>
        <row r="3594">
          <cell r="A3594">
            <v>6315</v>
          </cell>
          <cell r="B3594" t="str">
            <v>KEY LAVANCE 100(DET. LIQUIDO)</v>
          </cell>
          <cell r="C3594">
            <v>1618.4</v>
          </cell>
        </row>
        <row r="3595">
          <cell r="A3595">
            <v>6316</v>
          </cell>
          <cell r="B3595" t="str">
            <v>KEY DD BIO-100</v>
          </cell>
          <cell r="C3595">
            <v>4.4000000000000004</v>
          </cell>
        </row>
        <row r="3596">
          <cell r="A3596">
            <v>6318</v>
          </cell>
          <cell r="B3596" t="str">
            <v>KEY DD BIO-100</v>
          </cell>
          <cell r="C3596">
            <v>101.8</v>
          </cell>
        </row>
        <row r="3597">
          <cell r="A3597">
            <v>6319</v>
          </cell>
          <cell r="B3597" t="str">
            <v>KEY DD BIO-100</v>
          </cell>
          <cell r="C3597">
            <v>475.9</v>
          </cell>
        </row>
        <row r="3598">
          <cell r="A3598">
            <v>6321</v>
          </cell>
          <cell r="B3598" t="str">
            <v>DESINCRUSTANTE DE LOZA 0.25 KG</v>
          </cell>
          <cell r="C3598">
            <v>15.01</v>
          </cell>
        </row>
        <row r="3599">
          <cell r="A3599">
            <v>6323</v>
          </cell>
          <cell r="B3599" t="str">
            <v>LAVANCE 125</v>
          </cell>
          <cell r="C3599">
            <v>195.77</v>
          </cell>
        </row>
        <row r="3600">
          <cell r="A3600">
            <v>6324</v>
          </cell>
          <cell r="B3600" t="str">
            <v>LAVANCE 125</v>
          </cell>
          <cell r="C3600">
            <v>761.2</v>
          </cell>
        </row>
        <row r="3601">
          <cell r="A3601">
            <v>6328</v>
          </cell>
          <cell r="B3601" t="str">
            <v>LAVANCE 155  4L</v>
          </cell>
          <cell r="C3601">
            <v>135.15</v>
          </cell>
        </row>
        <row r="3602">
          <cell r="A3602">
            <v>6331</v>
          </cell>
          <cell r="B3602" t="str">
            <v>KEY LAVANCE 140(ADI 0.25 LTS</v>
          </cell>
          <cell r="C3602">
            <v>7.3</v>
          </cell>
        </row>
        <row r="3603">
          <cell r="A3603">
            <v>6333</v>
          </cell>
          <cell r="B3603" t="str">
            <v>LAVANCE 140 4L</v>
          </cell>
          <cell r="C3603">
            <v>95.6</v>
          </cell>
        </row>
        <row r="3604">
          <cell r="A3604">
            <v>6334</v>
          </cell>
          <cell r="B3604" t="str">
            <v>LAVANCE 140 20L</v>
          </cell>
          <cell r="C3604">
            <v>582.67999999999995</v>
          </cell>
        </row>
        <row r="3605">
          <cell r="A3605">
            <v>6336</v>
          </cell>
          <cell r="B3605" t="str">
            <v>KEY DESINCRUSTANTE 0.25 LTS</v>
          </cell>
          <cell r="C3605">
            <v>8.7899999999999991</v>
          </cell>
        </row>
        <row r="3606">
          <cell r="A3606">
            <v>6338</v>
          </cell>
          <cell r="B3606" t="str">
            <v>KEY DESINCRUSTANTE 4 LTS</v>
          </cell>
          <cell r="C3606">
            <v>181.21</v>
          </cell>
        </row>
        <row r="3607">
          <cell r="A3607">
            <v>6339</v>
          </cell>
          <cell r="B3607" t="str">
            <v>KEY DESINCRUSTANTE 16.6 LTS</v>
          </cell>
          <cell r="C3607">
            <v>727.13</v>
          </cell>
        </row>
        <row r="3608">
          <cell r="A3608">
            <v>6341</v>
          </cell>
          <cell r="B3608" t="str">
            <v>KEY AUTO SHAMPOO (A) 0.25 LTS</v>
          </cell>
          <cell r="C3608">
            <v>1.98</v>
          </cell>
        </row>
        <row r="3609">
          <cell r="A3609">
            <v>6343</v>
          </cell>
          <cell r="B3609" t="str">
            <v>KEY AUTO SHAMPOO (A) 4 LTS</v>
          </cell>
          <cell r="C3609">
            <v>42.15</v>
          </cell>
        </row>
        <row r="3610">
          <cell r="A3610">
            <v>6344</v>
          </cell>
          <cell r="B3610" t="str">
            <v>KEY AUTO SHAMPOO (A) 20 LTS</v>
          </cell>
          <cell r="C3610">
            <v>195.18</v>
          </cell>
        </row>
        <row r="3611">
          <cell r="A3611">
            <v>6346</v>
          </cell>
          <cell r="B3611" t="str">
            <v>KEY AUTOSHAMPOO EXT 0.25 LTS</v>
          </cell>
          <cell r="C3611">
            <v>4.4000000000000004</v>
          </cell>
        </row>
        <row r="3612">
          <cell r="A3612">
            <v>6348</v>
          </cell>
          <cell r="B3612" t="str">
            <v>KEY AUTOSHAMPOO EXT 4 LTS</v>
          </cell>
          <cell r="C3612">
            <v>42.1</v>
          </cell>
        </row>
        <row r="3613">
          <cell r="A3613">
            <v>6349</v>
          </cell>
          <cell r="B3613" t="str">
            <v>KEY AUTOSHAMPOO EXTRA 20 LTS</v>
          </cell>
          <cell r="C3613">
            <v>199.1</v>
          </cell>
        </row>
        <row r="3614">
          <cell r="A3614">
            <v>6351</v>
          </cell>
          <cell r="B3614" t="str">
            <v>KEY AUTOENJUAGUE 0.25 LTS</v>
          </cell>
          <cell r="C3614">
            <v>4</v>
          </cell>
        </row>
        <row r="3615">
          <cell r="A3615">
            <v>6353</v>
          </cell>
          <cell r="B3615" t="str">
            <v>KEY AUTOENJUAGUE 4 LTS</v>
          </cell>
          <cell r="C3615">
            <v>29.5</v>
          </cell>
        </row>
        <row r="3616">
          <cell r="A3616">
            <v>6354</v>
          </cell>
          <cell r="B3616" t="str">
            <v>KEY AUTOENJUAGUE 20 LTS</v>
          </cell>
          <cell r="C3616">
            <v>136.80000000000001</v>
          </cell>
        </row>
        <row r="3617">
          <cell r="A3617">
            <v>6356</v>
          </cell>
          <cell r="B3617" t="str">
            <v>KEY AUTOCERA 0.25 LTS</v>
          </cell>
          <cell r="C3617">
            <v>4.9000000000000004</v>
          </cell>
        </row>
        <row r="3618">
          <cell r="A3618">
            <v>6358</v>
          </cell>
          <cell r="B3618" t="str">
            <v xml:space="preserve">KEY AUTOCERA 4 LTS             </v>
          </cell>
          <cell r="C3618">
            <v>152.5</v>
          </cell>
        </row>
        <row r="3619">
          <cell r="A3619">
            <v>6359</v>
          </cell>
          <cell r="B3619" t="str">
            <v>KEY AUTOCERA 20 LTS</v>
          </cell>
          <cell r="C3619">
            <v>744.4</v>
          </cell>
        </row>
        <row r="3620">
          <cell r="A3620">
            <v>6360</v>
          </cell>
          <cell r="B3620" t="str">
            <v xml:space="preserve">KEY DESINCRUSTANTE DE TANQUE   SEPTICO 20 LTS.    </v>
          </cell>
          <cell r="C3620">
            <v>262.73</v>
          </cell>
        </row>
        <row r="3621">
          <cell r="A3621">
            <v>6361</v>
          </cell>
          <cell r="B3621" t="str">
            <v>LAVANCE 130</v>
          </cell>
          <cell r="C3621">
            <v>252.52</v>
          </cell>
        </row>
        <row r="3622">
          <cell r="A3622">
            <v>6363</v>
          </cell>
          <cell r="B3622" t="str">
            <v xml:space="preserve">KEY DESINCRUSTANTE PLUS 4 LT.  </v>
          </cell>
          <cell r="C3622">
            <v>114.18</v>
          </cell>
        </row>
        <row r="3623">
          <cell r="A3623">
            <v>6364</v>
          </cell>
          <cell r="B3623" t="str">
            <v>KEY DESINCRUSTANTE PLUS 20 LT.</v>
          </cell>
          <cell r="C3623">
            <v>518.95000000000005</v>
          </cell>
        </row>
        <row r="3624">
          <cell r="A3624">
            <v>6366</v>
          </cell>
          <cell r="B3624" t="str">
            <v>KEY DESENGRASANTE PLUS 0.25 LT</v>
          </cell>
          <cell r="C3624">
            <v>5.48</v>
          </cell>
        </row>
        <row r="3625">
          <cell r="A3625">
            <v>6368</v>
          </cell>
          <cell r="B3625" t="str">
            <v>DESENGRASANTE  PLUS</v>
          </cell>
          <cell r="C3625">
            <v>72.14</v>
          </cell>
        </row>
        <row r="3626">
          <cell r="A3626">
            <v>6369</v>
          </cell>
          <cell r="B3626" t="str">
            <v>DESENGRASANTE  PLUS</v>
          </cell>
          <cell r="C3626">
            <v>319.04000000000002</v>
          </cell>
        </row>
        <row r="3627">
          <cell r="A3627">
            <v>6370</v>
          </cell>
          <cell r="B3627" t="str">
            <v>KEY DESENGRASANTE PLUS 200 LT</v>
          </cell>
          <cell r="C3627">
            <v>2359</v>
          </cell>
        </row>
        <row r="3628">
          <cell r="A3628">
            <v>6371</v>
          </cell>
          <cell r="B3628" t="str">
            <v>KEY LAVALOZA PASTA 0.25 KGS</v>
          </cell>
          <cell r="C3628">
            <v>12.44</v>
          </cell>
        </row>
        <row r="3629">
          <cell r="A3629">
            <v>6373</v>
          </cell>
          <cell r="B3629" t="str">
            <v>KEY LAVALOZA PASTA 3.5 KGS</v>
          </cell>
          <cell r="C3629">
            <v>193.66</v>
          </cell>
        </row>
        <row r="3630">
          <cell r="A3630">
            <v>6374</v>
          </cell>
          <cell r="B3630" t="str">
            <v>KEY LAVALOZA PASTA 15 KGS</v>
          </cell>
          <cell r="C3630">
            <v>734.97</v>
          </cell>
        </row>
        <row r="3631">
          <cell r="A3631">
            <v>6376</v>
          </cell>
          <cell r="B3631" t="str">
            <v>KEY LAVALOZA PASTA PLUS 0.25 K</v>
          </cell>
          <cell r="C3631">
            <v>11.76</v>
          </cell>
        </row>
        <row r="3632">
          <cell r="A3632">
            <v>6378</v>
          </cell>
          <cell r="B3632" t="str">
            <v>KEY LAVALOZA PASTA PLUS 3.5 KG</v>
          </cell>
          <cell r="C3632">
            <v>158.03</v>
          </cell>
        </row>
        <row r="3633">
          <cell r="A3633">
            <v>6379</v>
          </cell>
          <cell r="B3633" t="str">
            <v>KEY LAVALOZA PASTA PLUS 15 KGS</v>
          </cell>
          <cell r="C3633">
            <v>618.12</v>
          </cell>
        </row>
        <row r="3634">
          <cell r="A3634">
            <v>6381</v>
          </cell>
          <cell r="B3634" t="str">
            <v>KEY LIMP.ACERO INOXID.0.25 KGS</v>
          </cell>
          <cell r="C3634">
            <v>8.8000000000000007</v>
          </cell>
        </row>
        <row r="3635">
          <cell r="A3635">
            <v>6383</v>
          </cell>
          <cell r="B3635" t="str">
            <v xml:space="preserve">KEY LIMP.ACERO INOXID. 3 KGS   </v>
          </cell>
          <cell r="C3635">
            <v>81.52</v>
          </cell>
        </row>
        <row r="3636">
          <cell r="A3636">
            <v>6384</v>
          </cell>
          <cell r="B3636" t="str">
            <v>KEY LIMP.ACERO INOXIDAB.13 KGS</v>
          </cell>
          <cell r="C3636">
            <v>265.5</v>
          </cell>
        </row>
        <row r="3637">
          <cell r="A3637">
            <v>6387</v>
          </cell>
          <cell r="B3637" t="str">
            <v>KEY LUBRICANTE GRADO ALIM.1 LT</v>
          </cell>
          <cell r="C3637">
            <v>92.28</v>
          </cell>
        </row>
        <row r="3638">
          <cell r="A3638">
            <v>6388</v>
          </cell>
          <cell r="B3638" t="str">
            <v>KEY LUBRICANTE GRADO ALIM.4 LT</v>
          </cell>
          <cell r="C3638">
            <v>340.99</v>
          </cell>
        </row>
        <row r="3639">
          <cell r="A3639">
            <v>6389</v>
          </cell>
          <cell r="B3639" t="str">
            <v>KEY LUBRICANTE GRADO ALIM. 20L</v>
          </cell>
          <cell r="C3639">
            <v>1624.42</v>
          </cell>
        </row>
        <row r="3640">
          <cell r="A3640">
            <v>6390</v>
          </cell>
          <cell r="B3640" t="str">
            <v>KEY AIRE LIMPIO LIMA 220 GR.</v>
          </cell>
          <cell r="C3640">
            <v>38.340000000000003</v>
          </cell>
        </row>
        <row r="3641">
          <cell r="A3641">
            <v>6391</v>
          </cell>
          <cell r="B3641" t="str">
            <v xml:space="preserve">KEY AIRE LIMPIO CAN 1 PZA      220 Gr             </v>
          </cell>
          <cell r="C3641">
            <v>38.64</v>
          </cell>
        </row>
        <row r="3642">
          <cell r="A3642">
            <v>6395</v>
          </cell>
          <cell r="B3642" t="str">
            <v>KEY AUTO ESPUMA AMARILLA 20 LT</v>
          </cell>
          <cell r="C3642">
            <v>275.39999999999998</v>
          </cell>
        </row>
        <row r="3643">
          <cell r="A3643">
            <v>6396</v>
          </cell>
          <cell r="B3643" t="str">
            <v>KEY AUTO ESPUMA AZUL 20 LT</v>
          </cell>
          <cell r="C3643">
            <v>289.2</v>
          </cell>
        </row>
        <row r="3644">
          <cell r="A3644">
            <v>6397</v>
          </cell>
          <cell r="B3644" t="str">
            <v>KEY AUTO ESPUMA ROJA 20 LT</v>
          </cell>
          <cell r="C3644">
            <v>304.5</v>
          </cell>
        </row>
        <row r="3645">
          <cell r="A3645">
            <v>6401</v>
          </cell>
          <cell r="B3645" t="str">
            <v>KEY LD 50 LTS</v>
          </cell>
          <cell r="C3645">
            <v>783.71</v>
          </cell>
        </row>
        <row r="3646">
          <cell r="A3646">
            <v>6403</v>
          </cell>
          <cell r="B3646" t="str">
            <v>KEY PRELAVADOR 50 LTS</v>
          </cell>
          <cell r="C3646">
            <v>915.29</v>
          </cell>
        </row>
        <row r="3647">
          <cell r="A3647">
            <v>6405</v>
          </cell>
          <cell r="B3647" t="str">
            <v>KEY LAVALOZA 50 LTS</v>
          </cell>
          <cell r="C3647">
            <v>1083.3900000000001</v>
          </cell>
        </row>
        <row r="3648">
          <cell r="A3648">
            <v>6407</v>
          </cell>
          <cell r="B3648" t="str">
            <v>KEY LIMPIABAÑOS 50 LTS</v>
          </cell>
          <cell r="C3648">
            <v>1205.1300000000001</v>
          </cell>
        </row>
        <row r="3649">
          <cell r="A3649">
            <v>6409</v>
          </cell>
          <cell r="B3649" t="str">
            <v>KEY LIMON 50 LTS</v>
          </cell>
          <cell r="C3649">
            <v>810.84</v>
          </cell>
        </row>
        <row r="3650">
          <cell r="A3650">
            <v>6411</v>
          </cell>
          <cell r="B3650" t="str">
            <v>KEY DLC 50 LTS</v>
          </cell>
          <cell r="C3650">
            <v>971.34</v>
          </cell>
        </row>
        <row r="3651">
          <cell r="A3651">
            <v>6415</v>
          </cell>
          <cell r="B3651" t="str">
            <v>Key Lubricante 100 20 lts.</v>
          </cell>
          <cell r="C3651">
            <v>174</v>
          </cell>
        </row>
        <row r="3652">
          <cell r="A3652">
            <v>6419</v>
          </cell>
          <cell r="B3652" t="str">
            <v>KEY LAVANCE 137</v>
          </cell>
          <cell r="C3652">
            <v>161.9</v>
          </cell>
        </row>
        <row r="3653">
          <cell r="A3653">
            <v>6420</v>
          </cell>
          <cell r="B3653" t="str">
            <v>KEY LAVANCE 137</v>
          </cell>
          <cell r="C3653">
            <v>703.4</v>
          </cell>
        </row>
        <row r="3654">
          <cell r="A3654">
            <v>6421</v>
          </cell>
          <cell r="B3654" t="str">
            <v>KEY LIMP.PARRILLA(PASO 1)0.25L</v>
          </cell>
          <cell r="C3654">
            <v>5.84</v>
          </cell>
        </row>
        <row r="3655">
          <cell r="A3655">
            <v>6423</v>
          </cell>
          <cell r="B3655" t="str">
            <v>KEY LIMP.PARRILLAS (PASO 1) 4L</v>
          </cell>
          <cell r="C3655">
            <v>106.89</v>
          </cell>
        </row>
        <row r="3656">
          <cell r="A3656">
            <v>6426</v>
          </cell>
          <cell r="B3656" t="str">
            <v>KEY LIMP.PARRILLA(PASO 2)0.25L</v>
          </cell>
          <cell r="C3656">
            <v>4.82</v>
          </cell>
        </row>
        <row r="3657">
          <cell r="A3657">
            <v>6428</v>
          </cell>
          <cell r="B3657" t="str">
            <v>KEY LIMP.PARRILLAS (PASO 2) 4L</v>
          </cell>
          <cell r="C3657">
            <v>71.959999999999994</v>
          </cell>
        </row>
        <row r="3658">
          <cell r="A3658">
            <v>6431</v>
          </cell>
          <cell r="B3658" t="str">
            <v>KEY LAVANCE 145 0.25 Lt</v>
          </cell>
          <cell r="C3658">
            <v>6.5</v>
          </cell>
        </row>
        <row r="3659">
          <cell r="A3659">
            <v>6432</v>
          </cell>
          <cell r="B3659" t="str">
            <v>LAVANCE 150 4L</v>
          </cell>
          <cell r="C3659">
            <v>148.52000000000001</v>
          </cell>
        </row>
        <row r="3660">
          <cell r="A3660">
            <v>6433</v>
          </cell>
          <cell r="B3660" t="str">
            <v>LAVANCE 145 4L</v>
          </cell>
          <cell r="C3660">
            <v>130.81</v>
          </cell>
        </row>
        <row r="3661">
          <cell r="A3661">
            <v>6434</v>
          </cell>
          <cell r="B3661" t="str">
            <v>LAVANCE 145 20L</v>
          </cell>
          <cell r="C3661">
            <v>625.72</v>
          </cell>
        </row>
        <row r="3662">
          <cell r="A3662">
            <v>6438</v>
          </cell>
          <cell r="B3662" t="str">
            <v>LAVANCE 147 4L</v>
          </cell>
          <cell r="C3662">
            <v>145.6</v>
          </cell>
        </row>
        <row r="3663">
          <cell r="A3663">
            <v>6439</v>
          </cell>
          <cell r="B3663" t="str">
            <v>LAVANCE 147 20L</v>
          </cell>
          <cell r="C3663">
            <v>659.29</v>
          </cell>
        </row>
        <row r="3664">
          <cell r="A3664">
            <v>6440</v>
          </cell>
          <cell r="B3664" t="str">
            <v>LAVANCE 500</v>
          </cell>
          <cell r="C3664">
            <v>43.1</v>
          </cell>
        </row>
        <row r="3665">
          <cell r="A3665">
            <v>6441</v>
          </cell>
          <cell r="B3665" t="str">
            <v>KEY LAVANCE 500 20 LTS.</v>
          </cell>
          <cell r="C3665">
            <v>241.11</v>
          </cell>
        </row>
        <row r="3666">
          <cell r="A3666">
            <v>6443</v>
          </cell>
          <cell r="B3666" t="str">
            <v>LAVANCE 147 4L C/C.E.</v>
          </cell>
          <cell r="C3666">
            <v>155.27000000000001</v>
          </cell>
        </row>
        <row r="3667">
          <cell r="A3667">
            <v>6444</v>
          </cell>
          <cell r="B3667" t="str">
            <v>MAQUINA LAVALOZA HOBART CMT44</v>
          </cell>
          <cell r="C3667">
            <v>106539.16</v>
          </cell>
        </row>
        <row r="3668">
          <cell r="A3668">
            <v>6447</v>
          </cell>
          <cell r="B3668" t="str">
            <v>LAVANCE 600</v>
          </cell>
          <cell r="C3668">
            <v>99.8</v>
          </cell>
        </row>
        <row r="3669">
          <cell r="A3669">
            <v>6448</v>
          </cell>
          <cell r="B3669" t="str">
            <v>LAVANCE 600</v>
          </cell>
          <cell r="C3669">
            <v>531.01</v>
          </cell>
        </row>
        <row r="3670">
          <cell r="A3670">
            <v>6450</v>
          </cell>
          <cell r="B3670" t="str">
            <v>KEY DESINFECTANTE BP 4 KG</v>
          </cell>
          <cell r="C3670">
            <v>346.65</v>
          </cell>
        </row>
        <row r="3671">
          <cell r="A3671">
            <v>6452</v>
          </cell>
          <cell r="B3671" t="str">
            <v>LUB-100 1 LTS</v>
          </cell>
          <cell r="C3671">
            <v>21.5</v>
          </cell>
        </row>
        <row r="3672">
          <cell r="A3672">
            <v>6454</v>
          </cell>
          <cell r="B3672" t="str">
            <v>LUB-100 20 LTS</v>
          </cell>
          <cell r="C3672">
            <v>1267.9000000000001</v>
          </cell>
        </row>
        <row r="3673">
          <cell r="A3673">
            <v>6455</v>
          </cell>
          <cell r="B3673" t="str">
            <v>LUB-100</v>
          </cell>
          <cell r="C3673">
            <v>6159.2</v>
          </cell>
        </row>
        <row r="3674">
          <cell r="A3674">
            <v>6457</v>
          </cell>
          <cell r="B3674" t="str">
            <v>LUB-200 1 LTS</v>
          </cell>
          <cell r="C3674">
            <v>52</v>
          </cell>
        </row>
        <row r="3675">
          <cell r="A3675">
            <v>6459</v>
          </cell>
          <cell r="B3675" t="str">
            <v xml:space="preserve">LUB-200 20 LTS                 </v>
          </cell>
          <cell r="C3675">
            <v>1135.4000000000001</v>
          </cell>
        </row>
        <row r="3676">
          <cell r="A3676">
            <v>6460</v>
          </cell>
          <cell r="B3676" t="str">
            <v xml:space="preserve">LUB-200 200 LTS                </v>
          </cell>
          <cell r="C3676">
            <v>11073.8</v>
          </cell>
        </row>
        <row r="3677">
          <cell r="A3677">
            <v>6461</v>
          </cell>
          <cell r="B3677" t="str">
            <v>LUBOL 100 (GRANEL)</v>
          </cell>
          <cell r="C3677">
            <v>326</v>
          </cell>
        </row>
        <row r="3678">
          <cell r="A3678">
            <v>6462</v>
          </cell>
          <cell r="B3678" t="str">
            <v>LUBOL 120 (GRANEL)</v>
          </cell>
          <cell r="C3678">
            <v>293.39999999999998</v>
          </cell>
        </row>
        <row r="3679">
          <cell r="A3679">
            <v>6463</v>
          </cell>
          <cell r="B3679" t="str">
            <v>LUBOL 500 (GRANEL)</v>
          </cell>
          <cell r="C3679">
            <v>554.20000000000005</v>
          </cell>
        </row>
        <row r="3680">
          <cell r="A3680">
            <v>6464</v>
          </cell>
          <cell r="B3680" t="str">
            <v>LUBOL 600 4 KGS (GRANEL)</v>
          </cell>
          <cell r="C3680">
            <v>261.39999999999998</v>
          </cell>
        </row>
        <row r="3681">
          <cell r="A3681">
            <v>6465</v>
          </cell>
          <cell r="B3681" t="str">
            <v>LUBOL 900 (GRANEL)</v>
          </cell>
          <cell r="C3681">
            <v>315.8</v>
          </cell>
        </row>
        <row r="3682">
          <cell r="A3682">
            <v>6466</v>
          </cell>
          <cell r="B3682" t="str">
            <v>TERMINOX (GRANEL)</v>
          </cell>
          <cell r="C3682">
            <v>36.19</v>
          </cell>
        </row>
        <row r="3683">
          <cell r="A3683">
            <v>6468</v>
          </cell>
          <cell r="B3683" t="str">
            <v xml:space="preserve">LUB-400 19 LT.                 </v>
          </cell>
          <cell r="C3683">
            <v>454.5</v>
          </cell>
        </row>
        <row r="3684">
          <cell r="A3684">
            <v>6471</v>
          </cell>
          <cell r="B3684" t="str">
            <v>LAVANCE 650</v>
          </cell>
          <cell r="C3684">
            <v>469.22</v>
          </cell>
        </row>
        <row r="3685">
          <cell r="A3685">
            <v>6474</v>
          </cell>
          <cell r="B3685" t="str">
            <v>LUB 500 20 LT.</v>
          </cell>
          <cell r="C3685">
            <v>1089.58</v>
          </cell>
        </row>
        <row r="3686">
          <cell r="A3686">
            <v>6475</v>
          </cell>
          <cell r="B3686" t="str">
            <v>LUB 500 200 LT.</v>
          </cell>
          <cell r="C3686">
            <v>10570.39</v>
          </cell>
        </row>
        <row r="3687">
          <cell r="A3687">
            <v>6476</v>
          </cell>
          <cell r="B3687" t="str">
            <v>PRO LUB (AEROSOL) 0.3 KG.</v>
          </cell>
          <cell r="C3687">
            <v>29.82</v>
          </cell>
        </row>
        <row r="3688">
          <cell r="A3688">
            <v>6477</v>
          </cell>
          <cell r="B3688" t="str">
            <v xml:space="preserve">CIP-100  1 LT.                 </v>
          </cell>
          <cell r="C3688">
            <v>42.36</v>
          </cell>
        </row>
        <row r="3689">
          <cell r="A3689">
            <v>6478</v>
          </cell>
          <cell r="B3689" t="str">
            <v xml:space="preserve">CIP-100  4 LTS.                </v>
          </cell>
          <cell r="C3689">
            <v>105.3</v>
          </cell>
        </row>
        <row r="3690">
          <cell r="A3690">
            <v>6479</v>
          </cell>
          <cell r="B3690" t="str">
            <v xml:space="preserve">CIP-100 20 LTS                 </v>
          </cell>
          <cell r="C3690">
            <v>703</v>
          </cell>
        </row>
        <row r="3691">
          <cell r="A3691">
            <v>6480</v>
          </cell>
          <cell r="B3691" t="str">
            <v xml:space="preserve">CIP-100 200 LTS                </v>
          </cell>
          <cell r="C3691">
            <v>6761.24</v>
          </cell>
        </row>
        <row r="3692">
          <cell r="A3692">
            <v>6481</v>
          </cell>
          <cell r="B3692" t="str">
            <v>CIP-200 0.25 LTS</v>
          </cell>
          <cell r="C3692">
            <v>6.42</v>
          </cell>
        </row>
        <row r="3693">
          <cell r="A3693">
            <v>6483</v>
          </cell>
          <cell r="B3693" t="str">
            <v xml:space="preserve">CIP-200  4 LTS                 </v>
          </cell>
          <cell r="C3693">
            <v>100.64</v>
          </cell>
        </row>
        <row r="3694">
          <cell r="A3694">
            <v>6484</v>
          </cell>
          <cell r="B3694" t="str">
            <v xml:space="preserve">CIP-200 20 LTS                 </v>
          </cell>
          <cell r="C3694">
            <v>492.68</v>
          </cell>
        </row>
        <row r="3695">
          <cell r="A3695">
            <v>6485</v>
          </cell>
          <cell r="B3695" t="str">
            <v xml:space="preserve">CIP-200 200 LTS.               </v>
          </cell>
          <cell r="C3695">
            <v>4675.25</v>
          </cell>
        </row>
        <row r="3696">
          <cell r="A3696">
            <v>6489</v>
          </cell>
          <cell r="B3696" t="str">
            <v xml:space="preserve">CIP-300 20 LTS                 </v>
          </cell>
          <cell r="C3696">
            <v>505.58</v>
          </cell>
        </row>
        <row r="3697">
          <cell r="A3697">
            <v>6490</v>
          </cell>
          <cell r="B3697" t="str">
            <v xml:space="preserve">CIP-300 200 LTS                </v>
          </cell>
          <cell r="C3697">
            <v>4850.99</v>
          </cell>
        </row>
        <row r="3698">
          <cell r="A3698">
            <v>6492</v>
          </cell>
          <cell r="B3698" t="str">
            <v>KEY LUSTRADOR DE ACERO INOX.1L</v>
          </cell>
          <cell r="C3698">
            <v>90.47</v>
          </cell>
        </row>
        <row r="3699">
          <cell r="A3699">
            <v>6497</v>
          </cell>
          <cell r="B3699" t="str">
            <v>CIP-500 1 LTS</v>
          </cell>
          <cell r="C3699">
            <v>7.7</v>
          </cell>
        </row>
        <row r="3700">
          <cell r="A3700">
            <v>6499</v>
          </cell>
          <cell r="B3700" t="str">
            <v>CIP 500</v>
          </cell>
          <cell r="C3700">
            <v>245.9</v>
          </cell>
        </row>
        <row r="3701">
          <cell r="A3701">
            <v>6500</v>
          </cell>
          <cell r="B3701" t="str">
            <v>CIP 500</v>
          </cell>
          <cell r="C3701">
            <v>2388.9</v>
          </cell>
        </row>
        <row r="3702">
          <cell r="A3702">
            <v>6501</v>
          </cell>
          <cell r="B3702" t="str">
            <v>CIP-510 0.25 LTS</v>
          </cell>
          <cell r="C3702">
            <v>5.84</v>
          </cell>
        </row>
        <row r="3703">
          <cell r="A3703">
            <v>6503</v>
          </cell>
          <cell r="B3703" t="str">
            <v xml:space="preserve">CIP-510  4 LTS                 </v>
          </cell>
          <cell r="C3703">
            <v>89.67</v>
          </cell>
        </row>
        <row r="3704">
          <cell r="A3704">
            <v>6504</v>
          </cell>
          <cell r="B3704" t="str">
            <v xml:space="preserve">CIP-510 20 LTS                 </v>
          </cell>
          <cell r="C3704">
            <v>436.87</v>
          </cell>
        </row>
        <row r="3705">
          <cell r="A3705">
            <v>6505</v>
          </cell>
          <cell r="B3705" t="str">
            <v xml:space="preserve">CIP-510 200 LTS                </v>
          </cell>
          <cell r="C3705">
            <v>4281.51</v>
          </cell>
        </row>
        <row r="3706">
          <cell r="A3706">
            <v>6509</v>
          </cell>
          <cell r="B3706" t="str">
            <v>CIP-600 20 LTS</v>
          </cell>
          <cell r="C3706">
            <v>332.5</v>
          </cell>
        </row>
        <row r="3707">
          <cell r="A3707">
            <v>6510</v>
          </cell>
          <cell r="B3707" t="str">
            <v>CIP 600</v>
          </cell>
          <cell r="C3707">
            <v>3242.3</v>
          </cell>
        </row>
        <row r="3708">
          <cell r="A3708">
            <v>6526</v>
          </cell>
          <cell r="B3708" t="str">
            <v>FOM-100 0.25 LTS</v>
          </cell>
          <cell r="C3708">
            <v>7.75</v>
          </cell>
        </row>
        <row r="3709">
          <cell r="A3709">
            <v>6527</v>
          </cell>
          <cell r="B3709" t="str">
            <v>FOM 100 1 LTS</v>
          </cell>
          <cell r="C3709">
            <v>21.1</v>
          </cell>
        </row>
        <row r="3710">
          <cell r="A3710">
            <v>6528</v>
          </cell>
          <cell r="B3710" t="str">
            <v xml:space="preserve">FOM 100 4 LTS                  </v>
          </cell>
          <cell r="C3710">
            <v>95.7</v>
          </cell>
        </row>
        <row r="3711">
          <cell r="A3711">
            <v>6529</v>
          </cell>
          <cell r="B3711" t="str">
            <v xml:space="preserve">FOM 100 20 LTS                 </v>
          </cell>
          <cell r="C3711">
            <v>582.45000000000005</v>
          </cell>
        </row>
        <row r="3712">
          <cell r="A3712">
            <v>6530</v>
          </cell>
          <cell r="B3712" t="str">
            <v xml:space="preserve">FOM 100 200 LTS                </v>
          </cell>
          <cell r="C3712">
            <v>5253.88</v>
          </cell>
        </row>
        <row r="3713">
          <cell r="A3713">
            <v>6531</v>
          </cell>
          <cell r="B3713" t="str">
            <v>FOM-200 0.25 LTS</v>
          </cell>
          <cell r="C3713">
            <v>8.92</v>
          </cell>
        </row>
        <row r="3714">
          <cell r="A3714">
            <v>6532</v>
          </cell>
          <cell r="B3714" t="str">
            <v>FOM 200 1 LTS</v>
          </cell>
          <cell r="C3714">
            <v>23.6</v>
          </cell>
        </row>
        <row r="3715">
          <cell r="A3715">
            <v>6533</v>
          </cell>
          <cell r="B3715" t="str">
            <v xml:space="preserve">FOM-200 4 LTS                  </v>
          </cell>
          <cell r="C3715">
            <v>146.82</v>
          </cell>
        </row>
        <row r="3716">
          <cell r="A3716">
            <v>6534</v>
          </cell>
          <cell r="B3716" t="str">
            <v xml:space="preserve">FOM 200 20 LTS                 </v>
          </cell>
          <cell r="C3716">
            <v>724.82</v>
          </cell>
        </row>
        <row r="3717">
          <cell r="A3717">
            <v>6535</v>
          </cell>
          <cell r="B3717" t="str">
            <v xml:space="preserve">FOM 200 200 LTS                </v>
          </cell>
          <cell r="C3717">
            <v>5515.2</v>
          </cell>
        </row>
        <row r="3718">
          <cell r="A3718">
            <v>6536</v>
          </cell>
          <cell r="B3718" t="str">
            <v>FOM-300 0.25 LTS</v>
          </cell>
          <cell r="C3718">
            <v>10.029999999999999</v>
          </cell>
        </row>
        <row r="3719">
          <cell r="A3719">
            <v>6537</v>
          </cell>
          <cell r="B3719" t="str">
            <v>FOM 300 1 LTS</v>
          </cell>
          <cell r="C3719">
            <v>29.2</v>
          </cell>
        </row>
        <row r="3720">
          <cell r="A3720">
            <v>6538</v>
          </cell>
          <cell r="B3720" t="str">
            <v xml:space="preserve">FOM-300 4 LTS                  </v>
          </cell>
          <cell r="C3720">
            <v>163.30000305175801</v>
          </cell>
        </row>
        <row r="3721">
          <cell r="A3721">
            <v>6539</v>
          </cell>
          <cell r="B3721" t="str">
            <v xml:space="preserve">FOM 300 20 LTS                 </v>
          </cell>
          <cell r="C3721">
            <v>949.46</v>
          </cell>
        </row>
        <row r="3722">
          <cell r="A3722">
            <v>6540</v>
          </cell>
          <cell r="B3722" t="str">
            <v xml:space="preserve">FOM 300 200 LTS                </v>
          </cell>
          <cell r="C3722">
            <v>7775.5</v>
          </cell>
        </row>
        <row r="3723">
          <cell r="A3723">
            <v>6544</v>
          </cell>
          <cell r="B3723" t="str">
            <v>S/D</v>
          </cell>
          <cell r="C3723">
            <v>220.1</v>
          </cell>
        </row>
        <row r="3724">
          <cell r="A3724">
            <v>6545</v>
          </cell>
          <cell r="B3724" t="str">
            <v>FOM-110  200 LTS.</v>
          </cell>
          <cell r="C3724">
            <v>2133.1999999999998</v>
          </cell>
        </row>
        <row r="3725">
          <cell r="A3725">
            <v>6552</v>
          </cell>
          <cell r="B3725" t="str">
            <v>DAC 100 1 LTS</v>
          </cell>
          <cell r="C3725">
            <v>22.7</v>
          </cell>
        </row>
        <row r="3726">
          <cell r="A3726">
            <v>6554</v>
          </cell>
          <cell r="B3726" t="str">
            <v xml:space="preserve">DAC 100 20 LTS                 </v>
          </cell>
          <cell r="C3726">
            <v>716.44</v>
          </cell>
        </row>
        <row r="3727">
          <cell r="A3727">
            <v>6555</v>
          </cell>
          <cell r="B3727" t="str">
            <v xml:space="preserve">DAC 100  200 LTS               </v>
          </cell>
          <cell r="C3727">
            <v>5098.3999999999996</v>
          </cell>
        </row>
        <row r="3728">
          <cell r="A3728">
            <v>6559</v>
          </cell>
          <cell r="B3728" t="str">
            <v xml:space="preserve">DAC 110 20 LTS                 </v>
          </cell>
          <cell r="C3728">
            <v>442.3</v>
          </cell>
        </row>
        <row r="3729">
          <cell r="A3729">
            <v>6560</v>
          </cell>
          <cell r="B3729" t="str">
            <v xml:space="preserve">DAC 110  200 LTS               </v>
          </cell>
          <cell r="C3729">
            <v>3340.2</v>
          </cell>
        </row>
        <row r="3730">
          <cell r="A3730">
            <v>6561</v>
          </cell>
          <cell r="B3730" t="str">
            <v>DAC-200 0.25 LTS</v>
          </cell>
          <cell r="C3730">
            <v>-0.5</v>
          </cell>
        </row>
        <row r="3731">
          <cell r="A3731">
            <v>6563</v>
          </cell>
          <cell r="B3731" t="str">
            <v>DAC-200 4 LTS</v>
          </cell>
          <cell r="C3731">
            <v>83.1</v>
          </cell>
        </row>
        <row r="3732">
          <cell r="A3732">
            <v>6564</v>
          </cell>
          <cell r="B3732" t="str">
            <v>DAC 200 20 LTS</v>
          </cell>
          <cell r="C3732">
            <v>421.1</v>
          </cell>
        </row>
        <row r="3733">
          <cell r="A3733">
            <v>6565</v>
          </cell>
          <cell r="B3733" t="str">
            <v>DAC 200</v>
          </cell>
          <cell r="C3733">
            <v>4130.5</v>
          </cell>
        </row>
        <row r="3734">
          <cell r="A3734">
            <v>6576</v>
          </cell>
          <cell r="B3734" t="str">
            <v>DCC-100 0.25 LTS</v>
          </cell>
          <cell r="C3734">
            <v>5.55</v>
          </cell>
        </row>
        <row r="3735">
          <cell r="A3735">
            <v>6577</v>
          </cell>
          <cell r="B3735" t="str">
            <v>DCC 100 1 LTS</v>
          </cell>
          <cell r="C3735">
            <v>13.7</v>
          </cell>
        </row>
        <row r="3736">
          <cell r="A3736">
            <v>6578</v>
          </cell>
          <cell r="B3736" t="str">
            <v xml:space="preserve">DCC-100 4 LTS                  </v>
          </cell>
          <cell r="C3736">
            <v>76.2</v>
          </cell>
        </row>
        <row r="3737">
          <cell r="A3737">
            <v>6579</v>
          </cell>
          <cell r="B3737" t="str">
            <v xml:space="preserve">DCC 100 20 LTS                 </v>
          </cell>
          <cell r="C3737">
            <v>375.98</v>
          </cell>
        </row>
        <row r="3738">
          <cell r="A3738">
            <v>6580</v>
          </cell>
          <cell r="B3738" t="str">
            <v xml:space="preserve">DCC 100 200 LTS                </v>
          </cell>
          <cell r="C3738">
            <v>3248.3</v>
          </cell>
        </row>
        <row r="3739">
          <cell r="A3739">
            <v>6584</v>
          </cell>
          <cell r="B3739" t="str">
            <v>DCC 200</v>
          </cell>
          <cell r="C3739">
            <v>218.9</v>
          </cell>
        </row>
        <row r="3740">
          <cell r="A3740">
            <v>6585</v>
          </cell>
          <cell r="B3740" t="str">
            <v>DCC 200</v>
          </cell>
          <cell r="C3740">
            <v>2098.8000000000002</v>
          </cell>
        </row>
        <row r="3741">
          <cell r="A3741">
            <v>6586</v>
          </cell>
          <cell r="B3741" t="str">
            <v>DCC 300 20 KGS</v>
          </cell>
          <cell r="C3741">
            <v>801.4</v>
          </cell>
        </row>
        <row r="3742">
          <cell r="A3742">
            <v>6589</v>
          </cell>
          <cell r="B3742" t="str">
            <v>FOM 100</v>
          </cell>
          <cell r="C3742">
            <v>4069.04</v>
          </cell>
        </row>
        <row r="3743">
          <cell r="A3743">
            <v>6601</v>
          </cell>
          <cell r="B3743" t="str">
            <v>CLF-100 0.25 LTS</v>
          </cell>
          <cell r="C3743">
            <v>5.43</v>
          </cell>
        </row>
        <row r="3744">
          <cell r="A3744">
            <v>6602</v>
          </cell>
          <cell r="B3744" t="str">
            <v>CLF-100 1 LTS</v>
          </cell>
          <cell r="C3744">
            <v>13.1</v>
          </cell>
        </row>
        <row r="3745">
          <cell r="A3745">
            <v>6603</v>
          </cell>
          <cell r="B3745" t="str">
            <v xml:space="preserve">CLF-100 4 LTS                  </v>
          </cell>
          <cell r="C3745">
            <v>62.04</v>
          </cell>
        </row>
        <row r="3746">
          <cell r="A3746">
            <v>6604</v>
          </cell>
          <cell r="B3746" t="str">
            <v xml:space="preserve">CLF-100 20 LTS                 </v>
          </cell>
          <cell r="C3746">
            <v>301.2</v>
          </cell>
        </row>
        <row r="3747">
          <cell r="A3747">
            <v>6605</v>
          </cell>
          <cell r="B3747" t="str">
            <v xml:space="preserve">CLF-100 200 LTS                </v>
          </cell>
          <cell r="C3747">
            <v>2770.76</v>
          </cell>
        </row>
        <row r="3748">
          <cell r="A3748">
            <v>6607</v>
          </cell>
          <cell r="B3748" t="str">
            <v>CLF 200 1 KGS</v>
          </cell>
          <cell r="C3748">
            <v>17.61</v>
          </cell>
        </row>
        <row r="3749">
          <cell r="A3749">
            <v>6609</v>
          </cell>
          <cell r="B3749" t="str">
            <v>CLF-200 20 KGS</v>
          </cell>
          <cell r="C3749">
            <v>618.9</v>
          </cell>
        </row>
        <row r="3750">
          <cell r="A3750">
            <v>6617</v>
          </cell>
          <cell r="B3750" t="str">
            <v>CLF-400  1 LT</v>
          </cell>
          <cell r="C3750">
            <v>32.9</v>
          </cell>
        </row>
        <row r="3751">
          <cell r="A3751">
            <v>6618</v>
          </cell>
          <cell r="B3751" t="str">
            <v xml:space="preserve">CLF-400  4 LT                  </v>
          </cell>
          <cell r="C3751">
            <v>169.27</v>
          </cell>
        </row>
        <row r="3752">
          <cell r="A3752">
            <v>6619</v>
          </cell>
          <cell r="B3752" t="str">
            <v xml:space="preserve">CLF-400  20 LT                 </v>
          </cell>
          <cell r="C3752">
            <v>764.8</v>
          </cell>
        </row>
        <row r="3753">
          <cell r="A3753">
            <v>6626</v>
          </cell>
          <cell r="B3753" t="str">
            <v>CLG-100 0.25 LTS</v>
          </cell>
          <cell r="C3753">
            <v>5.97</v>
          </cell>
        </row>
        <row r="3754">
          <cell r="A3754">
            <v>6627</v>
          </cell>
          <cell r="B3754" t="str">
            <v>CLG-100 1 LTS</v>
          </cell>
          <cell r="C3754">
            <v>15.4</v>
          </cell>
        </row>
        <row r="3755">
          <cell r="A3755">
            <v>6628</v>
          </cell>
          <cell r="B3755" t="str">
            <v xml:space="preserve">CLG-100 4 LTS                  </v>
          </cell>
          <cell r="C3755">
            <v>64.900000000000006</v>
          </cell>
        </row>
        <row r="3756">
          <cell r="A3756">
            <v>6629</v>
          </cell>
          <cell r="B3756" t="str">
            <v xml:space="preserve">CLG-100 20 LTS                 </v>
          </cell>
          <cell r="C3756">
            <v>352.36</v>
          </cell>
        </row>
        <row r="3757">
          <cell r="A3757">
            <v>6630</v>
          </cell>
          <cell r="B3757" t="str">
            <v xml:space="preserve">CLG-100  200 LTS               </v>
          </cell>
          <cell r="C3757">
            <v>3051.7</v>
          </cell>
        </row>
        <row r="3758">
          <cell r="A3758">
            <v>6631</v>
          </cell>
          <cell r="B3758" t="str">
            <v>CLG-200 0.25 LTS</v>
          </cell>
          <cell r="C3758">
            <v>6.31</v>
          </cell>
        </row>
        <row r="3759">
          <cell r="A3759">
            <v>6632</v>
          </cell>
          <cell r="B3759" t="str">
            <v xml:space="preserve">CLG-200 LPU CAFFENIO 4 LTS     </v>
          </cell>
          <cell r="C3759">
            <v>30.98</v>
          </cell>
        </row>
        <row r="3760">
          <cell r="A3760">
            <v>6633</v>
          </cell>
          <cell r="B3760" t="str">
            <v xml:space="preserve">CLG-200 4 LTS                  </v>
          </cell>
          <cell r="C3760">
            <v>91.73</v>
          </cell>
        </row>
        <row r="3761">
          <cell r="A3761">
            <v>6634</v>
          </cell>
          <cell r="B3761" t="str">
            <v xml:space="preserve">CLG-200 20 LTS                 </v>
          </cell>
          <cell r="C3761">
            <v>439.87</v>
          </cell>
        </row>
        <row r="3762">
          <cell r="A3762">
            <v>6635</v>
          </cell>
          <cell r="B3762" t="str">
            <v xml:space="preserve">CLG-200 200 LTS                </v>
          </cell>
          <cell r="C3762">
            <v>3804.44</v>
          </cell>
        </row>
        <row r="3763">
          <cell r="A3763">
            <v>6636</v>
          </cell>
          <cell r="B3763" t="str">
            <v xml:space="preserve">CLG-200 LPU OXXO 1L            </v>
          </cell>
          <cell r="C3763">
            <v>10.6</v>
          </cell>
        </row>
        <row r="3764">
          <cell r="A3764">
            <v>6637</v>
          </cell>
          <cell r="B3764" t="str">
            <v>CLG 300 1 LTS</v>
          </cell>
          <cell r="C3764">
            <v>10.63</v>
          </cell>
        </row>
        <row r="3765">
          <cell r="A3765">
            <v>6639</v>
          </cell>
          <cell r="B3765" t="str">
            <v xml:space="preserve">CLG-300 18 KGS                 </v>
          </cell>
          <cell r="C3765">
            <v>863.6</v>
          </cell>
        </row>
        <row r="3766">
          <cell r="A3766">
            <v>6641</v>
          </cell>
          <cell r="B3766" t="str">
            <v>CLG-400 0.25 LT</v>
          </cell>
          <cell r="C3766">
            <v>2.7</v>
          </cell>
        </row>
        <row r="3767">
          <cell r="A3767">
            <v>6642</v>
          </cell>
          <cell r="B3767" t="str">
            <v>CLG-400 1 LTO</v>
          </cell>
          <cell r="C3767">
            <v>19.3</v>
          </cell>
        </row>
        <row r="3768">
          <cell r="A3768">
            <v>6643</v>
          </cell>
          <cell r="B3768" t="str">
            <v xml:space="preserve">CLG-400 4 LT                   </v>
          </cell>
          <cell r="C3768">
            <v>96.05</v>
          </cell>
        </row>
        <row r="3769">
          <cell r="A3769">
            <v>6644</v>
          </cell>
          <cell r="B3769" t="str">
            <v xml:space="preserve">CLG-400 20 LTS                 </v>
          </cell>
          <cell r="C3769">
            <v>471.25</v>
          </cell>
        </row>
        <row r="3770">
          <cell r="A3770">
            <v>6645</v>
          </cell>
          <cell r="B3770" t="str">
            <v xml:space="preserve">CLG-400 200 LTS                </v>
          </cell>
          <cell r="C3770">
            <v>4191.8999999999996</v>
          </cell>
        </row>
        <row r="3771">
          <cell r="A3771">
            <v>6657</v>
          </cell>
          <cell r="B3771" t="str">
            <v>CLD-200 1 LTS</v>
          </cell>
          <cell r="C3771">
            <v>16.5</v>
          </cell>
        </row>
        <row r="3772">
          <cell r="A3772">
            <v>6659</v>
          </cell>
          <cell r="B3772" t="str">
            <v xml:space="preserve">CLD-200 20 LTS                 </v>
          </cell>
          <cell r="C3772">
            <v>367.59</v>
          </cell>
        </row>
        <row r="3773">
          <cell r="A3773">
            <v>6660</v>
          </cell>
          <cell r="B3773" t="str">
            <v>CLD 200</v>
          </cell>
          <cell r="C3773">
            <v>3504.1</v>
          </cell>
        </row>
        <row r="3774">
          <cell r="A3774">
            <v>6675</v>
          </cell>
          <cell r="B3774" t="str">
            <v>CLD-100 PL  200 LTS.</v>
          </cell>
          <cell r="C3774">
            <v>2317.1999999999998</v>
          </cell>
        </row>
        <row r="3775">
          <cell r="A3775">
            <v>6676</v>
          </cell>
          <cell r="B3775" t="str">
            <v>SANI-100 1 LT. (MUESTRA)</v>
          </cell>
          <cell r="C3775">
            <v>24.4</v>
          </cell>
        </row>
        <row r="3776">
          <cell r="A3776">
            <v>6677</v>
          </cell>
          <cell r="B3776" t="str">
            <v>SANI 100 1 LTS</v>
          </cell>
          <cell r="C3776">
            <v>28.8</v>
          </cell>
        </row>
        <row r="3777">
          <cell r="A3777">
            <v>6678</v>
          </cell>
          <cell r="B3777" t="str">
            <v xml:space="preserve">SANI 100  4 LTS.               </v>
          </cell>
          <cell r="C3777">
            <v>165.09</v>
          </cell>
        </row>
        <row r="3778">
          <cell r="A3778">
            <v>6679</v>
          </cell>
          <cell r="B3778" t="str">
            <v xml:space="preserve">SANI 100 20 LTS                </v>
          </cell>
          <cell r="C3778">
            <v>811.36</v>
          </cell>
        </row>
        <row r="3779">
          <cell r="A3779">
            <v>6680</v>
          </cell>
          <cell r="B3779" t="str">
            <v xml:space="preserve">SANI 100 200 LTS               </v>
          </cell>
          <cell r="C3779">
            <v>5938.8</v>
          </cell>
        </row>
        <row r="3780">
          <cell r="A3780">
            <v>6684</v>
          </cell>
          <cell r="B3780" t="str">
            <v>SANI 110</v>
          </cell>
          <cell r="C3780">
            <v>231.5</v>
          </cell>
        </row>
        <row r="3781">
          <cell r="A3781">
            <v>6685</v>
          </cell>
          <cell r="B3781" t="str">
            <v>SANI 110</v>
          </cell>
          <cell r="C3781">
            <v>2246.4</v>
          </cell>
        </row>
        <row r="3782">
          <cell r="A3782">
            <v>6687</v>
          </cell>
          <cell r="B3782" t="str">
            <v>SANI 200 1 LTS</v>
          </cell>
          <cell r="C3782">
            <v>101.5</v>
          </cell>
        </row>
        <row r="3783">
          <cell r="A3783">
            <v>6688</v>
          </cell>
          <cell r="B3783" t="str">
            <v xml:space="preserve">SANI-200  4 LTS.               </v>
          </cell>
          <cell r="C3783">
            <v>378.45</v>
          </cell>
        </row>
        <row r="3784">
          <cell r="A3784">
            <v>6689</v>
          </cell>
          <cell r="B3784" t="str">
            <v xml:space="preserve">SANI 200 20 LTS                </v>
          </cell>
          <cell r="C3784">
            <v>2368.9</v>
          </cell>
        </row>
        <row r="3785">
          <cell r="A3785">
            <v>6690</v>
          </cell>
          <cell r="B3785" t="str">
            <v>SANI 200</v>
          </cell>
          <cell r="C3785">
            <v>8407.7999999999993</v>
          </cell>
        </row>
        <row r="3786">
          <cell r="A3786">
            <v>6697</v>
          </cell>
          <cell r="B3786" t="str">
            <v>SANI 300 1 LTS</v>
          </cell>
          <cell r="C3786">
            <v>11</v>
          </cell>
        </row>
        <row r="3787">
          <cell r="A3787">
            <v>6698</v>
          </cell>
          <cell r="B3787" t="str">
            <v xml:space="preserve">SANI 300 4 LTS                 </v>
          </cell>
          <cell r="C3787">
            <v>49.12</v>
          </cell>
        </row>
        <row r="3788">
          <cell r="A3788">
            <v>6699</v>
          </cell>
          <cell r="B3788" t="str">
            <v xml:space="preserve">SANI 300 20 LTS                </v>
          </cell>
          <cell r="C3788">
            <v>242.85</v>
          </cell>
        </row>
        <row r="3789">
          <cell r="A3789">
            <v>6700</v>
          </cell>
          <cell r="B3789" t="str">
            <v xml:space="preserve">SANI 300 200 LTS               </v>
          </cell>
          <cell r="C3789">
            <v>2135.44</v>
          </cell>
        </row>
        <row r="3790">
          <cell r="A3790">
            <v>6702</v>
          </cell>
          <cell r="B3790" t="str">
            <v>SANI 400  1 LT.</v>
          </cell>
          <cell r="C3790">
            <v>27.3</v>
          </cell>
        </row>
        <row r="3791">
          <cell r="A3791">
            <v>6704</v>
          </cell>
          <cell r="B3791" t="str">
            <v xml:space="preserve">SANI 400  20 LTS.              </v>
          </cell>
          <cell r="C3791">
            <v>839.3</v>
          </cell>
        </row>
        <row r="3792">
          <cell r="A3792">
            <v>6705</v>
          </cell>
          <cell r="B3792" t="str">
            <v xml:space="preserve">SANI 400  200 LTS.             </v>
          </cell>
          <cell r="C3792">
            <v>8085.15</v>
          </cell>
        </row>
        <row r="3793">
          <cell r="A3793">
            <v>6707</v>
          </cell>
          <cell r="B3793" t="str">
            <v>SANI 500 0.8 LTS</v>
          </cell>
          <cell r="C3793">
            <v>31.6</v>
          </cell>
        </row>
        <row r="3794">
          <cell r="A3794">
            <v>6708</v>
          </cell>
          <cell r="B3794" t="str">
            <v>SANI 500 4 LTS</v>
          </cell>
          <cell r="C3794">
            <v>93.08</v>
          </cell>
        </row>
        <row r="3795">
          <cell r="A3795">
            <v>6709</v>
          </cell>
          <cell r="B3795" t="str">
            <v>SANI 500 20 LTS</v>
          </cell>
          <cell r="C3795">
            <v>461.3</v>
          </cell>
        </row>
        <row r="3796">
          <cell r="A3796">
            <v>6710</v>
          </cell>
          <cell r="B3796" t="str">
            <v>SANI 500  200 LT.</v>
          </cell>
          <cell r="C3796">
            <v>2127.3000000000002</v>
          </cell>
        </row>
        <row r="3797">
          <cell r="A3797">
            <v>6712</v>
          </cell>
          <cell r="B3797" t="str">
            <v>SANI 550 0.8 LTS</v>
          </cell>
          <cell r="C3797">
            <v>39.9</v>
          </cell>
        </row>
        <row r="3798">
          <cell r="A3798">
            <v>6713</v>
          </cell>
          <cell r="B3798" t="str">
            <v>SANI 550  4 LTS</v>
          </cell>
          <cell r="C3798">
            <v>156.9</v>
          </cell>
        </row>
        <row r="3799">
          <cell r="A3799">
            <v>6718</v>
          </cell>
          <cell r="B3799" t="str">
            <v xml:space="preserve">SANI-600  4 LTS.               </v>
          </cell>
          <cell r="C3799">
            <v>84.4</v>
          </cell>
        </row>
        <row r="3800">
          <cell r="A3800">
            <v>6719</v>
          </cell>
          <cell r="B3800" t="str">
            <v xml:space="preserve">SANI-600 20 LTS                </v>
          </cell>
          <cell r="C3800">
            <v>411.4</v>
          </cell>
        </row>
        <row r="3801">
          <cell r="A3801">
            <v>6720</v>
          </cell>
          <cell r="B3801" t="str">
            <v xml:space="preserve">SANI-600 200 LTS               </v>
          </cell>
          <cell r="C3801">
            <v>4000.4</v>
          </cell>
        </row>
        <row r="3802">
          <cell r="A3802">
            <v>6723</v>
          </cell>
          <cell r="B3802" t="str">
            <v xml:space="preserve">SANI-650  4 LTS.               </v>
          </cell>
          <cell r="C3802">
            <v>136.4</v>
          </cell>
        </row>
        <row r="3803">
          <cell r="A3803">
            <v>6724</v>
          </cell>
          <cell r="B3803" t="str">
            <v xml:space="preserve">SANI-650 20 LTS                </v>
          </cell>
          <cell r="C3803">
            <v>671.1</v>
          </cell>
        </row>
        <row r="3804">
          <cell r="A3804">
            <v>6725</v>
          </cell>
          <cell r="B3804" t="str">
            <v xml:space="preserve">SANI-650 200 LTS               </v>
          </cell>
          <cell r="C3804">
            <v>6529.1</v>
          </cell>
        </row>
        <row r="3805">
          <cell r="A3805">
            <v>6727</v>
          </cell>
          <cell r="B3805" t="str">
            <v>CLD-250  1 LT</v>
          </cell>
          <cell r="C3805">
            <v>30.3</v>
          </cell>
        </row>
        <row r="3806">
          <cell r="A3806">
            <v>6729</v>
          </cell>
          <cell r="B3806" t="str">
            <v xml:space="preserve">CLD-250  20 LT                 </v>
          </cell>
          <cell r="C3806">
            <v>736.81</v>
          </cell>
        </row>
        <row r="3807">
          <cell r="A3807">
            <v>6730</v>
          </cell>
          <cell r="B3807" t="str">
            <v xml:space="preserve">CLD-250  200 LT                </v>
          </cell>
          <cell r="C3807">
            <v>6767.5</v>
          </cell>
        </row>
        <row r="3808">
          <cell r="A3808">
            <v>6734</v>
          </cell>
          <cell r="B3808" t="str">
            <v>VANG.AROMAT. FIESTA FRUTAL 20L</v>
          </cell>
          <cell r="C3808">
            <v>155.30000000000001</v>
          </cell>
        </row>
        <row r="3809">
          <cell r="A3809">
            <v>6739</v>
          </cell>
          <cell r="B3809" t="str">
            <v xml:space="preserve">SANI 800 20 KG                 </v>
          </cell>
          <cell r="C3809">
            <v>1071.5899999999999</v>
          </cell>
        </row>
        <row r="3810">
          <cell r="A3810">
            <v>6742</v>
          </cell>
          <cell r="B3810" t="str">
            <v>SANI 560  1 LT.</v>
          </cell>
          <cell r="C3810">
            <v>41.14</v>
          </cell>
        </row>
        <row r="3811">
          <cell r="A3811">
            <v>6743</v>
          </cell>
          <cell r="B3811" t="str">
            <v>SANI 560  4 LT.</v>
          </cell>
          <cell r="C3811">
            <v>148.74</v>
          </cell>
        </row>
        <row r="3812">
          <cell r="A3812">
            <v>6747</v>
          </cell>
          <cell r="B3812" t="str">
            <v xml:space="preserve">SANI 900  1 LT.                </v>
          </cell>
          <cell r="C3812">
            <v>46.65</v>
          </cell>
        </row>
        <row r="3813">
          <cell r="A3813">
            <v>6748</v>
          </cell>
          <cell r="B3813" t="str">
            <v xml:space="preserve">SANI 900  4 LT.                </v>
          </cell>
          <cell r="C3813">
            <v>152.31</v>
          </cell>
        </row>
        <row r="3814">
          <cell r="A3814">
            <v>6754</v>
          </cell>
          <cell r="B3814" t="str">
            <v xml:space="preserve">CLD 300 20 LT.                 </v>
          </cell>
          <cell r="C3814">
            <v>721.85</v>
          </cell>
        </row>
        <row r="3815">
          <cell r="A3815">
            <v>6755</v>
          </cell>
          <cell r="B3815" t="str">
            <v xml:space="preserve">CLD 300 200 LT.                </v>
          </cell>
          <cell r="C3815">
            <v>7137.82</v>
          </cell>
        </row>
        <row r="3816">
          <cell r="A3816">
            <v>6801</v>
          </cell>
          <cell r="B3816" t="str">
            <v>CLD-100   0.25 LTS</v>
          </cell>
          <cell r="C3816">
            <v>7.16</v>
          </cell>
        </row>
        <row r="3817">
          <cell r="A3817">
            <v>6802</v>
          </cell>
          <cell r="B3817" t="str">
            <v>CLD-100   1 LTS</v>
          </cell>
          <cell r="C3817">
            <v>19.7</v>
          </cell>
        </row>
        <row r="3818">
          <cell r="A3818">
            <v>6803</v>
          </cell>
          <cell r="B3818" t="str">
            <v xml:space="preserve">CLD-100   4 LTS                </v>
          </cell>
          <cell r="C3818">
            <v>112.44</v>
          </cell>
        </row>
        <row r="3819">
          <cell r="A3819">
            <v>6804</v>
          </cell>
          <cell r="B3819" t="str">
            <v xml:space="preserve">CLD-100    20 LTS              </v>
          </cell>
          <cell r="C3819">
            <v>552.27</v>
          </cell>
        </row>
        <row r="3820">
          <cell r="A3820">
            <v>6805</v>
          </cell>
          <cell r="B3820" t="str">
            <v xml:space="preserve">CLD-100   200 LTS              </v>
          </cell>
          <cell r="C3820">
            <v>5265.83</v>
          </cell>
        </row>
        <row r="3821">
          <cell r="A3821">
            <v>6806</v>
          </cell>
          <cell r="B3821" t="str">
            <v>VANG. AROMAT. ALOE 0.25 L</v>
          </cell>
          <cell r="C3821">
            <v>2.4</v>
          </cell>
        </row>
        <row r="3822">
          <cell r="A3822">
            <v>6808</v>
          </cell>
          <cell r="B3822" t="str">
            <v>VANG. AROMAT. ALOE 4 L</v>
          </cell>
          <cell r="C3822">
            <v>29.2</v>
          </cell>
        </row>
        <row r="3823">
          <cell r="A3823">
            <v>6809</v>
          </cell>
          <cell r="B3823" t="str">
            <v>VANG. AROMAT. ALOE 18 LTS</v>
          </cell>
          <cell r="C3823">
            <v>142.19999999999999</v>
          </cell>
        </row>
        <row r="3824">
          <cell r="A3824">
            <v>6811</v>
          </cell>
          <cell r="B3824" t="str">
            <v>VANG. AROMAT. FLORECER 0.25 L</v>
          </cell>
          <cell r="C3824">
            <v>2.6</v>
          </cell>
        </row>
        <row r="3825">
          <cell r="A3825">
            <v>6813</v>
          </cell>
          <cell r="B3825" t="str">
            <v>VANG. AROMAT. FLORECER 4 LT</v>
          </cell>
          <cell r="C3825">
            <v>33.6</v>
          </cell>
        </row>
        <row r="3826">
          <cell r="A3826">
            <v>6814</v>
          </cell>
          <cell r="B3826" t="str">
            <v>VANG. AROMAT. FLORECER 18 LTS.</v>
          </cell>
          <cell r="C3826">
            <v>162.9</v>
          </cell>
        </row>
        <row r="3827">
          <cell r="A3827">
            <v>6816</v>
          </cell>
          <cell r="B3827" t="str">
            <v>VANG. AROM.FIESTA FRUTAL 0.25L</v>
          </cell>
          <cell r="C3827">
            <v>2.5</v>
          </cell>
        </row>
        <row r="3828">
          <cell r="A3828">
            <v>6817</v>
          </cell>
          <cell r="B3828" t="str">
            <v>VANG. AROMAT.FIESTA FRUTAL 1LT</v>
          </cell>
          <cell r="C3828">
            <v>10.8</v>
          </cell>
        </row>
        <row r="3829">
          <cell r="A3829">
            <v>6818</v>
          </cell>
          <cell r="B3829" t="str">
            <v>VANG. AROMAT.FIESTA FRUTAL 4 L</v>
          </cell>
          <cell r="C3829">
            <v>31.6</v>
          </cell>
        </row>
        <row r="3830">
          <cell r="A3830">
            <v>6819</v>
          </cell>
          <cell r="B3830" t="str">
            <v>VANG. AROMAT.FIESTA FRUTAL 18L</v>
          </cell>
          <cell r="C3830">
            <v>153</v>
          </cell>
        </row>
        <row r="3831">
          <cell r="A3831">
            <v>6821</v>
          </cell>
          <cell r="B3831" t="str">
            <v>VANG. AROMAT. FRESCURA 0.25 L</v>
          </cell>
          <cell r="C3831">
            <v>2.5</v>
          </cell>
        </row>
        <row r="3832">
          <cell r="A3832">
            <v>6822</v>
          </cell>
          <cell r="B3832" t="str">
            <v>VANG. AROMAT. FRESCURA 60 LT.</v>
          </cell>
          <cell r="C3832">
            <v>526.20000000000005</v>
          </cell>
        </row>
        <row r="3833">
          <cell r="A3833">
            <v>6823</v>
          </cell>
          <cell r="B3833" t="str">
            <v>VANG. AROMAT. FRESCURA 4 LTS</v>
          </cell>
          <cell r="C3833">
            <v>32.6</v>
          </cell>
        </row>
        <row r="3834">
          <cell r="A3834">
            <v>6824</v>
          </cell>
          <cell r="B3834" t="str">
            <v>VANG. AROMAT. FRESCURA 18 LTS</v>
          </cell>
          <cell r="C3834">
            <v>162</v>
          </cell>
        </row>
        <row r="3835">
          <cell r="A3835">
            <v>6825</v>
          </cell>
          <cell r="B3835" t="str">
            <v>VANG. AROMAT. FRESCURA 19 LT</v>
          </cell>
          <cell r="C3835">
            <v>9</v>
          </cell>
        </row>
        <row r="3836">
          <cell r="A3836">
            <v>6826</v>
          </cell>
          <cell r="B3836" t="str">
            <v>VANGUARD AROMATIZ.EDEN</v>
          </cell>
          <cell r="C3836">
            <v>2</v>
          </cell>
        </row>
        <row r="3837">
          <cell r="A3837">
            <v>6828</v>
          </cell>
          <cell r="B3837" t="str">
            <v>VANGUARD AROMATIZANTE EDEN (BAJA YA NO SE FABRICA)</v>
          </cell>
          <cell r="C3837">
            <v>35.4</v>
          </cell>
        </row>
        <row r="3838">
          <cell r="A3838">
            <v>6829</v>
          </cell>
          <cell r="B3838" t="str">
            <v>VANGUARD AROMATIZANTE EDEN</v>
          </cell>
          <cell r="C3838">
            <v>151.6</v>
          </cell>
        </row>
        <row r="3839">
          <cell r="A3839">
            <v>6831</v>
          </cell>
          <cell r="B3839" t="str">
            <v>VANGUARD AROMATIZANTE ORIENTAL</v>
          </cell>
          <cell r="C3839">
            <v>1.9</v>
          </cell>
        </row>
        <row r="3840">
          <cell r="A3840">
            <v>6833</v>
          </cell>
          <cell r="B3840" t="str">
            <v>VANG. AROMAT. ORIENTAL 4 LTS.</v>
          </cell>
          <cell r="C3840">
            <v>33.1</v>
          </cell>
        </row>
        <row r="3841">
          <cell r="A3841">
            <v>6834</v>
          </cell>
          <cell r="C3841">
            <v>141.5</v>
          </cell>
        </row>
        <row r="3842">
          <cell r="A3842">
            <v>6836</v>
          </cell>
          <cell r="B3842" t="str">
            <v>KEY AMBIENTADOR DIVA</v>
          </cell>
          <cell r="C3842">
            <v>-0.5</v>
          </cell>
        </row>
        <row r="3843">
          <cell r="A3843">
            <v>6838</v>
          </cell>
          <cell r="B3843" t="str">
            <v>KEY AMBIENTADOR DIVA</v>
          </cell>
          <cell r="C3843">
            <v>63.7</v>
          </cell>
        </row>
        <row r="3844">
          <cell r="A3844">
            <v>6839</v>
          </cell>
          <cell r="B3844" t="str">
            <v>S/D</v>
          </cell>
          <cell r="C3844">
            <v>282.5</v>
          </cell>
        </row>
        <row r="3845">
          <cell r="A3845">
            <v>6841</v>
          </cell>
          <cell r="B3845" t="str">
            <v>KEY AROMAT. AMANECER SB 0.25 L</v>
          </cell>
          <cell r="C3845">
            <v>6.73</v>
          </cell>
        </row>
        <row r="3846">
          <cell r="A3846">
            <v>6843</v>
          </cell>
          <cell r="B3846" t="str">
            <v>KEY AROMATIZANTE AMANECER S/B</v>
          </cell>
          <cell r="C3846">
            <v>111.54</v>
          </cell>
        </row>
        <row r="3847">
          <cell r="A3847">
            <v>6844</v>
          </cell>
          <cell r="B3847" t="str">
            <v>KEY AROMATIZANTE AMANECER S/B</v>
          </cell>
          <cell r="C3847">
            <v>447.71</v>
          </cell>
        </row>
        <row r="3848">
          <cell r="A3848">
            <v>6846</v>
          </cell>
          <cell r="B3848" t="str">
            <v>VANG. AROM.MANZANA-CANELA 0.25 LTS.</v>
          </cell>
          <cell r="C3848">
            <v>2.5</v>
          </cell>
        </row>
        <row r="3849">
          <cell r="A3849">
            <v>6848</v>
          </cell>
          <cell r="B3849" t="str">
            <v>VANG. AROM.MANZANA-CANELA 4 LT</v>
          </cell>
          <cell r="C3849">
            <v>30.5</v>
          </cell>
        </row>
        <row r="3850">
          <cell r="A3850">
            <v>6849</v>
          </cell>
          <cell r="B3850" t="str">
            <v>VANG. AROM.MANZANA-CANELA 18 L</v>
          </cell>
          <cell r="C3850">
            <v>149</v>
          </cell>
        </row>
        <row r="3851">
          <cell r="A3851">
            <v>6853</v>
          </cell>
          <cell r="B3851" t="str">
            <v>KEY BOSQUE 4 LT</v>
          </cell>
          <cell r="C3851">
            <v>60.46</v>
          </cell>
        </row>
        <row r="3852">
          <cell r="A3852">
            <v>6854</v>
          </cell>
          <cell r="B3852" t="str">
            <v>KEY BOSQUE 20 LT</v>
          </cell>
          <cell r="C3852">
            <v>291.43</v>
          </cell>
        </row>
        <row r="3853">
          <cell r="A3853">
            <v>6855</v>
          </cell>
          <cell r="B3853" t="str">
            <v>VANG. DESENGRASANTE 4 LT</v>
          </cell>
          <cell r="C3853">
            <v>25.2</v>
          </cell>
        </row>
        <row r="3854">
          <cell r="A3854">
            <v>6856</v>
          </cell>
          <cell r="B3854" t="str">
            <v>TOALLA EN ROLLO H/S GRAB.BCA. 180 M. CAJA C/6</v>
          </cell>
          <cell r="C3854">
            <v>149</v>
          </cell>
        </row>
        <row r="3855">
          <cell r="A3855">
            <v>6857</v>
          </cell>
          <cell r="B3855" t="str">
            <v>VANG DESENGRASANTE 18 LT</v>
          </cell>
          <cell r="C3855">
            <v>125.5</v>
          </cell>
        </row>
        <row r="3856">
          <cell r="A3856">
            <v>6860</v>
          </cell>
          <cell r="B3856" t="str">
            <v>VANG. AROMAT.MELODIA CITR.200L</v>
          </cell>
          <cell r="C3856">
            <v>1534.8</v>
          </cell>
        </row>
        <row r="3857">
          <cell r="A3857">
            <v>6861</v>
          </cell>
          <cell r="B3857" t="str">
            <v>VANG. AROM.MELODIA CITRICA0.25 LTS.</v>
          </cell>
          <cell r="C3857">
            <v>2.4</v>
          </cell>
        </row>
        <row r="3858">
          <cell r="A3858">
            <v>6863</v>
          </cell>
          <cell r="B3858" t="str">
            <v>VANG. AROM.MELODIA CITRICA 4 L</v>
          </cell>
          <cell r="C3858">
            <v>29.9</v>
          </cell>
        </row>
        <row r="3859">
          <cell r="A3859">
            <v>6864</v>
          </cell>
          <cell r="B3859" t="str">
            <v>VANG. AROM.MELODIA CITRICA 18L</v>
          </cell>
          <cell r="C3859">
            <v>144.9</v>
          </cell>
        </row>
        <row r="3860">
          <cell r="A3860">
            <v>6865</v>
          </cell>
          <cell r="B3860" t="str">
            <v>VANG.AROMAT.MELODIA CITRICA 19 LT</v>
          </cell>
          <cell r="C3860">
            <v>159</v>
          </cell>
        </row>
        <row r="3861">
          <cell r="A3861">
            <v>6868</v>
          </cell>
          <cell r="B3861" t="str">
            <v>VANG. LIMPIAVIDRIOS 4 LT.</v>
          </cell>
          <cell r="C3861">
            <v>9.1999999999999993</v>
          </cell>
        </row>
        <row r="3862">
          <cell r="A3862">
            <v>6869</v>
          </cell>
          <cell r="B3862" t="str">
            <v>VANGUARD LIMPIAVIDRIOS 18 LT</v>
          </cell>
          <cell r="C3862">
            <v>72.2</v>
          </cell>
        </row>
        <row r="3863">
          <cell r="A3863">
            <v>6873</v>
          </cell>
          <cell r="B3863" t="str">
            <v>KEY TRIPLE ACCION BOSQUE S/B</v>
          </cell>
          <cell r="C3863">
            <v>62</v>
          </cell>
        </row>
        <row r="3864">
          <cell r="A3864">
            <v>6874</v>
          </cell>
          <cell r="B3864" t="str">
            <v>KEY TRIPLE ACICION BOSQUE S/B</v>
          </cell>
          <cell r="C3864">
            <v>249.3</v>
          </cell>
        </row>
        <row r="3865">
          <cell r="A3865">
            <v>6878</v>
          </cell>
          <cell r="B3865" t="str">
            <v>KEY AMBIENTADOR AMBAR 4 LT</v>
          </cell>
          <cell r="C3865">
            <v>43.6</v>
          </cell>
        </row>
        <row r="3866">
          <cell r="A3866">
            <v>6879</v>
          </cell>
          <cell r="B3866" t="str">
            <v>KEY AMBIENTADOR AMBAR 20 LT</v>
          </cell>
          <cell r="C3866">
            <v>198.9</v>
          </cell>
        </row>
        <row r="3867">
          <cell r="A3867">
            <v>6880</v>
          </cell>
          <cell r="B3867" t="str">
            <v>CREST CLEAN OBRA 1 LT.</v>
          </cell>
          <cell r="C3867">
            <v>5.7</v>
          </cell>
        </row>
        <row r="3868">
          <cell r="A3868">
            <v>6884</v>
          </cell>
          <cell r="B3868" t="str">
            <v>CREST CLEAN OBRA  19 LTS.</v>
          </cell>
          <cell r="C3868">
            <v>101</v>
          </cell>
        </row>
        <row r="3869">
          <cell r="A3869">
            <v>6885</v>
          </cell>
          <cell r="B3869" t="str">
            <v>CREST CLEAN 1 LT.</v>
          </cell>
          <cell r="C3869">
            <v>3.4</v>
          </cell>
        </row>
        <row r="3870">
          <cell r="A3870">
            <v>6889</v>
          </cell>
          <cell r="B3870" t="str">
            <v>CREST CLEAN 19 LTS.</v>
          </cell>
          <cell r="C3870">
            <v>62.7</v>
          </cell>
        </row>
        <row r="3871">
          <cell r="A3871">
            <v>6893</v>
          </cell>
          <cell r="B3871" t="str">
            <v>KEY AMBIENTADOR TROPICO 4 LT</v>
          </cell>
          <cell r="C3871">
            <v>39.1</v>
          </cell>
        </row>
        <row r="3872">
          <cell r="A3872">
            <v>6894</v>
          </cell>
          <cell r="B3872" t="str">
            <v>KEY AMBIENTADOR TROPICO 20 LT</v>
          </cell>
          <cell r="C3872">
            <v>194.5</v>
          </cell>
        </row>
        <row r="3873">
          <cell r="A3873">
            <v>6898</v>
          </cell>
          <cell r="B3873" t="str">
            <v>VANG. MURIATICO 4 L</v>
          </cell>
          <cell r="C3873">
            <v>16.399999999999999</v>
          </cell>
        </row>
        <row r="3874">
          <cell r="A3874">
            <v>6899</v>
          </cell>
          <cell r="B3874" t="str">
            <v>VANG. MURIATICO 18 LTS.</v>
          </cell>
          <cell r="C3874">
            <v>85.9</v>
          </cell>
        </row>
        <row r="3875">
          <cell r="A3875">
            <v>6900</v>
          </cell>
          <cell r="B3875" t="str">
            <v>VANG. MURIATICO 19 LT</v>
          </cell>
          <cell r="C3875">
            <v>63.2</v>
          </cell>
        </row>
        <row r="3876">
          <cell r="A3876">
            <v>6901</v>
          </cell>
          <cell r="B3876" t="str">
            <v>VANG. MURIATICO 20 LT</v>
          </cell>
          <cell r="C3876">
            <v>88.5</v>
          </cell>
        </row>
        <row r="3877">
          <cell r="A3877">
            <v>6908</v>
          </cell>
          <cell r="B3877" t="str">
            <v>KEY FIESTA FRUTAL 4 LT.</v>
          </cell>
          <cell r="C3877">
            <v>66.540000000000006</v>
          </cell>
        </row>
        <row r="3878">
          <cell r="A3878">
            <v>6909</v>
          </cell>
          <cell r="B3878" t="str">
            <v>KEY FIESTA FRUTAL 20 LT.</v>
          </cell>
          <cell r="C3878">
            <v>311.27</v>
          </cell>
        </row>
        <row r="3879">
          <cell r="A3879">
            <v>6910</v>
          </cell>
          <cell r="B3879" t="str">
            <v>KEY FIESTA FRUTAL 200 LT.</v>
          </cell>
          <cell r="C3879">
            <v>1958</v>
          </cell>
        </row>
        <row r="3880">
          <cell r="A3880">
            <v>6912</v>
          </cell>
          <cell r="B3880" t="str">
            <v>VANGUARD LUSTRAMUEBLES LPU 1 L</v>
          </cell>
          <cell r="C3880">
            <v>178.1</v>
          </cell>
        </row>
        <row r="3881">
          <cell r="A3881">
            <v>6913</v>
          </cell>
          <cell r="B3881" t="str">
            <v>VANGUARD LUSTRAMUEBLES LPU 4 L</v>
          </cell>
          <cell r="C3881">
            <v>7.3</v>
          </cell>
        </row>
        <row r="3882">
          <cell r="A3882">
            <v>6917</v>
          </cell>
          <cell r="B3882" t="str">
            <v>VANGUARD ABRILLANTADOR LPU 1 L</v>
          </cell>
          <cell r="C3882">
            <v>270.7</v>
          </cell>
        </row>
        <row r="3883">
          <cell r="A3883">
            <v>6918</v>
          </cell>
          <cell r="B3883" t="str">
            <v>VANGUARD ABRILLANTADOR LPU 4 L</v>
          </cell>
          <cell r="C3883">
            <v>367.7</v>
          </cell>
        </row>
        <row r="3884">
          <cell r="A3884">
            <v>6924</v>
          </cell>
          <cell r="B3884" t="str">
            <v>VANGUARD CERA LPU 20 LT.</v>
          </cell>
          <cell r="C3884">
            <v>4222.6000000000004</v>
          </cell>
        </row>
        <row r="3885">
          <cell r="A3885">
            <v>6927</v>
          </cell>
          <cell r="B3885" t="str">
            <v>VANGUARD DESENGRASANTE LPU 1 L</v>
          </cell>
          <cell r="C3885">
            <v>38.799999999999997</v>
          </cell>
        </row>
        <row r="3886">
          <cell r="A3886">
            <v>6944</v>
          </cell>
          <cell r="B3886" t="str">
            <v>KEY CICE 200 20 LT.</v>
          </cell>
          <cell r="C3886">
            <v>238.48</v>
          </cell>
        </row>
        <row r="3887">
          <cell r="A3887">
            <v>6945</v>
          </cell>
          <cell r="B3887" t="str">
            <v xml:space="preserve">KEY CICE-200 200 LTS           </v>
          </cell>
          <cell r="C3887">
            <v>2219.87</v>
          </cell>
        </row>
        <row r="3888">
          <cell r="A3888">
            <v>6949</v>
          </cell>
          <cell r="B3888" t="str">
            <v>KEY CECI 100  20 LT.</v>
          </cell>
          <cell r="C3888">
            <v>180</v>
          </cell>
        </row>
        <row r="3889">
          <cell r="A3889">
            <v>7001</v>
          </cell>
          <cell r="B3889" t="str">
            <v>T P/ JABONERA 1 PZA</v>
          </cell>
          <cell r="C3889">
            <v>4.58</v>
          </cell>
        </row>
        <row r="3890">
          <cell r="A3890">
            <v>7002</v>
          </cell>
          <cell r="B3890" t="str">
            <v>CUBIERTA P/JABONERA BEIGE</v>
          </cell>
          <cell r="C3890">
            <v>44.8</v>
          </cell>
        </row>
        <row r="3891">
          <cell r="A3891">
            <v>7003</v>
          </cell>
          <cell r="B3891" t="str">
            <v>CUBIERTA P/ JABONER 1 PZA</v>
          </cell>
          <cell r="C3891">
            <v>55.03</v>
          </cell>
        </row>
        <row r="3892">
          <cell r="A3892">
            <v>7004</v>
          </cell>
          <cell r="B3892" t="str">
            <v>RESORTE P/JABONERA 1 PZA</v>
          </cell>
          <cell r="C3892">
            <v>8.6</v>
          </cell>
        </row>
        <row r="3893">
          <cell r="A3893">
            <v>7005</v>
          </cell>
          <cell r="B3893" t="str">
            <v>LLAVE P/ ABRIR JABO 1 PZA</v>
          </cell>
          <cell r="C3893">
            <v>4.67</v>
          </cell>
        </row>
        <row r="3894">
          <cell r="A3894">
            <v>7006</v>
          </cell>
          <cell r="B3894" t="str">
            <v>MICA P/JABONERA 1 PZA</v>
          </cell>
          <cell r="C3894">
            <v>0.2</v>
          </cell>
        </row>
        <row r="3895">
          <cell r="A3895">
            <v>7007</v>
          </cell>
          <cell r="B3895" t="str">
            <v>CINTA P/PEGAR JABON 1 UDS</v>
          </cell>
          <cell r="C3895">
            <v>38.35</v>
          </cell>
        </row>
        <row r="3896">
          <cell r="A3896">
            <v>7026</v>
          </cell>
          <cell r="B3896" t="str">
            <v>CANDADO PARA DESP. DE PAPEL</v>
          </cell>
          <cell r="C3896">
            <v>2.48</v>
          </cell>
        </row>
        <row r="3897">
          <cell r="A3897">
            <v>7027</v>
          </cell>
          <cell r="B3897" t="str">
            <v>BOTON PARA DESP. DE PAPEL</v>
          </cell>
          <cell r="C3897">
            <v>1.9</v>
          </cell>
        </row>
        <row r="3898">
          <cell r="A3898">
            <v>7028</v>
          </cell>
          <cell r="B3898" t="str">
            <v>LLAVE PARA DESP. DE PAPEL</v>
          </cell>
          <cell r="C3898">
            <v>2.85</v>
          </cell>
        </row>
        <row r="3899">
          <cell r="A3899">
            <v>7029</v>
          </cell>
          <cell r="B3899" t="str">
            <v>LLAVE P/ DESP. TOALLA INTERDOB</v>
          </cell>
          <cell r="C3899">
            <v>2.85</v>
          </cell>
        </row>
        <row r="3900">
          <cell r="A3900">
            <v>7030</v>
          </cell>
          <cell r="B3900" t="str">
            <v>VISAGRA P/DESP. CARROUSEL</v>
          </cell>
          <cell r="C3900">
            <v>2.85</v>
          </cell>
        </row>
        <row r="3901">
          <cell r="A3901">
            <v>7031</v>
          </cell>
          <cell r="B3901" t="str">
            <v>FOODLUBE CHAIN</v>
          </cell>
          <cell r="C3901">
            <v>4670.7</v>
          </cell>
        </row>
        <row r="3902">
          <cell r="A3902">
            <v>7032</v>
          </cell>
          <cell r="B3902" t="str">
            <v>SAPHIRO 2</v>
          </cell>
          <cell r="C3902">
            <v>2451.4</v>
          </cell>
        </row>
        <row r="3903">
          <cell r="A3903">
            <v>7033</v>
          </cell>
          <cell r="B3903" t="str">
            <v>SAPHIRO 2</v>
          </cell>
          <cell r="C3903">
            <v>777.7</v>
          </cell>
        </row>
        <row r="3904">
          <cell r="A3904">
            <v>7034</v>
          </cell>
          <cell r="B3904" t="str">
            <v>SAPHIRO 2</v>
          </cell>
          <cell r="C3904">
            <v>3144</v>
          </cell>
        </row>
        <row r="3905">
          <cell r="A3905">
            <v>7035</v>
          </cell>
          <cell r="B3905" t="str">
            <v>SAPHIRO HI-TEMP</v>
          </cell>
          <cell r="C3905">
            <v>7372.9</v>
          </cell>
        </row>
        <row r="3906">
          <cell r="A3906">
            <v>7036</v>
          </cell>
          <cell r="B3906" t="str">
            <v>SAPHIRO HI-TEMP</v>
          </cell>
          <cell r="C3906">
            <v>2340.8000000000002</v>
          </cell>
        </row>
        <row r="3907">
          <cell r="A3907">
            <v>7037</v>
          </cell>
          <cell r="B3907" t="str">
            <v>TUF GEAR 90</v>
          </cell>
          <cell r="C3907">
            <v>985.8</v>
          </cell>
        </row>
        <row r="3908">
          <cell r="A3908">
            <v>7038</v>
          </cell>
          <cell r="C3908">
            <v>772.3</v>
          </cell>
        </row>
        <row r="3909">
          <cell r="A3909">
            <v>7039</v>
          </cell>
          <cell r="B3909" t="str">
            <v>CHAIN GUARD HI-LOAD</v>
          </cell>
          <cell r="C3909">
            <v>2850.7</v>
          </cell>
        </row>
        <row r="3910">
          <cell r="A3910">
            <v>7040</v>
          </cell>
          <cell r="B3910" t="str">
            <v>NO SPARK ELECTRICAL CLEANER</v>
          </cell>
          <cell r="C3910">
            <v>3488.6</v>
          </cell>
        </row>
        <row r="3911">
          <cell r="A3911">
            <v>7041</v>
          </cell>
          <cell r="B3911" t="str">
            <v>MICRO X AEROSOL</v>
          </cell>
          <cell r="C3911">
            <v>1262.9000000000001</v>
          </cell>
        </row>
        <row r="3912">
          <cell r="A3912">
            <v>7042</v>
          </cell>
          <cell r="B3912" t="str">
            <v>ELECTRA  X AEROSOL</v>
          </cell>
          <cell r="C3912">
            <v>2220</v>
          </cell>
        </row>
        <row r="3913">
          <cell r="A3913">
            <v>7043</v>
          </cell>
          <cell r="B3913" t="str">
            <v>MAGNUM PREMIUM LUBRICANT</v>
          </cell>
          <cell r="C3913">
            <v>1736.4</v>
          </cell>
        </row>
        <row r="3914">
          <cell r="A3914">
            <v>7044</v>
          </cell>
          <cell r="B3914" t="str">
            <v>FOOD LUBE</v>
          </cell>
          <cell r="C3914">
            <v>2506.4</v>
          </cell>
        </row>
        <row r="3915">
          <cell r="A3915">
            <v>7045</v>
          </cell>
          <cell r="B3915" t="str">
            <v>TKX LUBRICANTE</v>
          </cell>
          <cell r="C3915">
            <v>1142.9000000000001</v>
          </cell>
        </row>
        <row r="3916">
          <cell r="A3916">
            <v>7046</v>
          </cell>
          <cell r="B3916" t="str">
            <v>HEAVY DUTY SILICONE AEROSOL</v>
          </cell>
          <cell r="C3916">
            <v>1318.6</v>
          </cell>
        </row>
        <row r="3917">
          <cell r="A3917">
            <v>7047</v>
          </cell>
          <cell r="B3917" t="str">
            <v>FOOD GRADE LUBRICANTE AEROSOL</v>
          </cell>
          <cell r="C3917">
            <v>2628.58</v>
          </cell>
        </row>
        <row r="3918">
          <cell r="A3918">
            <v>7048</v>
          </cell>
          <cell r="B3918" t="str">
            <v>PRECISION CLEAN AEROSOL</v>
          </cell>
          <cell r="C3918">
            <v>1634.3</v>
          </cell>
        </row>
        <row r="3919">
          <cell r="A3919">
            <v>7049</v>
          </cell>
          <cell r="C3919">
            <v>9207.6</v>
          </cell>
        </row>
        <row r="3920">
          <cell r="A3920">
            <v>7052</v>
          </cell>
          <cell r="B3920" t="str">
            <v>FOTOCELDA P/ SEC. A 1 PZA</v>
          </cell>
          <cell r="C3920">
            <v>456.36</v>
          </cell>
        </row>
        <row r="3921">
          <cell r="A3921">
            <v>7054</v>
          </cell>
          <cell r="B3921" t="str">
            <v>REP.BARREDORA P/ALF 1 PZA</v>
          </cell>
          <cell r="C3921">
            <v>56.08</v>
          </cell>
        </row>
        <row r="3922">
          <cell r="A3922">
            <v>7072</v>
          </cell>
          <cell r="B3922" t="str">
            <v xml:space="preserve">KEY VIRUSOLVE 1 LT             </v>
          </cell>
          <cell r="C3922">
            <v>356.46</v>
          </cell>
        </row>
        <row r="3923">
          <cell r="A3923">
            <v>7074</v>
          </cell>
          <cell r="B3923" t="str">
            <v>VIRUSOLVE 5 LTS</v>
          </cell>
          <cell r="C3923">
            <v>1544.28</v>
          </cell>
        </row>
        <row r="3924">
          <cell r="A3924">
            <v>7076</v>
          </cell>
          <cell r="B3924" t="str">
            <v>JGO. DE TIPS P/ EQ. 1 PZA</v>
          </cell>
          <cell r="C3924">
            <v>315.74</v>
          </cell>
        </row>
        <row r="3925">
          <cell r="A3925">
            <v>7077</v>
          </cell>
          <cell r="B3925" t="str">
            <v xml:space="preserve">CENTRO DE MEZCLADO 661GAP-4   </v>
          </cell>
          <cell r="C3925">
            <v>5543.82</v>
          </cell>
        </row>
        <row r="3926">
          <cell r="A3926">
            <v>7078</v>
          </cell>
          <cell r="B3926" t="str">
            <v xml:space="preserve">BOTON SENCILLO DEMA 4 GAL/MIN  </v>
          </cell>
          <cell r="C3926">
            <v>1651.58</v>
          </cell>
        </row>
        <row r="3927">
          <cell r="A3927">
            <v>7079</v>
          </cell>
          <cell r="B3927" t="str">
            <v xml:space="preserve">CEDAZO BOTON  DEMA             </v>
          </cell>
          <cell r="C3927">
            <v>98.2</v>
          </cell>
        </row>
        <row r="3928">
          <cell r="A3928">
            <v>7080</v>
          </cell>
          <cell r="B3928" t="str">
            <v xml:space="preserve">ESPIGA SUCCION 1/4" BOTON DEMA </v>
          </cell>
          <cell r="C3928">
            <v>148.37</v>
          </cell>
        </row>
        <row r="3929">
          <cell r="A3929">
            <v>7081</v>
          </cell>
          <cell r="B3929" t="str">
            <v xml:space="preserve">KIT ESPREAS 14 PZAS JGO  ESTAN DARD BOTON DEMA    </v>
          </cell>
          <cell r="C3929">
            <v>442.39</v>
          </cell>
        </row>
        <row r="3930">
          <cell r="A3930">
            <v>7082</v>
          </cell>
          <cell r="B3930" t="str">
            <v>MANGUERA DESCARGA 1/2" x 6´ VI NIL PARA 4 GPM BOTO</v>
          </cell>
          <cell r="C3930">
            <v>519.87</v>
          </cell>
        </row>
        <row r="3931">
          <cell r="A3931">
            <v>7083</v>
          </cell>
          <cell r="B3931" t="str">
            <v xml:space="preserve">MANGUERA SUCCION 1/4" ID x 8´  VINIL BOTON DEMA   </v>
          </cell>
          <cell r="C3931">
            <v>285.62</v>
          </cell>
        </row>
        <row r="3932">
          <cell r="A3932">
            <v>7084</v>
          </cell>
          <cell r="B3932" t="str">
            <v>TIRAS P/MEDICION TEMPERATURA   (1-TEMP THERMOLABEL</v>
          </cell>
          <cell r="C3932">
            <v>394.35</v>
          </cell>
        </row>
        <row r="3933">
          <cell r="A3933">
            <v>7085</v>
          </cell>
          <cell r="B3933" t="str">
            <v xml:space="preserve">PORTAGALON SENCILLO ACERO  INO XIDABLE (VIPS)     </v>
          </cell>
          <cell r="C3933">
            <v>102.28</v>
          </cell>
        </row>
        <row r="3934">
          <cell r="A3934">
            <v>7086</v>
          </cell>
          <cell r="B3934" t="str">
            <v>PISTOLA ATOMIZADORA MINI  TRIG GER P/BOTELLA 250 M</v>
          </cell>
          <cell r="C3934">
            <v>3.93</v>
          </cell>
        </row>
        <row r="3935">
          <cell r="A3935">
            <v>7087</v>
          </cell>
          <cell r="B3935" t="str">
            <v xml:space="preserve">BOTELLA PET OVAL CRISTAL 25OML </v>
          </cell>
          <cell r="C3935">
            <v>2.15</v>
          </cell>
        </row>
        <row r="3936">
          <cell r="A3936">
            <v>7088</v>
          </cell>
          <cell r="B3936" t="str">
            <v xml:space="preserve">CONTENEDOR MEDIANO PARA TELAS  </v>
          </cell>
          <cell r="C3936">
            <v>11.91</v>
          </cell>
        </row>
        <row r="3937">
          <cell r="A3937">
            <v>7089</v>
          </cell>
          <cell r="B3937" t="str">
            <v xml:space="preserve">CUCHARON DOSIFICADOR PARA LAVA LOZA PASTA  PIEZA  </v>
          </cell>
          <cell r="C3937">
            <v>35.06</v>
          </cell>
        </row>
        <row r="3938">
          <cell r="A3938">
            <v>7090</v>
          </cell>
          <cell r="B3938" t="str">
            <v xml:space="preserve">PORTAGALON SENCILLO ACERO INOX IDABLE LINEA       </v>
          </cell>
          <cell r="C3938">
            <v>113.1</v>
          </cell>
        </row>
        <row r="3939">
          <cell r="A3939">
            <v>7091</v>
          </cell>
          <cell r="B3939" t="str">
            <v>CAJA KEY PACK 1 PZA</v>
          </cell>
          <cell r="C3939">
            <v>9</v>
          </cell>
        </row>
        <row r="3940">
          <cell r="A3940">
            <v>7092</v>
          </cell>
          <cell r="B3940" t="str">
            <v>TIRAS PARA MEDICION DE VIRUSOL VE + EDS (1 VIAL 10</v>
          </cell>
          <cell r="C3940">
            <v>334.42</v>
          </cell>
        </row>
        <row r="3941">
          <cell r="A3941">
            <v>7093</v>
          </cell>
          <cell r="B3941" t="str">
            <v xml:space="preserve">TAPETE P/MINGITORIO COLOR NEGR O                  </v>
          </cell>
          <cell r="C3941">
            <v>206.4</v>
          </cell>
        </row>
        <row r="3942">
          <cell r="A3942">
            <v>7094</v>
          </cell>
          <cell r="B3942" t="str">
            <v xml:space="preserve">AIRDECON                       </v>
          </cell>
          <cell r="C3942">
            <v>189724</v>
          </cell>
        </row>
        <row r="3943">
          <cell r="A3943">
            <v>7095</v>
          </cell>
          <cell r="B3943" t="str">
            <v xml:space="preserve">KEY HP 75 2.5 L                </v>
          </cell>
          <cell r="C3943">
            <v>867.66</v>
          </cell>
        </row>
        <row r="3944">
          <cell r="A3944">
            <v>7096</v>
          </cell>
          <cell r="B3944" t="str">
            <v xml:space="preserve">KEY VIRUSOLVE + EDS 5L         </v>
          </cell>
          <cell r="C3944">
            <v>2187.71</v>
          </cell>
        </row>
        <row r="3945">
          <cell r="A3945">
            <v>7100</v>
          </cell>
          <cell r="B3945" t="str">
            <v xml:space="preserve">TORK ADV HIG BOBINA 6/200 MTS  HD                 </v>
          </cell>
          <cell r="C3945">
            <v>121.78</v>
          </cell>
        </row>
        <row r="3946">
          <cell r="A3946">
            <v>7101</v>
          </cell>
          <cell r="B3946" t="str">
            <v xml:space="preserve">TORK DESP HIG BOB MINI TWIN 1S ABS T2 BCO         </v>
          </cell>
          <cell r="C3946">
            <v>363.04</v>
          </cell>
        </row>
        <row r="3947">
          <cell r="A3947">
            <v>7102</v>
          </cell>
          <cell r="B3947" t="str">
            <v>TORK DESPACHADOR ELEVATION  MA TIC P/ TOALLA EN RO</v>
          </cell>
          <cell r="C3947">
            <v>369.73</v>
          </cell>
        </row>
        <row r="3948">
          <cell r="A3948">
            <v>7103</v>
          </cell>
          <cell r="B3948" t="str">
            <v>TORK DESPACHADOR TOAM ROLLO SC A C/PALANCA 1S AZUL</v>
          </cell>
          <cell r="C3948">
            <v>740.96</v>
          </cell>
        </row>
        <row r="3949">
          <cell r="A3949">
            <v>7104</v>
          </cell>
          <cell r="B3949" t="str">
            <v xml:space="preserve">TORK DESPACHADOR HIGH BOBINA   MAXI MULTI 1S AZUL </v>
          </cell>
          <cell r="C3949">
            <v>384.7</v>
          </cell>
        </row>
        <row r="3950">
          <cell r="A3950">
            <v>7105</v>
          </cell>
          <cell r="B3950" t="str">
            <v xml:space="preserve">TORK PREM JABON GEL ANTIBAC 6S 1000 ML            </v>
          </cell>
          <cell r="C3950">
            <v>242.6</v>
          </cell>
        </row>
        <row r="3951">
          <cell r="A3951">
            <v>7106</v>
          </cell>
          <cell r="B3951" t="str">
            <v xml:space="preserve">TORK PREM JABON LIQ SUAVE MANO S 6S 1000ML        </v>
          </cell>
          <cell r="C3951">
            <v>294.70999999999998</v>
          </cell>
        </row>
        <row r="3952">
          <cell r="A3952">
            <v>7107</v>
          </cell>
          <cell r="B3952" t="str">
            <v xml:space="preserve">TORK PREMIUM HIGH BOBINA MINI  6/200 M            </v>
          </cell>
          <cell r="C3952">
            <v>158.94</v>
          </cell>
        </row>
        <row r="3953">
          <cell r="A3953">
            <v>7108</v>
          </cell>
          <cell r="B3953" t="str">
            <v>TORK WIPER E78 LIMPIEZA I NDUS TRIAL ULTRA RES TOP</v>
          </cell>
          <cell r="C3953">
            <v>723.6</v>
          </cell>
        </row>
        <row r="3954">
          <cell r="A3954">
            <v>7109</v>
          </cell>
          <cell r="B3954" t="str">
            <v>TORK Despachador Toalla para manos fluido centrico</v>
          </cell>
          <cell r="C3954">
            <v>355.68</v>
          </cell>
        </row>
        <row r="3955">
          <cell r="A3955">
            <v>7111</v>
          </cell>
          <cell r="B3955" t="str">
            <v>TUBO BLANCO(42+ PLA 1 PZA</v>
          </cell>
          <cell r="C3955">
            <v>2</v>
          </cell>
        </row>
        <row r="3956">
          <cell r="A3956">
            <v>7113</v>
          </cell>
          <cell r="B3956" t="str">
            <v>POTION AID FOR CONC 1 PZA</v>
          </cell>
          <cell r="C3956">
            <v>30.09</v>
          </cell>
        </row>
        <row r="3957">
          <cell r="A3957">
            <v>7115</v>
          </cell>
          <cell r="B3957" t="str">
            <v xml:space="preserve">DESPACHADOR TORK HIGIENICO  MI NI MULTI AZUL      </v>
          </cell>
          <cell r="C3957">
            <v>255.97</v>
          </cell>
        </row>
        <row r="3958">
          <cell r="A3958">
            <v>7116</v>
          </cell>
          <cell r="B3958" t="str">
            <v>TAPON REGULA(BOTTLE 1 PZA</v>
          </cell>
          <cell r="C3958">
            <v>7.71</v>
          </cell>
        </row>
        <row r="3959">
          <cell r="A3959">
            <v>7117</v>
          </cell>
          <cell r="B3959" t="str">
            <v>BOTELLA PLAST.TRANS 1 PZA</v>
          </cell>
          <cell r="C3959">
            <v>11.3</v>
          </cell>
        </row>
        <row r="3960">
          <cell r="A3960">
            <v>7118</v>
          </cell>
          <cell r="B3960" t="str">
            <v>ALAMBRE(8 STAINLES 1 PZA</v>
          </cell>
          <cell r="C3960">
            <v>2.3199999999999998</v>
          </cell>
        </row>
        <row r="3961">
          <cell r="A3961">
            <v>7119</v>
          </cell>
          <cell r="B3961" t="str">
            <v>SANOR LOGO KEY 1 PZA</v>
          </cell>
          <cell r="C3961">
            <v>2.5</v>
          </cell>
        </row>
        <row r="3962">
          <cell r="A3962">
            <v>7120</v>
          </cell>
          <cell r="B3962" t="str">
            <v>LLAVE P/DOSIF.SANOR 1 PZA</v>
          </cell>
          <cell r="C3962">
            <v>7.13</v>
          </cell>
        </row>
        <row r="3963">
          <cell r="A3963">
            <v>7121</v>
          </cell>
          <cell r="B3963" t="str">
            <v>RECIPIENTE DEL PROD 1 PZA</v>
          </cell>
          <cell r="C3963">
            <v>2.62</v>
          </cell>
        </row>
        <row r="3964">
          <cell r="A3964">
            <v>7122</v>
          </cell>
          <cell r="B3964" t="str">
            <v>ETIQ. P/TARJA 1 (LAVAR)</v>
          </cell>
          <cell r="C3964">
            <v>3.3</v>
          </cell>
        </row>
        <row r="3965">
          <cell r="A3965">
            <v>7123</v>
          </cell>
          <cell r="B3965" t="str">
            <v>ETIQ. P/TARJA 2 (ENJUAGAR)</v>
          </cell>
          <cell r="C3965">
            <v>3.3</v>
          </cell>
        </row>
        <row r="3966">
          <cell r="A3966">
            <v>7124</v>
          </cell>
          <cell r="B3966" t="str">
            <v>ETIQ. P/TARJA 3 (DESINFECTAR)</v>
          </cell>
          <cell r="C3966">
            <v>3.3</v>
          </cell>
        </row>
        <row r="3967">
          <cell r="A3967">
            <v>7125</v>
          </cell>
          <cell r="B3967" t="str">
            <v>ETIQ. P/RACK DE BOTELLAS DOMIN</v>
          </cell>
          <cell r="C3967">
            <v>2.1</v>
          </cell>
        </row>
        <row r="3968">
          <cell r="A3968">
            <v>7126</v>
          </cell>
          <cell r="B3968" t="str">
            <v>PISTOLA METALICA ASP METALICO</v>
          </cell>
          <cell r="C3968">
            <v>325.05</v>
          </cell>
        </row>
        <row r="3969">
          <cell r="A3969">
            <v>7127</v>
          </cell>
          <cell r="B3969" t="str">
            <v>PISTOLA PLASTICA ASP PLASTICO</v>
          </cell>
          <cell r="C3969">
            <v>89.56</v>
          </cell>
        </row>
        <row r="3970">
          <cell r="A3970">
            <v>7128</v>
          </cell>
          <cell r="B3970" t="str">
            <v>KEY KIT P/ASPERSOR METALICO</v>
          </cell>
          <cell r="C3970">
            <v>297.58</v>
          </cell>
        </row>
        <row r="3971">
          <cell r="A3971">
            <v>7129</v>
          </cell>
          <cell r="B3971" t="str">
            <v>KIT P/ ASP. PLASTIC 1 PZA</v>
          </cell>
          <cell r="C3971">
            <v>65.27</v>
          </cell>
        </row>
        <row r="3972">
          <cell r="A3972">
            <v>7130</v>
          </cell>
          <cell r="B3972" t="str">
            <v>SOPORTE P/ASPERSOR</v>
          </cell>
          <cell r="C3972">
            <v>23.73</v>
          </cell>
        </row>
        <row r="3973">
          <cell r="A3973">
            <v>7131</v>
          </cell>
          <cell r="B3973" t="str">
            <v>NOVEL PARA PISTOLA</v>
          </cell>
          <cell r="C3973">
            <v>18.75</v>
          </cell>
        </row>
        <row r="3974">
          <cell r="A3974">
            <v>7132</v>
          </cell>
          <cell r="B3974" t="str">
            <v>EXTENCION P/PISTOLA</v>
          </cell>
          <cell r="C3974">
            <v>58.37</v>
          </cell>
        </row>
        <row r="3975">
          <cell r="A3975">
            <v>7133</v>
          </cell>
          <cell r="B3975" t="str">
            <v>100-12 MANGUERA</v>
          </cell>
          <cell r="C3975">
            <v>72.91</v>
          </cell>
        </row>
        <row r="3976">
          <cell r="A3976">
            <v>7134</v>
          </cell>
          <cell r="B3976" t="str">
            <v>ETIQ.P/BOTELLA RELLENABLE DESENGRASANTE DOMINOS</v>
          </cell>
          <cell r="C3976">
            <v>1.5</v>
          </cell>
        </row>
        <row r="3977">
          <cell r="A3977">
            <v>7135</v>
          </cell>
          <cell r="B3977" t="str">
            <v>ETIQ. P/BOTELLA RELLENABLE SANITIZANTE DOMINOS</v>
          </cell>
          <cell r="C3977">
            <v>1.5</v>
          </cell>
        </row>
        <row r="3978">
          <cell r="A3978">
            <v>7136</v>
          </cell>
          <cell r="B3978" t="str">
            <v>21-3 TUERCA 1 PZA</v>
          </cell>
          <cell r="C3978">
            <v>13.54</v>
          </cell>
        </row>
        <row r="3979">
          <cell r="A3979">
            <v>7137</v>
          </cell>
          <cell r="B3979" t="str">
            <v>ETIQ. P/BOTELLA RELLENABLE DESINF. P/BAÑOS DOMINOS</v>
          </cell>
          <cell r="C3979">
            <v>1.5</v>
          </cell>
        </row>
        <row r="3980">
          <cell r="A3980">
            <v>7148</v>
          </cell>
          <cell r="B3980" t="str">
            <v>26-46 VALVULA CHECK 1 PZA</v>
          </cell>
          <cell r="C3980">
            <v>92.36</v>
          </cell>
        </row>
        <row r="3981">
          <cell r="A3981">
            <v>7153</v>
          </cell>
          <cell r="B3981" t="str">
            <v>26-53 EMPAQUE 1 PZA</v>
          </cell>
          <cell r="C3981">
            <v>18.68</v>
          </cell>
        </row>
        <row r="3982">
          <cell r="A3982">
            <v>7164</v>
          </cell>
          <cell r="B3982" t="str">
            <v>41-5-1 EMPAQUE 1 PZA</v>
          </cell>
          <cell r="C3982">
            <v>9.09</v>
          </cell>
        </row>
        <row r="3983">
          <cell r="A3983">
            <v>7168</v>
          </cell>
          <cell r="B3983" t="str">
            <v>50-3 FUSIBLE 3 AMP. 1 PZA</v>
          </cell>
          <cell r="C3983">
            <v>27.75</v>
          </cell>
        </row>
        <row r="3984">
          <cell r="A3984">
            <v>7201</v>
          </cell>
          <cell r="B3984" t="str">
            <v>ETIQ. DESENGRANTE  4.6x2.1 CM</v>
          </cell>
          <cell r="C3984">
            <v>1.8</v>
          </cell>
        </row>
        <row r="3985">
          <cell r="A3985">
            <v>7202</v>
          </cell>
          <cell r="B3985" t="str">
            <v>ETIQUETA 4X4 (SANITIZANTE)</v>
          </cell>
          <cell r="C3985">
            <v>1.8</v>
          </cell>
        </row>
        <row r="3986">
          <cell r="A3986">
            <v>7203</v>
          </cell>
          <cell r="B3986" t="str">
            <v>ETIQ. TRIPLE ACCION LIMON 4.6X 2.1 CM.</v>
          </cell>
          <cell r="C3986">
            <v>1.8</v>
          </cell>
        </row>
        <row r="3987">
          <cell r="A3987">
            <v>7204</v>
          </cell>
          <cell r="B3987" t="str">
            <v>ETIQ. TRIPLE ACCION PARAISO 4.6X2.1 CM</v>
          </cell>
          <cell r="C3987">
            <v>1.8</v>
          </cell>
        </row>
        <row r="3988">
          <cell r="A3988">
            <v>7205</v>
          </cell>
          <cell r="B3988" t="str">
            <v>ETIQ. LIMPIAVIDRIOS 4.6X2.1 CM</v>
          </cell>
          <cell r="C3988">
            <v>1.8</v>
          </cell>
        </row>
        <row r="3989">
          <cell r="A3989">
            <v>7206</v>
          </cell>
          <cell r="B3989" t="str">
            <v>ETIQ. AROMATIZANTE AMANECER 4.6X2.1 CM</v>
          </cell>
          <cell r="C3989">
            <v>1.8</v>
          </cell>
        </row>
        <row r="3990">
          <cell r="A3990">
            <v>7207</v>
          </cell>
          <cell r="B3990" t="str">
            <v>ETIQ. AROMATIZANTE MANZANA 4.6X2.1 CM</v>
          </cell>
          <cell r="C3990">
            <v>1.8</v>
          </cell>
        </row>
        <row r="3991">
          <cell r="A3991">
            <v>7208</v>
          </cell>
          <cell r="B3991" t="str">
            <v>ETIQ. MULITIUSOS  4.6X2.1 CM</v>
          </cell>
          <cell r="C3991">
            <v>1.8</v>
          </cell>
        </row>
        <row r="3992">
          <cell r="A3992">
            <v>7210</v>
          </cell>
          <cell r="B3992" t="str">
            <v>ETIQ. LIMPIABAÑOS 4.6X2.1 CMS.</v>
          </cell>
          <cell r="C3992">
            <v>1.8</v>
          </cell>
        </row>
        <row r="3993">
          <cell r="A3993">
            <v>7211</v>
          </cell>
          <cell r="B3993" t="str">
            <v>ETIQ. REMOV.ETIQ.GRAF.4.6X2.1C</v>
          </cell>
          <cell r="C3993">
            <v>0.85</v>
          </cell>
        </row>
        <row r="3994">
          <cell r="A3994">
            <v>7220</v>
          </cell>
          <cell r="B3994" t="str">
            <v>ETIQUETA 12.5X8 (DESENGRASANTE)</v>
          </cell>
          <cell r="C3994">
            <v>0.85</v>
          </cell>
        </row>
        <row r="3995">
          <cell r="A3995">
            <v>7221</v>
          </cell>
          <cell r="B3995" t="str">
            <v>ETIQ. DESENGRASANTE (1 LT) 8X11.5 CM</v>
          </cell>
          <cell r="C3995">
            <v>3</v>
          </cell>
        </row>
        <row r="3996">
          <cell r="A3996">
            <v>7222</v>
          </cell>
          <cell r="B3996" t="str">
            <v>ETIQ. TRIPLE ACCION LIMON S.B. (8X11.5 CM.)</v>
          </cell>
          <cell r="C3996">
            <v>3</v>
          </cell>
        </row>
        <row r="3997">
          <cell r="A3997">
            <v>7223</v>
          </cell>
          <cell r="B3997" t="str">
            <v>ETIQ. TRIPLE ACCION PARAISO SB 8X11.5 CM  (1 LT)</v>
          </cell>
          <cell r="C3997">
            <v>3</v>
          </cell>
        </row>
        <row r="3998">
          <cell r="A3998">
            <v>7224</v>
          </cell>
          <cell r="B3998" t="str">
            <v>ETIQUETA 12.5X8 (LIMPIAVIDRIOS)</v>
          </cell>
          <cell r="C3998">
            <v>1.06</v>
          </cell>
        </row>
        <row r="3999">
          <cell r="A3999">
            <v>7225</v>
          </cell>
          <cell r="B3999" t="str">
            <v>ETIQ. LIMPIAVIDRIOS 12.5X8 CM</v>
          </cell>
          <cell r="C3999">
            <v>3</v>
          </cell>
        </row>
        <row r="4000">
          <cell r="A4000">
            <v>7226</v>
          </cell>
          <cell r="B4000" t="str">
            <v>ETIQ. AROMATIZANTE  (1 LT) 8X11.5 CM</v>
          </cell>
          <cell r="C4000">
            <v>3</v>
          </cell>
        </row>
        <row r="4001">
          <cell r="A4001">
            <v>7227</v>
          </cell>
          <cell r="B4001" t="str">
            <v>ETIQ. AROMAT. MANZANA S.B.11.5 X 8 CM.</v>
          </cell>
          <cell r="C4001">
            <v>3</v>
          </cell>
        </row>
        <row r="4002">
          <cell r="A4002">
            <v>7228</v>
          </cell>
          <cell r="B4002" t="str">
            <v>ETIQ. MULTIUSOS  (1 LT) 8X11.5 CM</v>
          </cell>
          <cell r="C4002">
            <v>3</v>
          </cell>
        </row>
        <row r="4003">
          <cell r="A4003">
            <v>7229</v>
          </cell>
          <cell r="B4003" t="str">
            <v>ETIQ. JABON GERMICIDA</v>
          </cell>
          <cell r="C4003">
            <v>3</v>
          </cell>
        </row>
        <row r="4004">
          <cell r="A4004">
            <v>7230</v>
          </cell>
          <cell r="B4004" t="str">
            <v>ETIQ. JABON LIQUIDO</v>
          </cell>
          <cell r="C4004">
            <v>3</v>
          </cell>
        </row>
        <row r="4005">
          <cell r="A4005">
            <v>7231</v>
          </cell>
          <cell r="B4005" t="str">
            <v>ETIQ. KREM-X</v>
          </cell>
          <cell r="C4005">
            <v>3.1</v>
          </cell>
        </row>
        <row r="4006">
          <cell r="A4006">
            <v>7232</v>
          </cell>
          <cell r="B4006" t="str">
            <v>ETIQ. GEL SANITIZANTE</v>
          </cell>
          <cell r="C4006">
            <v>3</v>
          </cell>
        </row>
        <row r="4007">
          <cell r="A4007">
            <v>7233</v>
          </cell>
          <cell r="B4007" t="str">
            <v>ETIQ. LIMPIABAÑOS 12.5X8 CMS.</v>
          </cell>
          <cell r="C4007">
            <v>3</v>
          </cell>
        </row>
        <row r="4008">
          <cell r="A4008">
            <v>7234</v>
          </cell>
          <cell r="B4008" t="str">
            <v>ETIQ. REMOV.ETIQ.GRAF. 8X11.5C</v>
          </cell>
          <cell r="C4008">
            <v>3</v>
          </cell>
        </row>
        <row r="4009">
          <cell r="A4009">
            <v>7235</v>
          </cell>
          <cell r="B4009" t="str">
            <v>ETIQ. P/BOT. RELL. KEY PRELAVADOR</v>
          </cell>
          <cell r="C4009">
            <v>3</v>
          </cell>
        </row>
        <row r="4010">
          <cell r="A4010">
            <v>7236</v>
          </cell>
          <cell r="B4010" t="str">
            <v>ETIQ. P/BOT. RELL. KEY DLC</v>
          </cell>
          <cell r="C4010">
            <v>3</v>
          </cell>
        </row>
        <row r="4011">
          <cell r="A4011">
            <v>7237</v>
          </cell>
          <cell r="B4011" t="str">
            <v>ETIQ. P/BOT. RELL. KEY LAVALOZA</v>
          </cell>
          <cell r="C4011">
            <v>3</v>
          </cell>
        </row>
        <row r="4012">
          <cell r="A4012">
            <v>7238</v>
          </cell>
          <cell r="B4012" t="str">
            <v>ETIQ. P/BOT. KEY TOTAL</v>
          </cell>
          <cell r="C4012">
            <v>3</v>
          </cell>
        </row>
        <row r="4013">
          <cell r="A4013">
            <v>7239</v>
          </cell>
          <cell r="B4013" t="str">
            <v>ETIQ. P/BOT. RELL. KEY UNICO</v>
          </cell>
          <cell r="C4013">
            <v>3</v>
          </cell>
        </row>
        <row r="4014">
          <cell r="A4014">
            <v>7240</v>
          </cell>
          <cell r="B4014" t="str">
            <v>BOTELLA ATOMIZADORA DESENGRASANTE</v>
          </cell>
          <cell r="C4014">
            <v>120</v>
          </cell>
        </row>
        <row r="4015">
          <cell r="A4015">
            <v>7260</v>
          </cell>
          <cell r="B4015" t="str">
            <v>TAPA P/BOTE DE 1 LI 1 PZA</v>
          </cell>
          <cell r="C4015">
            <v>1.66</v>
          </cell>
        </row>
        <row r="4016">
          <cell r="A4016">
            <v>7261</v>
          </cell>
          <cell r="B4016" t="str">
            <v>TAPA P/BOTE DE GALO 1 PZA</v>
          </cell>
          <cell r="C4016">
            <v>1.68</v>
          </cell>
        </row>
        <row r="4017">
          <cell r="A4017">
            <v>7262</v>
          </cell>
          <cell r="B4017" t="str">
            <v>CONTRATAPA P/BOTE 1 1 PZA</v>
          </cell>
          <cell r="C4017">
            <v>2.56</v>
          </cell>
        </row>
        <row r="4018">
          <cell r="A4018">
            <v>7263</v>
          </cell>
          <cell r="B4018" t="str">
            <v>CONTRATAPA P/BOTE D 1 PZA</v>
          </cell>
          <cell r="C4018">
            <v>1.33</v>
          </cell>
        </row>
        <row r="4019">
          <cell r="A4019">
            <v>7265</v>
          </cell>
          <cell r="B4019" t="str">
            <v>TAZA MEDIDORA 1 PZA</v>
          </cell>
          <cell r="C4019">
            <v>5.94</v>
          </cell>
        </row>
        <row r="4020">
          <cell r="A4020">
            <v>7266</v>
          </cell>
          <cell r="B4020" t="str">
            <v>DOSIFICADOR DE PORC 1 PZA</v>
          </cell>
          <cell r="C4020">
            <v>25.83</v>
          </cell>
        </row>
        <row r="4021">
          <cell r="A4021">
            <v>7270</v>
          </cell>
          <cell r="B4021" t="str">
            <v>FOLLETO CLK AHORA,E 1 PZA</v>
          </cell>
          <cell r="C4021">
            <v>0.91</v>
          </cell>
        </row>
        <row r="4022">
          <cell r="A4022">
            <v>7271</v>
          </cell>
          <cell r="B4022" t="str">
            <v>ETIQ.P/BOT.RELLENABLE KEY IMAN</v>
          </cell>
          <cell r="C4022">
            <v>3</v>
          </cell>
        </row>
        <row r="4023">
          <cell r="A4023">
            <v>7272</v>
          </cell>
          <cell r="B4023" t="str">
            <v>ETIQ.P/BOT.RELLEN. KEY BRILLO</v>
          </cell>
          <cell r="C4023">
            <v>3</v>
          </cell>
        </row>
        <row r="4024">
          <cell r="A4024">
            <v>7273</v>
          </cell>
          <cell r="B4024" t="str">
            <v>ETIQ.P/BOT.RELLENABLE KEY LD</v>
          </cell>
          <cell r="C4024">
            <v>3</v>
          </cell>
        </row>
        <row r="4025">
          <cell r="A4025">
            <v>7274</v>
          </cell>
          <cell r="B4025" t="str">
            <v>ETIQ.P/BOT.RELLEN. KEY LIMON</v>
          </cell>
          <cell r="C4025">
            <v>3</v>
          </cell>
        </row>
        <row r="4026">
          <cell r="A4026">
            <v>7275</v>
          </cell>
          <cell r="B4026" t="str">
            <v>ETIQ.P/BOT.RELLEN.KEY PARAISO</v>
          </cell>
          <cell r="C4026">
            <v>3</v>
          </cell>
        </row>
        <row r="4027">
          <cell r="A4027">
            <v>7276</v>
          </cell>
          <cell r="B4027" t="str">
            <v>ETIQ.P/BOT.RELLENABLE KEY 1000</v>
          </cell>
          <cell r="C4027">
            <v>3</v>
          </cell>
        </row>
        <row r="4028">
          <cell r="A4028">
            <v>7277</v>
          </cell>
          <cell r="B4028" t="str">
            <v>ETIQ.P/BOT.RELL.KEY LIMPIAVIDR</v>
          </cell>
          <cell r="C4028">
            <v>3</v>
          </cell>
        </row>
        <row r="4029">
          <cell r="A4029">
            <v>7278</v>
          </cell>
          <cell r="B4029" t="str">
            <v>ETIQ.P/BOT.RELL.KEY AMBIENTADO</v>
          </cell>
          <cell r="C4029">
            <v>3</v>
          </cell>
        </row>
        <row r="4030">
          <cell r="A4030">
            <v>7279</v>
          </cell>
          <cell r="B4030" t="str">
            <v>ETIQ.P/BOT.RELL.KEY AIRE LIMPI</v>
          </cell>
          <cell r="C4030">
            <v>3</v>
          </cell>
        </row>
        <row r="4031">
          <cell r="A4031">
            <v>7280</v>
          </cell>
          <cell r="B4031" t="str">
            <v>ETIQ.P/BOT.RELL.K.GERM-O-QUAT</v>
          </cell>
          <cell r="C4031">
            <v>3</v>
          </cell>
        </row>
        <row r="4032">
          <cell r="A4032">
            <v>7281</v>
          </cell>
          <cell r="B4032" t="str">
            <v>ETIQ.P/BOT.RELL.K.LIMPIABAÑOS</v>
          </cell>
          <cell r="C4032">
            <v>3</v>
          </cell>
        </row>
        <row r="4033">
          <cell r="A4033">
            <v>7282</v>
          </cell>
          <cell r="B4033" t="str">
            <v>ETIQ.P/BOT.RELL.KEY MULTIBIO</v>
          </cell>
          <cell r="C4033">
            <v>3</v>
          </cell>
        </row>
        <row r="4034">
          <cell r="A4034">
            <v>7283</v>
          </cell>
          <cell r="B4034" t="str">
            <v>ETIQ.P/BOT.RELL.K.ABRILLANTADO</v>
          </cell>
          <cell r="C4034">
            <v>3</v>
          </cell>
        </row>
        <row r="4035">
          <cell r="A4035">
            <v>7284</v>
          </cell>
          <cell r="B4035" t="str">
            <v>ETIQ.P/BOT.RELL.K.DESENGRASANT</v>
          </cell>
          <cell r="C4035">
            <v>3</v>
          </cell>
        </row>
        <row r="4036">
          <cell r="A4036">
            <v>7285</v>
          </cell>
          <cell r="B4036" t="str">
            <v>ETIQ.P/BOT.RELL.K.DESENG.PLUS</v>
          </cell>
          <cell r="C4036">
            <v>3</v>
          </cell>
        </row>
        <row r="4037">
          <cell r="A4037">
            <v>7286</v>
          </cell>
          <cell r="B4037" t="str">
            <v>ETIQ.P/BOT.RELL.K.SANITIZANTE</v>
          </cell>
          <cell r="C4037">
            <v>3</v>
          </cell>
        </row>
        <row r="4038">
          <cell r="A4038">
            <v>7287</v>
          </cell>
          <cell r="B4038" t="str">
            <v>ETIQ.P/BOT.RELL.K.DESINF.F.Y V</v>
          </cell>
          <cell r="C4038">
            <v>3</v>
          </cell>
        </row>
        <row r="4039">
          <cell r="A4039">
            <v>7288</v>
          </cell>
          <cell r="B4039" t="str">
            <v>ETIQ.P/BOT.RELL.K.LIMP.TAB.COR</v>
          </cell>
          <cell r="C4039">
            <v>3</v>
          </cell>
        </row>
        <row r="4040">
          <cell r="A4040">
            <v>7289</v>
          </cell>
          <cell r="B4040" t="str">
            <v>ETIQ.P/BOT.RELL.K.DESINCRUSTAN</v>
          </cell>
          <cell r="C4040">
            <v>3</v>
          </cell>
        </row>
        <row r="4041">
          <cell r="A4041">
            <v>7290</v>
          </cell>
          <cell r="B4041" t="str">
            <v>ETIQ.P/BOT.RELL.K.LIMP.PARR.P1</v>
          </cell>
          <cell r="C4041">
            <v>3</v>
          </cell>
        </row>
        <row r="4042">
          <cell r="A4042">
            <v>7291</v>
          </cell>
          <cell r="B4042" t="str">
            <v>ETIQ.P/BOT.RELL.K.LIMP.PARR.P2</v>
          </cell>
          <cell r="C4042">
            <v>3</v>
          </cell>
        </row>
        <row r="4043">
          <cell r="A4043">
            <v>7292</v>
          </cell>
          <cell r="B4043" t="str">
            <v>ETIQ.P/BOT.RELL.K.LAVALOZA BIO</v>
          </cell>
          <cell r="C4043">
            <v>3</v>
          </cell>
        </row>
        <row r="4044">
          <cell r="A4044">
            <v>7293</v>
          </cell>
          <cell r="B4044" t="str">
            <v>ETIQ.P/BOT.RELL.VANG. AROMAT.</v>
          </cell>
          <cell r="C4044">
            <v>3</v>
          </cell>
        </row>
        <row r="4045">
          <cell r="A4045">
            <v>7294</v>
          </cell>
          <cell r="B4045" t="str">
            <v>ETIQ.P/BOT.RELL.VANGUARD CLORO</v>
          </cell>
          <cell r="C4045">
            <v>3</v>
          </cell>
        </row>
        <row r="4046">
          <cell r="A4046">
            <v>7316</v>
          </cell>
          <cell r="B4046" t="str">
            <v>643801 BUTTON GREEN 1 PZA</v>
          </cell>
          <cell r="C4046">
            <v>128.07</v>
          </cell>
        </row>
        <row r="4047">
          <cell r="A4047">
            <v>7317</v>
          </cell>
          <cell r="B4047" t="str">
            <v>643802 BUTTON RED H 1 PZA</v>
          </cell>
          <cell r="C4047">
            <v>44.25</v>
          </cell>
        </row>
        <row r="4048">
          <cell r="A4048">
            <v>7318</v>
          </cell>
          <cell r="B4048" t="str">
            <v>643803 BUTTON YELLO 1 PZA</v>
          </cell>
          <cell r="C4048">
            <v>46.42</v>
          </cell>
        </row>
        <row r="4049">
          <cell r="A4049">
            <v>7319</v>
          </cell>
          <cell r="B4049" t="str">
            <v>643804 BUTTON BLUE 1 PZA</v>
          </cell>
          <cell r="C4049">
            <v>46.42</v>
          </cell>
        </row>
        <row r="4050">
          <cell r="A4050">
            <v>7334</v>
          </cell>
          <cell r="C4050">
            <v>247.2</v>
          </cell>
        </row>
        <row r="4051">
          <cell r="A4051">
            <v>7350</v>
          </cell>
          <cell r="B4051" t="str">
            <v>AMBITEC TOALLA EN ROLLO BLANCA H/S 180M (CAJA C/6)</v>
          </cell>
          <cell r="C4051">
            <v>134</v>
          </cell>
        </row>
        <row r="4052">
          <cell r="A4052">
            <v>7351</v>
          </cell>
          <cell r="B4052" t="str">
            <v>AMBITEC TOALLA EN ROLLO NATURAL H/S 165M (CAJA C/6</v>
          </cell>
          <cell r="C4052">
            <v>114</v>
          </cell>
        </row>
        <row r="4053">
          <cell r="A4053">
            <v>7352</v>
          </cell>
          <cell r="B4053" t="str">
            <v>KEY TOALLA EN ROLLO NATURAL H/S 180M (CAJA C/6)</v>
          </cell>
          <cell r="C4053">
            <v>124</v>
          </cell>
        </row>
        <row r="4054">
          <cell r="A4054">
            <v>7361</v>
          </cell>
          <cell r="B4054" t="str">
            <v>KEY TOALLA INTERDOBLADA PREMIUM H/S (CAJA C/3000)</v>
          </cell>
          <cell r="C4054">
            <v>130</v>
          </cell>
        </row>
        <row r="4055">
          <cell r="A4055">
            <v>7369</v>
          </cell>
          <cell r="B4055" t="str">
            <v>VANGUARD PAPEL MINIROLLO H/D 200M (CAJA C/6)</v>
          </cell>
          <cell r="C4055">
            <v>117</v>
          </cell>
        </row>
        <row r="4056">
          <cell r="A4056">
            <v>7370</v>
          </cell>
          <cell r="B4056" t="str">
            <v>VANGUARD PAPEL MAXIROLLO H/D 400M (CAJA C/6)</v>
          </cell>
          <cell r="C4056">
            <v>117</v>
          </cell>
        </row>
        <row r="4057">
          <cell r="A4057">
            <v>7373</v>
          </cell>
          <cell r="B4057" t="str">
            <v>VANGUARD PAPEL MAXIROLLO H/D 500M (CAJA C/6)</v>
          </cell>
          <cell r="C4057">
            <v>146</v>
          </cell>
        </row>
        <row r="4058">
          <cell r="A4058">
            <v>7374</v>
          </cell>
          <cell r="B4058" t="str">
            <v>AMBITEC PAPEL MAXIROLLO (CAJA C/6)</v>
          </cell>
          <cell r="C4058">
            <v>108</v>
          </cell>
        </row>
        <row r="4059">
          <cell r="A4059">
            <v>7387</v>
          </cell>
          <cell r="B4059" t="str">
            <v>AMBITEC PAPEL MINIROLLO (CAJA C/12)</v>
          </cell>
          <cell r="C4059">
            <v>108</v>
          </cell>
        </row>
        <row r="4060">
          <cell r="A4060">
            <v>7388</v>
          </cell>
          <cell r="B4060" t="str">
            <v>VANGUARD PAPEL MAXIROLLO H/S 1100M (CAJA C/6)</v>
          </cell>
          <cell r="C4060">
            <v>185</v>
          </cell>
        </row>
        <row r="4061">
          <cell r="A4061">
            <v>7389</v>
          </cell>
          <cell r="B4061" t="str">
            <v>VANGUARD PAPEL MAXIROLLO H/S 750M (CAJA C/6)</v>
          </cell>
          <cell r="C4061">
            <v>126</v>
          </cell>
        </row>
        <row r="4062">
          <cell r="A4062">
            <v>7401</v>
          </cell>
          <cell r="B4062" t="str">
            <v>SERVILLETA PAPEL GOFRADO 26X23</v>
          </cell>
          <cell r="C4062">
            <v>135</v>
          </cell>
        </row>
        <row r="4063">
          <cell r="A4063">
            <v>7402</v>
          </cell>
          <cell r="B4063" t="str">
            <v>TOALLA GOFRADA 180 M.EN ROLLO</v>
          </cell>
          <cell r="C4063">
            <v>135</v>
          </cell>
        </row>
        <row r="4064">
          <cell r="A4064">
            <v>7480</v>
          </cell>
          <cell r="B4064" t="str">
            <v>MANGO COLOR VERDE C-28</v>
          </cell>
          <cell r="C4064">
            <v>7.21</v>
          </cell>
        </row>
        <row r="4065">
          <cell r="A4065">
            <v>7481</v>
          </cell>
          <cell r="B4065" t="str">
            <v>MANGO COLOR ROJO C-28</v>
          </cell>
          <cell r="C4065">
            <v>7.21</v>
          </cell>
        </row>
        <row r="4066">
          <cell r="A4066">
            <v>7482</v>
          </cell>
          <cell r="B4066" t="str">
            <v>MANGO COLOR AMARILLO C-28</v>
          </cell>
          <cell r="C4066">
            <v>7.21</v>
          </cell>
        </row>
        <row r="4067">
          <cell r="A4067">
            <v>7483</v>
          </cell>
          <cell r="B4067" t="str">
            <v>MANGO COLOR AZUL C-28</v>
          </cell>
          <cell r="C4067">
            <v>7.21</v>
          </cell>
        </row>
        <row r="4068">
          <cell r="A4068">
            <v>7500</v>
          </cell>
          <cell r="B4068" t="str">
            <v>SOPORTE PLASTICO DE PARED P/ C</v>
          </cell>
          <cell r="C4068">
            <v>49.7</v>
          </cell>
        </row>
        <row r="4069">
          <cell r="A4069">
            <v>7501</v>
          </cell>
          <cell r="B4069" t="str">
            <v>LLAVE P/SOPORTE PLASTICO 1 PZA</v>
          </cell>
          <cell r="C4069">
            <v>9.8000000000000007</v>
          </cell>
        </row>
        <row r="4070">
          <cell r="A4070">
            <v>7502</v>
          </cell>
          <cell r="B4070" t="str">
            <v>CONTENEDOR P/ PUNZOCORTANTES 3</v>
          </cell>
          <cell r="C4070">
            <v>108</v>
          </cell>
        </row>
        <row r="4071">
          <cell r="A4071">
            <v>7503</v>
          </cell>
          <cell r="B4071" t="str">
            <v>CONTENEDOR P/ PUNZOCORTANTES 1</v>
          </cell>
          <cell r="C4071">
            <v>74.8</v>
          </cell>
        </row>
        <row r="4072">
          <cell r="A4072">
            <v>7504</v>
          </cell>
          <cell r="B4072" t="str">
            <v>CONTENEDOR P/PUNZOCORTANTES 8L</v>
          </cell>
          <cell r="C4072">
            <v>34.299999999999997</v>
          </cell>
        </row>
        <row r="4073">
          <cell r="A4073">
            <v>7505</v>
          </cell>
          <cell r="B4073" t="str">
            <v>CONTENEDOR P/ PUNZOCORTANTES 5</v>
          </cell>
          <cell r="C4073">
            <v>32.299999999999997</v>
          </cell>
        </row>
        <row r="4074">
          <cell r="A4074">
            <v>7506</v>
          </cell>
          <cell r="B4074" t="str">
            <v>CONTENEDOR P/PUNZOCORTANTES 1L</v>
          </cell>
          <cell r="C4074">
            <v>15.6</v>
          </cell>
        </row>
        <row r="4075">
          <cell r="A4075">
            <v>7509</v>
          </cell>
          <cell r="B4075" t="str">
            <v xml:space="preserve">DESENGRASANTE CJ 4*4 L         </v>
          </cell>
          <cell r="C4075">
            <v>425.22</v>
          </cell>
        </row>
        <row r="4076">
          <cell r="A4076">
            <v>7510</v>
          </cell>
          <cell r="B4076" t="str">
            <v>SOPORTE METALICO PARA LMP</v>
          </cell>
          <cell r="C4076">
            <v>58.5</v>
          </cell>
        </row>
        <row r="4077">
          <cell r="A4077">
            <v>7511</v>
          </cell>
          <cell r="B4077" t="str">
            <v xml:space="preserve">DESINCRUSTANTE CJ 12 L         </v>
          </cell>
          <cell r="C4077">
            <v>194.4</v>
          </cell>
        </row>
        <row r="4078">
          <cell r="A4078">
            <v>7512</v>
          </cell>
          <cell r="B4078" t="str">
            <v xml:space="preserve">DETERGENTE DESINFECTANTE MULTI USOS CJ 4*4        </v>
          </cell>
          <cell r="C4078">
            <v>290.26</v>
          </cell>
        </row>
        <row r="4079">
          <cell r="A4079">
            <v>7513</v>
          </cell>
          <cell r="B4079" t="str">
            <v xml:space="preserve">DETERGENTE DESINFECTANTE  SECA DO REPIDO CJ 12 L  </v>
          </cell>
          <cell r="C4079">
            <v>207.6</v>
          </cell>
        </row>
        <row r="4080">
          <cell r="A4080">
            <v>7514</v>
          </cell>
          <cell r="B4080" t="str">
            <v xml:space="preserve">JABON COSMETICO ESPUMA CJ 3    CARTUCHOS          </v>
          </cell>
          <cell r="C4080">
            <v>154</v>
          </cell>
        </row>
        <row r="4081">
          <cell r="A4081">
            <v>7515</v>
          </cell>
          <cell r="B4081" t="str">
            <v>CARRO COLECTOR P/INFECTOCONT. 120L</v>
          </cell>
          <cell r="C4081">
            <v>511.6</v>
          </cell>
        </row>
        <row r="4082">
          <cell r="A4082">
            <v>7516</v>
          </cell>
          <cell r="B4082" t="str">
            <v>CARRO COLECTOR P/INFECTOCONT. 240L</v>
          </cell>
          <cell r="C4082">
            <v>705.9</v>
          </cell>
        </row>
        <row r="4083">
          <cell r="A4083">
            <v>7517</v>
          </cell>
          <cell r="B4083" t="str">
            <v>CARRO COLECTOR P/INFECTOCONT. 360L</v>
          </cell>
          <cell r="C4083">
            <v>813.1</v>
          </cell>
        </row>
        <row r="4084">
          <cell r="A4084">
            <v>7519</v>
          </cell>
          <cell r="B4084" t="str">
            <v>TRIPLE ACCION LIMON TRAPEAR 20LT</v>
          </cell>
          <cell r="C4084">
            <v>234.69</v>
          </cell>
        </row>
        <row r="4085">
          <cell r="A4085">
            <v>7520</v>
          </cell>
          <cell r="B4085" t="str">
            <v>LIMP. MULTIUSOS KEY 1000</v>
          </cell>
          <cell r="C4085">
            <v>217.56</v>
          </cell>
        </row>
        <row r="4086">
          <cell r="A4086">
            <v>7521</v>
          </cell>
          <cell r="B4086" t="str">
            <v>GLOX 300 ABRILLANT. DE CERA 20LT.</v>
          </cell>
          <cell r="C4086">
            <v>314.60000000000002</v>
          </cell>
        </row>
        <row r="4087">
          <cell r="A4087">
            <v>7522</v>
          </cell>
          <cell r="B4087" t="str">
            <v>GLOX 250 CERA 20 LTS</v>
          </cell>
          <cell r="C4087">
            <v>594.08000000000004</v>
          </cell>
        </row>
        <row r="4088">
          <cell r="A4088">
            <v>7523</v>
          </cell>
          <cell r="B4088" t="str">
            <v>GLOX REMOVEDOR P/CERA 20LT.</v>
          </cell>
          <cell r="C4088">
            <v>299.83</v>
          </cell>
        </row>
        <row r="4089">
          <cell r="A4089">
            <v>7524</v>
          </cell>
          <cell r="B4089" t="str">
            <v xml:space="preserve">KEY GLOX PASTA 9 KG            </v>
          </cell>
          <cell r="C4089">
            <v>443.41</v>
          </cell>
        </row>
        <row r="4090">
          <cell r="A4090">
            <v>7525</v>
          </cell>
          <cell r="B4090" t="str">
            <v>KEY DESENG. ALTA EFIC.NCC CJ/4</v>
          </cell>
          <cell r="C4090">
            <v>550.63</v>
          </cell>
        </row>
        <row r="4091">
          <cell r="A4091">
            <v>7527</v>
          </cell>
          <cell r="B4091" t="str">
            <v>2668 JABON MANOS SANODERM 4/4 L.</v>
          </cell>
          <cell r="C4091">
            <v>246.54</v>
          </cell>
        </row>
        <row r="4092">
          <cell r="A4092">
            <v>7528</v>
          </cell>
          <cell r="B4092" t="str">
            <v>4213 QUITAETIQUETAS Y GRAFITY 4/4L.</v>
          </cell>
          <cell r="C4092">
            <v>499.98</v>
          </cell>
        </row>
        <row r="4093">
          <cell r="A4093">
            <v>7529</v>
          </cell>
          <cell r="B4093" t="str">
            <v>4633 DESIFECTANTE DE FTAS Y VERD.</v>
          </cell>
          <cell r="C4093">
            <v>482.56</v>
          </cell>
        </row>
        <row r="4094">
          <cell r="A4094">
            <v>7530</v>
          </cell>
          <cell r="B4094" t="str">
            <v>4656 LIMPIADOR TABLAS D/CORTE 4/4L.</v>
          </cell>
          <cell r="C4094">
            <v>283.83999999999997</v>
          </cell>
        </row>
        <row r="4095">
          <cell r="A4095">
            <v>7531</v>
          </cell>
          <cell r="B4095" t="str">
            <v>4773 KEY SANITIZANTE PLUS</v>
          </cell>
          <cell r="C4095">
            <v>410.35</v>
          </cell>
        </row>
        <row r="4096">
          <cell r="A4096">
            <v>7532</v>
          </cell>
          <cell r="B4096" t="str">
            <v>LIMPIABAÑOS KEY NUEVA FORMULA C/20</v>
          </cell>
          <cell r="C4096">
            <v>267.08</v>
          </cell>
        </row>
        <row r="4097">
          <cell r="A4097">
            <v>7533</v>
          </cell>
          <cell r="B4097" t="str">
            <v>6308 LAVALOZA PREVIO PLUS</v>
          </cell>
          <cell r="C4097">
            <v>438.07</v>
          </cell>
        </row>
        <row r="4098">
          <cell r="A4098">
            <v>7534</v>
          </cell>
          <cell r="B4098" t="str">
            <v>6423 LIMPIADOR PARRILLAS 4/4L PASO1</v>
          </cell>
          <cell r="C4098">
            <v>273.89</v>
          </cell>
        </row>
        <row r="4099">
          <cell r="A4099">
            <v>7535</v>
          </cell>
          <cell r="B4099" t="str">
            <v>6428 LIMPIADOR PARRILLAS 4/4L PASO2</v>
          </cell>
          <cell r="C4099">
            <v>177.74</v>
          </cell>
        </row>
        <row r="4100">
          <cell r="A4100">
            <v>7536</v>
          </cell>
          <cell r="B4100" t="str">
            <v>LIMPIAVIDRIOS</v>
          </cell>
          <cell r="C4100">
            <v>80.83</v>
          </cell>
        </row>
        <row r="4101">
          <cell r="A4101">
            <v>7537</v>
          </cell>
          <cell r="B4101" t="str">
            <v>LUSTRADOR PISO TRAPEAR SECO 18LT</v>
          </cell>
          <cell r="C4101">
            <v>450.2</v>
          </cell>
        </row>
        <row r="4102">
          <cell r="A4102">
            <v>7538</v>
          </cell>
          <cell r="B4102" t="str">
            <v>4588 JABON PARA MANOS FRESCO 4/4L.</v>
          </cell>
          <cell r="C4102">
            <v>123.82</v>
          </cell>
        </row>
        <row r="4103">
          <cell r="A4103">
            <v>7539</v>
          </cell>
          <cell r="B4103" t="str">
            <v>KEY BIODIGESTOR</v>
          </cell>
          <cell r="C4103">
            <v>177.17</v>
          </cell>
        </row>
        <row r="4104">
          <cell r="A4104">
            <v>7540</v>
          </cell>
          <cell r="B4104" t="str">
            <v>KEY LAVANCE 140 20 LTS</v>
          </cell>
          <cell r="C4104">
            <v>469.9</v>
          </cell>
        </row>
        <row r="4105">
          <cell r="A4105">
            <v>7541</v>
          </cell>
          <cell r="B4105" t="str">
            <v>CIP-200 20 LTS</v>
          </cell>
          <cell r="C4105">
            <v>288.70999999999998</v>
          </cell>
        </row>
        <row r="4106">
          <cell r="A4106">
            <v>7542</v>
          </cell>
          <cell r="B4106" t="str">
            <v>DCC 100 20 LTS</v>
          </cell>
          <cell r="C4106">
            <v>265.2</v>
          </cell>
        </row>
        <row r="4107">
          <cell r="A4107">
            <v>7543</v>
          </cell>
          <cell r="B4107" t="str">
            <v>CLG-400 CJ/4X4 LT.</v>
          </cell>
          <cell r="C4107">
            <v>315.89999999999998</v>
          </cell>
        </row>
        <row r="4108">
          <cell r="A4108">
            <v>7544</v>
          </cell>
          <cell r="B4108" t="str">
            <v>KEY DERM-O-WIPE SORIANA (AZUL)</v>
          </cell>
          <cell r="C4108">
            <v>363.01</v>
          </cell>
        </row>
        <row r="4109">
          <cell r="A4109">
            <v>7546</v>
          </cell>
          <cell r="B4109" t="str">
            <v>KEY BIODIGESTOR REFORZADO 19 LTS</v>
          </cell>
          <cell r="C4109">
            <v>631.29999999999995</v>
          </cell>
        </row>
        <row r="4110">
          <cell r="A4110">
            <v>7547</v>
          </cell>
          <cell r="B4110" t="str">
            <v xml:space="preserve">KEY DESENGRASANTE EXPRESS CAJA </v>
          </cell>
          <cell r="C4110">
            <v>487.4</v>
          </cell>
        </row>
        <row r="4111">
          <cell r="A4111">
            <v>7548</v>
          </cell>
          <cell r="B4111" t="str">
            <v>VANG. IMPREGNADOR B/A 18 LT</v>
          </cell>
          <cell r="C4111">
            <v>197.21</v>
          </cell>
        </row>
        <row r="4112">
          <cell r="A4112">
            <v>7605</v>
          </cell>
          <cell r="B4112" t="str">
            <v>KEY DERM-O-XINE 500 ML.</v>
          </cell>
          <cell r="C4112">
            <v>73.33</v>
          </cell>
        </row>
        <row r="4113">
          <cell r="A4113">
            <v>7606</v>
          </cell>
          <cell r="B4113" t="str">
            <v>DERM-O-XINE 250ML</v>
          </cell>
          <cell r="C4113">
            <v>1572.62</v>
          </cell>
        </row>
        <row r="4114">
          <cell r="A4114">
            <v>7607</v>
          </cell>
          <cell r="B4114" t="str">
            <v>KEY DERM-O-XINE JABON ESPUMA</v>
          </cell>
          <cell r="C4114">
            <v>163.32</v>
          </cell>
        </row>
        <row r="4115">
          <cell r="A4115">
            <v>7608</v>
          </cell>
          <cell r="B4115" t="str">
            <v>DERM-O-XINE 4L</v>
          </cell>
          <cell r="C4115">
            <v>240.6</v>
          </cell>
        </row>
        <row r="4116">
          <cell r="A4116">
            <v>7611</v>
          </cell>
          <cell r="B4116" t="str">
            <v xml:space="preserve">KEY AIRE LIMPIO ALPINO AEROSOL 220 GR.            </v>
          </cell>
          <cell r="C4116">
            <v>35.94</v>
          </cell>
        </row>
        <row r="4117">
          <cell r="A4117">
            <v>7613</v>
          </cell>
          <cell r="B4117" t="str">
            <v xml:space="preserve">KEY AIRE LIMPIO ALPINO 4 LT.   </v>
          </cell>
          <cell r="C4117">
            <v>89.92</v>
          </cell>
        </row>
        <row r="4118">
          <cell r="A4118">
            <v>7614</v>
          </cell>
          <cell r="B4118" t="str">
            <v xml:space="preserve">KEY AIRE LIMPIO ALPINO 20 LT.  </v>
          </cell>
          <cell r="C4118">
            <v>413.7</v>
          </cell>
        </row>
        <row r="4119">
          <cell r="A4119">
            <v>7616</v>
          </cell>
          <cell r="B4119" t="str">
            <v xml:space="preserve">KEY AIRE LIMPIO CAMPOS FRESCOS AEROSOL 220 GR.    </v>
          </cell>
          <cell r="C4119">
            <v>35.72</v>
          </cell>
        </row>
        <row r="4120">
          <cell r="A4120">
            <v>7618</v>
          </cell>
          <cell r="B4120" t="str">
            <v xml:space="preserve">KEY AIRE LIMPIO CAMPOS FRESCOS 4 LT.              </v>
          </cell>
          <cell r="C4120">
            <v>86.44</v>
          </cell>
        </row>
        <row r="4121">
          <cell r="A4121">
            <v>7619</v>
          </cell>
          <cell r="B4121" t="str">
            <v xml:space="preserve">KEY AIRE LIMPIO CAMPOS FRESCOS 20 LT.             </v>
          </cell>
          <cell r="C4121">
            <v>397.33</v>
          </cell>
        </row>
        <row r="4122">
          <cell r="A4122">
            <v>7623</v>
          </cell>
          <cell r="B4122" t="str">
            <v>KEY AMBIENTADOR ELEGANCE 4 LT.</v>
          </cell>
          <cell r="C4122">
            <v>66.569999999999993</v>
          </cell>
        </row>
        <row r="4123">
          <cell r="A4123">
            <v>7624</v>
          </cell>
          <cell r="B4123" t="str">
            <v xml:space="preserve">KEY AMBIENTADOR ELEGANCE 20 LT </v>
          </cell>
          <cell r="C4123">
            <v>323.02</v>
          </cell>
        </row>
        <row r="4124">
          <cell r="A4124">
            <v>7628</v>
          </cell>
          <cell r="B4124" t="str">
            <v xml:space="preserve">KEY AROMAT. ELEGANCE SUPER     BASE 4 LT.         </v>
          </cell>
          <cell r="C4124">
            <v>126</v>
          </cell>
        </row>
        <row r="4125">
          <cell r="A4125">
            <v>7629</v>
          </cell>
          <cell r="B4125" t="str">
            <v xml:space="preserve">KEY AROMAT. ELEGANCE SUPER     BASE 20 LT.        </v>
          </cell>
          <cell r="C4125">
            <v>526.27</v>
          </cell>
        </row>
        <row r="4126">
          <cell r="A4126">
            <v>7633</v>
          </cell>
          <cell r="B4126" t="str">
            <v xml:space="preserve">KEY AMBIENTADOR MANANTIAL 4 LT </v>
          </cell>
          <cell r="C4126">
            <v>60.84</v>
          </cell>
        </row>
        <row r="4127">
          <cell r="A4127">
            <v>7634</v>
          </cell>
          <cell r="B4127" t="str">
            <v xml:space="preserve">KEY AMBIENTADOR MANANTIAL 20LT </v>
          </cell>
          <cell r="C4127">
            <v>296.39</v>
          </cell>
        </row>
        <row r="4128">
          <cell r="A4128">
            <v>7638</v>
          </cell>
          <cell r="B4128" t="str">
            <v xml:space="preserve">KEY AMBIENTADOR ORIENTAL 4 LT. </v>
          </cell>
          <cell r="C4128">
            <v>59.42</v>
          </cell>
        </row>
        <row r="4129">
          <cell r="A4129">
            <v>7639</v>
          </cell>
          <cell r="B4129" t="str">
            <v xml:space="preserve">KEY AMBIENTADOR ORIENTAL 20 LT </v>
          </cell>
          <cell r="C4129">
            <v>287.14999999999998</v>
          </cell>
        </row>
        <row r="4130">
          <cell r="A4130">
            <v>7643</v>
          </cell>
          <cell r="B4130" t="str">
            <v xml:space="preserve">KEY AROMAT. ALPINO SUPER BASE  4 LT.              </v>
          </cell>
          <cell r="C4130">
            <v>124.81</v>
          </cell>
        </row>
        <row r="4131">
          <cell r="A4131">
            <v>7644</v>
          </cell>
          <cell r="B4131" t="str">
            <v xml:space="preserve">KEY AROMAT. ALPINO SUPER BASE  20 LT.             </v>
          </cell>
          <cell r="C4131">
            <v>616.44000000000005</v>
          </cell>
        </row>
        <row r="4132">
          <cell r="A4132">
            <v>7645</v>
          </cell>
          <cell r="B4132" t="str">
            <v xml:space="preserve">KIT DE AROMATIZANTES           </v>
          </cell>
          <cell r="C4132">
            <v>203.27</v>
          </cell>
        </row>
        <row r="4133">
          <cell r="A4133">
            <v>7646</v>
          </cell>
          <cell r="B4133" t="str">
            <v xml:space="preserve">KIT DE JABONES DE MANOS        </v>
          </cell>
          <cell r="C4133">
            <v>188.15</v>
          </cell>
        </row>
        <row r="4134">
          <cell r="A4134">
            <v>7648</v>
          </cell>
          <cell r="B4134" t="str">
            <v>KEY DESINFECTANTE BC 4 LT</v>
          </cell>
          <cell r="C4134">
            <v>203.71</v>
          </cell>
        </row>
        <row r="4135">
          <cell r="A4135">
            <v>7650</v>
          </cell>
          <cell r="B4135" t="str">
            <v xml:space="preserve">KEY CITRA-D  0.125 KG.         </v>
          </cell>
          <cell r="C4135">
            <v>8.8800000000000008</v>
          </cell>
        </row>
        <row r="4136">
          <cell r="A4136">
            <v>7651</v>
          </cell>
          <cell r="B4136" t="str">
            <v>KEY CITRA-D  0.355 KG.</v>
          </cell>
          <cell r="C4136">
            <v>26.22</v>
          </cell>
        </row>
        <row r="4137">
          <cell r="A4137">
            <v>7653</v>
          </cell>
          <cell r="B4137" t="str">
            <v>KEY CITRA-D  4 KG.</v>
          </cell>
          <cell r="C4137">
            <v>130.55000000000001</v>
          </cell>
        </row>
        <row r="4138">
          <cell r="A4138">
            <v>7656</v>
          </cell>
          <cell r="B4138" t="str">
            <v>KEY SAN-O-DERM PLUS CARTUCHO 1</v>
          </cell>
          <cell r="C4138">
            <v>81.78</v>
          </cell>
        </row>
        <row r="4139">
          <cell r="A4139">
            <v>7657</v>
          </cell>
          <cell r="B4139" t="str">
            <v xml:space="preserve">KEY SAN-O-DERM CARTUCHO 1 LT.  </v>
          </cell>
          <cell r="C4139">
            <v>65.08</v>
          </cell>
        </row>
        <row r="4140">
          <cell r="A4140">
            <v>7660</v>
          </cell>
          <cell r="B4140" t="str">
            <v>Tapa Adaptadora NCC 20 y 60 L</v>
          </cell>
          <cell r="C4140">
            <v>170.21</v>
          </cell>
        </row>
        <row r="4141">
          <cell r="A4141">
            <v>7663</v>
          </cell>
          <cell r="B4141" t="str">
            <v>Key Jabón antiplomo P ropa 4 L</v>
          </cell>
          <cell r="C4141">
            <v>85.78</v>
          </cell>
        </row>
        <row r="4142">
          <cell r="A4142">
            <v>7664</v>
          </cell>
          <cell r="B4142" t="str">
            <v>Key Jabón antiplomo P ropa 20 L</v>
          </cell>
          <cell r="C4142">
            <v>410.85</v>
          </cell>
        </row>
        <row r="4143">
          <cell r="A4143">
            <v>7665</v>
          </cell>
          <cell r="B4143" t="str">
            <v>KEY JABON ANTIPLOMO P/ROPA 200</v>
          </cell>
          <cell r="C4143">
            <v>3527.10009765625</v>
          </cell>
        </row>
        <row r="4144">
          <cell r="A4144">
            <v>7673</v>
          </cell>
          <cell r="B4144" t="str">
            <v xml:space="preserve">DETERGENTE 215  20 LT.        </v>
          </cell>
          <cell r="C4144">
            <v>447.32</v>
          </cell>
        </row>
        <row r="4145">
          <cell r="A4145">
            <v>7674</v>
          </cell>
          <cell r="B4145" t="str">
            <v xml:space="preserve">DETERGENTE 215  60 LT.         </v>
          </cell>
          <cell r="C4145">
            <v>1338.04</v>
          </cell>
        </row>
        <row r="4146">
          <cell r="A4146">
            <v>7675</v>
          </cell>
          <cell r="B4146" t="str">
            <v xml:space="preserve">DETERGENTE 215  200 LT.        </v>
          </cell>
          <cell r="C4146">
            <v>4189.8500000000004</v>
          </cell>
        </row>
        <row r="4147">
          <cell r="A4147">
            <v>7683</v>
          </cell>
          <cell r="B4147" t="str">
            <v xml:space="preserve">KEY SPA SHAMPOO PREMIUM 4 LTS  </v>
          </cell>
          <cell r="C4147">
            <v>126.95</v>
          </cell>
        </row>
        <row r="4148">
          <cell r="A4148">
            <v>7684</v>
          </cell>
          <cell r="B4148" t="str">
            <v>KEY SPA SHAMPOO PREMIUM 20 LTS</v>
          </cell>
          <cell r="C4148">
            <v>556.5</v>
          </cell>
        </row>
        <row r="4149">
          <cell r="A4149">
            <v>7685</v>
          </cell>
          <cell r="B4149" t="str">
            <v>NEUTRALIZANTE 520  200L</v>
          </cell>
          <cell r="C4149">
            <v>5713.43</v>
          </cell>
        </row>
        <row r="4150">
          <cell r="A4150">
            <v>7689</v>
          </cell>
          <cell r="B4150" t="str">
            <v xml:space="preserve">NEUTRALIZANTE 520 20 LTS      </v>
          </cell>
          <cell r="C4150">
            <v>601.01</v>
          </cell>
        </row>
        <row r="4151">
          <cell r="A4151">
            <v>7690</v>
          </cell>
          <cell r="B4151" t="str">
            <v xml:space="preserve">NEUTRALIZANTE 520 60 LTS      </v>
          </cell>
          <cell r="C4151">
            <v>1803</v>
          </cell>
        </row>
        <row r="4152">
          <cell r="A4152">
            <v>7693</v>
          </cell>
          <cell r="B4152" t="str">
            <v xml:space="preserve">KEY MULTIPROPOSITO LIBRE ENJUA GUE 4 LTS          </v>
          </cell>
          <cell r="C4152">
            <v>73.849999999999994</v>
          </cell>
        </row>
        <row r="4153">
          <cell r="A4153">
            <v>7694</v>
          </cell>
          <cell r="B4153" t="str">
            <v>KEY MULTIPROPOSITO LIBRE ENJUA</v>
          </cell>
          <cell r="C4153">
            <v>358.69</v>
          </cell>
        </row>
        <row r="4154">
          <cell r="A4154">
            <v>7695</v>
          </cell>
          <cell r="B4154" t="str">
            <v xml:space="preserve">MULTIUSOS 7 ELEVEN 4L          </v>
          </cell>
          <cell r="C4154">
            <v>90.6</v>
          </cell>
        </row>
        <row r="4155">
          <cell r="A4155">
            <v>7696</v>
          </cell>
          <cell r="B4155" t="str">
            <v xml:space="preserve">SANITIZANTE 7 ELEVEN 4L        </v>
          </cell>
          <cell r="C4155">
            <v>101</v>
          </cell>
        </row>
        <row r="4156">
          <cell r="A4156">
            <v>7697</v>
          </cell>
          <cell r="B4156" t="str">
            <v xml:space="preserve">SANITIZANTE 7 ELEVEN 4L        </v>
          </cell>
          <cell r="C4156">
            <v>28.8</v>
          </cell>
        </row>
        <row r="4157">
          <cell r="A4157">
            <v>7698</v>
          </cell>
          <cell r="B4157" t="str">
            <v xml:space="preserve">JABON P/MANOS ANTIBACTERIAL  7 ELEVEN 4L          </v>
          </cell>
          <cell r="C4157">
            <v>82.7</v>
          </cell>
        </row>
        <row r="4158">
          <cell r="A4158">
            <v>7700</v>
          </cell>
          <cell r="B4158" t="str">
            <v>SALVAUÑAS PUR ACTIVE VERDE PAQ</v>
          </cell>
          <cell r="C4158">
            <v>164.10000610351599</v>
          </cell>
        </row>
        <row r="4159">
          <cell r="A4159">
            <v>7701</v>
          </cell>
          <cell r="B4159" t="str">
            <v xml:space="preserve">SALVAUÑAS PUR ACTIVE ROJO PAQ. C/10  (123112)     </v>
          </cell>
          <cell r="C4159">
            <v>164.1</v>
          </cell>
        </row>
        <row r="4160">
          <cell r="A4160">
            <v>7703</v>
          </cell>
          <cell r="B4160" t="str">
            <v xml:space="preserve">KEY DETERGENTE NEUTRO 4 LTS    </v>
          </cell>
          <cell r="C4160">
            <v>77.37</v>
          </cell>
        </row>
        <row r="4161">
          <cell r="A4161">
            <v>7704</v>
          </cell>
          <cell r="C4161">
            <v>297.93</v>
          </cell>
        </row>
        <row r="4162">
          <cell r="A4162">
            <v>7706</v>
          </cell>
          <cell r="B4162" t="str">
            <v xml:space="preserve">BOTELLA 355ML RECTANGULAR BLAN CA                 </v>
          </cell>
          <cell r="C4162">
            <v>4.29</v>
          </cell>
        </row>
        <row r="4163">
          <cell r="A4163">
            <v>7707</v>
          </cell>
          <cell r="B4163" t="str">
            <v xml:space="preserve">KEY JABON CREMA ALMENDRAS 960  ML                 </v>
          </cell>
          <cell r="C4163">
            <v>23.6</v>
          </cell>
        </row>
        <row r="4164">
          <cell r="A4164">
            <v>7708</v>
          </cell>
          <cell r="B4164" t="str">
            <v xml:space="preserve">KEY JABON LIQ. NEUTROLIM 960ML </v>
          </cell>
          <cell r="C4164">
            <v>20.25</v>
          </cell>
        </row>
        <row r="4165">
          <cell r="A4165">
            <v>7709</v>
          </cell>
          <cell r="B4165" t="str">
            <v xml:space="preserve">KEY SAN-O-DERM PLUS 960 ML     </v>
          </cell>
          <cell r="C4165">
            <v>36.31</v>
          </cell>
        </row>
        <row r="4166">
          <cell r="A4166">
            <v>7710</v>
          </cell>
          <cell r="B4166" t="str">
            <v xml:space="preserve">SANI-500  960 ML               </v>
          </cell>
          <cell r="C4166">
            <v>23.5</v>
          </cell>
        </row>
        <row r="4167">
          <cell r="A4167">
            <v>7711</v>
          </cell>
          <cell r="B4167" t="str">
            <v xml:space="preserve">SANI-550 960 ML                </v>
          </cell>
          <cell r="C4167">
            <v>36.72</v>
          </cell>
        </row>
        <row r="4168">
          <cell r="A4168">
            <v>7712</v>
          </cell>
          <cell r="B4168" t="str">
            <v xml:space="preserve">VANG.JABON MANOS FRESCO 960 ML </v>
          </cell>
          <cell r="C4168">
            <v>18.09</v>
          </cell>
        </row>
        <row r="4169">
          <cell r="A4169">
            <v>7800</v>
          </cell>
          <cell r="B4169" t="str">
            <v>RETENEDOR DE COMPONENTE CAJA C/5 DE 50 ML.  (3434)</v>
          </cell>
          <cell r="C4169">
            <v>19.399999999999999</v>
          </cell>
        </row>
        <row r="4170">
          <cell r="A4170">
            <v>7801</v>
          </cell>
          <cell r="B4170" t="str">
            <v>FORMADOR DE JUNTAS CAJA C/5 DE 50 ML.   (3455)</v>
          </cell>
          <cell r="C4170">
            <v>12.1</v>
          </cell>
        </row>
        <row r="4171">
          <cell r="A4171">
            <v>7802</v>
          </cell>
          <cell r="B4171" t="str">
            <v>SELLADOR DE ROSCA CAJA C/5 DE 50 ML.   (3478)</v>
          </cell>
          <cell r="C4171">
            <v>7.9</v>
          </cell>
        </row>
        <row r="4172">
          <cell r="A4172">
            <v>7803</v>
          </cell>
          <cell r="B4172" t="str">
            <v>ACTIVADOR DE FRAGUADO O SECADO CAJA C/10 DE 133 ML</v>
          </cell>
          <cell r="C4172">
            <v>9.4</v>
          </cell>
        </row>
        <row r="4173">
          <cell r="A4173">
            <v>7804</v>
          </cell>
          <cell r="B4173" t="str">
            <v>FIJADOR DE TORNILLOS 1/4-3/4 CAJA C/5 DE 50 ML.</v>
          </cell>
          <cell r="C4173">
            <v>16.100000000000001</v>
          </cell>
        </row>
        <row r="4174">
          <cell r="A4174">
            <v>7805</v>
          </cell>
          <cell r="B4174" t="str">
            <v>FIJADOR DE TORNILLOS 1/2-1 CAJA C/5 DE 50 ML.</v>
          </cell>
          <cell r="C4174">
            <v>16.100000000000001</v>
          </cell>
        </row>
        <row r="4175">
          <cell r="A4175">
            <v>7910</v>
          </cell>
          <cell r="B4175" t="str">
            <v xml:space="preserve">CEPILLO TIPO PLANCHA BLANCO    </v>
          </cell>
          <cell r="C4175">
            <v>30.45</v>
          </cell>
        </row>
        <row r="4176">
          <cell r="A4176">
            <v>7911</v>
          </cell>
          <cell r="B4176" t="str">
            <v xml:space="preserve">CEPILLO TIPO PLANCHA AMARILLO  </v>
          </cell>
          <cell r="C4176">
            <v>30.45</v>
          </cell>
        </row>
        <row r="4177">
          <cell r="A4177">
            <v>7912</v>
          </cell>
          <cell r="B4177" t="str">
            <v xml:space="preserve">BASE METALICA INTERCAMBIABLE P / MOP 40 CM        </v>
          </cell>
          <cell r="C4177">
            <v>21.44</v>
          </cell>
        </row>
        <row r="4178">
          <cell r="A4178">
            <v>7913</v>
          </cell>
          <cell r="B4178" t="str">
            <v xml:space="preserve">JALADOR PROF. P/CRISTAL 30 CM  </v>
          </cell>
          <cell r="C4178">
            <v>24.5</v>
          </cell>
        </row>
        <row r="4179">
          <cell r="A4179">
            <v>7914</v>
          </cell>
          <cell r="B4179" t="str">
            <v xml:space="preserve">CEPILLO P/MOSTRADOR AZUL       </v>
          </cell>
          <cell r="C4179">
            <v>42.44</v>
          </cell>
        </row>
        <row r="4180">
          <cell r="A4180">
            <v>7915</v>
          </cell>
          <cell r="B4180" t="str">
            <v xml:space="preserve">JALADOR P/MESA DE TRABAJO AZUL </v>
          </cell>
          <cell r="C4180">
            <v>57.91</v>
          </cell>
        </row>
        <row r="4181">
          <cell r="A4181">
            <v>7916</v>
          </cell>
          <cell r="B4181" t="str">
            <v xml:space="preserve">MANGO P/ JALADOR P/MESA DE TRA BAJO AZUL          </v>
          </cell>
          <cell r="C4181">
            <v>17.260000000000002</v>
          </cell>
        </row>
        <row r="4182">
          <cell r="A4182">
            <v>7917</v>
          </cell>
          <cell r="B4182" t="str">
            <v xml:space="preserve">TRAPEADOR POLICLEAN NARANJA    </v>
          </cell>
          <cell r="C4182">
            <v>38.200000000000003</v>
          </cell>
        </row>
        <row r="4183">
          <cell r="A4183">
            <v>7918</v>
          </cell>
          <cell r="B4183" t="str">
            <v xml:space="preserve">TRAPEADOR POLICLEAN BLANCO     </v>
          </cell>
          <cell r="C4183">
            <v>38.200000000000003</v>
          </cell>
        </row>
        <row r="4184">
          <cell r="A4184">
            <v>7919</v>
          </cell>
          <cell r="B4184" t="str">
            <v>REPUESTO ECOSTRIPS TRAPEADOR   INTERCAMBIABLE MORA</v>
          </cell>
          <cell r="C4184">
            <v>12.41</v>
          </cell>
        </row>
        <row r="4185">
          <cell r="A4185">
            <v>7920</v>
          </cell>
          <cell r="B4185" t="str">
            <v xml:space="preserve">BASTON FIBRA DE VIDRIO (1.50M) NARANJA            </v>
          </cell>
          <cell r="C4185">
            <v>80.290000000000006</v>
          </cell>
        </row>
        <row r="4186">
          <cell r="A4186">
            <v>7921</v>
          </cell>
          <cell r="B4186" t="str">
            <v xml:space="preserve">REP. JALADOR HULE ESPUMA HYG   VERDE              </v>
          </cell>
          <cell r="C4186">
            <v>82.75</v>
          </cell>
        </row>
        <row r="4187">
          <cell r="A4187">
            <v>7922</v>
          </cell>
          <cell r="B4187" t="str">
            <v xml:space="preserve">REP. JALADOR HULE ESPUMA HYG   MORADO             </v>
          </cell>
          <cell r="C4187">
            <v>82.75</v>
          </cell>
        </row>
        <row r="4188">
          <cell r="A4188">
            <v>7923</v>
          </cell>
          <cell r="B4188" t="str">
            <v xml:space="preserve">ESCOBA ANGULAR NARANJA         </v>
          </cell>
          <cell r="C4188">
            <v>66.52</v>
          </cell>
        </row>
        <row r="4189">
          <cell r="A4189">
            <v>7924</v>
          </cell>
          <cell r="B4189" t="str">
            <v xml:space="preserve">ESCOBILLON INTERCAMBIABLE BLAN CO 1 1/2"          </v>
          </cell>
          <cell r="C4189">
            <v>50.51</v>
          </cell>
        </row>
        <row r="4190">
          <cell r="A4190">
            <v>7925</v>
          </cell>
          <cell r="B4190" t="str">
            <v xml:space="preserve">ESCOBILLON INTERCAMBIABLE BLAN CO 3"              </v>
          </cell>
          <cell r="C4190">
            <v>54.87</v>
          </cell>
        </row>
        <row r="4191">
          <cell r="A4191">
            <v>7926</v>
          </cell>
          <cell r="B4191" t="str">
            <v xml:space="preserve">ESCOBILLON INTERCAMBIABLE BLAN CO 4"              </v>
          </cell>
          <cell r="C4191">
            <v>55.66</v>
          </cell>
        </row>
        <row r="4192">
          <cell r="A4192">
            <v>7927</v>
          </cell>
          <cell r="B4192" t="str">
            <v xml:space="preserve">BASTON ALUMINIO NATURAL 1.5O M ROJO               </v>
          </cell>
          <cell r="C4192">
            <v>84.43</v>
          </cell>
        </row>
        <row r="4193">
          <cell r="A4193">
            <v>7928</v>
          </cell>
          <cell r="B4193" t="str">
            <v xml:space="preserve">BASTON ALUMINIO NATURAL 1.5O M AMARILLO           </v>
          </cell>
          <cell r="C4193">
            <v>84.43</v>
          </cell>
        </row>
        <row r="4194">
          <cell r="A4194">
            <v>7929</v>
          </cell>
          <cell r="B4194" t="str">
            <v xml:space="preserve">BASTON ALUMINIO NATURAL 1.5O M VERDE              </v>
          </cell>
          <cell r="C4194">
            <v>84.43</v>
          </cell>
        </row>
        <row r="4195">
          <cell r="A4195">
            <v>7930</v>
          </cell>
          <cell r="B4195" t="str">
            <v xml:space="preserve">BASTON ALUMINIO NATURAL 1.5O M AZUL               </v>
          </cell>
          <cell r="C4195">
            <v>84.43</v>
          </cell>
        </row>
        <row r="4196">
          <cell r="A4196">
            <v>7931</v>
          </cell>
          <cell r="B4196" t="str">
            <v xml:space="preserve">ESCOBA ANGULAR RIGIDEZ BAJA    AZUL               </v>
          </cell>
          <cell r="C4196">
            <v>66.510000000000005</v>
          </cell>
        </row>
        <row r="4197">
          <cell r="A4197">
            <v>7932</v>
          </cell>
          <cell r="B4197" t="str">
            <v xml:space="preserve">TRAPEADOR HEALTH CARE 500 GR   NEGRO              </v>
          </cell>
          <cell r="C4197">
            <v>69.3</v>
          </cell>
        </row>
        <row r="4198">
          <cell r="A4198">
            <v>7933</v>
          </cell>
          <cell r="B4198" t="str">
            <v xml:space="preserve">CARRO DE SERVICIO              </v>
          </cell>
          <cell r="C4198">
            <v>1477.56</v>
          </cell>
        </row>
        <row r="4199">
          <cell r="A4199">
            <v>7934</v>
          </cell>
          <cell r="B4199" t="str">
            <v xml:space="preserve">FUNDA MOP MODELO PROFESIONAL   150 CMS            </v>
          </cell>
          <cell r="C4199">
            <v>65.540000000000006</v>
          </cell>
        </row>
        <row r="4200">
          <cell r="A4200">
            <v>7935</v>
          </cell>
          <cell r="B4200" t="str">
            <v xml:space="preserve">CEPILLO DECK SCRUB 10" BLANCO  RIGIDEZ MEDIA      </v>
          </cell>
          <cell r="C4200">
            <v>48.34</v>
          </cell>
        </row>
        <row r="4201">
          <cell r="A4201">
            <v>7936</v>
          </cell>
          <cell r="B4201" t="str">
            <v xml:space="preserve">ESCOBILLON ROJO 1"             </v>
          </cell>
          <cell r="C4201">
            <v>33.21</v>
          </cell>
        </row>
        <row r="4202">
          <cell r="A4202">
            <v>7937</v>
          </cell>
          <cell r="B4202" t="str">
            <v xml:space="preserve">ESCOBILLON INTERCAMBIABLE ROJO 2"                 </v>
          </cell>
          <cell r="C4202">
            <v>51.11</v>
          </cell>
        </row>
        <row r="4203">
          <cell r="A4203">
            <v>7940</v>
          </cell>
          <cell r="B4203" t="str">
            <v>ROLLO VERSATWIN 2940</v>
          </cell>
          <cell r="C4203">
            <v>7.33</v>
          </cell>
        </row>
        <row r="4204">
          <cell r="A4204">
            <v>7946</v>
          </cell>
          <cell r="B4204" t="str">
            <v>PAQUETE SERVILLETAS 2946</v>
          </cell>
          <cell r="C4204">
            <v>5.75</v>
          </cell>
        </row>
        <row r="4205">
          <cell r="A4205">
            <v>7947</v>
          </cell>
          <cell r="B4205" t="str">
            <v>PAQUETE DE 500 SERVILLETAS 350.836.0058</v>
          </cell>
          <cell r="C4205">
            <v>9.84</v>
          </cell>
        </row>
        <row r="4206">
          <cell r="A4206">
            <v>7956</v>
          </cell>
          <cell r="B4206" t="str">
            <v>ROLLO TOALLA 2956</v>
          </cell>
          <cell r="C4206">
            <v>33.33</v>
          </cell>
        </row>
        <row r="4207">
          <cell r="A4207">
            <v>8002</v>
          </cell>
          <cell r="B4207" t="str">
            <v>TAPON HUECO (HP)</v>
          </cell>
          <cell r="C4207">
            <v>2.57</v>
          </cell>
        </row>
        <row r="4208">
          <cell r="A4208">
            <v>8007</v>
          </cell>
          <cell r="B4208" t="str">
            <v>NIPLE DE ACCSESO DE 2 MCA CORTEST</v>
          </cell>
          <cell r="C4208">
            <v>4.5</v>
          </cell>
        </row>
        <row r="4209">
          <cell r="A4209">
            <v>8018</v>
          </cell>
          <cell r="B4209" t="str">
            <v>BATERIA ALCALINA EQ. IN 8000</v>
          </cell>
          <cell r="C4209">
            <v>20</v>
          </cell>
        </row>
        <row r="4210">
          <cell r="A4210">
            <v>8110</v>
          </cell>
          <cell r="B4210" t="str">
            <v>IPC-3025 R 200 LTS</v>
          </cell>
          <cell r="C4210">
            <v>5382.99</v>
          </cell>
        </row>
        <row r="4211">
          <cell r="A4211">
            <v>8117</v>
          </cell>
          <cell r="B4211" t="str">
            <v>IPC-2365 1 LTS</v>
          </cell>
          <cell r="C4211">
            <v>27.37</v>
          </cell>
        </row>
        <row r="4212">
          <cell r="A4212">
            <v>8120</v>
          </cell>
          <cell r="B4212" t="str">
            <v>IPC-2365  200 LT.</v>
          </cell>
          <cell r="C4212">
            <v>8724.7999999999993</v>
          </cell>
        </row>
        <row r="4213">
          <cell r="A4213">
            <v>8122</v>
          </cell>
          <cell r="B4213" t="str">
            <v>KEY IPC-2365 (ANEDC 1 LTS</v>
          </cell>
          <cell r="C4213">
            <v>50.34</v>
          </cell>
        </row>
        <row r="4214">
          <cell r="A4214">
            <v>8125</v>
          </cell>
          <cell r="B4214" t="str">
            <v>IPC-1500  200 LT.</v>
          </cell>
          <cell r="C4214">
            <v>13728.9</v>
          </cell>
        </row>
        <row r="4215">
          <cell r="A4215">
            <v>8130</v>
          </cell>
          <cell r="B4215" t="str">
            <v>KEY NA-3100 200 LTS</v>
          </cell>
          <cell r="C4215">
            <v>4497.41</v>
          </cell>
        </row>
        <row r="4216">
          <cell r="A4216">
            <v>8135</v>
          </cell>
          <cell r="B4216" t="str">
            <v>KEY DM-5100 200 LTS</v>
          </cell>
          <cell r="C4216">
            <v>6403.42</v>
          </cell>
        </row>
        <row r="4217">
          <cell r="A4217">
            <v>8137</v>
          </cell>
          <cell r="B4217" t="str">
            <v>IPC-2030 1 LTS</v>
          </cell>
          <cell r="C4217">
            <v>24.4</v>
          </cell>
        </row>
        <row r="4218">
          <cell r="A4218">
            <v>8140</v>
          </cell>
          <cell r="B4218" t="str">
            <v>IPC-2030  200 LT.</v>
          </cell>
          <cell r="C4218">
            <v>10090.6</v>
          </cell>
        </row>
        <row r="4219">
          <cell r="A4219">
            <v>8143</v>
          </cell>
          <cell r="B4219" t="str">
            <v>IPC-3025  200 LT</v>
          </cell>
          <cell r="C4219">
            <v>11488.2</v>
          </cell>
        </row>
        <row r="4220">
          <cell r="A4220">
            <v>8145</v>
          </cell>
          <cell r="B4220" t="str">
            <v>IPC-3165  200 LT.</v>
          </cell>
          <cell r="C4220">
            <v>9944.6</v>
          </cell>
        </row>
        <row r="4221">
          <cell r="A4221">
            <v>8146</v>
          </cell>
          <cell r="B4221" t="str">
            <v>IPC-3165 1 LTS</v>
          </cell>
          <cell r="C4221">
            <v>26.52</v>
          </cell>
        </row>
        <row r="4222">
          <cell r="A4222">
            <v>8150</v>
          </cell>
          <cell r="B4222" t="str">
            <v>KEY IPC-2030 200 LTS</v>
          </cell>
          <cell r="C4222">
            <v>7775.69</v>
          </cell>
        </row>
        <row r="4223">
          <cell r="A4223">
            <v>8155</v>
          </cell>
          <cell r="B4223" t="str">
            <v>KEY IPC-3025 (DM-51 200 LTS</v>
          </cell>
          <cell r="C4223">
            <v>6403.42</v>
          </cell>
        </row>
        <row r="4224">
          <cell r="A4224">
            <v>8175</v>
          </cell>
          <cell r="B4224" t="str">
            <v>IPC-2030 (CI-1810) 200 LTS</v>
          </cell>
          <cell r="C4224">
            <v>7167.59</v>
          </cell>
        </row>
        <row r="4225">
          <cell r="A4225">
            <v>8178</v>
          </cell>
          <cell r="B4225" t="str">
            <v>AI-102 MP  200 LT</v>
          </cell>
          <cell r="C4225">
            <v>8299.5</v>
          </cell>
        </row>
        <row r="4226">
          <cell r="A4226">
            <v>8180</v>
          </cell>
          <cell r="B4226" t="str">
            <v>KEY AI-102 200 LTS</v>
          </cell>
          <cell r="C4226">
            <v>2890.12</v>
          </cell>
        </row>
        <row r="4227">
          <cell r="A4227">
            <v>8181</v>
          </cell>
          <cell r="B4227" t="str">
            <v>AP-410 BE 1 LTS</v>
          </cell>
          <cell r="C4227">
            <v>16.100000000000001</v>
          </cell>
        </row>
        <row r="4228">
          <cell r="A4228">
            <v>8182</v>
          </cell>
          <cell r="B4228" t="str">
            <v>AP-410 200 LTS</v>
          </cell>
          <cell r="C4228">
            <v>3803.18</v>
          </cell>
        </row>
        <row r="4229">
          <cell r="A4229">
            <v>8183</v>
          </cell>
          <cell r="B4229" t="str">
            <v>AI-102 M 200 LTS</v>
          </cell>
          <cell r="C4229">
            <v>3118.96</v>
          </cell>
        </row>
        <row r="4230">
          <cell r="A4230">
            <v>8184</v>
          </cell>
          <cell r="B4230" t="str">
            <v>II-600 BE 1 LTS</v>
          </cell>
          <cell r="C4230">
            <v>12.89</v>
          </cell>
        </row>
        <row r="4231">
          <cell r="A4231">
            <v>8185</v>
          </cell>
          <cell r="B4231" t="str">
            <v>KEY BB-125 200 LTS</v>
          </cell>
          <cell r="C4231">
            <v>5932.26</v>
          </cell>
        </row>
        <row r="4232">
          <cell r="A4232">
            <v>8190</v>
          </cell>
          <cell r="B4232" t="str">
            <v>KEY DM-4904</v>
          </cell>
          <cell r="C4232">
            <v>5760.35</v>
          </cell>
        </row>
        <row r="4233">
          <cell r="A4233">
            <v>8191</v>
          </cell>
          <cell r="B4233" t="str">
            <v>AI-103 1000 LT.</v>
          </cell>
          <cell r="C4233">
            <v>55383</v>
          </cell>
        </row>
        <row r="4234">
          <cell r="A4234">
            <v>8192</v>
          </cell>
          <cell r="B4234" t="str">
            <v>AI-105 1000 LT.</v>
          </cell>
          <cell r="C4234">
            <v>88330.1</v>
          </cell>
        </row>
        <row r="4235">
          <cell r="A4235">
            <v>8193</v>
          </cell>
          <cell r="B4235" t="str">
            <v>DB-122 1000 LT.</v>
          </cell>
          <cell r="C4235">
            <v>62495.4</v>
          </cell>
        </row>
        <row r="4236">
          <cell r="A4236">
            <v>8194</v>
          </cell>
          <cell r="B4236" t="str">
            <v>DB-122 1 LT. (A GRANEL)</v>
          </cell>
          <cell r="C4236">
            <v>57.5</v>
          </cell>
        </row>
        <row r="4237">
          <cell r="A4237">
            <v>8195</v>
          </cell>
          <cell r="B4237" t="str">
            <v>AI-105 1 LT. (A GRANEL)</v>
          </cell>
          <cell r="C4237">
            <v>83.4</v>
          </cell>
        </row>
        <row r="4238">
          <cell r="A4238">
            <v>8196</v>
          </cell>
          <cell r="B4238" t="str">
            <v>AI-103  200 LT.</v>
          </cell>
          <cell r="C4238">
            <v>10746.8</v>
          </cell>
        </row>
        <row r="4239">
          <cell r="A4239">
            <v>8199</v>
          </cell>
          <cell r="B4239" t="str">
            <v>ANALISIS DE AGUA RESIDUAL</v>
          </cell>
          <cell r="C4239">
            <v>1.5</v>
          </cell>
        </row>
        <row r="4240">
          <cell r="A4240">
            <v>8200</v>
          </cell>
          <cell r="B4240" t="str">
            <v>KEY II-600 200 LTS</v>
          </cell>
          <cell r="C4240">
            <v>4152.99</v>
          </cell>
        </row>
        <row r="4241">
          <cell r="A4241">
            <v>8301</v>
          </cell>
          <cell r="B4241" t="str">
            <v>KEY PAPEL CORMATIC H/S 216 M (2500)  36 ROLLOS</v>
          </cell>
          <cell r="C4241">
            <v>495</v>
          </cell>
        </row>
        <row r="4242">
          <cell r="A4242">
            <v>8302</v>
          </cell>
          <cell r="B4242" t="str">
            <v>KEY PAPEL CORMATIC H/D 108 M (2520)  36 ROLLOS</v>
          </cell>
          <cell r="C4242">
            <v>440</v>
          </cell>
        </row>
        <row r="4243">
          <cell r="A4243">
            <v>8303</v>
          </cell>
          <cell r="B4243" t="str">
            <v>KEY TOALLA EN ROLLO HACCP H/S 129.2 M BLANCA (2530</v>
          </cell>
          <cell r="C4243">
            <v>387.45</v>
          </cell>
        </row>
        <row r="4244">
          <cell r="A4244">
            <v>8304</v>
          </cell>
          <cell r="B4244" t="str">
            <v>KEY TOALLA EN ROLLO CORMATIC H/S 114 M NATURAL (27</v>
          </cell>
          <cell r="C4244">
            <v>317.93</v>
          </cell>
        </row>
        <row r="4245">
          <cell r="A4245">
            <v>8305</v>
          </cell>
          <cell r="B4245" t="str">
            <v>KEY TOALLA EN ROLLO CORMATIC H/S 114 M BLANCA (273</v>
          </cell>
          <cell r="C4245">
            <v>408</v>
          </cell>
        </row>
        <row r="4246">
          <cell r="A4246">
            <v>8306</v>
          </cell>
          <cell r="B4246" t="str">
            <v>ENMOTION TOALLA EN ROLLO BLANCA H/S 243.84 M (CAJA</v>
          </cell>
          <cell r="C4246">
            <v>567</v>
          </cell>
        </row>
        <row r="4247">
          <cell r="A4247">
            <v>8307</v>
          </cell>
          <cell r="B4247" t="str">
            <v>NUROLL TOALLA EN ROLLO BLANCA H/S 137.16 M (CAJA C</v>
          </cell>
          <cell r="C4247">
            <v>337.5</v>
          </cell>
        </row>
        <row r="4248">
          <cell r="A4248">
            <v>8308</v>
          </cell>
          <cell r="B4248" t="str">
            <v>COMPACT PAPEL HIGIÉNICO H/D 171 M (CAJA C/18)</v>
          </cell>
          <cell r="C4248">
            <v>438.75</v>
          </cell>
        </row>
        <row r="4249">
          <cell r="A4249">
            <v>8309</v>
          </cell>
          <cell r="B4249" t="str">
            <v>CUBRE ASIENTOS (CAJA C/2500)</v>
          </cell>
          <cell r="C4249">
            <v>715.5</v>
          </cell>
        </row>
        <row r="4250">
          <cell r="A4250">
            <v>8310</v>
          </cell>
          <cell r="B4250" t="str">
            <v>TOALLA EN ROLLO BLANCA S.A.R. H/S 180 MTS</v>
          </cell>
          <cell r="C4250">
            <v>243</v>
          </cell>
        </row>
        <row r="4251">
          <cell r="A4251">
            <v>8311</v>
          </cell>
          <cell r="B4251" t="str">
            <v>T. INTERDOB. BIG FOLD Z H/S 12PAQ C/184 2200 BCO</v>
          </cell>
          <cell r="C4251">
            <v>290.08</v>
          </cell>
        </row>
        <row r="4252">
          <cell r="A4252">
            <v>8312</v>
          </cell>
          <cell r="B4252" t="str">
            <v>T. EN ROLLO SOFPULL DE FLUIDO CONCENTRICO H/S 6PAQ</v>
          </cell>
          <cell r="C4252">
            <v>303.75</v>
          </cell>
        </row>
        <row r="4253">
          <cell r="A4253">
            <v>8313</v>
          </cell>
          <cell r="B4253" t="str">
            <v>T. EN ROLLO SOFPULL DE FLUIDO CONCENTRICO H/S 6PAQ</v>
          </cell>
          <cell r="C4253">
            <v>392.49</v>
          </cell>
        </row>
        <row r="4254">
          <cell r="A4254">
            <v>8314</v>
          </cell>
          <cell r="B4254" t="str">
            <v>WIPER TUFFMATE TRABAJOS PESADOS CJ C/3 ROLLOS 76.2</v>
          </cell>
          <cell r="C4254">
            <v>799</v>
          </cell>
        </row>
        <row r="4255">
          <cell r="A4255">
            <v>8315</v>
          </cell>
          <cell r="B4255" t="str">
            <v>WIPER TASKMATE DRC TOALLA P/MECANICO CJ. C/6 ROLL.</v>
          </cell>
          <cell r="C4255">
            <v>1012</v>
          </cell>
        </row>
        <row r="4256">
          <cell r="A4256">
            <v>8316</v>
          </cell>
          <cell r="B4256" t="str">
            <v>WIPER TASKMATE DRC USOS MULTIPLES CJ. C/6 ROLL.</v>
          </cell>
          <cell r="C4256">
            <v>975</v>
          </cell>
        </row>
        <row r="4257">
          <cell r="A4257">
            <v>8317</v>
          </cell>
          <cell r="B4257" t="str">
            <v>WIPER TASKMATE ECONOMICO CJ. C/6 ROLL. DE 100.58 M</v>
          </cell>
          <cell r="C4257">
            <v>970</v>
          </cell>
        </row>
        <row r="4258">
          <cell r="A4258">
            <v>8318</v>
          </cell>
          <cell r="B4258" t="str">
            <v>WIPER TUFFMATE INDUST. Y MECANICO CJ C/6 ROLL.</v>
          </cell>
          <cell r="C4258">
            <v>701.62</v>
          </cell>
        </row>
        <row r="4259">
          <cell r="A4259">
            <v>8319</v>
          </cell>
          <cell r="B4259" t="str">
            <v>KEY TOALLA EN ROLLO CORMATIC H/S 132 M NATURAL 12</v>
          </cell>
          <cell r="C4259">
            <v>432</v>
          </cell>
        </row>
        <row r="4260">
          <cell r="A4260">
            <v>8320</v>
          </cell>
          <cell r="B4260" t="str">
            <v>KEY TOALLA EN ROLLO CORMATIC H/S 132 M BLANCA 12</v>
          </cell>
          <cell r="C4260">
            <v>337</v>
          </cell>
        </row>
        <row r="4261">
          <cell r="A4261">
            <v>8321</v>
          </cell>
          <cell r="B4261" t="str">
            <v>SMARTONE 977 H/D (13.6x20.5CM) 200M C/6</v>
          </cell>
          <cell r="C4261">
            <v>201</v>
          </cell>
        </row>
        <row r="4262">
          <cell r="A4262">
            <v>8322</v>
          </cell>
          <cell r="B4262" t="str">
            <v>Servilleta EasyNap Sr. Blanca (caja c/6000)</v>
          </cell>
          <cell r="C4262">
            <v>391.5</v>
          </cell>
        </row>
        <row r="4263">
          <cell r="A4263">
            <v>8323</v>
          </cell>
          <cell r="B4263" t="str">
            <v>Servilleta EasyNap Sr. Kraft (caja c/6000)</v>
          </cell>
          <cell r="C4263">
            <v>432</v>
          </cell>
        </row>
        <row r="4264">
          <cell r="A4264">
            <v>8324</v>
          </cell>
          <cell r="B4264" t="str">
            <v>Servilleta EasyNap Jr. Blanca (caja c/9000)</v>
          </cell>
          <cell r="C4264">
            <v>459</v>
          </cell>
        </row>
        <row r="4265">
          <cell r="A4265">
            <v>8325</v>
          </cell>
          <cell r="B4265" t="str">
            <v>Servilleta EasyNap Jr. Kraft (caja c/9000)</v>
          </cell>
          <cell r="C4265">
            <v>379.35</v>
          </cell>
        </row>
        <row r="4266">
          <cell r="A4266">
            <v>8326</v>
          </cell>
          <cell r="C4266">
            <v>455.63</v>
          </cell>
        </row>
        <row r="4267">
          <cell r="A4267">
            <v>8327</v>
          </cell>
          <cell r="B4267" t="str">
            <v>Sofpull Toalla en Rollo Manual Blanca 305m (caja c</v>
          </cell>
          <cell r="C4267">
            <v>533.25</v>
          </cell>
        </row>
        <row r="4268">
          <cell r="A4268">
            <v>8345</v>
          </cell>
          <cell r="B4268" t="str">
            <v>Jabón Espuma GP Morado (caja con 2 cartuchos)</v>
          </cell>
          <cell r="C4268">
            <v>301.73</v>
          </cell>
        </row>
        <row r="4269">
          <cell r="A4269">
            <v>8346</v>
          </cell>
          <cell r="B4269" t="str">
            <v>Jabón Espuma GP Antibacterial (caja con 2 cartucho</v>
          </cell>
          <cell r="C4269">
            <v>329.4</v>
          </cell>
        </row>
        <row r="4270">
          <cell r="A4270">
            <v>8351</v>
          </cell>
          <cell r="B4270" t="str">
            <v>DESPACHADOR DE TOALLA KEY CORMATIC (ESM8197)</v>
          </cell>
          <cell r="C4270">
            <v>320</v>
          </cell>
        </row>
        <row r="4271">
          <cell r="A4271">
            <v>8352</v>
          </cell>
          <cell r="B4271" t="str">
            <v>DESPACHADOR DE PAPEL 2 ROLLOS KEY CORMATIC (ES0250</v>
          </cell>
          <cell r="C4271">
            <v>200</v>
          </cell>
        </row>
        <row r="4272">
          <cell r="A4272">
            <v>8353</v>
          </cell>
          <cell r="B4272" t="str">
            <v>DESPACHADOR DE PAPEL 3 ROLLOS KEY CORMATIC (SM0350</v>
          </cell>
          <cell r="C4272">
            <v>220</v>
          </cell>
        </row>
        <row r="4273">
          <cell r="A4273">
            <v>8354</v>
          </cell>
          <cell r="B4273" t="str">
            <v>DESPACHADOR DE TOALLA KEY ULTIMATIC (E0262P)</v>
          </cell>
          <cell r="C4273">
            <v>320</v>
          </cell>
        </row>
        <row r="4274">
          <cell r="A4274">
            <v>8355</v>
          </cell>
          <cell r="B4274" t="str">
            <v>DESPACHADOR DE PAPEL 2 ROLLOS KEY ULTIMATIC (E0401</v>
          </cell>
          <cell r="C4274">
            <v>12.03</v>
          </cell>
        </row>
        <row r="4275">
          <cell r="A4275">
            <v>8356</v>
          </cell>
          <cell r="B4275" t="str">
            <v>DESPACHADOR DE PAPEL 3 ROLLOS KEY ULTIMATIC (0411N</v>
          </cell>
          <cell r="C4275">
            <v>15.16</v>
          </cell>
        </row>
        <row r="4276">
          <cell r="A4276">
            <v>8357</v>
          </cell>
          <cell r="B4276" t="str">
            <v>DESPACHADOR DE TOALLA HACCP (E0257)</v>
          </cell>
          <cell r="C4276">
            <v>770.85</v>
          </cell>
        </row>
        <row r="4277">
          <cell r="A4277">
            <v>8358</v>
          </cell>
          <cell r="B4277" t="str">
            <v>DESPACHADOR TOALLA ENMOTION AZUL</v>
          </cell>
          <cell r="C4277">
            <v>533.25</v>
          </cell>
        </row>
        <row r="4278">
          <cell r="A4278">
            <v>8359</v>
          </cell>
          <cell r="B4278" t="str">
            <v>DESPACHADOR TOALLA ENMOTION HUMO</v>
          </cell>
          <cell r="C4278">
            <v>533.25</v>
          </cell>
        </row>
        <row r="4279">
          <cell r="A4279">
            <v>8360</v>
          </cell>
          <cell r="B4279" t="str">
            <v>DESPACHADOR TOALLA NUROLL HUMO</v>
          </cell>
          <cell r="C4279">
            <v>729</v>
          </cell>
        </row>
        <row r="4280">
          <cell r="A4280">
            <v>8361</v>
          </cell>
          <cell r="B4280" t="str">
            <v>DESPACHADOR TOALLA NUROLL BLANCO</v>
          </cell>
          <cell r="C4280">
            <v>391.5</v>
          </cell>
        </row>
        <row r="4281">
          <cell r="A4281">
            <v>8362</v>
          </cell>
          <cell r="B4281" t="str">
            <v>DESPACHADOR HIGIÉNICO COMPACT HUMO</v>
          </cell>
          <cell r="C4281">
            <v>114.75</v>
          </cell>
        </row>
        <row r="4282">
          <cell r="A4282">
            <v>8363</v>
          </cell>
          <cell r="B4282" t="str">
            <v>DESPACHADOR HIGIÉNICO COMPACT BLANCO</v>
          </cell>
          <cell r="C4282">
            <v>114.75</v>
          </cell>
        </row>
        <row r="4283">
          <cell r="A4283">
            <v>8364</v>
          </cell>
          <cell r="B4283" t="str">
            <v>DESPACHADOR CUBRE ASIENTOS HUMO</v>
          </cell>
          <cell r="C4283">
            <v>81</v>
          </cell>
        </row>
        <row r="4284">
          <cell r="A4284">
            <v>8370</v>
          </cell>
          <cell r="B4284" t="str">
            <v>DESPACHADOR SOFPULL MEDIANO (P/320 TOALLAS) HUMO</v>
          </cell>
          <cell r="C4284">
            <v>162</v>
          </cell>
        </row>
        <row r="4285">
          <cell r="A4285">
            <v>8371</v>
          </cell>
          <cell r="B4285" t="str">
            <v>DESPACHADOR SOFPULL MEDIANO (P/320 TOALLAS) AZUL</v>
          </cell>
          <cell r="C4285">
            <v>162</v>
          </cell>
        </row>
        <row r="4286">
          <cell r="A4286">
            <v>8372</v>
          </cell>
          <cell r="B4286" t="str">
            <v>DESPACHADOR SOFPULL GRANDE (P/560 TOALLAS) HUMO</v>
          </cell>
          <cell r="C4286">
            <v>587.25</v>
          </cell>
        </row>
        <row r="4287">
          <cell r="A4287">
            <v>8373</v>
          </cell>
          <cell r="B4287" t="str">
            <v>DESPACHADOR SOFPULL GRANDE (P/560 TOALLAS) AZUL</v>
          </cell>
          <cell r="C4287">
            <v>587.25</v>
          </cell>
        </row>
        <row r="4288">
          <cell r="A4288">
            <v>8374</v>
          </cell>
          <cell r="B4288" t="str">
            <v>DESPACHADOR GO RAG P/WIPERS MANOS LIBRES ROJO CAJA</v>
          </cell>
          <cell r="C4288">
            <v>350</v>
          </cell>
        </row>
        <row r="4289">
          <cell r="A4289">
            <v>8375</v>
          </cell>
          <cell r="B4289" t="str">
            <v>DESP. AUTOMATICO DE TOALLA KEY CROMATIC BLANCO</v>
          </cell>
          <cell r="C4289">
            <v>661.5</v>
          </cell>
        </row>
        <row r="4290">
          <cell r="A4290">
            <v>8376</v>
          </cell>
          <cell r="B4290" t="str">
            <v>DESP. MANUAL  DE TOALLA KEY CROMATIC BLANCO</v>
          </cell>
          <cell r="C4290">
            <v>432</v>
          </cell>
        </row>
        <row r="4291">
          <cell r="A4291">
            <v>8377</v>
          </cell>
          <cell r="B4291" t="str">
            <v>DESP. DE PAPEL 2 ROLLOS KEY CROMATIC BLANCO</v>
          </cell>
          <cell r="C4291">
            <v>273.38</v>
          </cell>
        </row>
        <row r="4292">
          <cell r="A4292">
            <v>8378</v>
          </cell>
          <cell r="B4292" t="str">
            <v>DESP. DE PAPEL 3 ROLLOS KEY CROMATIC BLANCO</v>
          </cell>
          <cell r="C4292">
            <v>273.38</v>
          </cell>
        </row>
        <row r="4293">
          <cell r="A4293">
            <v>8384</v>
          </cell>
          <cell r="B4293" t="str">
            <v>S/D</v>
          </cell>
          <cell r="C4293">
            <v>150</v>
          </cell>
        </row>
        <row r="4294">
          <cell r="A4294">
            <v>8501</v>
          </cell>
          <cell r="B4294" t="str">
            <v>KEY PAPEL CORMATIC H/S 216 M (2500)  36 ROLLOS</v>
          </cell>
          <cell r="C4294">
            <v>419</v>
          </cell>
        </row>
        <row r="4295">
          <cell r="A4295">
            <v>8502</v>
          </cell>
          <cell r="B4295" t="str">
            <v>KEY PAPEL CORMATIC H/D 108 M (2520)  36 ROLLOS</v>
          </cell>
          <cell r="C4295">
            <v>372</v>
          </cell>
        </row>
        <row r="4296">
          <cell r="A4296">
            <v>8503</v>
          </cell>
          <cell r="B4296" t="str">
            <v>KEY TOALLA EN ROLLO HACCP H/S 129.2 M BLANCA (2530</v>
          </cell>
          <cell r="C4296">
            <v>308</v>
          </cell>
        </row>
        <row r="4297">
          <cell r="A4297">
            <v>8504</v>
          </cell>
          <cell r="B4297" t="str">
            <v>KEY TOALLA EN ROLLO CORMATIC H/S 114 M NATURAL (27</v>
          </cell>
          <cell r="C4297">
            <v>313.45</v>
          </cell>
        </row>
        <row r="4298">
          <cell r="A4298">
            <v>8505</v>
          </cell>
          <cell r="B4298" t="str">
            <v>KEY TOALLA EN ROLLO CORMATIC H/S 114 M BLANCA (273</v>
          </cell>
          <cell r="C4298">
            <v>307</v>
          </cell>
        </row>
        <row r="4299">
          <cell r="A4299">
            <v>8506</v>
          </cell>
          <cell r="B4299" t="str">
            <v>ENMOTION TOALLA EN ROLLO BLANCA H/S 243.84 M (CAJA</v>
          </cell>
          <cell r="C4299">
            <v>471.58</v>
          </cell>
        </row>
        <row r="4300">
          <cell r="A4300">
            <v>8507</v>
          </cell>
          <cell r="B4300" t="str">
            <v>NUROLL TOALLA EN ROLLO BLANCA H/S 137.16 M (CAJA C</v>
          </cell>
          <cell r="C4300">
            <v>343.01</v>
          </cell>
        </row>
        <row r="4301">
          <cell r="A4301">
            <v>8508</v>
          </cell>
          <cell r="B4301" t="str">
            <v>COMPACT PAPEL HIGIÉNICO H/D 171 M (CAJA C/18)</v>
          </cell>
          <cell r="C4301">
            <v>332.56</v>
          </cell>
        </row>
        <row r="4302">
          <cell r="A4302">
            <v>8509</v>
          </cell>
          <cell r="B4302" t="str">
            <v>CUBRE ASIENTOS (CAJA C/2500)</v>
          </cell>
          <cell r="C4302">
            <v>506.87</v>
          </cell>
        </row>
        <row r="4303">
          <cell r="A4303">
            <v>8510</v>
          </cell>
          <cell r="B4303" t="str">
            <v>TOALLA EN ROLLO BLANCA S.A.R. H/S 180 MTS</v>
          </cell>
          <cell r="C4303">
            <v>195.81</v>
          </cell>
        </row>
        <row r="4304">
          <cell r="A4304">
            <v>8511</v>
          </cell>
          <cell r="B4304" t="str">
            <v>T. INTERDOB. BIG FOLD Z H/S 12PAQ C/184 2200 BCO</v>
          </cell>
          <cell r="C4304">
            <v>290.08</v>
          </cell>
        </row>
        <row r="4305">
          <cell r="A4305">
            <v>8512</v>
          </cell>
          <cell r="B4305" t="str">
            <v>T. EN ROLLO SOFPULL DE FLUIDO CONCENTRICO H/S 6PAQ</v>
          </cell>
          <cell r="C4305">
            <v>239.85</v>
          </cell>
        </row>
        <row r="4306">
          <cell r="A4306">
            <v>8513</v>
          </cell>
          <cell r="B4306" t="str">
            <v>T. EN ROLLO SOFPULL DE FLUIDO CONCENTRICO H/S 6PAQ</v>
          </cell>
          <cell r="C4306">
            <v>392.49</v>
          </cell>
        </row>
        <row r="4307">
          <cell r="A4307">
            <v>8514</v>
          </cell>
          <cell r="B4307" t="str">
            <v>WIPER TUFFMATE TRABAJOS PESADOS CJ C/3 ROLLOS 76.2</v>
          </cell>
          <cell r="C4307">
            <v>655.48</v>
          </cell>
        </row>
        <row r="4308">
          <cell r="A4308">
            <v>8515</v>
          </cell>
          <cell r="B4308" t="str">
            <v>WIPER TASKMATE DRC TOALLA P/MECANICO CJ. C/6 ROLL.</v>
          </cell>
          <cell r="C4308">
            <v>829.53</v>
          </cell>
        </row>
        <row r="4309">
          <cell r="A4309">
            <v>8516</v>
          </cell>
          <cell r="B4309" t="str">
            <v>WIPER TASKMATE DRC USOS MULTIPLES CJ. C/6 ROLL.</v>
          </cell>
          <cell r="C4309">
            <v>799.23</v>
          </cell>
        </row>
        <row r="4310">
          <cell r="A4310">
            <v>8517</v>
          </cell>
          <cell r="B4310" t="str">
            <v>WIPER TASKMATE ECONOMICO CJ. C/6 ROLL. DE 100.58 M</v>
          </cell>
          <cell r="C4310">
            <v>794.89</v>
          </cell>
        </row>
        <row r="4311">
          <cell r="A4311">
            <v>8518</v>
          </cell>
          <cell r="B4311" t="str">
            <v>WIPER TUFFMATE INDUST. Y MECANICO CJ C/6 ROLL.</v>
          </cell>
          <cell r="C4311">
            <v>701.62</v>
          </cell>
        </row>
        <row r="4312">
          <cell r="A4312">
            <v>8519</v>
          </cell>
          <cell r="B4312" t="str">
            <v>KEY TOALLA EN ROLLO CORMATIC H/S 132 M NATURAL 12</v>
          </cell>
          <cell r="C4312">
            <v>365.41</v>
          </cell>
        </row>
        <row r="4313">
          <cell r="A4313">
            <v>8520</v>
          </cell>
          <cell r="B4313" t="str">
            <v>KEY TOALLA EN ROLLO CORMATIC H/S 132 M BLANCA 12</v>
          </cell>
          <cell r="C4313">
            <v>337</v>
          </cell>
        </row>
        <row r="4314">
          <cell r="A4314">
            <v>8551</v>
          </cell>
          <cell r="B4314" t="str">
            <v>DESPACHADOR DE TOALLA KEY CORMATIC (ESM8197)</v>
          </cell>
          <cell r="C4314">
            <v>320</v>
          </cell>
        </row>
        <row r="4315">
          <cell r="A4315">
            <v>8552</v>
          </cell>
          <cell r="B4315" t="str">
            <v>DESPACHADOR DE PAPEL 2 ROLLOS KEY CORMATIC (ES0250</v>
          </cell>
          <cell r="C4315">
            <v>200</v>
          </cell>
        </row>
        <row r="4316">
          <cell r="A4316">
            <v>8553</v>
          </cell>
          <cell r="B4316" t="str">
            <v>DESPACHADOR DE PAPEL 3 ROLLOS KEY CORMATIC (SM0350</v>
          </cell>
          <cell r="C4316">
            <v>220</v>
          </cell>
        </row>
        <row r="4317">
          <cell r="A4317">
            <v>8554</v>
          </cell>
          <cell r="B4317" t="str">
            <v>DESPACHADOR DE TOALLA KEY ULTIMATIC (E0262P)</v>
          </cell>
          <cell r="C4317">
            <v>320</v>
          </cell>
        </row>
        <row r="4318">
          <cell r="A4318">
            <v>8555</v>
          </cell>
          <cell r="B4318" t="str">
            <v>DESPACHADOR DE PAPEL 2 ROLLOS KEY ULTIMATIC (E0401</v>
          </cell>
          <cell r="C4318">
            <v>12.03</v>
          </cell>
        </row>
        <row r="4319">
          <cell r="A4319">
            <v>8556</v>
          </cell>
          <cell r="B4319" t="str">
            <v>DESPACHADOR DE PAPEL 3 ROLLOS KEY ULTIMATIC (0411N</v>
          </cell>
          <cell r="C4319">
            <v>15.16</v>
          </cell>
        </row>
        <row r="4320">
          <cell r="A4320">
            <v>8557</v>
          </cell>
          <cell r="B4320" t="str">
            <v>DESPACHADOR DE TOALLA HACCP (E0257)</v>
          </cell>
          <cell r="C4320">
            <v>350</v>
          </cell>
        </row>
        <row r="4321">
          <cell r="A4321">
            <v>8558</v>
          </cell>
          <cell r="B4321" t="str">
            <v>DESPACHADOR TOALLA ENMOTION AZUL</v>
          </cell>
          <cell r="C4321">
            <v>350</v>
          </cell>
        </row>
        <row r="4322">
          <cell r="A4322">
            <v>8559</v>
          </cell>
          <cell r="B4322" t="str">
            <v>DESPACHADOR TOALLA ENMOTION HUMO</v>
          </cell>
          <cell r="C4322">
            <v>350</v>
          </cell>
        </row>
        <row r="4323">
          <cell r="A4323">
            <v>8560</v>
          </cell>
          <cell r="B4323" t="str">
            <v>DESPACHADOR TOALLA NUROLL HUMO</v>
          </cell>
          <cell r="C4323">
            <v>269.85000000000002</v>
          </cell>
        </row>
        <row r="4324">
          <cell r="A4324">
            <v>8561</v>
          </cell>
          <cell r="B4324" t="str">
            <v>DESPACHADOR TOALLA NUROLL BLANCO</v>
          </cell>
          <cell r="C4324">
            <v>269.85000000000002</v>
          </cell>
        </row>
        <row r="4325">
          <cell r="A4325">
            <v>8562</v>
          </cell>
          <cell r="B4325" t="str">
            <v>DESPACHADOR HIGIÉNICO COMPACT HUMO</v>
          </cell>
          <cell r="C4325">
            <v>86.1</v>
          </cell>
        </row>
        <row r="4326">
          <cell r="A4326">
            <v>8563</v>
          </cell>
          <cell r="B4326" t="str">
            <v>DESPACHADOR HIGIÉNICO COMPACT BLANCO</v>
          </cell>
          <cell r="C4326">
            <v>86.1</v>
          </cell>
        </row>
        <row r="4327">
          <cell r="A4327">
            <v>8564</v>
          </cell>
          <cell r="B4327" t="str">
            <v>DESPACHADOR CUBRE ASIENTOS HUMO</v>
          </cell>
          <cell r="C4327">
            <v>39.69</v>
          </cell>
        </row>
        <row r="4328">
          <cell r="A4328">
            <v>8565</v>
          </cell>
          <cell r="B4328" t="str">
            <v>DESP. HIGIENICO MICROTWIN HUMO</v>
          </cell>
          <cell r="C4328">
            <v>120</v>
          </cell>
        </row>
        <row r="4329">
          <cell r="A4329">
            <v>8570</v>
          </cell>
          <cell r="B4329" t="str">
            <v>DESP.SOFPULL MEDIANO (P/320 TO HUMO CAJA C/1 (5820</v>
          </cell>
          <cell r="C4329">
            <v>147</v>
          </cell>
        </row>
        <row r="4330">
          <cell r="A4330">
            <v>8571</v>
          </cell>
          <cell r="B4330" t="str">
            <v>DESPACHADOR SOFPULL MEDIANO (P/320 TOALLAS) AZUL</v>
          </cell>
          <cell r="C4330">
            <v>147</v>
          </cell>
        </row>
        <row r="4331">
          <cell r="A4331">
            <v>8572</v>
          </cell>
          <cell r="B4331" t="str">
            <v>DESPACHADOR SOFPULL GRANDE (P/560 TOALLAS) HUMO</v>
          </cell>
          <cell r="C4331">
            <v>147</v>
          </cell>
        </row>
        <row r="4332">
          <cell r="A4332">
            <v>8573</v>
          </cell>
          <cell r="B4332" t="str">
            <v>DESPACHADOR SOFPULL GRANDE (P/560 TOALLAS) AZUL</v>
          </cell>
          <cell r="C4332">
            <v>147</v>
          </cell>
        </row>
        <row r="4333">
          <cell r="A4333">
            <v>8574</v>
          </cell>
          <cell r="B4333" t="str">
            <v>DESPACHADOR GO RAG P/WIPERS MANOS LIBRES ROJO CAJA</v>
          </cell>
          <cell r="C4333">
            <v>350</v>
          </cell>
        </row>
        <row r="4334">
          <cell r="A4334">
            <v>8575</v>
          </cell>
          <cell r="B4334" t="str">
            <v>DESP. AUTOMATICO DE TOALLA KEY CROMATIC BLANCO</v>
          </cell>
          <cell r="C4334">
            <v>350</v>
          </cell>
        </row>
        <row r="4335">
          <cell r="A4335">
            <v>8576</v>
          </cell>
          <cell r="B4335" t="str">
            <v>DESP. MANUAL  DE TOALLA KEY CROMATIC BLANCO</v>
          </cell>
          <cell r="C4335">
            <v>350</v>
          </cell>
        </row>
        <row r="4336">
          <cell r="A4336">
            <v>8577</v>
          </cell>
          <cell r="B4336" t="str">
            <v>DESP. DE PAPEL 2 ROLLOS KEY CROMATIC BLANCO</v>
          </cell>
          <cell r="C4336">
            <v>240</v>
          </cell>
        </row>
        <row r="4337">
          <cell r="A4337">
            <v>8578</v>
          </cell>
          <cell r="B4337" t="str">
            <v>DESP. DE PAPEL 3 ROLLOS KEY CROMATIC BLANCO</v>
          </cell>
          <cell r="C4337">
            <v>280</v>
          </cell>
        </row>
        <row r="4338">
          <cell r="A4338">
            <v>8600</v>
          </cell>
          <cell r="B4338" t="str">
            <v>SERVICIO CONTROL SANITARIO</v>
          </cell>
          <cell r="C4338">
            <v>70</v>
          </cell>
        </row>
        <row r="4339">
          <cell r="A4339">
            <v>8601</v>
          </cell>
          <cell r="B4339" t="str">
            <v>BASURERO POLIPIEL NEGRO (BI60091)</v>
          </cell>
          <cell r="C4339">
            <v>481.3</v>
          </cell>
        </row>
        <row r="4340">
          <cell r="A4340">
            <v>8602</v>
          </cell>
          <cell r="B4340" t="str">
            <v>BASURERO POLIPIEL MARRON (BI60097)</v>
          </cell>
          <cell r="C4340">
            <v>481.3</v>
          </cell>
        </row>
        <row r="4341">
          <cell r="A4341">
            <v>8603</v>
          </cell>
          <cell r="B4341" t="str">
            <v>BASURERO BALANCIN (BE75500)</v>
          </cell>
          <cell r="C4341">
            <v>1155.72</v>
          </cell>
        </row>
        <row r="4342">
          <cell r="A4342">
            <v>8604</v>
          </cell>
          <cell r="B4342" t="str">
            <v>BASURERO RECTANGULAR (BI70400)</v>
          </cell>
          <cell r="C4342">
            <v>577.86</v>
          </cell>
        </row>
        <row r="4343">
          <cell r="A4343">
            <v>8605</v>
          </cell>
          <cell r="B4343" t="str">
            <v>BASURERO REDONDO PEQUEÑO (BI70100)</v>
          </cell>
          <cell r="C4343">
            <v>275</v>
          </cell>
        </row>
        <row r="4344">
          <cell r="A4344">
            <v>8606</v>
          </cell>
          <cell r="B4344" t="str">
            <v>BASURERO CUADRADO (BI70000)</v>
          </cell>
          <cell r="C4344">
            <v>285</v>
          </cell>
        </row>
        <row r="4345">
          <cell r="A4345">
            <v>8607</v>
          </cell>
          <cell r="B4345" t="str">
            <v>BASURERO REDONDO (BI70100)</v>
          </cell>
          <cell r="C4345">
            <v>314.29000000000002</v>
          </cell>
        </row>
        <row r="4346">
          <cell r="A4346">
            <v>8608</v>
          </cell>
          <cell r="B4346" t="str">
            <v>BASURERO REDONDO BCO.C/CENICER (BI70200)</v>
          </cell>
          <cell r="C4346">
            <v>409.4</v>
          </cell>
        </row>
        <row r="4347">
          <cell r="A4347">
            <v>8609</v>
          </cell>
          <cell r="B4347" t="str">
            <v>BASURERO REDONDO NEGRO (BI70291)</v>
          </cell>
          <cell r="C4347">
            <v>875</v>
          </cell>
        </row>
        <row r="4348">
          <cell r="A4348">
            <v>8610</v>
          </cell>
          <cell r="B4348" t="str">
            <v>BASURERO REDONDO MARRON (BI70297)</v>
          </cell>
          <cell r="C4348">
            <v>875</v>
          </cell>
        </row>
        <row r="4349">
          <cell r="A4349">
            <v>8611</v>
          </cell>
          <cell r="B4349" t="str">
            <v>BASURERO REDONDO GRIS(BE71302)</v>
          </cell>
          <cell r="C4349">
            <v>1943.58</v>
          </cell>
        </row>
        <row r="4350">
          <cell r="A4350">
            <v>8612</v>
          </cell>
          <cell r="B4350" t="str">
            <v>BASURERO MEDIA LUNA VERDE (BE81408)</v>
          </cell>
          <cell r="C4350">
            <v>1086.3</v>
          </cell>
        </row>
        <row r="4351">
          <cell r="A4351">
            <v>8613</v>
          </cell>
          <cell r="B4351" t="str">
            <v>BASURERO MEDIA LUNA NARANJA (BE81403)</v>
          </cell>
          <cell r="C4351">
            <v>625.79999999999995</v>
          </cell>
        </row>
        <row r="4352">
          <cell r="A4352">
            <v>8614</v>
          </cell>
          <cell r="B4352" t="str">
            <v>BASURERO PEDAL BLANCO (BI73030)</v>
          </cell>
          <cell r="C4352">
            <v>224.4</v>
          </cell>
        </row>
        <row r="4353">
          <cell r="A4353">
            <v>8615</v>
          </cell>
          <cell r="B4353" t="str">
            <v>BASURERO PEDAL CROMADO (BI72030)</v>
          </cell>
          <cell r="C4353">
            <v>273.33</v>
          </cell>
        </row>
        <row r="4354">
          <cell r="A4354">
            <v>8616</v>
          </cell>
          <cell r="B4354" t="str">
            <v>BASURERO MEDIA LUNA NEGRO (BG88201)</v>
          </cell>
          <cell r="C4354">
            <v>1756.43</v>
          </cell>
        </row>
        <row r="4355">
          <cell r="A4355">
            <v>8617</v>
          </cell>
          <cell r="B4355" t="str">
            <v>BASURERO MEDIA LUNA ACERO INOX (BG88210)</v>
          </cell>
          <cell r="C4355">
            <v>2970</v>
          </cell>
        </row>
        <row r="4356">
          <cell r="A4356">
            <v>8618</v>
          </cell>
          <cell r="B4356" t="str">
            <v>JABONERA DE BURBUJA (RB10040)</v>
          </cell>
          <cell r="C4356">
            <v>61.4</v>
          </cell>
        </row>
        <row r="4357">
          <cell r="A4357">
            <v>8619</v>
          </cell>
          <cell r="B4357" t="str">
            <v>JABONERA AITANA BLANCA</v>
          </cell>
          <cell r="C4357">
            <v>167.85000610351599</v>
          </cell>
        </row>
        <row r="4358">
          <cell r="A4358">
            <v>8620</v>
          </cell>
          <cell r="B4358" t="str">
            <v>JABONERA AITANA GRIS (DJ70020)</v>
          </cell>
          <cell r="C4358">
            <v>167.85000610351599</v>
          </cell>
        </row>
        <row r="4359">
          <cell r="A4359">
            <v>8621</v>
          </cell>
          <cell r="B4359" t="str">
            <v>ELIMINADOR DE INSECTOS TT-15N</v>
          </cell>
          <cell r="C4359">
            <v>1886</v>
          </cell>
        </row>
        <row r="4360">
          <cell r="A4360">
            <v>8622</v>
          </cell>
          <cell r="B4360" t="str">
            <v>SECADOR IBERO PULSADOR BLANCO (SM61000)</v>
          </cell>
          <cell r="C4360">
            <v>4309.22</v>
          </cell>
        </row>
        <row r="4361">
          <cell r="A4361">
            <v>8623</v>
          </cell>
          <cell r="B4361" t="str">
            <v>SECADOR IBERO OPTICO BLANCO (SM62000)</v>
          </cell>
          <cell r="C4361">
            <v>4495.3999999999996</v>
          </cell>
        </row>
        <row r="4362">
          <cell r="A4362">
            <v>8624</v>
          </cell>
          <cell r="B4362" t="str">
            <v>SECADOR LINCE PULSADOR (SM81000)</v>
          </cell>
          <cell r="C4362">
            <v>1687.4</v>
          </cell>
        </row>
        <row r="4363">
          <cell r="A4363">
            <v>8625</v>
          </cell>
          <cell r="B4363" t="str">
            <v>SECADOR LINCE OPTICO (SM82000)</v>
          </cell>
          <cell r="C4363">
            <v>1700.1</v>
          </cell>
        </row>
        <row r="4364">
          <cell r="A4364">
            <v>8626</v>
          </cell>
          <cell r="B4364" t="str">
            <v>SECADOR AURA PULSADOR(SM83000)</v>
          </cell>
          <cell r="C4364">
            <v>1099.4000000000001</v>
          </cell>
        </row>
        <row r="4365">
          <cell r="A4365">
            <v>8627</v>
          </cell>
          <cell r="B4365" t="str">
            <v>SECADOR AURA OPTICO (SM84000)</v>
          </cell>
          <cell r="C4365">
            <v>1211</v>
          </cell>
        </row>
        <row r="4366">
          <cell r="A4366">
            <v>8629</v>
          </cell>
          <cell r="B4366" t="str">
            <v>SECADOR IBERO SILVER OPTICO INOX. (AA 92126)</v>
          </cell>
          <cell r="C4366">
            <v>4494.74</v>
          </cell>
        </row>
        <row r="4367">
          <cell r="A4367">
            <v>8630</v>
          </cell>
          <cell r="B4367" t="str">
            <v>SECADOR FUTURA OPTICO AC.INOX. (AI-14000)</v>
          </cell>
          <cell r="C4367">
            <v>3046.72</v>
          </cell>
        </row>
        <row r="4368">
          <cell r="A4368">
            <v>8633</v>
          </cell>
          <cell r="B4368" t="str">
            <v>DESPACHADOR HIGIENICO ACERO    INOXIDABLE MINI JOF</v>
          </cell>
          <cell r="C4368">
            <v>1301.55</v>
          </cell>
        </row>
        <row r="4369">
          <cell r="A4369">
            <v>8640</v>
          </cell>
          <cell r="B4369" t="str">
            <v>BAG IN BOX VERDE MANZANA 500ML (VIENE EN CAJA C/12</v>
          </cell>
          <cell r="C4369">
            <v>14.08</v>
          </cell>
        </row>
        <row r="4370">
          <cell r="A4370">
            <v>8646</v>
          </cell>
          <cell r="B4370" t="str">
            <v>JABON NEUTROLIM EN CARTUCHO B&amp;B DE 500ML CAJA C/12</v>
          </cell>
          <cell r="C4370">
            <v>220.6</v>
          </cell>
        </row>
        <row r="4371">
          <cell r="A4371">
            <v>8647</v>
          </cell>
          <cell r="B4371" t="str">
            <v>JABON SAN-O-DERM EN CAT. B&amp;B DE 500ML CAJA C/12</v>
          </cell>
          <cell r="C4371">
            <v>265.60000000000002</v>
          </cell>
        </row>
        <row r="4372">
          <cell r="A4372">
            <v>8648</v>
          </cell>
          <cell r="B4372" t="str">
            <v>JABON DERM-O-WIPE EN CART. B&amp;B DE 500ML CAJA C/12</v>
          </cell>
          <cell r="C4372">
            <v>295.60000000000002</v>
          </cell>
        </row>
        <row r="4373">
          <cell r="A4373">
            <v>8649</v>
          </cell>
          <cell r="B4373" t="str">
            <v>JABON C. ALMENDRAS EN CART. B&amp;B DE 500ML CAJA C/12</v>
          </cell>
          <cell r="C4373">
            <v>227.7</v>
          </cell>
        </row>
        <row r="4374">
          <cell r="A4374">
            <v>8650</v>
          </cell>
          <cell r="B4374" t="str">
            <v>JABON BAG IN BOX FLORAL</v>
          </cell>
          <cell r="C4374">
            <v>166.75</v>
          </cell>
        </row>
        <row r="4375">
          <cell r="A4375">
            <v>8651</v>
          </cell>
          <cell r="B4375" t="str">
            <v>JABÓN BAG IN BOX MANZANA</v>
          </cell>
          <cell r="C4375">
            <v>166.75</v>
          </cell>
        </row>
        <row r="4376">
          <cell r="A4376">
            <v>8652</v>
          </cell>
          <cell r="B4376" t="str">
            <v>JABONERA BAG IN BOX</v>
          </cell>
          <cell r="C4376">
            <v>132.4</v>
          </cell>
        </row>
        <row r="4377">
          <cell r="A4377">
            <v>8653</v>
          </cell>
          <cell r="B4377" t="str">
            <v>JABONERA BAG IN BOX AUTOMÁTICA</v>
          </cell>
          <cell r="C4377">
            <v>711.21</v>
          </cell>
        </row>
        <row r="4378">
          <cell r="A4378">
            <v>8654</v>
          </cell>
          <cell r="B4378" t="str">
            <v>PANTALLA SANITARIA AZUL (PZA.) (8013)</v>
          </cell>
          <cell r="C4378">
            <v>13.69</v>
          </cell>
        </row>
        <row r="4379">
          <cell r="A4379">
            <v>8655</v>
          </cell>
          <cell r="B4379" t="str">
            <v>PANTALLA SANITARIA VERDE (8015)</v>
          </cell>
          <cell r="C4379">
            <v>7.7</v>
          </cell>
        </row>
        <row r="4380">
          <cell r="A4380">
            <v>8656</v>
          </cell>
          <cell r="B4380" t="str">
            <v>PASTILLA SANITARIA 70 GR</v>
          </cell>
          <cell r="C4380">
            <v>5.86</v>
          </cell>
        </row>
        <row r="4381">
          <cell r="A4381">
            <v>8657</v>
          </cell>
          <cell r="B4381" t="str">
            <v>PASTILLA SANITARIA 80 GR</v>
          </cell>
          <cell r="C4381">
            <v>7.42</v>
          </cell>
        </row>
        <row r="4382">
          <cell r="A4382">
            <v>8658</v>
          </cell>
          <cell r="B4382" t="str">
            <v>PASTILLA SANITARIA 100 GR</v>
          </cell>
          <cell r="C4382">
            <v>8.8800000000000008</v>
          </cell>
        </row>
        <row r="4383">
          <cell r="A4383">
            <v>8659</v>
          </cell>
          <cell r="B4383" t="str">
            <v>PANTALLA SANITARIA CON BLOCK</v>
          </cell>
          <cell r="C4383">
            <v>16.21</v>
          </cell>
        </row>
        <row r="4384">
          <cell r="A4384">
            <v>8660</v>
          </cell>
          <cell r="B4384" t="str">
            <v>JABONERA RELLENABLE DE ALTA CAPACIDAD</v>
          </cell>
          <cell r="C4384">
            <v>357</v>
          </cell>
        </row>
        <row r="4385">
          <cell r="A4385">
            <v>8662</v>
          </cell>
          <cell r="B4385" t="str">
            <v>BAG IN BOX ROSA FLORAL 12x500</v>
          </cell>
          <cell r="C4385">
            <v>13.9</v>
          </cell>
        </row>
        <row r="4386">
          <cell r="A4386">
            <v>8670</v>
          </cell>
          <cell r="B4386" t="str">
            <v>DETERGENTE POLVO  9 KG</v>
          </cell>
          <cell r="C4386">
            <v>131.79</v>
          </cell>
        </row>
        <row r="4387">
          <cell r="A4387">
            <v>8671</v>
          </cell>
          <cell r="B4387" t="str">
            <v>KEY VCI 147 36 X 200 # 40</v>
          </cell>
          <cell r="C4387">
            <v>5.0999999999999996</v>
          </cell>
        </row>
        <row r="4388">
          <cell r="A4388">
            <v>8675</v>
          </cell>
          <cell r="B4388" t="str">
            <v>FRANELA BLANCA (ROLLO 25MX50CM</v>
          </cell>
          <cell r="C4388">
            <v>195.13</v>
          </cell>
        </row>
        <row r="4389">
          <cell r="A4389">
            <v>8676</v>
          </cell>
          <cell r="B4389" t="str">
            <v>FRANELA GRIS (ROLLO 25MX50CM)</v>
          </cell>
          <cell r="C4389">
            <v>195.13</v>
          </cell>
        </row>
        <row r="4390">
          <cell r="A4390">
            <v>8677</v>
          </cell>
          <cell r="B4390" t="str">
            <v>FRANELA ROJA (ROLLO 25MX50CM)</v>
          </cell>
          <cell r="C4390">
            <v>195.13</v>
          </cell>
        </row>
        <row r="4391">
          <cell r="A4391">
            <v>8678</v>
          </cell>
          <cell r="B4391" t="str">
            <v>JERGA BLANCA</v>
          </cell>
          <cell r="C4391">
            <v>195.13</v>
          </cell>
        </row>
        <row r="4392">
          <cell r="A4392">
            <v>8679</v>
          </cell>
          <cell r="B4392" t="str">
            <v>JERGA COLOR (ROLLO 25MX50CM)</v>
          </cell>
          <cell r="C4392">
            <v>204.27</v>
          </cell>
        </row>
        <row r="4393">
          <cell r="A4393">
            <v>8680</v>
          </cell>
          <cell r="B4393" t="str">
            <v xml:space="preserve">VASO CONICO 104 (CAJA C/5000)  </v>
          </cell>
          <cell r="C4393">
            <v>371.96</v>
          </cell>
        </row>
        <row r="4394">
          <cell r="A4394">
            <v>8681</v>
          </cell>
          <cell r="B4394" t="str">
            <v>VASO CONICO 104-R (CAJA)</v>
          </cell>
          <cell r="C4394">
            <v>533.11</v>
          </cell>
        </row>
        <row r="4395">
          <cell r="A4395">
            <v>8682</v>
          </cell>
          <cell r="B4395" t="str">
            <v xml:space="preserve">VASO CONICO 106 (CAJA C/5000)  </v>
          </cell>
          <cell r="C4395">
            <v>474.4</v>
          </cell>
        </row>
        <row r="4396">
          <cell r="A4396">
            <v>8683</v>
          </cell>
          <cell r="C4396">
            <v>541.47</v>
          </cell>
        </row>
        <row r="4397">
          <cell r="A4397">
            <v>8685</v>
          </cell>
          <cell r="B4397" t="str">
            <v>JALADOR P/PISOS NACIONAL 40 CM</v>
          </cell>
          <cell r="C4397">
            <v>37.83</v>
          </cell>
        </row>
        <row r="4398">
          <cell r="A4398">
            <v>8686</v>
          </cell>
          <cell r="B4398" t="str">
            <v>JALADOR P/PISOS NACIONAL 50 CM</v>
          </cell>
          <cell r="C4398">
            <v>41.67</v>
          </cell>
        </row>
        <row r="4399">
          <cell r="A4399">
            <v>8687</v>
          </cell>
          <cell r="B4399" t="str">
            <v>CEPILLO TIPO PLANCHA           CEPILLO MANUAL T/PL</v>
          </cell>
          <cell r="C4399">
            <v>6.32</v>
          </cell>
        </row>
        <row r="4400">
          <cell r="A4400">
            <v>8688</v>
          </cell>
          <cell r="B4400" t="str">
            <v>CEPILLO SANITARIO NACIONAL     ESCOBILLON P/WC S/T</v>
          </cell>
          <cell r="C4400">
            <v>9.61</v>
          </cell>
        </row>
        <row r="4401">
          <cell r="A4401">
            <v>8689</v>
          </cell>
          <cell r="B4401" t="str">
            <v>CEPILLO SANITARIO C/RECIP.NAC. ESCOBILLON P/WC C/T</v>
          </cell>
          <cell r="C4401">
            <v>13.16</v>
          </cell>
        </row>
        <row r="4402">
          <cell r="A4402">
            <v>8690</v>
          </cell>
          <cell r="B4402" t="str">
            <v>ESCOBA TIPO CEPILLO ESCOBA ECONOMICA C/B</v>
          </cell>
          <cell r="C4402">
            <v>16.98</v>
          </cell>
        </row>
        <row r="4403">
          <cell r="A4403">
            <v>8691</v>
          </cell>
          <cell r="B4403" t="str">
            <v>ESCOBA TIPO CEPILLO EXTRA ESCOBA MAXI C/BASTON</v>
          </cell>
          <cell r="C4403">
            <v>14.5</v>
          </cell>
        </row>
        <row r="4404">
          <cell r="A4404">
            <v>8692</v>
          </cell>
          <cell r="B4404" t="str">
            <v>ESCOBA TIPO ABANICO            ESCOBA ABANICO MEDI</v>
          </cell>
          <cell r="C4404">
            <v>20.399999999999999</v>
          </cell>
        </row>
        <row r="4405">
          <cell r="A4405">
            <v>8693</v>
          </cell>
          <cell r="B4405" t="str">
            <v>ESCOBA TIPO ABANICO EXTRA      ESCOBA ABANICO LARG</v>
          </cell>
          <cell r="C4405">
            <v>16.55</v>
          </cell>
        </row>
        <row r="4406">
          <cell r="A4406">
            <v>8694</v>
          </cell>
          <cell r="B4406" t="str">
            <v>JALADOR PISOS ECON.M/MADERA 40 CM</v>
          </cell>
          <cell r="C4406">
            <v>17.77</v>
          </cell>
        </row>
        <row r="4407">
          <cell r="A4407">
            <v>8695</v>
          </cell>
          <cell r="B4407" t="str">
            <v>JALADOR PISOS ECON.M/MADERA 50 CM</v>
          </cell>
          <cell r="C4407">
            <v>18.809999999999999</v>
          </cell>
        </row>
        <row r="4408">
          <cell r="A4408">
            <v>8696</v>
          </cell>
          <cell r="B4408" t="str">
            <v xml:space="preserve">JALADOR PISOS ECON.M/MET.PL.40 CM                 </v>
          </cell>
          <cell r="C4408">
            <v>18.39</v>
          </cell>
        </row>
        <row r="4409">
          <cell r="A4409">
            <v>8697</v>
          </cell>
          <cell r="B4409" t="str">
            <v>JALADOR PISOS ECON.M/MET.PL.50 CM</v>
          </cell>
          <cell r="C4409">
            <v>24.77</v>
          </cell>
        </row>
        <row r="4410">
          <cell r="A4410">
            <v>8698</v>
          </cell>
          <cell r="B4410" t="str">
            <v>CEPILLO MANO DE LEON M/PLASTIC</v>
          </cell>
          <cell r="C4410">
            <v>6.9</v>
          </cell>
        </row>
        <row r="4411">
          <cell r="A4411">
            <v>8699</v>
          </cell>
          <cell r="B4411" t="str">
            <v>BOMBA DESTAPACAÑOS M/MADERA14C</v>
          </cell>
          <cell r="C4411">
            <v>8.98</v>
          </cell>
        </row>
        <row r="4412">
          <cell r="A4412">
            <v>8700</v>
          </cell>
          <cell r="B4412" t="str">
            <v>RECOGEDOR LAMINA M/MADERA</v>
          </cell>
          <cell r="C4412">
            <v>12.18</v>
          </cell>
        </row>
        <row r="4413">
          <cell r="A4413">
            <v>8701</v>
          </cell>
          <cell r="B4413" t="str">
            <v xml:space="preserve">FIBRA BLANCA ECONOM. CAJA C/40 </v>
          </cell>
          <cell r="C4413">
            <v>198.66</v>
          </cell>
        </row>
        <row r="4414">
          <cell r="A4414">
            <v>8702</v>
          </cell>
          <cell r="B4414" t="str">
            <v xml:space="preserve">FIBRA NEGRA ECONOM. CAJA C/20  </v>
          </cell>
          <cell r="C4414">
            <v>94.91</v>
          </cell>
        </row>
        <row r="4415">
          <cell r="A4415">
            <v>8703</v>
          </cell>
          <cell r="B4415" t="str">
            <v xml:space="preserve">FIBRA VERDE ECONOM. CAJA C/60  </v>
          </cell>
          <cell r="C4415">
            <v>235.51</v>
          </cell>
        </row>
        <row r="4416">
          <cell r="A4416">
            <v>8704</v>
          </cell>
          <cell r="B4416" t="str">
            <v xml:space="preserve">RECOGEDOR PLASTICO C/MANGO     </v>
          </cell>
          <cell r="C4416">
            <v>8.34</v>
          </cell>
        </row>
        <row r="4417">
          <cell r="A4417">
            <v>8705</v>
          </cell>
          <cell r="B4417" t="str">
            <v>ESCOBA T. CEPILLO MANGO MADERA ESCOBA ECONOMICA C/</v>
          </cell>
          <cell r="C4417">
            <v>6.2</v>
          </cell>
        </row>
        <row r="4418">
          <cell r="A4418">
            <v>8706</v>
          </cell>
          <cell r="B4418" t="str">
            <v>ESCOBA T. ABANICO MANGO MADERA ESCOBA ABANICO MEDI</v>
          </cell>
          <cell r="C4418">
            <v>20.34</v>
          </cell>
        </row>
        <row r="4419">
          <cell r="A4419">
            <v>8710</v>
          </cell>
          <cell r="B4419" t="str">
            <v>RCP RECOGEDOR LOBBY PRO RCP 2531</v>
          </cell>
          <cell r="C4419">
            <v>165.8</v>
          </cell>
        </row>
        <row r="4420">
          <cell r="A4420">
            <v>8711</v>
          </cell>
          <cell r="B4420" t="str">
            <v>RCP CUBETA C/EXPRIMIDOR 28 QT. COMPACT RCP 9A50 YE</v>
          </cell>
          <cell r="C4420">
            <v>578.6</v>
          </cell>
        </row>
        <row r="4421">
          <cell r="A4421">
            <v>8712</v>
          </cell>
          <cell r="B4421" t="str">
            <v>RCP CARRITO DE ASEADOR NEGRO RCP 6173 BLA</v>
          </cell>
          <cell r="C4421">
            <v>1578.5</v>
          </cell>
        </row>
        <row r="4422">
          <cell r="A4422">
            <v>8713</v>
          </cell>
          <cell r="B4422" t="str">
            <v>RCP BASURERO SLIM JIM BEIGE</v>
          </cell>
          <cell r="C4422">
            <v>1321.4</v>
          </cell>
        </row>
        <row r="4423">
          <cell r="A4423">
            <v>8800</v>
          </cell>
          <cell r="B4423" t="str">
            <v>JABONERA RELLENABLE (BAJA)</v>
          </cell>
          <cell r="C4423">
            <v>1</v>
          </cell>
        </row>
        <row r="4424">
          <cell r="A4424">
            <v>8801</v>
          </cell>
          <cell r="B4424" t="str">
            <v>ODOCONTROL I</v>
          </cell>
          <cell r="C4424">
            <v>1</v>
          </cell>
        </row>
        <row r="4425">
          <cell r="A4425">
            <v>8802</v>
          </cell>
          <cell r="B4425" t="str">
            <v xml:space="preserve">DESPACHADOR DE T.EN 1 PZA      </v>
          </cell>
          <cell r="C4425">
            <v>1</v>
          </cell>
        </row>
        <row r="4426">
          <cell r="A4426">
            <v>8803</v>
          </cell>
          <cell r="B4426" t="str">
            <v>KEY DESP.</v>
          </cell>
          <cell r="C4426">
            <v>1</v>
          </cell>
        </row>
        <row r="4427">
          <cell r="A4427">
            <v>8804</v>
          </cell>
          <cell r="B4427" t="str">
            <v xml:space="preserve">DESPACH.DE TOALLA EN ROLLO HUM </v>
          </cell>
          <cell r="C4427">
            <v>1</v>
          </cell>
        </row>
        <row r="4428">
          <cell r="A4428">
            <v>8805</v>
          </cell>
          <cell r="B4428" t="str">
            <v>BASE P/JABONERA COL 1 PZA</v>
          </cell>
          <cell r="C4428">
            <v>1</v>
          </cell>
        </row>
        <row r="4429">
          <cell r="A4429">
            <v>8806</v>
          </cell>
          <cell r="B4429" t="str">
            <v>KEY ODOCONTROL VI</v>
          </cell>
          <cell r="C4429">
            <v>1</v>
          </cell>
        </row>
        <row r="4430">
          <cell r="A4430">
            <v>8807</v>
          </cell>
          <cell r="B4430" t="str">
            <v>DESP. ESPRIT</v>
          </cell>
          <cell r="C4430">
            <v>1</v>
          </cell>
        </row>
        <row r="4431">
          <cell r="A4431">
            <v>8808</v>
          </cell>
          <cell r="B4431" t="str">
            <v>JABONERA RELLENABLE 30OZ (COMODATO)</v>
          </cell>
          <cell r="C4431">
            <v>1</v>
          </cell>
        </row>
        <row r="4432">
          <cell r="A4432">
            <v>8809</v>
          </cell>
          <cell r="B4432" t="str">
            <v>JABONERA RELLENABLE</v>
          </cell>
          <cell r="C4432">
            <v>1</v>
          </cell>
        </row>
        <row r="4433">
          <cell r="A4433">
            <v>8810</v>
          </cell>
          <cell r="B4433" t="str">
            <v xml:space="preserve">DESPACH.DE TOALLA INTERDOB.BCO (USADO)            </v>
          </cell>
          <cell r="C4433">
            <v>1</v>
          </cell>
        </row>
        <row r="4434">
          <cell r="A4434">
            <v>8811</v>
          </cell>
          <cell r="B4434" t="str">
            <v>JABONERA KEY COLOR HUMO 1 PZA</v>
          </cell>
          <cell r="C4434">
            <v>1</v>
          </cell>
        </row>
        <row r="4435">
          <cell r="A4435">
            <v>8812</v>
          </cell>
          <cell r="B4435" t="str">
            <v xml:space="preserve">DESPACHADOR DE TOAL 1 PZA      </v>
          </cell>
          <cell r="C4435">
            <v>1</v>
          </cell>
        </row>
        <row r="4436">
          <cell r="A4436">
            <v>8813</v>
          </cell>
          <cell r="B4436" t="str">
            <v>JABONERA KEY COLOR BEIGE</v>
          </cell>
          <cell r="C4436">
            <v>1</v>
          </cell>
        </row>
        <row r="4437">
          <cell r="A4437">
            <v>8814</v>
          </cell>
          <cell r="B4437" t="str">
            <v>DESPACHADOR DE TOALLA INTERDOBLADA HUMO</v>
          </cell>
          <cell r="C4437">
            <v>1</v>
          </cell>
        </row>
        <row r="4438">
          <cell r="A4438">
            <v>8815</v>
          </cell>
          <cell r="B4438" t="str">
            <v>JABONERA RELLENABLE 30 OZ</v>
          </cell>
          <cell r="C4438">
            <v>1</v>
          </cell>
        </row>
        <row r="4439">
          <cell r="A4439">
            <v>8816</v>
          </cell>
          <cell r="B4439" t="str">
            <v>JABONERA RELLENABLE 46 OZ</v>
          </cell>
          <cell r="C4439">
            <v>1</v>
          </cell>
        </row>
        <row r="4440">
          <cell r="A4440">
            <v>8817</v>
          </cell>
          <cell r="B4440" t="str">
            <v>JABONERA MARMOL ITALIANO</v>
          </cell>
          <cell r="C4440">
            <v>1</v>
          </cell>
        </row>
        <row r="4441">
          <cell r="A4441">
            <v>8818</v>
          </cell>
          <cell r="B4441" t="str">
            <v>JABONERA ORO</v>
          </cell>
          <cell r="C4441">
            <v>1</v>
          </cell>
        </row>
        <row r="4442">
          <cell r="A4442">
            <v>8819</v>
          </cell>
          <cell r="B4442" t="str">
            <v>JABONERA KEY HUMO DE LUJO (BAJA)</v>
          </cell>
          <cell r="C4442">
            <v>1</v>
          </cell>
        </row>
        <row r="4443">
          <cell r="A4443">
            <v>8820</v>
          </cell>
          <cell r="B4443" t="str">
            <v>JABONERA INDUSTRIAL COMODATO</v>
          </cell>
          <cell r="C4443">
            <v>1</v>
          </cell>
        </row>
        <row r="4444">
          <cell r="A4444">
            <v>8821</v>
          </cell>
          <cell r="B4444" t="str">
            <v xml:space="preserve">DESP. TOALLA EN ROLLO BLANCO   </v>
          </cell>
          <cell r="C4444">
            <v>1</v>
          </cell>
        </row>
        <row r="4445">
          <cell r="A4445">
            <v>8822</v>
          </cell>
          <cell r="B4445" t="str">
            <v>DESP. DOBLE ROLLO PAPEL SANITARIO</v>
          </cell>
          <cell r="C4445">
            <v>1</v>
          </cell>
        </row>
        <row r="4446">
          <cell r="A4446">
            <v>8823</v>
          </cell>
          <cell r="B4446" t="str">
            <v>DESPACHADOR MINIROLLO 2 CD. JUAREZ</v>
          </cell>
          <cell r="C4446">
            <v>1</v>
          </cell>
        </row>
        <row r="4447">
          <cell r="A4447">
            <v>8824</v>
          </cell>
          <cell r="B4447" t="str">
            <v>DESPACHADOR JUMBO 2</v>
          </cell>
          <cell r="C4447">
            <v>1</v>
          </cell>
        </row>
        <row r="4448">
          <cell r="A4448">
            <v>8825</v>
          </cell>
          <cell r="B4448" t="str">
            <v>JABONERA RELLENABLE HUMO COMOD. (BAJA)</v>
          </cell>
          <cell r="C4448">
            <v>1</v>
          </cell>
        </row>
        <row r="4449">
          <cell r="A4449">
            <v>8828</v>
          </cell>
          <cell r="B4449" t="str">
            <v>DOSIF. HERMETICO P/DET. LIQ. UMP200L</v>
          </cell>
          <cell r="C4449">
            <v>1</v>
          </cell>
        </row>
        <row r="4450">
          <cell r="A4450">
            <v>8829</v>
          </cell>
          <cell r="B4450" t="str">
            <v>PROMOCION DEL NUEVO ODOCONTROL</v>
          </cell>
          <cell r="C4450">
            <v>1</v>
          </cell>
        </row>
        <row r="4451">
          <cell r="A4451">
            <v>8830</v>
          </cell>
          <cell r="B4451" t="str">
            <v>NUEVA JABONERA NOVUX HUMO (BAJA)</v>
          </cell>
          <cell r="C4451">
            <v>1</v>
          </cell>
        </row>
        <row r="4452">
          <cell r="A4452">
            <v>8831</v>
          </cell>
          <cell r="B4452" t="str">
            <v>NUEVA JABONERA KEY BLANCA 1 PZ</v>
          </cell>
          <cell r="C4452">
            <v>1</v>
          </cell>
        </row>
        <row r="4453">
          <cell r="A4453">
            <v>8832</v>
          </cell>
          <cell r="B4453" t="str">
            <v>DESPACHADOR CARROUSEL ( SE DIO DE BAJA EL CODIGO N</v>
          </cell>
          <cell r="C4453">
            <v>1</v>
          </cell>
        </row>
        <row r="4454">
          <cell r="A4454">
            <v>8833</v>
          </cell>
          <cell r="B4454" t="str">
            <v>DESPACHADOR MAXIROLLO (L. ACTUAL) (SE DIO DE BAJA</v>
          </cell>
          <cell r="C4454">
            <v>1</v>
          </cell>
        </row>
        <row r="4455">
          <cell r="A4455">
            <v>8834</v>
          </cell>
          <cell r="B4455" t="str">
            <v>DESPACHADOR JUMBO ( SE DIO DE BAJA EL CODIGO)</v>
          </cell>
          <cell r="C4455">
            <v>1</v>
          </cell>
        </row>
        <row r="4456">
          <cell r="A4456">
            <v>8835</v>
          </cell>
          <cell r="B4456" t="str">
            <v>DESPACHADOR MAXIROLLO 3.25 HUMO</v>
          </cell>
          <cell r="C4456">
            <v>1</v>
          </cell>
        </row>
        <row r="4457">
          <cell r="A4457">
            <v>8836</v>
          </cell>
          <cell r="B4457" t="str">
            <v xml:space="preserve">DESPACHADOR MAXIRROLLO BLANCO  </v>
          </cell>
          <cell r="C4457">
            <v>1</v>
          </cell>
        </row>
        <row r="4458">
          <cell r="A4458">
            <v>8837</v>
          </cell>
          <cell r="B4458" t="str">
            <v>DOSIF. NS-510R-PERISTAL1-SELENOIDE</v>
          </cell>
          <cell r="C4458">
            <v>1</v>
          </cell>
        </row>
        <row r="4459">
          <cell r="A4459">
            <v>8838</v>
          </cell>
          <cell r="B4459" t="str">
            <v>ODOCONTROL</v>
          </cell>
          <cell r="C4459">
            <v>1</v>
          </cell>
        </row>
        <row r="4460">
          <cell r="A4460">
            <v>8839</v>
          </cell>
          <cell r="C4460">
            <v>1</v>
          </cell>
        </row>
        <row r="4461">
          <cell r="A4461">
            <v>8840</v>
          </cell>
          <cell r="B4461" t="str">
            <v>KIT DE ACCES. P/ASP 1 PZA</v>
          </cell>
          <cell r="C4461">
            <v>1</v>
          </cell>
        </row>
        <row r="4462">
          <cell r="A4462">
            <v>8841</v>
          </cell>
          <cell r="B4462" t="str">
            <v>DOSIFICADOR</v>
          </cell>
          <cell r="C4462">
            <v>1</v>
          </cell>
        </row>
        <row r="4463">
          <cell r="A4463">
            <v>8842</v>
          </cell>
          <cell r="B4463" t="str">
            <v>DOSIFICADOR HYDRO MOD-932 (EL 1442 SE CONVIRTIO A</v>
          </cell>
          <cell r="C4463">
            <v>1</v>
          </cell>
        </row>
        <row r="4464">
          <cell r="A4464">
            <v>8843</v>
          </cell>
          <cell r="B4464" t="str">
            <v>DOSIFICADOR PARA DETERGENTES EN POLVO</v>
          </cell>
          <cell r="C4464">
            <v>1</v>
          </cell>
        </row>
        <row r="4465">
          <cell r="A4465">
            <v>8844</v>
          </cell>
          <cell r="B4465" t="str">
            <v>DESPACHADOR VERSATWIN 2.5 BLANCO</v>
          </cell>
          <cell r="C4465">
            <v>1</v>
          </cell>
        </row>
        <row r="4466">
          <cell r="A4466">
            <v>8845</v>
          </cell>
          <cell r="B4466" t="str">
            <v>DESPACHADOR VERSATWIN 2.5 HUMO</v>
          </cell>
          <cell r="C4466">
            <v>1</v>
          </cell>
        </row>
        <row r="4467">
          <cell r="A4467">
            <v>8846</v>
          </cell>
          <cell r="B4467" t="str">
            <v>DOSIFICADOR HERMETICO PARA DET. EN POLVO</v>
          </cell>
          <cell r="C4467">
            <v>1</v>
          </cell>
        </row>
        <row r="4468">
          <cell r="A4468">
            <v>8847</v>
          </cell>
          <cell r="B4468" t="str">
            <v>CONTENEDOR PARA DETERGENTE</v>
          </cell>
          <cell r="C4468">
            <v>1</v>
          </cell>
        </row>
        <row r="4469">
          <cell r="A4469">
            <v>8848</v>
          </cell>
          <cell r="B4469" t="str">
            <v>DOSIFICADOR SUPERBASE 1 BOTON HIDRO</v>
          </cell>
          <cell r="C4469">
            <v>1</v>
          </cell>
        </row>
        <row r="4470">
          <cell r="A4470">
            <v>8849</v>
          </cell>
          <cell r="B4470" t="str">
            <v>DOSIFICADOR SUPER BASE 4 BOTONES HYDRO</v>
          </cell>
          <cell r="C4470">
            <v>1</v>
          </cell>
        </row>
        <row r="4471">
          <cell r="A4471">
            <v>8851</v>
          </cell>
          <cell r="C4471">
            <v>5</v>
          </cell>
        </row>
        <row r="4472">
          <cell r="A4472">
            <v>8852</v>
          </cell>
          <cell r="C4472">
            <v>5</v>
          </cell>
        </row>
        <row r="4473">
          <cell r="A4473">
            <v>8855</v>
          </cell>
          <cell r="B4473" t="str">
            <v>DOSIFICADOR PARA DDBIO (BAJA)</v>
          </cell>
          <cell r="C4473">
            <v>1</v>
          </cell>
        </row>
        <row r="4474">
          <cell r="A4474">
            <v>8856</v>
          </cell>
          <cell r="B4474" t="str">
            <v>DOSIFICADOR PARA DETERGENTES EN LIQUIDO</v>
          </cell>
          <cell r="C4474">
            <v>1</v>
          </cell>
        </row>
        <row r="4475">
          <cell r="A4475">
            <v>8860</v>
          </cell>
          <cell r="B4475" t="str">
            <v>NUEVA JABONERA NEGRA 1 PZA</v>
          </cell>
          <cell r="C4475">
            <v>1</v>
          </cell>
        </row>
        <row r="4476">
          <cell r="A4476">
            <v>8863</v>
          </cell>
          <cell r="B4476" t="str">
            <v xml:space="preserve">DOSIFICADOR LIQ. GOTEADOR      1 PZA.             </v>
          </cell>
          <cell r="C4476">
            <v>1</v>
          </cell>
        </row>
        <row r="4477">
          <cell r="A4477">
            <v>8866</v>
          </cell>
          <cell r="B4477" t="str">
            <v>SANOR SCENTURY</v>
          </cell>
          <cell r="C4477">
            <v>1</v>
          </cell>
        </row>
        <row r="4478">
          <cell r="A4478">
            <v>8867</v>
          </cell>
          <cell r="B4478" t="str">
            <v>PROPORCIONADOR DE YODO/ZINC (2812) (EL USADO ES EL</v>
          </cell>
          <cell r="C4478">
            <v>1</v>
          </cell>
        </row>
        <row r="4479">
          <cell r="A4479">
            <v>8868</v>
          </cell>
          <cell r="B4479" t="str">
            <v xml:space="preserve">KEY ODOCONTROL DE SERV.ALTA CO (USADO)            </v>
          </cell>
          <cell r="C4479">
            <v>1</v>
          </cell>
        </row>
        <row r="4480">
          <cell r="A4480">
            <v>8869</v>
          </cell>
          <cell r="B4480" t="str">
            <v>JABONERA INDUSTRIAL COMPLETA</v>
          </cell>
          <cell r="C4480">
            <v>1</v>
          </cell>
        </row>
        <row r="4481">
          <cell r="A4481">
            <v>8871</v>
          </cell>
          <cell r="B4481" t="str">
            <v>ESTACION DE DESENGRASE ZINC (COMODATO)</v>
          </cell>
          <cell r="C4481">
            <v>1</v>
          </cell>
        </row>
        <row r="4482">
          <cell r="A4482">
            <v>8872</v>
          </cell>
          <cell r="B4482" t="str">
            <v xml:space="preserve">KEY ODOCONTROL DE SERV.P/RENTA </v>
          </cell>
          <cell r="C4482">
            <v>1</v>
          </cell>
        </row>
        <row r="4483">
          <cell r="A4483">
            <v>8873</v>
          </cell>
          <cell r="B4483" t="str">
            <v>DESPACHADOR DE HIGIÉNICO ROLLSAVR VISTA 9</v>
          </cell>
          <cell r="C4483">
            <v>1</v>
          </cell>
        </row>
        <row r="4484">
          <cell r="A4484">
            <v>8874</v>
          </cell>
          <cell r="B4484" t="str">
            <v>KEY ODOCONTROL</v>
          </cell>
          <cell r="C4484">
            <v>1</v>
          </cell>
        </row>
        <row r="4485">
          <cell r="A4485">
            <v>8875</v>
          </cell>
          <cell r="B4485" t="str">
            <v xml:space="preserve">ESTACION DE DES. COMPLETA.(TBC </v>
          </cell>
          <cell r="C4485">
            <v>1</v>
          </cell>
        </row>
        <row r="4486">
          <cell r="A4486">
            <v>8876</v>
          </cell>
          <cell r="B4486" t="str">
            <v>DOSIFICADOR DE BATERÍAS BIODIGESTOR</v>
          </cell>
          <cell r="C4486">
            <v>1</v>
          </cell>
        </row>
        <row r="4487">
          <cell r="A4487">
            <v>8877</v>
          </cell>
          <cell r="B4487" t="str">
            <v>DOSIFICADOR ELECTRICO BIODIGESTOR</v>
          </cell>
          <cell r="C4487">
            <v>1</v>
          </cell>
        </row>
        <row r="4488">
          <cell r="A4488">
            <v>8879</v>
          </cell>
          <cell r="B4488" t="str">
            <v>PORTA GALON DOBLE</v>
          </cell>
          <cell r="C4488">
            <v>1</v>
          </cell>
        </row>
        <row r="4489">
          <cell r="A4489">
            <v>8880</v>
          </cell>
          <cell r="B4489" t="str">
            <v>DESPACHADOR TOALLA  ADJUST-A-MATIC VISTA</v>
          </cell>
          <cell r="C4489">
            <v>1</v>
          </cell>
        </row>
        <row r="4490">
          <cell r="A4490">
            <v>8881</v>
          </cell>
          <cell r="B4490" t="str">
            <v>DOSIFICADOR SUPER BASE MX-101</v>
          </cell>
          <cell r="C4490">
            <v>1</v>
          </cell>
        </row>
        <row r="4491">
          <cell r="A4491">
            <v>8882</v>
          </cell>
          <cell r="C4491">
            <v>1</v>
          </cell>
        </row>
        <row r="4492">
          <cell r="A4492">
            <v>8883</v>
          </cell>
          <cell r="B4492" t="str">
            <v>DOSIFICADOR</v>
          </cell>
          <cell r="C4492">
            <v>1</v>
          </cell>
        </row>
        <row r="4493">
          <cell r="A4493">
            <v>8884</v>
          </cell>
          <cell r="B4493" t="str">
            <v>CENTRO DE MEZCLADO 1 PZA</v>
          </cell>
          <cell r="C4493">
            <v>1</v>
          </cell>
        </row>
        <row r="4494">
          <cell r="A4494">
            <v>8885</v>
          </cell>
          <cell r="B4494" t="str">
            <v>CENTRO DE MEZCLADO S.B. 4 GLS MXC-404</v>
          </cell>
          <cell r="C4494">
            <v>1</v>
          </cell>
        </row>
        <row r="4495">
          <cell r="A4495">
            <v>8886</v>
          </cell>
          <cell r="B4495" t="str">
            <v>ESTACION SANITIZANTE 603</v>
          </cell>
          <cell r="C4495">
            <v>1</v>
          </cell>
        </row>
        <row r="4496">
          <cell r="A4496">
            <v>8887</v>
          </cell>
          <cell r="B4496" t="str">
            <v>DESPACHADOR DE PAPEL 2 ROLLOS KEY ULTIMATIC (E0401</v>
          </cell>
          <cell r="C4496">
            <v>1</v>
          </cell>
        </row>
        <row r="4497">
          <cell r="A4497">
            <v>8888</v>
          </cell>
          <cell r="B4497" t="str">
            <v>PROPORCIONADOR MODELO 167</v>
          </cell>
          <cell r="C4497">
            <v>1</v>
          </cell>
        </row>
        <row r="4498">
          <cell r="A4498">
            <v>8889</v>
          </cell>
          <cell r="B4498" t="str">
            <v>DESPACHADOR DE TOALLA KEY CORMATIC (ESM8197)</v>
          </cell>
          <cell r="C4498">
            <v>1</v>
          </cell>
        </row>
        <row r="4499">
          <cell r="A4499">
            <v>8890</v>
          </cell>
          <cell r="B4499" t="str">
            <v>DESPACHADOR DE PAPEL 3 ROLLOS KEY CORMATIC (SM0350</v>
          </cell>
          <cell r="C4499">
            <v>1</v>
          </cell>
        </row>
        <row r="4500">
          <cell r="A4500">
            <v>8891</v>
          </cell>
          <cell r="B4500" t="str">
            <v>DESPACHADOR DE PAPEL 2 ROLLOS KEY CORMATIC (ES0250</v>
          </cell>
          <cell r="C4500">
            <v>1</v>
          </cell>
        </row>
        <row r="4501">
          <cell r="A4501">
            <v>8892</v>
          </cell>
          <cell r="B4501" t="str">
            <v>DESPACHADOR DE TOALLA HACCP (E0257)</v>
          </cell>
          <cell r="C4501">
            <v>1</v>
          </cell>
        </row>
        <row r="4502">
          <cell r="A4502">
            <v>8893</v>
          </cell>
          <cell r="B4502" t="str">
            <v>DESPACHADOR MINIROLLO 3.25 BLANCO</v>
          </cell>
          <cell r="C4502">
            <v>1</v>
          </cell>
        </row>
        <row r="4503">
          <cell r="A4503">
            <v>8894</v>
          </cell>
          <cell r="B4503" t="str">
            <v>DESPACHADOR MINIROLLO 3.25 HUMO</v>
          </cell>
          <cell r="C4503">
            <v>1</v>
          </cell>
        </row>
        <row r="4504">
          <cell r="A4504">
            <v>8896</v>
          </cell>
          <cell r="B4504" t="str">
            <v>DOSIFICADOR SUPER BASE # 832</v>
          </cell>
          <cell r="C4504">
            <v>1.41</v>
          </cell>
        </row>
        <row r="4505">
          <cell r="A4505">
            <v>8897</v>
          </cell>
          <cell r="B4505" t="str">
            <v>DOSIFICADOR SUPER BASE # 835</v>
          </cell>
          <cell r="C4505">
            <v>1</v>
          </cell>
        </row>
        <row r="4506">
          <cell r="A4506">
            <v>8898</v>
          </cell>
          <cell r="B4506" t="str">
            <v>DOSIFICADOR SUPER BASE 1 BOTON</v>
          </cell>
          <cell r="C4506">
            <v>1</v>
          </cell>
        </row>
        <row r="4507">
          <cell r="A4507">
            <v>8899</v>
          </cell>
          <cell r="B4507" t="str">
            <v>DOSIFICADOR SUPER BASE # 859</v>
          </cell>
          <cell r="C4507">
            <v>1</v>
          </cell>
        </row>
        <row r="4508">
          <cell r="A4508">
            <v>8901</v>
          </cell>
          <cell r="B4508" t="str">
            <v>KEY PAPEL CORMATIC H/S 216 M (2500)  36 ROLLOS</v>
          </cell>
          <cell r="C4508">
            <v>495</v>
          </cell>
        </row>
        <row r="4509">
          <cell r="A4509">
            <v>8902</v>
          </cell>
          <cell r="B4509" t="str">
            <v>KEY PAPEL CORMATIC H/D 108 M (2520)  36 ROLLOS</v>
          </cell>
          <cell r="C4509">
            <v>440</v>
          </cell>
        </row>
        <row r="4510">
          <cell r="A4510">
            <v>8903</v>
          </cell>
          <cell r="B4510" t="str">
            <v>KEY TOALLA EN ROLLO CORMATIC   H/S 213 M.BLANCA C/</v>
          </cell>
          <cell r="C4510">
            <v>461.45</v>
          </cell>
        </row>
        <row r="4511">
          <cell r="A4511">
            <v>8904</v>
          </cell>
          <cell r="B4511" t="str">
            <v>Sofpull Toalla en Rollo Automático Blanca 122m (caja c/6)</v>
          </cell>
          <cell r="C4511">
            <v>370.7</v>
          </cell>
        </row>
        <row r="4512">
          <cell r="A4512">
            <v>8905</v>
          </cell>
          <cell r="B4512" t="str">
            <v>KEY TOALLA EN ROLLO CORMATIC H/S 114 M BLANCA (273</v>
          </cell>
          <cell r="C4512">
            <v>408</v>
          </cell>
        </row>
        <row r="4513">
          <cell r="A4513">
            <v>8906</v>
          </cell>
          <cell r="B4513" t="str">
            <v>ENMOTION TOALLA EN ROLLO BLANCA H/S 243.84 M (CAJA</v>
          </cell>
          <cell r="C4513">
            <v>567</v>
          </cell>
        </row>
        <row r="4514">
          <cell r="A4514">
            <v>8907</v>
          </cell>
          <cell r="B4514" t="str">
            <v>NUROLL TOALLA EN ROLLO BLANCA H/S 137.16 M (CAJA C</v>
          </cell>
          <cell r="C4514">
            <v>372.2</v>
          </cell>
        </row>
        <row r="4515">
          <cell r="A4515">
            <v>8908</v>
          </cell>
          <cell r="B4515" t="str">
            <v>Compact papel higiénico 1000H/D de 9.8 x 10.3 (caja c/36)</v>
          </cell>
          <cell r="C4515">
            <v>483.8</v>
          </cell>
        </row>
        <row r="4516">
          <cell r="A4516">
            <v>8909</v>
          </cell>
          <cell r="B4516" t="str">
            <v>CUBRE ASIENTOS (CAJA C/2500)</v>
          </cell>
          <cell r="C4516">
            <v>972.9</v>
          </cell>
        </row>
        <row r="4517">
          <cell r="A4517">
            <v>8910</v>
          </cell>
          <cell r="B4517" t="str">
            <v>TOALLA EN ROLLO BLANCA S.A.R. H/S 180 MTS</v>
          </cell>
          <cell r="C4517">
            <v>231</v>
          </cell>
        </row>
        <row r="4518">
          <cell r="A4518">
            <v>8911</v>
          </cell>
          <cell r="B4518" t="str">
            <v>T. INTERDOB. BIG FOLD Z H/S 12PAQ C/184 2200 BCO</v>
          </cell>
          <cell r="C4518">
            <v>290.08</v>
          </cell>
        </row>
        <row r="4519">
          <cell r="A4519">
            <v>8912</v>
          </cell>
          <cell r="B4519" t="str">
            <v>T. EN ROLLO SOFPULL DE FLUIDO CONCENTRICO H/S 6PAQ</v>
          </cell>
          <cell r="C4519">
            <v>341.25</v>
          </cell>
        </row>
        <row r="4520">
          <cell r="A4520">
            <v>8913</v>
          </cell>
          <cell r="B4520" t="str">
            <v>T. EN ROLLO SOFPULL DE FLUIDO CONCENTRICO H/S 6PAQ</v>
          </cell>
          <cell r="C4520">
            <v>392.49</v>
          </cell>
        </row>
        <row r="4521">
          <cell r="A4521">
            <v>8914</v>
          </cell>
          <cell r="B4521" t="str">
            <v>WIPER TUFFMATE TRABAJOS PESADOS CJ C/3 ROLLOS 76.2</v>
          </cell>
          <cell r="C4521">
            <v>799</v>
          </cell>
        </row>
        <row r="4522">
          <cell r="A4522">
            <v>8915</v>
          </cell>
          <cell r="B4522" t="str">
            <v>WIPER TASKMATE DRC TOALLA P/MECANICO CJ. C/6 ROLL.</v>
          </cell>
          <cell r="C4522">
            <v>1012</v>
          </cell>
        </row>
        <row r="4523">
          <cell r="A4523">
            <v>8916</v>
          </cell>
          <cell r="B4523" t="str">
            <v>WIPER TASKMATE DRC USOS MULTIPLES CJ. C/6 ROLL.</v>
          </cell>
          <cell r="C4523">
            <v>975</v>
          </cell>
        </row>
        <row r="4524">
          <cell r="A4524">
            <v>8917</v>
          </cell>
          <cell r="B4524" t="str">
            <v>WIPER TASKMATE ECONOMICO CJ. C/6 ROLL. DE 100.58 M</v>
          </cell>
          <cell r="C4524">
            <v>970</v>
          </cell>
        </row>
        <row r="4525">
          <cell r="A4525">
            <v>8918</v>
          </cell>
          <cell r="B4525" t="str">
            <v>WIPER TUFFMATE INDUST. Y MECANICO CJ C/6 ROLL.</v>
          </cell>
          <cell r="C4525">
            <v>701.62</v>
          </cell>
        </row>
        <row r="4526">
          <cell r="A4526">
            <v>8919</v>
          </cell>
          <cell r="B4526" t="str">
            <v>ENMOTION 21 T.ROLLO BCA.HS 213 M. (C/6 R)  (89420)</v>
          </cell>
          <cell r="C4526">
            <v>432</v>
          </cell>
        </row>
        <row r="4527">
          <cell r="A4527">
            <v>8920</v>
          </cell>
          <cell r="B4527" t="str">
            <v>KEY TOALLA EN ROLLO CORMATIC H/S 132 M BLANCA 12</v>
          </cell>
          <cell r="C4527">
            <v>522.9</v>
          </cell>
        </row>
        <row r="4528">
          <cell r="A4528">
            <v>8921</v>
          </cell>
          <cell r="B4528" t="str">
            <v>SMARTONE 977 H/D (13.6x20.5CM) 200M C/6</v>
          </cell>
          <cell r="C4528">
            <v>201</v>
          </cell>
        </row>
        <row r="4529">
          <cell r="A4529">
            <v>8922</v>
          </cell>
          <cell r="B4529" t="str">
            <v>Servilleta EasyNap Sr. Blanca (caja c/6000)</v>
          </cell>
          <cell r="C4529">
            <v>456.4</v>
          </cell>
        </row>
        <row r="4530">
          <cell r="A4530">
            <v>8923</v>
          </cell>
          <cell r="B4530" t="str">
            <v>Servilleta EasyNap Sr. Kraft (caja c/6000)</v>
          </cell>
          <cell r="C4530">
            <v>503.7</v>
          </cell>
        </row>
        <row r="4531">
          <cell r="A4531">
            <v>8924</v>
          </cell>
          <cell r="B4531" t="str">
            <v>Servilleta EasyNap Jr. Blanca (caja c/9000)</v>
          </cell>
          <cell r="C4531">
            <v>535.20000000000005</v>
          </cell>
        </row>
        <row r="4532">
          <cell r="A4532">
            <v>8925</v>
          </cell>
          <cell r="B4532" t="str">
            <v>Servilleta EasyNap Jr. Kraft (caja c/9000)</v>
          </cell>
          <cell r="C4532">
            <v>442.4</v>
          </cell>
        </row>
        <row r="4533">
          <cell r="A4533">
            <v>8926</v>
          </cell>
          <cell r="B4533" t="str">
            <v>HIGIENICO SOFPULL 925 H/D 197M</v>
          </cell>
          <cell r="C4533">
            <v>455.63000488281301</v>
          </cell>
        </row>
        <row r="4534">
          <cell r="A4534">
            <v>8927</v>
          </cell>
          <cell r="B4534" t="str">
            <v>SOFPULL TOALLA EN ROLLO MANUAL</v>
          </cell>
          <cell r="C4534">
            <v>599.15</v>
          </cell>
        </row>
        <row r="4535">
          <cell r="A4535">
            <v>8928</v>
          </cell>
          <cell r="B4535" t="str">
            <v>JABONERA GRANEL INSIGHT.HUMO</v>
          </cell>
          <cell r="C4535">
            <v>626.92999999999995</v>
          </cell>
        </row>
        <row r="4536">
          <cell r="A4536">
            <v>8931</v>
          </cell>
          <cell r="B4536" t="str">
            <v>SERVILLETA CAFETERA H/S</v>
          </cell>
          <cell r="C4536">
            <v>569.20000000000005</v>
          </cell>
        </row>
        <row r="4537">
          <cell r="A4537">
            <v>8932</v>
          </cell>
          <cell r="B4537" t="str">
            <v>SERVILLETA CAFETERA H/S</v>
          </cell>
          <cell r="C4537">
            <v>417.3</v>
          </cell>
        </row>
        <row r="4538">
          <cell r="A4538">
            <v>8933</v>
          </cell>
          <cell r="B4538" t="str">
            <v>KEY PAÑUELO FACIAL PREMIUM</v>
          </cell>
          <cell r="C4538">
            <v>336</v>
          </cell>
        </row>
        <row r="4539">
          <cell r="A4539">
            <v>8934</v>
          </cell>
          <cell r="B4539" t="str">
            <v>KEY PAÑUELO FACIAL PREMIUM</v>
          </cell>
          <cell r="C4539">
            <v>217.5</v>
          </cell>
        </row>
        <row r="4540">
          <cell r="A4540">
            <v>8935</v>
          </cell>
          <cell r="B4540" t="str">
            <v>SERVILLETA BURGER KING PAQ. DE</v>
          </cell>
          <cell r="C4540">
            <v>323</v>
          </cell>
        </row>
        <row r="4541">
          <cell r="A4541">
            <v>8936</v>
          </cell>
          <cell r="B4541" t="str">
            <v>TOALLA DE FLUIDO CENTRICO</v>
          </cell>
          <cell r="C4541">
            <v>422.3</v>
          </cell>
        </row>
        <row r="4542">
          <cell r="A4542">
            <v>8937</v>
          </cell>
          <cell r="B4542" t="str">
            <v>TOALLA DE FLUIDO CENTRICO</v>
          </cell>
          <cell r="C4542">
            <v>298.10000000000002</v>
          </cell>
        </row>
        <row r="4543">
          <cell r="A4543">
            <v>8938</v>
          </cell>
          <cell r="B4543" t="str">
            <v>TOALLA EN ROLLO NATURAL HS</v>
          </cell>
          <cell r="C4543">
            <v>294.7</v>
          </cell>
        </row>
        <row r="4544">
          <cell r="A4544">
            <v>8939</v>
          </cell>
          <cell r="B4544" t="str">
            <v>TOALLA EN ROLLO NATURAL HS</v>
          </cell>
          <cell r="C4544">
            <v>191.4</v>
          </cell>
        </row>
        <row r="4545">
          <cell r="A4545">
            <v>8942</v>
          </cell>
          <cell r="B4545" t="str">
            <v>JABON ENMOTION ANTIBAC. C/ALOE CAJA C/2 1200ML</v>
          </cell>
          <cell r="C4545">
            <v>438.1</v>
          </cell>
        </row>
        <row r="4546">
          <cell r="A4546">
            <v>8943</v>
          </cell>
          <cell r="B4546" t="str">
            <v xml:space="preserve">JABON ENMOTION C/ALOE CAJA C/2 1200ML             </v>
          </cell>
          <cell r="C4546">
            <v>378.7</v>
          </cell>
        </row>
        <row r="4547">
          <cell r="A4547">
            <v>8945</v>
          </cell>
          <cell r="B4547" t="str">
            <v>JABON ESPUMA GP MORADO</v>
          </cell>
          <cell r="C4547">
            <v>338</v>
          </cell>
        </row>
        <row r="4548">
          <cell r="A4548">
            <v>8946</v>
          </cell>
          <cell r="B4548" t="str">
            <v>JABON ESPUMA GP ANTIBACTERIAL</v>
          </cell>
          <cell r="C4548">
            <v>369</v>
          </cell>
        </row>
        <row r="4549">
          <cell r="A4549">
            <v>8947</v>
          </cell>
          <cell r="B4549" t="str">
            <v xml:space="preserve">GEL ANTIBACTERIAL PURELL CAJA </v>
          </cell>
          <cell r="C4549">
            <v>622.9</v>
          </cell>
        </row>
        <row r="4550">
          <cell r="A4550">
            <v>8948</v>
          </cell>
          <cell r="B4550" t="str">
            <v xml:space="preserve">JABON ENMOTION ANTIBACTERIAL  </v>
          </cell>
          <cell r="C4550">
            <v>460.4</v>
          </cell>
        </row>
        <row r="4551">
          <cell r="A4551">
            <v>8949</v>
          </cell>
          <cell r="B4551" t="str">
            <v xml:space="preserve">JABONERA ENMOTION HUMO ARREND. </v>
          </cell>
          <cell r="C4551">
            <v>357.9</v>
          </cell>
        </row>
        <row r="4552">
          <cell r="A4552">
            <v>8950</v>
          </cell>
          <cell r="B4552" t="str">
            <v>ENMOTION 21 T.ROLLO BCA.HS 213 M. (C/6 R)  (89422)</v>
          </cell>
          <cell r="C4552">
            <v>519.4</v>
          </cell>
        </row>
        <row r="4553">
          <cell r="A4553">
            <v>8951</v>
          </cell>
          <cell r="B4553" t="str">
            <v>DESPACHADOR DE TOALLA KEY CORMATIC (ESM8197)</v>
          </cell>
          <cell r="C4553">
            <v>345</v>
          </cell>
        </row>
        <row r="4554">
          <cell r="A4554">
            <v>8952</v>
          </cell>
          <cell r="B4554" t="str">
            <v>DESPACHADOR DE PAPEL 2 ROLLOS KEY CORMATIC HUMO</v>
          </cell>
          <cell r="C4554">
            <v>220</v>
          </cell>
        </row>
        <row r="4555">
          <cell r="A4555">
            <v>8953</v>
          </cell>
          <cell r="B4555" t="str">
            <v>DESPACHADOR DE PAPEL 3 ROLLOS KEY CORMATIC HUMO</v>
          </cell>
          <cell r="C4555">
            <v>240</v>
          </cell>
        </row>
        <row r="4556">
          <cell r="A4556">
            <v>8954</v>
          </cell>
          <cell r="B4556" t="str">
            <v>DESPACHADOR DE TOALLA KEY ULTIMATIC (E0262P)</v>
          </cell>
          <cell r="C4556">
            <v>342.4</v>
          </cell>
        </row>
        <row r="4557">
          <cell r="A4557">
            <v>8955</v>
          </cell>
          <cell r="B4557" t="str">
            <v>DESPACHADOR DE PAPEL 2 ROLLOS KEY ULTIMATIC (E0401</v>
          </cell>
          <cell r="C4557">
            <v>12.03</v>
          </cell>
        </row>
        <row r="4558">
          <cell r="A4558">
            <v>8956</v>
          </cell>
          <cell r="B4558" t="str">
            <v>DESPACHADOR DE PAPEL 3 ROLLOS KEY ULTIMATIC (0411N</v>
          </cell>
          <cell r="C4558">
            <v>15.16</v>
          </cell>
        </row>
        <row r="4559">
          <cell r="A4559">
            <v>8957</v>
          </cell>
          <cell r="B4559" t="str">
            <v>DESPACHADOR TOALLA ENMOTION WR</v>
          </cell>
          <cell r="C4559">
            <v>898.9</v>
          </cell>
        </row>
        <row r="4560">
          <cell r="A4560">
            <v>8958</v>
          </cell>
          <cell r="B4560" t="str">
            <v>DESPACHADOR TOALLA ENMOTION AZUL</v>
          </cell>
          <cell r="C4560">
            <v>621.79999999999995</v>
          </cell>
        </row>
        <row r="4561">
          <cell r="A4561">
            <v>8959</v>
          </cell>
          <cell r="B4561" t="str">
            <v>DESPACHADOR TOALLA ENMOTION HUMO</v>
          </cell>
          <cell r="C4561">
            <v>621.79999999999995</v>
          </cell>
        </row>
        <row r="4562">
          <cell r="A4562">
            <v>8960</v>
          </cell>
          <cell r="B4562" t="str">
            <v>DESPACHADOR TOALLA NUROLL HUMO</v>
          </cell>
          <cell r="C4562">
            <v>850</v>
          </cell>
        </row>
        <row r="4563">
          <cell r="A4563">
            <v>8961</v>
          </cell>
          <cell r="B4563" t="str">
            <v>DESPACHADOR TOALLA NUROLL BLANCO</v>
          </cell>
          <cell r="C4563">
            <v>456.4</v>
          </cell>
        </row>
        <row r="4564">
          <cell r="A4564">
            <v>8962</v>
          </cell>
          <cell r="B4564" t="str">
            <v>DESPACHADOR HIGIÉNICO COMPACT HUMO</v>
          </cell>
          <cell r="C4564">
            <v>138.9</v>
          </cell>
        </row>
        <row r="4565">
          <cell r="A4565">
            <v>8963</v>
          </cell>
          <cell r="B4565" t="str">
            <v>DESPACHADOR HIGIÉNICO COMPACT BLANCO</v>
          </cell>
          <cell r="C4565">
            <v>138.9</v>
          </cell>
        </row>
        <row r="4566">
          <cell r="A4566">
            <v>8964</v>
          </cell>
          <cell r="B4566" t="str">
            <v>DESPACHADOR CUBRE ASIENTOS HUMO</v>
          </cell>
          <cell r="C4566">
            <v>98.1</v>
          </cell>
        </row>
        <row r="4567">
          <cell r="A4567">
            <v>8966</v>
          </cell>
          <cell r="B4567" t="str">
            <v>DESP. TOALLA ALTO RENIDIMIENTO HUMO</v>
          </cell>
          <cell r="C4567">
            <v>584.79999999999995</v>
          </cell>
        </row>
        <row r="4568">
          <cell r="A4568">
            <v>8967</v>
          </cell>
          <cell r="B4568" t="str">
            <v>DESP. HIGIÉNICOS ALTO RENDIMIENTO HUMO</v>
          </cell>
          <cell r="C4568">
            <v>359</v>
          </cell>
        </row>
        <row r="4569">
          <cell r="A4569">
            <v>8968</v>
          </cell>
          <cell r="B4569" t="str">
            <v>DESP. TOALLA ALTO RENDIMIENTO AZUL</v>
          </cell>
          <cell r="C4569">
            <v>584.79999999999995</v>
          </cell>
        </row>
        <row r="4570">
          <cell r="A4570">
            <v>8969</v>
          </cell>
          <cell r="B4570" t="str">
            <v>DESP. HIGIÉNICO AZUL</v>
          </cell>
          <cell r="C4570">
            <v>359</v>
          </cell>
        </row>
        <row r="4571">
          <cell r="A4571">
            <v>8970</v>
          </cell>
          <cell r="B4571" t="str">
            <v>DESPACHADOR SOFPULL MEDIANO (P/320 TOALLAS) HUMO</v>
          </cell>
          <cell r="C4571">
            <v>188.9</v>
          </cell>
        </row>
        <row r="4572">
          <cell r="A4572">
            <v>8971</v>
          </cell>
          <cell r="B4572" t="str">
            <v>DESP.SOFPULL MEDIANO AZUL      (52409) P.ORIGEN: E</v>
          </cell>
          <cell r="C4572">
            <v>188.9</v>
          </cell>
        </row>
        <row r="4573">
          <cell r="A4573">
            <v>8972</v>
          </cell>
          <cell r="B4573" t="str">
            <v xml:space="preserve">DESP.T.ENMOTION IMPULSE 21AZUL SPLASH  59497      </v>
          </cell>
          <cell r="C4573">
            <v>684.7</v>
          </cell>
        </row>
        <row r="4574">
          <cell r="A4574">
            <v>8973</v>
          </cell>
          <cell r="B4574" t="str">
            <v>DESP.T.ENMOTION IMPULSE 21HUMO P. ORIGEN: CHINA (5</v>
          </cell>
          <cell r="C4574">
            <v>684.7</v>
          </cell>
        </row>
        <row r="4575">
          <cell r="A4575">
            <v>8974</v>
          </cell>
          <cell r="B4575" t="str">
            <v>DESPACHADOR GO RAG P/WIPERS MANOS LIBRES ROJO CAJA</v>
          </cell>
          <cell r="C4575">
            <v>100</v>
          </cell>
        </row>
        <row r="4576">
          <cell r="A4576">
            <v>8975</v>
          </cell>
          <cell r="B4576" t="str">
            <v>DESPACHADOR DE AUTOMÁTICO DE TOALLA KEY CORMATIC B</v>
          </cell>
          <cell r="C4576">
            <v>771.3</v>
          </cell>
        </row>
        <row r="4577">
          <cell r="A4577">
            <v>8976</v>
          </cell>
          <cell r="B4577" t="str">
            <v>DESPACHADOR MANUAL DE TOALLA KEY CORMATIC BLANCO</v>
          </cell>
          <cell r="C4577">
            <v>503.7</v>
          </cell>
        </row>
        <row r="4578">
          <cell r="A4578">
            <v>8977</v>
          </cell>
          <cell r="B4578" t="str">
            <v>DESPACHADOR SOFPULL TWIN HUMO</v>
          </cell>
          <cell r="C4578">
            <v>330.8</v>
          </cell>
        </row>
        <row r="4579">
          <cell r="A4579">
            <v>8978</v>
          </cell>
          <cell r="B4579" t="str">
            <v>DESPACHADOR SOFPULL TWIN AZUL SPLASH</v>
          </cell>
          <cell r="C4579">
            <v>330.8</v>
          </cell>
        </row>
        <row r="4580">
          <cell r="A4580">
            <v>8979</v>
          </cell>
          <cell r="B4580" t="str">
            <v>DESPACHADOR TOALLA ENMOTION IMPULSE AZUL-SPLASH</v>
          </cell>
          <cell r="C4580">
            <v>617.79999999999995</v>
          </cell>
        </row>
        <row r="4581">
          <cell r="A4581">
            <v>8980</v>
          </cell>
          <cell r="B4581" t="str">
            <v>DESPACHADOR TOALLA ENMOTION IMPULSE HUMO</v>
          </cell>
          <cell r="C4581">
            <v>617.79999999999995</v>
          </cell>
        </row>
        <row r="4582">
          <cell r="A4582">
            <v>8981</v>
          </cell>
          <cell r="B4582" t="str">
            <v>DESPACHADOR HIGIÉNICO COMPACT ALTA CAPACIDAD AZUL-</v>
          </cell>
          <cell r="C4582">
            <v>150</v>
          </cell>
        </row>
        <row r="4583">
          <cell r="A4583">
            <v>8982</v>
          </cell>
          <cell r="B4583" t="str">
            <v>DESPACHADOR HIGIÉNICO COMPACT ALTA CAPACIDAD HUMO</v>
          </cell>
          <cell r="C4583">
            <v>150</v>
          </cell>
        </row>
        <row r="4584">
          <cell r="A4584">
            <v>8983</v>
          </cell>
          <cell r="B4584" t="str">
            <v>DESPACHADOR SMARTONE BLANCO</v>
          </cell>
          <cell r="C4584">
            <v>174.9</v>
          </cell>
        </row>
        <row r="4585">
          <cell r="A4585">
            <v>8984</v>
          </cell>
          <cell r="B4585" t="str">
            <v xml:space="preserve">DESP. SOFPULL HUMO             56501 ORIGEN:USA   </v>
          </cell>
          <cell r="C4585">
            <v>174.9</v>
          </cell>
        </row>
        <row r="4586">
          <cell r="A4586">
            <v>8985</v>
          </cell>
          <cell r="B4586" t="str">
            <v>DESPACHADOR SMARTONE AZUL-SPLASH</v>
          </cell>
          <cell r="C4586">
            <v>174.9</v>
          </cell>
        </row>
        <row r="4587">
          <cell r="A4587">
            <v>8986</v>
          </cell>
          <cell r="B4587" t="str">
            <v>DESPACHADOR HIGIÉNICO COMPACT QUAD AZUL</v>
          </cell>
          <cell r="C4587">
            <v>335.5</v>
          </cell>
        </row>
        <row r="4588">
          <cell r="A4588">
            <v>8987</v>
          </cell>
          <cell r="B4588" t="str">
            <v>DESPACHADOR HIGIÉNICO COMPACT QUAD HUMO</v>
          </cell>
          <cell r="C4588">
            <v>355.7</v>
          </cell>
        </row>
        <row r="4589">
          <cell r="A4589">
            <v>8988</v>
          </cell>
          <cell r="B4589" t="str">
            <v>DESP. EASYNAP SR. NEGRO</v>
          </cell>
          <cell r="C4589">
            <v>244</v>
          </cell>
        </row>
        <row r="4590">
          <cell r="A4590">
            <v>8989</v>
          </cell>
          <cell r="B4590" t="str">
            <v>DESP. EASYNAP SR. TABLETOP GRIS/NEGRO</v>
          </cell>
          <cell r="C4590">
            <v>148.5</v>
          </cell>
        </row>
        <row r="4591">
          <cell r="A4591">
            <v>8990</v>
          </cell>
          <cell r="B4591" t="str">
            <v>DESP. EASYNAP SR. TABLETOP NEGRO</v>
          </cell>
          <cell r="C4591">
            <v>182.25</v>
          </cell>
        </row>
        <row r="4592">
          <cell r="A4592">
            <v>8991</v>
          </cell>
          <cell r="B4592" t="str">
            <v>DESP. EASYNAP SR. TORRE NEGRO</v>
          </cell>
          <cell r="C4592">
            <v>314.89999999999998</v>
          </cell>
        </row>
        <row r="4593">
          <cell r="A4593">
            <v>8992</v>
          </cell>
          <cell r="B4593" t="str">
            <v>DESP. EASYNAP SR. TORRE GRIS</v>
          </cell>
          <cell r="C4593">
            <v>90.9</v>
          </cell>
        </row>
        <row r="4594">
          <cell r="A4594">
            <v>8993</v>
          </cell>
          <cell r="B4594" t="str">
            <v>DESP. EASYNAP JR. NEGRO</v>
          </cell>
          <cell r="C4594">
            <v>173.2</v>
          </cell>
        </row>
        <row r="4595">
          <cell r="A4595">
            <v>8994</v>
          </cell>
          <cell r="B4595" t="str">
            <v>DESP. EASYNAP JR. AZUL</v>
          </cell>
          <cell r="C4595">
            <v>173.2</v>
          </cell>
        </row>
        <row r="4596">
          <cell r="A4596">
            <v>8995</v>
          </cell>
          <cell r="B4596" t="str">
            <v>DESP. JABÓN ESPUMA NEGRO GP</v>
          </cell>
          <cell r="C4596">
            <v>378</v>
          </cell>
        </row>
        <row r="4597">
          <cell r="A4597">
            <v>8996</v>
          </cell>
          <cell r="B4597" t="str">
            <v>DESP. JABÓN ESPUMA BLANCO GP</v>
          </cell>
          <cell r="C4597">
            <v>378</v>
          </cell>
        </row>
        <row r="4598">
          <cell r="A4598">
            <v>8997</v>
          </cell>
          <cell r="B4598" t="str">
            <v>DESPACHADOR TOALLA ENMOTION JR</v>
          </cell>
          <cell r="C4598">
            <v>684.7</v>
          </cell>
        </row>
        <row r="4599">
          <cell r="A4599">
            <v>8998</v>
          </cell>
          <cell r="B4599" t="str">
            <v>DESPACHADOR TOALLA ENMOTION JR</v>
          </cell>
          <cell r="C4599">
            <v>120</v>
          </cell>
        </row>
        <row r="4600">
          <cell r="A4600">
            <v>9002</v>
          </cell>
          <cell r="B4600" t="str">
            <v>GALON VACIO 4 LTS. 1 PZA</v>
          </cell>
          <cell r="C4600">
            <v>4.04</v>
          </cell>
        </row>
        <row r="4601">
          <cell r="A4601">
            <v>9003</v>
          </cell>
          <cell r="B4601" t="str">
            <v>PORRON DE 20 LTS. VACIO</v>
          </cell>
          <cell r="C4601">
            <v>28.51</v>
          </cell>
        </row>
        <row r="4602">
          <cell r="A4602">
            <v>9004</v>
          </cell>
          <cell r="B4602" t="str">
            <v>BASE PARA MOP ECONOMICO 60 CM</v>
          </cell>
          <cell r="C4602">
            <v>28.84</v>
          </cell>
        </row>
        <row r="4603">
          <cell r="A4603">
            <v>9005</v>
          </cell>
          <cell r="B4603" t="str">
            <v>REPUESTO MOP ECONOMICO 60 CM.</v>
          </cell>
          <cell r="C4603">
            <v>20.47</v>
          </cell>
        </row>
        <row r="4604">
          <cell r="A4604">
            <v>9006</v>
          </cell>
          <cell r="B4604" t="str">
            <v>BASE PARA MOP ECONOMICO 90 CM.</v>
          </cell>
          <cell r="C4604">
            <v>31.21</v>
          </cell>
        </row>
        <row r="4605">
          <cell r="A4605">
            <v>9007</v>
          </cell>
          <cell r="B4605" t="str">
            <v>REPUESTO MOP ECONOMICO 90 CM.</v>
          </cell>
          <cell r="C4605">
            <v>23.88</v>
          </cell>
        </row>
        <row r="4606">
          <cell r="A4606">
            <v>9008</v>
          </cell>
          <cell r="B4606" t="str">
            <v>BASE PARA MOP ECONOMICO 120 CM</v>
          </cell>
          <cell r="C4606">
            <v>38.47</v>
          </cell>
        </row>
        <row r="4607">
          <cell r="A4607">
            <v>9009</v>
          </cell>
          <cell r="B4607" t="str">
            <v>REPUESTO MOP ECONOMICO 120 CM.</v>
          </cell>
          <cell r="C4607">
            <v>28.72</v>
          </cell>
        </row>
        <row r="4608">
          <cell r="A4608">
            <v>9010</v>
          </cell>
          <cell r="B4608" t="str">
            <v>FIBRA VERDE/AMARILLA ECONOM. (CAJA C/20) (74-612)</v>
          </cell>
          <cell r="C4608">
            <v>206.98</v>
          </cell>
        </row>
        <row r="4609">
          <cell r="A4609">
            <v>9011</v>
          </cell>
          <cell r="B4609" t="str">
            <v>MOTA PARA LUSTRADO DE AUTOS</v>
          </cell>
          <cell r="C4609">
            <v>10.9</v>
          </cell>
        </row>
        <row r="4610">
          <cell r="A4610">
            <v>9012</v>
          </cell>
          <cell r="B4610" t="str">
            <v>CUBETA CON EXPRIMIDOR 25L ECO</v>
          </cell>
          <cell r="C4610">
            <v>512.6</v>
          </cell>
        </row>
        <row r="4611">
          <cell r="A4611">
            <v>9013</v>
          </cell>
          <cell r="B4611" t="str">
            <v>SEÑAL DE PISO MOJADO ECO</v>
          </cell>
          <cell r="C4611">
            <v>78.099999999999994</v>
          </cell>
        </row>
        <row r="4612">
          <cell r="A4612">
            <v>9014</v>
          </cell>
          <cell r="B4612" t="str">
            <v>RASTRILLO PISOS S/MANGO 55 CM ECO</v>
          </cell>
          <cell r="C4612">
            <v>60.3</v>
          </cell>
        </row>
        <row r="4613">
          <cell r="A4613">
            <v>9015</v>
          </cell>
          <cell r="B4613" t="str">
            <v>MANGO DE ALUMINIO P/RASTRILLO ECO</v>
          </cell>
          <cell r="C4613">
            <v>39</v>
          </cell>
        </row>
        <row r="4614">
          <cell r="A4614">
            <v>9016</v>
          </cell>
          <cell r="B4614" t="str">
            <v>CUBETA CON EXPRIMIDOR 36L ECO</v>
          </cell>
          <cell r="C4614">
            <v>516.29999999999995</v>
          </cell>
        </row>
        <row r="4615">
          <cell r="A4615">
            <v>9017</v>
          </cell>
          <cell r="B4615" t="str">
            <v>CUBETA DOBLE C/EXPRIMIDOR 60L ECO</v>
          </cell>
          <cell r="C4615">
            <v>674.5</v>
          </cell>
        </row>
        <row r="4616">
          <cell r="A4616">
            <v>9018</v>
          </cell>
          <cell r="B4616" t="str">
            <v>CARRO PARA ASEADOR ECO</v>
          </cell>
          <cell r="C4616">
            <v>968</v>
          </cell>
        </row>
        <row r="4617">
          <cell r="A4617">
            <v>9019</v>
          </cell>
          <cell r="B4617" t="str">
            <v>CARRO UTILITY ECO</v>
          </cell>
          <cell r="C4617">
            <v>1110</v>
          </cell>
        </row>
        <row r="4618">
          <cell r="A4618">
            <v>9020</v>
          </cell>
          <cell r="B4618" t="str">
            <v>CARRO P/CAMARISTA COMPACTO ECO</v>
          </cell>
          <cell r="C4618">
            <v>3529</v>
          </cell>
        </row>
        <row r="4619">
          <cell r="A4619">
            <v>9021</v>
          </cell>
          <cell r="B4619" t="str">
            <v>BOTE TIPO HUSKEE 130L C/RUEDAS Y TAPA ECO</v>
          </cell>
          <cell r="C4619">
            <v>486.4</v>
          </cell>
        </row>
        <row r="4620">
          <cell r="A4620">
            <v>9022</v>
          </cell>
          <cell r="B4620" t="str">
            <v>BOTE TIPO HUSKEE 130L ECO</v>
          </cell>
          <cell r="C4620">
            <v>307.2</v>
          </cell>
        </row>
        <row r="4621">
          <cell r="A4621">
            <v>9023</v>
          </cell>
          <cell r="B4621" t="str">
            <v>TAPA PARA BOTE TIPO HUSKEE ECO</v>
          </cell>
          <cell r="C4621">
            <v>55.3</v>
          </cell>
        </row>
        <row r="4622">
          <cell r="A4622">
            <v>9024</v>
          </cell>
          <cell r="B4622" t="str">
            <v>DOLLY P/BOTE TIPO HUSKEE ECO</v>
          </cell>
          <cell r="C4622">
            <v>141.1</v>
          </cell>
        </row>
        <row r="4623">
          <cell r="A4623">
            <v>9026</v>
          </cell>
          <cell r="B4623" t="str">
            <v>BOLSA DE UTENSILIOS PARA BOTE TIPO HUSKEE ECO</v>
          </cell>
          <cell r="C4623">
            <v>161.30000000000001</v>
          </cell>
        </row>
        <row r="4624">
          <cell r="A4624">
            <v>9027</v>
          </cell>
          <cell r="B4624" t="str">
            <v>BOTE TIPO MINI TILT C/RUEDAS 135L ECO</v>
          </cell>
          <cell r="C4624">
            <v>456.3</v>
          </cell>
        </row>
        <row r="4625">
          <cell r="A4625">
            <v>9028</v>
          </cell>
          <cell r="B4625" t="str">
            <v>RECOGEDOR CON ESCOBILLA ECO</v>
          </cell>
          <cell r="C4625">
            <v>120.8</v>
          </cell>
        </row>
        <row r="4626">
          <cell r="A4626">
            <v>9029</v>
          </cell>
          <cell r="B4626" t="str">
            <v>BASURERO GRANDE 25L ECO</v>
          </cell>
          <cell r="C4626">
            <v>58.9</v>
          </cell>
        </row>
        <row r="4627">
          <cell r="A4627">
            <v>9030</v>
          </cell>
          <cell r="B4627" t="str">
            <v>TAPA VAIVEN BASURERO GRANDE EC</v>
          </cell>
          <cell r="C4627">
            <v>57.3</v>
          </cell>
        </row>
        <row r="4628">
          <cell r="A4628">
            <v>9031</v>
          </cell>
          <cell r="B4628" t="str">
            <v>BASURERO PEQUEÑO 7.6L ECO</v>
          </cell>
          <cell r="C4628">
            <v>25.1</v>
          </cell>
        </row>
        <row r="4629">
          <cell r="A4629">
            <v>9036</v>
          </cell>
          <cell r="B4629" t="str">
            <v>VANGUARD SARRICIDA (4 GAL)</v>
          </cell>
          <cell r="C4629">
            <v>180.29</v>
          </cell>
        </row>
        <row r="4630">
          <cell r="A4630">
            <v>9037</v>
          </cell>
          <cell r="B4630" t="str">
            <v>VANGUARD IMPREGNADOR B/S LPU (12L)</v>
          </cell>
          <cell r="C4630">
            <v>430.91</v>
          </cell>
        </row>
        <row r="4631">
          <cell r="A4631">
            <v>9042</v>
          </cell>
          <cell r="B4631" t="str">
            <v>GUANTE ROJO CLASICO TALLA 9 (24 PARES)</v>
          </cell>
          <cell r="C4631">
            <v>261.60000610351602</v>
          </cell>
        </row>
        <row r="4632">
          <cell r="A4632">
            <v>9045</v>
          </cell>
          <cell r="B4632" t="str">
            <v xml:space="preserve">KEY LUMEN REMOVEDOR 20 LT.     AUTOZONE           </v>
          </cell>
          <cell r="C4632">
            <v>550.9</v>
          </cell>
        </row>
        <row r="4633">
          <cell r="A4633">
            <v>9051</v>
          </cell>
          <cell r="B4633" t="str">
            <v>JABONERA MANUAL ESPUMA CARTUCHO</v>
          </cell>
          <cell r="C4633">
            <v>86.110000610351605</v>
          </cell>
        </row>
        <row r="4634">
          <cell r="A4634">
            <v>9052</v>
          </cell>
          <cell r="B4634" t="str">
            <v>JABONERA AUT.ESPUMA CART.DESEC</v>
          </cell>
          <cell r="C4634">
            <v>307.22000122070301</v>
          </cell>
        </row>
        <row r="4635">
          <cell r="A4635">
            <v>9053</v>
          </cell>
          <cell r="B4635" t="str">
            <v>PEDESTAL DE MADERA P/DOSIFICAD</v>
          </cell>
          <cell r="C4635">
            <v>484.77</v>
          </cell>
        </row>
        <row r="4636">
          <cell r="A4636">
            <v>9057</v>
          </cell>
          <cell r="B4636" t="str">
            <v xml:space="preserve">BAYETA UNIVERSAL ROLLO VILEDA </v>
          </cell>
          <cell r="C4636">
            <v>301.60000000000002</v>
          </cell>
        </row>
        <row r="4637">
          <cell r="A4637">
            <v>9071</v>
          </cell>
          <cell r="B4637" t="str">
            <v xml:space="preserve">GUANTES ULTRAPROTECTORES      </v>
          </cell>
          <cell r="C4637">
            <v>238.4</v>
          </cell>
        </row>
        <row r="4638">
          <cell r="A4638">
            <v>9086</v>
          </cell>
          <cell r="B4638" t="str">
            <v xml:space="preserve">PILA PANASONIC "AA" CAJA C/48 </v>
          </cell>
          <cell r="C4638">
            <v>1419.74</v>
          </cell>
        </row>
        <row r="4639">
          <cell r="A4639">
            <v>9087</v>
          </cell>
          <cell r="B4639" t="str">
            <v>PILA PANASONIC "C" CAJA C/24</v>
          </cell>
          <cell r="C4639">
            <v>947.74</v>
          </cell>
        </row>
        <row r="4640">
          <cell r="A4640">
            <v>9088</v>
          </cell>
          <cell r="B4640" t="str">
            <v xml:space="preserve">PILA PANASONIC "D" CAJA C/24  </v>
          </cell>
          <cell r="C4640">
            <v>1002.14</v>
          </cell>
        </row>
        <row r="4641">
          <cell r="A4641">
            <v>9100</v>
          </cell>
          <cell r="B4641" t="str">
            <v xml:space="preserve">HIGIENICO SOFPULL MINI 16/500  HD                 </v>
          </cell>
          <cell r="C4641">
            <v>429.3</v>
          </cell>
        </row>
        <row r="4642">
          <cell r="A4642">
            <v>9101</v>
          </cell>
          <cell r="B4642" t="str">
            <v xml:space="preserve">TOALLA SOFPULL HCA BCA 6/305 M 40% REC            </v>
          </cell>
          <cell r="C4642">
            <v>445.2</v>
          </cell>
        </row>
        <row r="4643">
          <cell r="A4643">
            <v>9102</v>
          </cell>
          <cell r="B4643" t="str">
            <v xml:space="preserve">TOALLA SOFPULL HCA CAFE 6/305M </v>
          </cell>
          <cell r="C4643">
            <v>415</v>
          </cell>
        </row>
        <row r="4644">
          <cell r="A4644">
            <v>9103</v>
          </cell>
          <cell r="B4644" t="str">
            <v xml:space="preserve">FACIALES ENVISION 30/100 HD    </v>
          </cell>
          <cell r="C4644">
            <v>285.7</v>
          </cell>
        </row>
        <row r="4645">
          <cell r="A4645">
            <v>9104</v>
          </cell>
          <cell r="B4645" t="str">
            <v>DESPACHADOR HIG SOFPULL MINI HUMO</v>
          </cell>
          <cell r="C4645">
            <v>161.1</v>
          </cell>
        </row>
        <row r="4646">
          <cell r="A4646">
            <v>9105</v>
          </cell>
          <cell r="B4646" t="str">
            <v xml:space="preserve">DESPACHADOR HIG SOFPULL MINI   AZUL SPLASH        </v>
          </cell>
          <cell r="C4646">
            <v>161.1</v>
          </cell>
        </row>
        <row r="4647">
          <cell r="A4647">
            <v>9106</v>
          </cell>
          <cell r="B4647" t="str">
            <v xml:space="preserve">DESPACHADOR HIG SOFPULL MINI   BLANCO             </v>
          </cell>
          <cell r="C4647">
            <v>161.1</v>
          </cell>
        </row>
        <row r="4648">
          <cell r="A4648">
            <v>9107</v>
          </cell>
          <cell r="B4648" t="str">
            <v xml:space="preserve">DESPACHADOR TOALLA SOFPULL HCA NEGRO              </v>
          </cell>
          <cell r="C4648">
            <v>437.3</v>
          </cell>
        </row>
        <row r="4649">
          <cell r="A4649">
            <v>9108</v>
          </cell>
          <cell r="B4649" t="str">
            <v xml:space="preserve">DESPACHADOR TOALLA SOFPULL HCA BLANCO             </v>
          </cell>
          <cell r="C4649">
            <v>437.3</v>
          </cell>
        </row>
        <row r="4650">
          <cell r="A4650">
            <v>9109</v>
          </cell>
          <cell r="B4650" t="str">
            <v xml:space="preserve">TOALLA ENMOTION JR CAFE 6/213M </v>
          </cell>
          <cell r="C4650">
            <v>465.45</v>
          </cell>
        </row>
        <row r="4651">
          <cell r="A4651">
            <v>9110</v>
          </cell>
          <cell r="B4651" t="str">
            <v xml:space="preserve">TOALLA ENMOTION CLASICA CAFE   6/244 M            </v>
          </cell>
          <cell r="C4651">
            <v>609.65</v>
          </cell>
        </row>
        <row r="4652">
          <cell r="A4652">
            <v>9111</v>
          </cell>
          <cell r="B4652" t="str">
            <v xml:space="preserve">SPINDLE P/COMPACT CAJA C/100   6/244 M            </v>
          </cell>
          <cell r="C4652">
            <v>51.64</v>
          </cell>
        </row>
        <row r="4653">
          <cell r="A4653">
            <v>9112</v>
          </cell>
          <cell r="B4653" t="str">
            <v xml:space="preserve">DESPACHADOR HIG. COMPACT DOBLE METAL              </v>
          </cell>
          <cell r="C4653">
            <v>426.5</v>
          </cell>
        </row>
        <row r="4654">
          <cell r="A4654">
            <v>9113</v>
          </cell>
          <cell r="B4654" t="str">
            <v>ENMOTION 25 TOALLA ROLLO  BLAN CA H/S 244M 25CM (C</v>
          </cell>
          <cell r="C4654">
            <v>637.1</v>
          </cell>
        </row>
        <row r="4655">
          <cell r="A4655">
            <v>9114</v>
          </cell>
          <cell r="B4655" t="str">
            <v xml:space="preserve">DIXIE PAN LINER VS GRASA 1000  LO10               </v>
          </cell>
          <cell r="C4655">
            <v>440.7</v>
          </cell>
        </row>
        <row r="4656">
          <cell r="A4656">
            <v>9115</v>
          </cell>
          <cell r="B4656" t="str">
            <v xml:space="preserve">HIGIENICO SOFPULL 1000 H/D     (13.3x21.3CM) 213M </v>
          </cell>
          <cell r="C4656">
            <v>507.1</v>
          </cell>
        </row>
        <row r="4657">
          <cell r="A4657">
            <v>9116</v>
          </cell>
          <cell r="B4657" t="str">
            <v xml:space="preserve">SERVILLETA DE LUJO GP PROFESSI ONAL 30/300        </v>
          </cell>
          <cell r="C4657">
            <v>898.5</v>
          </cell>
        </row>
        <row r="4658">
          <cell r="A4658">
            <v>9117</v>
          </cell>
          <cell r="B4658" t="str">
            <v xml:space="preserve">DESP. EASY NAP SR. TABLETOP    GRIS/NEGRO         </v>
          </cell>
          <cell r="C4658">
            <v>218.6</v>
          </cell>
        </row>
        <row r="4659">
          <cell r="A4659">
            <v>9118</v>
          </cell>
          <cell r="B4659" t="str">
            <v xml:space="preserve">ENMOTION SANITIZANTE 1000 ML   CAJA C/2 CARTUCHOS </v>
          </cell>
          <cell r="C4659">
            <v>490.1</v>
          </cell>
        </row>
        <row r="4660">
          <cell r="A4660">
            <v>9119</v>
          </cell>
          <cell r="B4660" t="str">
            <v xml:space="preserve">VASO PERFECTOUCH B. CALIENTES  16 OZ 20/50        </v>
          </cell>
          <cell r="C4660">
            <v>1084.5</v>
          </cell>
        </row>
        <row r="4661">
          <cell r="A4661">
            <v>9120</v>
          </cell>
          <cell r="B4661" t="str">
            <v xml:space="preserve">TAPA VASO PERFECTOUCH 12&amp;16 OZ 10/100 BCO         </v>
          </cell>
          <cell r="C4661">
            <v>340</v>
          </cell>
        </row>
        <row r="4662">
          <cell r="A4662">
            <v>9121</v>
          </cell>
          <cell r="B4662" t="str">
            <v xml:space="preserve">JABONERA GP MANUAL HUMO        </v>
          </cell>
          <cell r="C4662">
            <v>114.4</v>
          </cell>
        </row>
        <row r="4663">
          <cell r="A4663">
            <v>9122</v>
          </cell>
          <cell r="B4663" t="str">
            <v xml:space="preserve">JABONERA GP MANUAL AZUL        </v>
          </cell>
          <cell r="C4663">
            <v>114.4</v>
          </cell>
        </row>
        <row r="4664">
          <cell r="A4664">
            <v>9123</v>
          </cell>
          <cell r="B4664" t="str">
            <v xml:space="preserve">JABON PACIFIC GARDEN 4/1200 ML C/CITRUS           </v>
          </cell>
          <cell r="C4664">
            <v>502</v>
          </cell>
        </row>
        <row r="4665">
          <cell r="A4665">
            <v>9124</v>
          </cell>
          <cell r="B4665" t="str">
            <v>WIPER IND BRAWNY BLANCO HEAVY  10/176 PZ</v>
          </cell>
          <cell r="C4665">
            <v>1889</v>
          </cell>
        </row>
        <row r="4666">
          <cell r="A4666">
            <v>9125</v>
          </cell>
          <cell r="B4666" t="str">
            <v xml:space="preserve">WIPER IND BRAWNY BLANCO MD 10/ 128 PZ             </v>
          </cell>
          <cell r="C4666">
            <v>718.5</v>
          </cell>
        </row>
        <row r="4667">
          <cell r="A4667">
            <v>9126</v>
          </cell>
          <cell r="B4667" t="str">
            <v xml:space="preserve">HIGIENICO JR PACIFIC BLUE  12/ 180M               </v>
          </cell>
          <cell r="C4667">
            <v>220.8</v>
          </cell>
        </row>
        <row r="4668">
          <cell r="A4668">
            <v>9127</v>
          </cell>
          <cell r="B4668" t="str">
            <v xml:space="preserve">HIGIENICO SR PACIFIC BLUE   6/ 360M               </v>
          </cell>
          <cell r="C4668">
            <v>220.8</v>
          </cell>
        </row>
        <row r="4669">
          <cell r="A4669">
            <v>9128</v>
          </cell>
          <cell r="B4669" t="str">
            <v xml:space="preserve">HIGIENICO SR PACIFIC BLUE   6/ 700M               </v>
          </cell>
          <cell r="C4669">
            <v>353</v>
          </cell>
        </row>
        <row r="4670">
          <cell r="A4670">
            <v>9129</v>
          </cell>
          <cell r="B4670" t="str">
            <v>HIGIENICO TRADICIONAL ANGEL SO FT PROFESSIONAL SER</v>
          </cell>
          <cell r="C4670">
            <v>277.10000000000002</v>
          </cell>
        </row>
        <row r="4671">
          <cell r="A4671">
            <v>9130</v>
          </cell>
          <cell r="B4671" t="str">
            <v xml:space="preserve">TOALLA EN ROLLO BLANCA PACIFIC BLUE 6/180M        </v>
          </cell>
          <cell r="C4671">
            <v>243.6</v>
          </cell>
        </row>
        <row r="4672">
          <cell r="A4672">
            <v>9131</v>
          </cell>
          <cell r="B4672" t="str">
            <v xml:space="preserve">TOALLA EN ROLLO NATURAL PACIFI C BLUE 6/180M      </v>
          </cell>
          <cell r="C4672">
            <v>244.5</v>
          </cell>
        </row>
        <row r="4673">
          <cell r="A4673">
            <v>9132</v>
          </cell>
          <cell r="B4673" t="str">
            <v xml:space="preserve">TOALLA  INTERDOBLADA  PACIFIC  BLUE 8/250 PZAS HS </v>
          </cell>
          <cell r="C4673">
            <v>162.4</v>
          </cell>
        </row>
        <row r="4674">
          <cell r="A4674">
            <v>9133</v>
          </cell>
          <cell r="B4674" t="str">
            <v>TOALLA  INTERDOBLADA  PACIFIC  BLUE 10/200 PZAS HD</v>
          </cell>
          <cell r="C4674">
            <v>175.5</v>
          </cell>
        </row>
        <row r="4675">
          <cell r="A4675">
            <v>9134</v>
          </cell>
          <cell r="B4675" t="str">
            <v>Vaso Desechable para Bebidas Calientes, 8 oz.</v>
          </cell>
          <cell r="C4675">
            <v>738.3</v>
          </cell>
        </row>
        <row r="4676">
          <cell r="A4676">
            <v>9135</v>
          </cell>
          <cell r="B4676" t="str">
            <v>Vaso Desechable para Bebidas Calientes,  12 oz.</v>
          </cell>
          <cell r="C4676">
            <v>988.5</v>
          </cell>
        </row>
        <row r="4677">
          <cell r="A4677">
            <v>9136</v>
          </cell>
          <cell r="B4677" t="str">
            <v xml:space="preserve">Tapa - compatible con vaso de 8 oz. </v>
          </cell>
          <cell r="C4677">
            <v>387</v>
          </cell>
        </row>
        <row r="4678">
          <cell r="A4678">
            <v>9137</v>
          </cell>
          <cell r="B4678" t="str">
            <v xml:space="preserve">DESPACHADOR HIGIENICO COMPACT  ALTA CAPACIDAD     </v>
          </cell>
          <cell r="C4678">
            <v>165</v>
          </cell>
        </row>
        <row r="4679">
          <cell r="A4679">
            <v>9138</v>
          </cell>
          <cell r="B4679" t="str">
            <v xml:space="preserve">CUBETA - BRAWNY INDUSTRIAL     54006              </v>
          </cell>
          <cell r="C4679">
            <v>99</v>
          </cell>
        </row>
        <row r="4680">
          <cell r="A4680">
            <v>9139</v>
          </cell>
          <cell r="B4680" t="str">
            <v>CUBETA CENTERPULL - BRAWNY     INDUSTRIAL C/6 ROLL</v>
          </cell>
          <cell r="C4680">
            <v>748.3</v>
          </cell>
        </row>
        <row r="4681">
          <cell r="A4681">
            <v>9200</v>
          </cell>
          <cell r="B4681" t="str">
            <v xml:space="preserve">TELA ANTIBACTERIAL 35x35 BLANC O CAJA C/150       </v>
          </cell>
          <cell r="C4681">
            <v>375</v>
          </cell>
        </row>
        <row r="4682">
          <cell r="A4682">
            <v>9201</v>
          </cell>
          <cell r="B4682" t="str">
            <v xml:space="preserve">TELA ANTIBACTERIAL 35x35 AMARI LLO CAJA C/150     </v>
          </cell>
          <cell r="C4682">
            <v>375</v>
          </cell>
        </row>
        <row r="4683">
          <cell r="A4683">
            <v>9202</v>
          </cell>
          <cell r="B4683" t="str">
            <v xml:space="preserve">TELA ANTIBACTERIAL 35x35 AZUL  CAJA C/150         </v>
          </cell>
          <cell r="C4683">
            <v>375</v>
          </cell>
        </row>
        <row r="4684">
          <cell r="A4684">
            <v>9203</v>
          </cell>
          <cell r="B4684" t="str">
            <v xml:space="preserve">TELA ANTIBACTERIAL 35x35 VERDE CAJA C/150         </v>
          </cell>
          <cell r="C4684">
            <v>375</v>
          </cell>
        </row>
        <row r="4685">
          <cell r="A4685">
            <v>9204</v>
          </cell>
          <cell r="B4685" t="str">
            <v xml:space="preserve">TELA ANTIBACTERIAL 35x35 ROSA  CAJA C/150         </v>
          </cell>
          <cell r="C4685">
            <v>375</v>
          </cell>
        </row>
        <row r="4686">
          <cell r="A4686">
            <v>9230</v>
          </cell>
          <cell r="B4686" t="str">
            <v>DESPACHADOR TORK TOALLA MANOS  FLUIDO CENTRICO BLA</v>
          </cell>
          <cell r="C4686">
            <v>407.57</v>
          </cell>
        </row>
        <row r="4687">
          <cell r="A4687">
            <v>9231</v>
          </cell>
          <cell r="B4687" t="str">
            <v>DESPACHADOR TORK TOALLA MANOS  FLUIDO CENTRICO NEG</v>
          </cell>
          <cell r="C4687">
            <v>407.57</v>
          </cell>
        </row>
        <row r="4688">
          <cell r="A4688">
            <v>9232</v>
          </cell>
          <cell r="B4688" t="str">
            <v>DESPACHADOR TORK TOALLA ROLLO  ELEVATION MATIC NEG</v>
          </cell>
          <cell r="C4688">
            <v>369.73</v>
          </cell>
        </row>
        <row r="4689">
          <cell r="A4689">
            <v>9233</v>
          </cell>
          <cell r="B4689" t="str">
            <v>DESPACHADOR TORK ELEVATION  IN TUITION TOALLA EN R</v>
          </cell>
          <cell r="C4689">
            <v>452.97</v>
          </cell>
        </row>
        <row r="4690">
          <cell r="A4690">
            <v>9234</v>
          </cell>
          <cell r="B4690" t="str">
            <v>DESPACHADOR TORK ELEVATION  IN TUITION TOALLA EN R</v>
          </cell>
          <cell r="C4690">
            <v>452.97</v>
          </cell>
        </row>
        <row r="4691">
          <cell r="A4691">
            <v>9901</v>
          </cell>
          <cell r="B4691" t="str">
            <v>SOLICITUD DE EMPLEO</v>
          </cell>
          <cell r="C4691">
            <v>3</v>
          </cell>
        </row>
        <row r="4692">
          <cell r="A4692">
            <v>9902</v>
          </cell>
          <cell r="B4692" t="str">
            <v>ODOCONTROL II COM.  1 PZA</v>
          </cell>
          <cell r="C4692">
            <v>14.35</v>
          </cell>
        </row>
        <row r="4693">
          <cell r="A4693">
            <v>9903</v>
          </cell>
          <cell r="B4693" t="str">
            <v>VIDEOS</v>
          </cell>
          <cell r="C4693">
            <v>150</v>
          </cell>
        </row>
        <row r="4694">
          <cell r="A4694">
            <v>9904</v>
          </cell>
          <cell r="B4694" t="str">
            <v>REPORTE SERV.TEC.P/M. LAVALOZA</v>
          </cell>
          <cell r="C4694">
            <v>45</v>
          </cell>
        </row>
        <row r="4695">
          <cell r="A4695">
            <v>9905</v>
          </cell>
          <cell r="B4695" t="str">
            <v>REGISTRO DEL CLIENTE</v>
          </cell>
          <cell r="C4695">
            <v>1</v>
          </cell>
        </row>
        <row r="4696">
          <cell r="A4696">
            <v>9906</v>
          </cell>
          <cell r="B4696" t="str">
            <v>REGISTRO DE TERRITORIO</v>
          </cell>
          <cell r="C4696">
            <v>1</v>
          </cell>
        </row>
        <row r="4697">
          <cell r="A4697">
            <v>9907</v>
          </cell>
          <cell r="B4697" t="str">
            <v>WALL CHART L. LAVANCE</v>
          </cell>
          <cell r="C4697">
            <v>15</v>
          </cell>
        </row>
        <row r="4698">
          <cell r="A4698">
            <v>9908</v>
          </cell>
          <cell r="B4698" t="str">
            <v>DOSIF. DE LIQ. GOTEADOR WIZARD</v>
          </cell>
          <cell r="C4698">
            <v>1.17</v>
          </cell>
        </row>
        <row r="4699">
          <cell r="A4699">
            <v>9909</v>
          </cell>
          <cell r="B4699" t="str">
            <v>HOJAS DE FICHAS TECNICAS</v>
          </cell>
          <cell r="C4699">
            <v>1.5</v>
          </cell>
        </row>
        <row r="4700">
          <cell r="A4700">
            <v>9910</v>
          </cell>
          <cell r="B4700" t="str">
            <v>FICHAS TEC.MAQ.ASEO Y LIMPIEZA</v>
          </cell>
          <cell r="C4700">
            <v>0.8</v>
          </cell>
        </row>
        <row r="4701">
          <cell r="A4701">
            <v>9911</v>
          </cell>
          <cell r="B4701" t="str">
            <v>AGENDA MENSUAL SAPRIK</v>
          </cell>
          <cell r="C4701">
            <v>15</v>
          </cell>
        </row>
        <row r="4702">
          <cell r="A4702">
            <v>9912</v>
          </cell>
          <cell r="B4702" t="str">
            <v>BLOCK REMISIONES ENT.A TERCERO</v>
          </cell>
          <cell r="C4702">
            <v>38.5</v>
          </cell>
        </row>
        <row r="4703">
          <cell r="A4703">
            <v>9913</v>
          </cell>
          <cell r="B4703" t="str">
            <v>CAMISA BLANCA KEY</v>
          </cell>
          <cell r="C4703">
            <v>130</v>
          </cell>
        </row>
        <row r="4704">
          <cell r="A4704">
            <v>9914</v>
          </cell>
          <cell r="B4704" t="str">
            <v>CARPETA INF.TEC.INDUST./INST.</v>
          </cell>
          <cell r="C4704">
            <v>129.34</v>
          </cell>
        </row>
        <row r="4705">
          <cell r="A4705">
            <v>9915</v>
          </cell>
          <cell r="B4705" t="str">
            <v>CARPETA DE MODULOS GERENCIALES</v>
          </cell>
          <cell r="C4705">
            <v>191.32</v>
          </cell>
        </row>
        <row r="4706">
          <cell r="A4706">
            <v>9916</v>
          </cell>
          <cell r="B4706" t="str">
            <v>CARPETA DE TRABAJO DIARIO</v>
          </cell>
          <cell r="C4706">
            <v>85</v>
          </cell>
        </row>
        <row r="4707">
          <cell r="A4707">
            <v>9917</v>
          </cell>
          <cell r="B4707" t="str">
            <v>CONTRATOS COMODATOS DIST.C/25</v>
          </cell>
          <cell r="C4707">
            <v>40</v>
          </cell>
        </row>
        <row r="4708">
          <cell r="A4708">
            <v>9919</v>
          </cell>
          <cell r="B4708" t="str">
            <v>FOLLETO ABC</v>
          </cell>
          <cell r="C4708">
            <v>20</v>
          </cell>
        </row>
        <row r="4709">
          <cell r="A4709">
            <v>9921</v>
          </cell>
          <cell r="B4709" t="str">
            <v>FOLLETO CATALOGO ESPECIF.INST.</v>
          </cell>
          <cell r="C4709">
            <v>15</v>
          </cell>
        </row>
        <row r="4710">
          <cell r="A4710">
            <v>9922</v>
          </cell>
          <cell r="B4710" t="str">
            <v>FOLLETO CATAL.ESPECIF.LAVANCE</v>
          </cell>
          <cell r="C4710">
            <v>9</v>
          </cell>
        </row>
        <row r="4711">
          <cell r="A4711">
            <v>9923</v>
          </cell>
          <cell r="B4711" t="str">
            <v>FOLLETO CATALOGO ESPECIF.UNISA</v>
          </cell>
          <cell r="C4711">
            <v>9</v>
          </cell>
        </row>
        <row r="4712">
          <cell r="A4712">
            <v>9924</v>
          </cell>
          <cell r="B4712" t="str">
            <v>FOLLETO HOSPITALES</v>
          </cell>
          <cell r="C4712">
            <v>7</v>
          </cell>
        </row>
        <row r="4713">
          <cell r="A4713">
            <v>9925</v>
          </cell>
          <cell r="B4713" t="str">
            <v>FOLLETO PRESENTACION DE LA CIA</v>
          </cell>
          <cell r="C4713">
            <v>10</v>
          </cell>
        </row>
        <row r="4714">
          <cell r="A4714">
            <v>9926</v>
          </cell>
          <cell r="B4714" t="str">
            <v>FOLLETO HOTELERIA</v>
          </cell>
          <cell r="C4714">
            <v>8</v>
          </cell>
        </row>
        <row r="4715">
          <cell r="A4715">
            <v>9928</v>
          </cell>
          <cell r="B4715" t="str">
            <v>FOLLETO RESTAURANTES</v>
          </cell>
          <cell r="C4715">
            <v>7</v>
          </cell>
        </row>
        <row r="4716">
          <cell r="A4716">
            <v>9929</v>
          </cell>
          <cell r="B4716" t="str">
            <v>FOLLETO SUPER BASE</v>
          </cell>
          <cell r="C4716">
            <v>8</v>
          </cell>
        </row>
        <row r="4717">
          <cell r="A4717">
            <v>9930</v>
          </cell>
          <cell r="B4717" t="str">
            <v>FOLLETO SUPER D</v>
          </cell>
          <cell r="C4717">
            <v>3.5</v>
          </cell>
        </row>
        <row r="4718">
          <cell r="A4718">
            <v>9931</v>
          </cell>
          <cell r="B4718" t="str">
            <v>FOLLETO UNISAN</v>
          </cell>
          <cell r="C4718">
            <v>5</v>
          </cell>
        </row>
        <row r="4719">
          <cell r="A4719">
            <v>9933</v>
          </cell>
          <cell r="B4719" t="str">
            <v>MANUAL DE REPRESENT.IND./INST.</v>
          </cell>
          <cell r="C4719">
            <v>129.34</v>
          </cell>
        </row>
        <row r="4720">
          <cell r="A4720">
            <v>9934</v>
          </cell>
          <cell r="B4720" t="str">
            <v>MANUAL DEL USUARIO SIST.COMPUT</v>
          </cell>
          <cell r="C4720">
            <v>160</v>
          </cell>
        </row>
        <row r="4721">
          <cell r="A4721">
            <v>9935</v>
          </cell>
          <cell r="B4721" t="str">
            <v>FORMATO CONTROL DE LA PROMOCIO</v>
          </cell>
          <cell r="C4721">
            <v>1000</v>
          </cell>
        </row>
        <row r="4722">
          <cell r="A4722">
            <v>9937</v>
          </cell>
          <cell r="B4722" t="str">
            <v>MANUAL DE INFORMACION TECNICA</v>
          </cell>
          <cell r="C4722">
            <v>129.34</v>
          </cell>
        </row>
        <row r="4723">
          <cell r="A4723">
            <v>9939</v>
          </cell>
          <cell r="B4723" t="str">
            <v>CARPETA DEL INSTRUCTOR</v>
          </cell>
          <cell r="C4723">
            <v>129.37</v>
          </cell>
        </row>
        <row r="4724">
          <cell r="A4724">
            <v>9941</v>
          </cell>
          <cell r="B4724" t="str">
            <v>MANUAL DEL REPRESENTANTE</v>
          </cell>
          <cell r="C4724">
            <v>129.34</v>
          </cell>
        </row>
        <row r="4725">
          <cell r="A4725">
            <v>9942</v>
          </cell>
          <cell r="B4725" t="str">
            <v>INFORM.TECNICA INDUST.NORMATIV</v>
          </cell>
          <cell r="C4725">
            <v>129.34</v>
          </cell>
        </row>
        <row r="4726">
          <cell r="A4726">
            <v>9944</v>
          </cell>
          <cell r="B4726" t="str">
            <v>VIDEO PROGRAMA H</v>
          </cell>
          <cell r="C4726">
            <v>150</v>
          </cell>
        </row>
        <row r="4727">
          <cell r="A4727">
            <v>9945</v>
          </cell>
          <cell r="B4727" t="str">
            <v>VIDEO PROGRAMA SERVSAFE</v>
          </cell>
          <cell r="C4727">
            <v>150</v>
          </cell>
        </row>
        <row r="4728">
          <cell r="A4728">
            <v>9946</v>
          </cell>
          <cell r="B4728" t="str">
            <v>BIBLIOTECA DE PROCEDIMIENTOS</v>
          </cell>
          <cell r="C4728">
            <v>30</v>
          </cell>
        </row>
        <row r="4729">
          <cell r="A4729">
            <v>9948</v>
          </cell>
          <cell r="B4729" t="str">
            <v>MANUAL DE SERV.A SIST.DE PROP.</v>
          </cell>
          <cell r="C4729">
            <v>125</v>
          </cell>
        </row>
        <row r="4730">
          <cell r="A4730">
            <v>9949</v>
          </cell>
          <cell r="B4730" t="str">
            <v>FOLLETO MANOS (VERS.ALIMENTOS)</v>
          </cell>
          <cell r="C4730">
            <v>7</v>
          </cell>
        </row>
        <row r="4731">
          <cell r="A4731">
            <v>9950</v>
          </cell>
          <cell r="B4731" t="str">
            <v>FOLLETO MANOS(V.INSTITUCIONAL)</v>
          </cell>
          <cell r="C4731">
            <v>7</v>
          </cell>
        </row>
        <row r="4732">
          <cell r="A4732">
            <v>9951</v>
          </cell>
          <cell r="B4732" t="str">
            <v>FOLLETO HIGIENE EN SERV.ALIMEN</v>
          </cell>
          <cell r="C4732">
            <v>7</v>
          </cell>
        </row>
        <row r="4733">
          <cell r="A4733">
            <v>9952</v>
          </cell>
          <cell r="B4733" t="str">
            <v>WALL CHART LAVADO DE MANOS CON PAPEL</v>
          </cell>
          <cell r="C4733">
            <v>10</v>
          </cell>
        </row>
        <row r="4734">
          <cell r="A4734">
            <v>9954</v>
          </cell>
          <cell r="B4734" t="str">
            <v>WALL CHART GUIA P/EL USO D´PRO</v>
          </cell>
          <cell r="C4734">
            <v>15</v>
          </cell>
        </row>
        <row r="4735">
          <cell r="A4735">
            <v>9955</v>
          </cell>
          <cell r="B4735" t="str">
            <v>WALLCH.PROCED.P/LAV.DE LA MAQ.</v>
          </cell>
          <cell r="C4735">
            <v>30</v>
          </cell>
        </row>
        <row r="4736">
          <cell r="A4736">
            <v>9956</v>
          </cell>
          <cell r="B4736" t="str">
            <v>WALL CHART NORMAS DE HIG.PERSO</v>
          </cell>
          <cell r="C4736">
            <v>10</v>
          </cell>
        </row>
        <row r="4737">
          <cell r="A4737">
            <v>9957</v>
          </cell>
          <cell r="B4737" t="str">
            <v>MANUAL INSTRUCTOR LINEA INDUST</v>
          </cell>
          <cell r="C4737">
            <v>129.34</v>
          </cell>
        </row>
        <row r="4738">
          <cell r="A4738">
            <v>9958</v>
          </cell>
          <cell r="B4738" t="str">
            <v>MANUAL INSTRUCTOR LINEA INSTIT</v>
          </cell>
          <cell r="C4738">
            <v>129.34</v>
          </cell>
        </row>
        <row r="4739">
          <cell r="A4739">
            <v>9959</v>
          </cell>
          <cell r="B4739" t="str">
            <v>MANUAL INSTRUCTOR LINEA LAVANC</v>
          </cell>
          <cell r="C4739">
            <v>129.34</v>
          </cell>
        </row>
        <row r="4740">
          <cell r="A4740">
            <v>9960</v>
          </cell>
          <cell r="B4740" t="str">
            <v>MANUAL INSTRUCTOR LINEA UNISAN</v>
          </cell>
          <cell r="C4740">
            <v>129.34</v>
          </cell>
        </row>
        <row r="4741">
          <cell r="A4741">
            <v>9961</v>
          </cell>
          <cell r="B4741" t="str">
            <v>MANUAL REPRESENT.LINEA INSTITU</v>
          </cell>
          <cell r="C4741">
            <v>129.34</v>
          </cell>
        </row>
        <row r="4742">
          <cell r="A4742">
            <v>9962</v>
          </cell>
          <cell r="B4742" t="str">
            <v>MANUAL REPRESENT.LINEA INDUSTR</v>
          </cell>
          <cell r="C4742">
            <v>129.34</v>
          </cell>
        </row>
        <row r="4743">
          <cell r="A4743">
            <v>9964</v>
          </cell>
          <cell r="B4743" t="str">
            <v>MANUAL REPRESENT.LINEA LAVANCE</v>
          </cell>
          <cell r="C4743">
            <v>129.34</v>
          </cell>
        </row>
        <row r="4744">
          <cell r="A4744">
            <v>9965</v>
          </cell>
          <cell r="B4744" t="str">
            <v>MODULO CAPAC.TECNICA L.INSTITU</v>
          </cell>
          <cell r="C4744">
            <v>129.34</v>
          </cell>
        </row>
        <row r="4745">
          <cell r="A4745">
            <v>9966</v>
          </cell>
          <cell r="B4745" t="str">
            <v>MODULO CAPAC.TECNICA L.INDUSTR</v>
          </cell>
          <cell r="C4745">
            <v>129.34</v>
          </cell>
        </row>
        <row r="4746">
          <cell r="A4746">
            <v>9968</v>
          </cell>
          <cell r="B4746" t="str">
            <v>MODULO CAPAC.TECNICA L.LAVANCE</v>
          </cell>
          <cell r="C4746">
            <v>129.34</v>
          </cell>
        </row>
        <row r="4747">
          <cell r="A4747">
            <v>9969</v>
          </cell>
          <cell r="B4747" t="str">
            <v>WALL CHART PROD.GENER.DOMINOS</v>
          </cell>
          <cell r="C4747">
            <v>39</v>
          </cell>
        </row>
        <row r="4748">
          <cell r="A4748">
            <v>9970</v>
          </cell>
          <cell r="B4748" t="str">
            <v>WALL CHART LAVADO UTENSILIOS DOMINOS</v>
          </cell>
          <cell r="C4748">
            <v>15</v>
          </cell>
        </row>
        <row r="4749">
          <cell r="A4749">
            <v>9971</v>
          </cell>
          <cell r="B4749" t="str">
            <v>WALL CHART LAVADO MANOS DOMINO</v>
          </cell>
          <cell r="C4749">
            <v>20.399999999999999</v>
          </cell>
        </row>
        <row r="4750">
          <cell r="A4750">
            <v>9972</v>
          </cell>
          <cell r="B4750" t="str">
            <v>DIFER. PRECIO LIQ.GOT.MANZANA</v>
          </cell>
          <cell r="C4750">
            <v>64.400000000000006</v>
          </cell>
        </row>
        <row r="4751">
          <cell r="A4751">
            <v>9973</v>
          </cell>
          <cell r="B4751" t="str">
            <v>DIFER.PRECIO LIQ.GOT.PRIMAVERA</v>
          </cell>
          <cell r="C4751">
            <v>71.400000000000006</v>
          </cell>
        </row>
        <row r="4752">
          <cell r="A4752">
            <v>9974</v>
          </cell>
          <cell r="B4752" t="str">
            <v>FOLLETO POR GIRO (OFICINAS)</v>
          </cell>
          <cell r="C4752">
            <v>1</v>
          </cell>
        </row>
        <row r="4753">
          <cell r="A4753">
            <v>9975</v>
          </cell>
          <cell r="B4753" t="str">
            <v>FOLLETO POR GIRO (RESTAURANTES</v>
          </cell>
          <cell r="C4753">
            <v>1</v>
          </cell>
        </row>
        <row r="4754">
          <cell r="A4754">
            <v>9976</v>
          </cell>
          <cell r="B4754" t="str">
            <v>FOLLETO POR GIRO (ESCUELAS)</v>
          </cell>
          <cell r="C4754">
            <v>1</v>
          </cell>
        </row>
        <row r="4755">
          <cell r="A4755">
            <v>9977</v>
          </cell>
          <cell r="B4755" t="str">
            <v>FOLLETO POR GIRO (TALLERES)</v>
          </cell>
          <cell r="C4755">
            <v>1</v>
          </cell>
        </row>
        <row r="4756">
          <cell r="A4756">
            <v>9978</v>
          </cell>
          <cell r="B4756" t="str">
            <v>FOLLETO POR GIRO (CLINICAS)</v>
          </cell>
          <cell r="C4756">
            <v>1</v>
          </cell>
        </row>
        <row r="4757">
          <cell r="A4757">
            <v>9979</v>
          </cell>
          <cell r="B4757" t="str">
            <v>FOLLETO POR GIRO (HOTELES)</v>
          </cell>
          <cell r="C4757">
            <v>1</v>
          </cell>
        </row>
        <row r="4758">
          <cell r="A4758">
            <v>9981</v>
          </cell>
          <cell r="B4758" t="str">
            <v>WALL CHART ROSTICEROS</v>
          </cell>
          <cell r="C4758">
            <v>45</v>
          </cell>
        </row>
        <row r="4759">
          <cell r="A4759">
            <v>9982</v>
          </cell>
          <cell r="B4759" t="str">
            <v>WALL CHART LAVADO MANOS C/SECA</v>
          </cell>
          <cell r="C4759">
            <v>10</v>
          </cell>
        </row>
        <row r="4760">
          <cell r="A4760">
            <v>9983</v>
          </cell>
          <cell r="B4760" t="str">
            <v>WALL CHART DESINF.FRUTAS Y VER</v>
          </cell>
          <cell r="C4760">
            <v>10</v>
          </cell>
        </row>
        <row r="4761">
          <cell r="A4761">
            <v>9984</v>
          </cell>
          <cell r="B4761" t="str">
            <v>DIFER. PRECIO.LIQ.GOT.CITRICO</v>
          </cell>
          <cell r="C4761">
            <v>65.099999999999994</v>
          </cell>
        </row>
        <row r="4762">
          <cell r="A4762">
            <v>9989</v>
          </cell>
          <cell r="B4762" t="str">
            <v>DIFER.EN PRECIO.LIQ.GOT.CEREZA</v>
          </cell>
          <cell r="C4762">
            <v>66.8</v>
          </cell>
        </row>
        <row r="4763">
          <cell r="A4763">
            <v>9992</v>
          </cell>
          <cell r="B4763" t="str">
            <v>FRANELA BLANCA 50MTS.</v>
          </cell>
          <cell r="C4763">
            <v>210</v>
          </cell>
        </row>
        <row r="4764">
          <cell r="A4764">
            <v>9993</v>
          </cell>
          <cell r="B4764" t="str">
            <v>KLEENEX PLUS</v>
          </cell>
          <cell r="C4764">
            <v>10.5</v>
          </cell>
        </row>
        <row r="4765">
          <cell r="A4765">
            <v>9994</v>
          </cell>
          <cell r="B4765" t="str">
            <v>KLEENEX COTTONELLE</v>
          </cell>
          <cell r="C4765">
            <v>16.600000000000001</v>
          </cell>
        </row>
        <row r="4766">
          <cell r="A4766">
            <v>9995</v>
          </cell>
          <cell r="B4766" t="str">
            <v>ESCOBA PLASTICA</v>
          </cell>
          <cell r="C4766">
            <v>17.8</v>
          </cell>
        </row>
        <row r="4767">
          <cell r="A4767">
            <v>9996</v>
          </cell>
          <cell r="B4767" t="str">
            <v>TRAPEADOR P/ASEO CARROS</v>
          </cell>
          <cell r="C4767">
            <v>10.9</v>
          </cell>
        </row>
        <row r="4768">
          <cell r="A4768">
            <v>9997</v>
          </cell>
          <cell r="B4768" t="str">
            <v>PASTILLA P/WC CON CANASTILLA</v>
          </cell>
          <cell r="C4768">
            <v>21.6</v>
          </cell>
        </row>
        <row r="4769">
          <cell r="A4769">
            <v>9998</v>
          </cell>
          <cell r="B4769" t="str">
            <v>PASTILLA P/WC PATO PURIFIC</v>
          </cell>
          <cell r="C4769">
            <v>24.55</v>
          </cell>
        </row>
        <row r="4770">
          <cell r="A4770">
            <v>9999</v>
          </cell>
          <cell r="B4770" t="str">
            <v>CODIGO VARIOS</v>
          </cell>
          <cell r="C4770">
            <v>1</v>
          </cell>
        </row>
        <row r="4771">
          <cell r="A4771">
            <v>10037</v>
          </cell>
          <cell r="B4771" t="str">
            <v>TOALLERO FLUIDO CÉNTRICO</v>
          </cell>
          <cell r="C4771">
            <v>165</v>
          </cell>
        </row>
        <row r="4772">
          <cell r="A4772">
            <v>10038</v>
          </cell>
          <cell r="B4772" t="str">
            <v>TOALLA DE FLUIDO CÉNTRICO</v>
          </cell>
          <cell r="C4772">
            <v>12</v>
          </cell>
        </row>
        <row r="4773">
          <cell r="A4773">
            <v>11113</v>
          </cell>
          <cell r="B4773" t="str">
            <v>Filtro/Regulador, 1/4plg NPT, 42 PCM</v>
          </cell>
          <cell r="C4773">
            <v>654.40002441406295</v>
          </cell>
        </row>
        <row r="4774">
          <cell r="A4774">
            <v>11119</v>
          </cell>
          <cell r="B4774" t="str">
            <v>TAMBO PLASTICO 200 LTS CON ARO</v>
          </cell>
          <cell r="C4774">
            <v>250</v>
          </cell>
        </row>
        <row r="4775">
          <cell r="A4775">
            <v>11656</v>
          </cell>
          <cell r="C4775">
            <v>338.2</v>
          </cell>
        </row>
        <row r="4776">
          <cell r="A4776">
            <v>16201</v>
          </cell>
          <cell r="B4776" t="str">
            <v xml:space="preserve">KEY ODOCONTROL TRAD. MANGO    </v>
          </cell>
          <cell r="C4776">
            <v>64.400000000000006</v>
          </cell>
        </row>
        <row r="4777">
          <cell r="A4777">
            <v>16211</v>
          </cell>
          <cell r="B4777" t="str">
            <v xml:space="preserve">KEY ODOCONTROL TRAD. BRISA    </v>
          </cell>
          <cell r="C4777">
            <v>64.400000000000006</v>
          </cell>
        </row>
        <row r="4778">
          <cell r="A4778">
            <v>16221</v>
          </cell>
          <cell r="B4778" t="str">
            <v>KEY ODOCONTROL TRAD.NATURALEZA</v>
          </cell>
          <cell r="C4778">
            <v>64.400000000000006</v>
          </cell>
        </row>
        <row r="4779">
          <cell r="A4779">
            <v>16231</v>
          </cell>
          <cell r="B4779" t="str">
            <v>KEY ODOCONTROL TRAD. MANANTIAL</v>
          </cell>
          <cell r="C4779">
            <v>64.400000000000006</v>
          </cell>
        </row>
        <row r="4780">
          <cell r="A4780">
            <v>16241</v>
          </cell>
          <cell r="B4780" t="str">
            <v xml:space="preserve">KEY ODOCONTROL CANELA ALTA    </v>
          </cell>
          <cell r="C4780">
            <v>64.400000000000006</v>
          </cell>
        </row>
        <row r="4781">
          <cell r="A4781">
            <v>16311</v>
          </cell>
          <cell r="B4781" t="str">
            <v>KEY ODOCONTROL NATURALEZA ALTA</v>
          </cell>
          <cell r="C4781">
            <v>64.400000000000006</v>
          </cell>
        </row>
        <row r="4782">
          <cell r="A4782">
            <v>16321</v>
          </cell>
          <cell r="B4782" t="str">
            <v xml:space="preserve">KEY ODOCONTROL MANANTIAL ALTA </v>
          </cell>
          <cell r="C4782">
            <v>64.400000000000006</v>
          </cell>
        </row>
        <row r="4783">
          <cell r="A4783">
            <v>16331</v>
          </cell>
          <cell r="B4783" t="str">
            <v xml:space="preserve">KEY ODOCONTROL MANGO ALTA     </v>
          </cell>
          <cell r="C4783">
            <v>64.400000000000006</v>
          </cell>
        </row>
        <row r="4784">
          <cell r="A4784">
            <v>16341</v>
          </cell>
          <cell r="B4784" t="str">
            <v xml:space="preserve">KEY ODOCONTROL TRAD. CANELA   </v>
          </cell>
          <cell r="C4784">
            <v>64.400000000000006</v>
          </cell>
        </row>
        <row r="4785">
          <cell r="A4785">
            <v>16371</v>
          </cell>
          <cell r="B4785" t="str">
            <v>KEY ODOCONTROL BRISA MARINA H2 BLUE SPLASH TCELL K</v>
          </cell>
          <cell r="C4785">
            <v>163.79</v>
          </cell>
        </row>
        <row r="4786">
          <cell r="A4786">
            <v>16381</v>
          </cell>
          <cell r="B4786" t="str">
            <v xml:space="preserve">KEY ODOCONTROL AMANECER TROPH2 AMANECER TROPTCELL </v>
          </cell>
          <cell r="C4786">
            <v>163.79</v>
          </cell>
        </row>
        <row r="4787">
          <cell r="A4787">
            <v>16391</v>
          </cell>
          <cell r="B4787" t="str">
            <v>KEY ODOCONTROL CITRUS H2       CITRUS TCELL KEY 18</v>
          </cell>
          <cell r="C4787">
            <v>163.79</v>
          </cell>
        </row>
        <row r="4788">
          <cell r="A4788">
            <v>16641</v>
          </cell>
          <cell r="B4788" t="str">
            <v xml:space="preserve">KEY AEROSOL BRISA ALTA CONC.  </v>
          </cell>
          <cell r="C4788">
            <v>64.400000000000006</v>
          </cell>
        </row>
        <row r="4789">
          <cell r="A4789">
            <v>19756</v>
          </cell>
          <cell r="B4789" t="str">
            <v>Disco Blanco 19</v>
          </cell>
          <cell r="C4789">
            <v>48</v>
          </cell>
        </row>
        <row r="4790">
          <cell r="A4790">
            <v>34000</v>
          </cell>
          <cell r="B4790" t="str">
            <v>KEY BW-106 20 LT.</v>
          </cell>
          <cell r="C4790">
            <v>1118</v>
          </cell>
        </row>
        <row r="4791">
          <cell r="A4791">
            <v>34002</v>
          </cell>
          <cell r="B4791" t="str">
            <v>KEY BW-202 20 LT.</v>
          </cell>
          <cell r="C4791">
            <v>863.3</v>
          </cell>
        </row>
        <row r="4792">
          <cell r="A4792">
            <v>34004</v>
          </cell>
          <cell r="B4792" t="str">
            <v>KEY BW-301 25 KG.</v>
          </cell>
          <cell r="C4792">
            <v>1093.01</v>
          </cell>
        </row>
        <row r="4793">
          <cell r="A4793">
            <v>34006</v>
          </cell>
          <cell r="B4793" t="str">
            <v>KEY CSI-101 20 LT.</v>
          </cell>
          <cell r="C4793">
            <v>445.41</v>
          </cell>
        </row>
        <row r="4794">
          <cell r="A4794">
            <v>34007</v>
          </cell>
          <cell r="B4794" t="str">
            <v>KEY CSI-101 200 LT.</v>
          </cell>
          <cell r="C4794">
            <v>4278.6099999999997</v>
          </cell>
        </row>
        <row r="4795">
          <cell r="A4795">
            <v>34009</v>
          </cell>
          <cell r="B4795" t="str">
            <v>KEY CSI-101 M 200 LT.</v>
          </cell>
          <cell r="C4795">
            <v>5190.1499999999996</v>
          </cell>
        </row>
        <row r="4796">
          <cell r="A4796">
            <v>34010</v>
          </cell>
          <cell r="B4796" t="str">
            <v>KEY CSI-102 20 LT.</v>
          </cell>
          <cell r="C4796">
            <v>351.96</v>
          </cell>
        </row>
        <row r="4797">
          <cell r="A4797">
            <v>34012</v>
          </cell>
          <cell r="B4797" t="str">
            <v>KEY CSI-102 TRAZADOR 1 LT</v>
          </cell>
          <cell r="C4797">
            <v>20.88</v>
          </cell>
        </row>
        <row r="4798">
          <cell r="A4798">
            <v>34015</v>
          </cell>
          <cell r="B4798" t="str">
            <v>CSI-102 TRAZADOR 200 LT.</v>
          </cell>
          <cell r="C4798">
            <v>4219.54</v>
          </cell>
        </row>
        <row r="4799">
          <cell r="A4799">
            <v>34016</v>
          </cell>
          <cell r="B4799" t="str">
            <v>KEY CW-103 20 LT.</v>
          </cell>
          <cell r="C4799">
            <v>607.02</v>
          </cell>
        </row>
        <row r="4800">
          <cell r="A4800">
            <v>34018</v>
          </cell>
          <cell r="B4800" t="str">
            <v xml:space="preserve">KEY CW-209 20 LT.              </v>
          </cell>
          <cell r="C4800">
            <v>1171.3800000000001</v>
          </cell>
        </row>
        <row r="4801">
          <cell r="A4801">
            <v>34020</v>
          </cell>
          <cell r="B4801" t="str">
            <v>KEY CW-302 20 LT.</v>
          </cell>
          <cell r="C4801">
            <v>1941.81</v>
          </cell>
        </row>
        <row r="4802">
          <cell r="A4802">
            <v>34022</v>
          </cell>
          <cell r="B4802" t="str">
            <v>KEY CW-303 20 LT.</v>
          </cell>
          <cell r="C4802">
            <v>922.89</v>
          </cell>
        </row>
        <row r="4803">
          <cell r="A4803">
            <v>34024</v>
          </cell>
          <cell r="B4803" t="str">
            <v>KEY CW-310 20 LT.</v>
          </cell>
          <cell r="C4803">
            <v>248.25</v>
          </cell>
        </row>
        <row r="4804">
          <cell r="A4804">
            <v>34027</v>
          </cell>
          <cell r="B4804" t="str">
            <v xml:space="preserve">KEY RW-6106 200 LT.            </v>
          </cell>
          <cell r="C4804">
            <v>8474.32</v>
          </cell>
        </row>
        <row r="4805">
          <cell r="A4805">
            <v>35000</v>
          </cell>
          <cell r="B4805" t="str">
            <v xml:space="preserve">BARREDOR PARA ALFOMBRAS RB     (421388 BLA)       </v>
          </cell>
          <cell r="C4805">
            <v>1099.2</v>
          </cell>
        </row>
        <row r="4806">
          <cell r="A4806">
            <v>35001</v>
          </cell>
          <cell r="B4806" t="str">
            <v xml:space="preserve">CUBETA ERGONOMETRICA 33.1 L RB (758088)           </v>
          </cell>
          <cell r="C4806">
            <v>1293.1300000000001</v>
          </cell>
        </row>
        <row r="4807">
          <cell r="A4807">
            <v>35002</v>
          </cell>
          <cell r="B4807" t="str">
            <v xml:space="preserve">SEÑAL PISO MOJADO RB           (611278)           </v>
          </cell>
          <cell r="C4807">
            <v>113.19</v>
          </cell>
        </row>
        <row r="4808">
          <cell r="A4808">
            <v>35003</v>
          </cell>
          <cell r="B4808" t="str">
            <v xml:space="preserve">CUBETA 24.6 L C/EXPRIMIDOR RB  (748000)           </v>
          </cell>
          <cell r="C4808">
            <v>1111.82</v>
          </cell>
        </row>
        <row r="4809">
          <cell r="A4809">
            <v>35004</v>
          </cell>
          <cell r="B4809" t="str">
            <v xml:space="preserve">BASE P/MOP (QUIJADA) RB        (H245 LAC)         </v>
          </cell>
          <cell r="C4809">
            <v>294.24</v>
          </cell>
        </row>
        <row r="4810">
          <cell r="A4810">
            <v>35005</v>
          </cell>
          <cell r="B4810" t="str">
            <v>BASTON CON TANQUE USO RUDO P/  MICROFIBRA RB (Q969</v>
          </cell>
          <cell r="C4810">
            <v>2155.31</v>
          </cell>
        </row>
        <row r="4811">
          <cell r="A4811">
            <v>35006</v>
          </cell>
          <cell r="B4811" t="str">
            <v xml:space="preserve">MOP MICROFIBRA AZUL HUMEDO RB  (Q410 BLOO)        </v>
          </cell>
          <cell r="C4811">
            <v>198.36</v>
          </cell>
        </row>
        <row r="4812">
          <cell r="A4812">
            <v>35007</v>
          </cell>
          <cell r="B4812" t="str">
            <v xml:space="preserve">MOP MICROFIBRA VERDE HUMEDO RB (Q410 GROO)        </v>
          </cell>
          <cell r="C4812">
            <v>198.36</v>
          </cell>
        </row>
        <row r="4813">
          <cell r="A4813">
            <v>35008</v>
          </cell>
          <cell r="B4813" t="str">
            <v xml:space="preserve">MOP MICROFIBRA ROJO HUMEDO RB  (Q410 RDOO)        </v>
          </cell>
          <cell r="C4813">
            <v>198.36</v>
          </cell>
        </row>
        <row r="4814">
          <cell r="A4814">
            <v>35009</v>
          </cell>
          <cell r="B4814" t="str">
            <v>CUBETA HIGIENE P/MOPS MICROFI  BRA RB (Q95088 YEL)</v>
          </cell>
          <cell r="C4814">
            <v>864.81</v>
          </cell>
        </row>
        <row r="4815">
          <cell r="A4815">
            <v>35010</v>
          </cell>
          <cell r="B4815" t="str">
            <v>BASTON CON TANQUE USO DOMESTIC P/MICROFIBRA RB (34</v>
          </cell>
          <cell r="C4815">
            <v>1352.89</v>
          </cell>
        </row>
        <row r="4816">
          <cell r="A4816">
            <v>35011</v>
          </cell>
          <cell r="B4816" t="str">
            <v xml:space="preserve">RECOGEDOR 1 PZA. RB            (2531 BLA)         </v>
          </cell>
          <cell r="C4816">
            <v>304.39999999999998</v>
          </cell>
        </row>
        <row r="4817">
          <cell r="A4817">
            <v>35012</v>
          </cell>
          <cell r="B4817" t="str">
            <v xml:space="preserve">ESCOBILLA P/RECOGEDOR RB       (2536 BLA)         </v>
          </cell>
          <cell r="C4817">
            <v>99.07</v>
          </cell>
        </row>
        <row r="4818">
          <cell r="A4818">
            <v>35013</v>
          </cell>
          <cell r="B4818" t="str">
            <v xml:space="preserve">RASTRILLO P/PISOS 8" C/REPUEST RB (9C26 BLA)      </v>
          </cell>
          <cell r="C4818">
            <v>109.48</v>
          </cell>
        </row>
        <row r="4819">
          <cell r="A4819">
            <v>35014</v>
          </cell>
          <cell r="B4819" t="str">
            <v xml:space="preserve">MANGO P/RASTRILLO PISOS RB     (6364)             </v>
          </cell>
          <cell r="C4819">
            <v>72.819999999999993</v>
          </cell>
        </row>
        <row r="4820">
          <cell r="A4820">
            <v>35015</v>
          </cell>
          <cell r="B4820" t="str">
            <v xml:space="preserve">CARRO UTILITY NEGRO RB         (452088 BLA)       </v>
          </cell>
          <cell r="C4820">
            <v>3381.06</v>
          </cell>
        </row>
        <row r="4821">
          <cell r="A4821">
            <v>35016</v>
          </cell>
          <cell r="B4821" t="str">
            <v xml:space="preserve">CARRO P/ASEADOR RB             (617388 BLA)       </v>
          </cell>
          <cell r="C4821">
            <v>2181.56</v>
          </cell>
        </row>
        <row r="4822">
          <cell r="A4822">
            <v>35017</v>
          </cell>
          <cell r="B4822" t="str">
            <v xml:space="preserve">CARRO P/AMA DE LLAVES RB       (6191 BLA)         </v>
          </cell>
          <cell r="C4822">
            <v>13996.57</v>
          </cell>
        </row>
        <row r="4823">
          <cell r="A4823">
            <v>35018</v>
          </cell>
          <cell r="B4823" t="str">
            <v xml:space="preserve">BOLSA P/CARRO ASEADOR RB       (6183 YEL)         </v>
          </cell>
          <cell r="C4823">
            <v>371.93</v>
          </cell>
        </row>
        <row r="4824">
          <cell r="A4824">
            <v>35019</v>
          </cell>
          <cell r="B4824" t="str">
            <v xml:space="preserve">RECIPIENTE TOALLAS SANITARIAS  RB (614000 WHT)    </v>
          </cell>
          <cell r="C4824">
            <v>358.77</v>
          </cell>
        </row>
        <row r="4825">
          <cell r="A4825">
            <v>35020</v>
          </cell>
          <cell r="B4825" t="str">
            <v>BOLSAS ENCERADAS P/RECIP.TOALL 250/CAJA RB (614100</v>
          </cell>
          <cell r="C4825">
            <v>513.44000000000005</v>
          </cell>
        </row>
        <row r="4826">
          <cell r="A4826">
            <v>35021</v>
          </cell>
          <cell r="B4826" t="str">
            <v>RECIPIENTE STEP ON RESIDUOS    PELIGROSOS RB (6143</v>
          </cell>
          <cell r="C4826">
            <v>833.19</v>
          </cell>
        </row>
        <row r="4827">
          <cell r="A4827">
            <v>35022</v>
          </cell>
          <cell r="B4827" t="str">
            <v xml:space="preserve">CENICERO PASILLO NEGRO RB      (2585 BLA)         </v>
          </cell>
          <cell r="C4827">
            <v>1127.68</v>
          </cell>
        </row>
        <row r="4828">
          <cell r="A4828">
            <v>35023</v>
          </cell>
          <cell r="B4828" t="str">
            <v xml:space="preserve">BASURERO PERSONAL BEIGE RB     (2955 BEIG)        </v>
          </cell>
          <cell r="C4828">
            <v>67.36</v>
          </cell>
        </row>
        <row r="4829">
          <cell r="A4829">
            <v>35024</v>
          </cell>
          <cell r="B4829" t="str">
            <v xml:space="preserve">BASURERO PERSONAL NEGRO RB     (2955 BLA)         </v>
          </cell>
          <cell r="C4829">
            <v>67.36</v>
          </cell>
        </row>
        <row r="4830">
          <cell r="A4830">
            <v>35025</v>
          </cell>
          <cell r="B4830" t="str">
            <v xml:space="preserve">BASURERO P/ESCRITORIO BEIGE RB (2956 BEIG)        </v>
          </cell>
          <cell r="C4830">
            <v>73.069999999999993</v>
          </cell>
        </row>
        <row r="4831">
          <cell r="A4831">
            <v>35026</v>
          </cell>
          <cell r="B4831" t="str">
            <v xml:space="preserve">BASURERO P/ESCRITORIO NEGRO RB (2956 BLA)         </v>
          </cell>
          <cell r="C4831">
            <v>73.069999999999993</v>
          </cell>
        </row>
        <row r="4832">
          <cell r="A4832">
            <v>35027</v>
          </cell>
          <cell r="B4832" t="str">
            <v xml:space="preserve">BASURERO P/PASILLO BEIGE RB    (816088 BEIG)      </v>
          </cell>
          <cell r="C4832">
            <v>2572.14</v>
          </cell>
        </row>
        <row r="4833">
          <cell r="A4833">
            <v>35028</v>
          </cell>
          <cell r="B4833" t="str">
            <v>BASURERO MONTABLE BASE BEIGE   C/TAPA RB (7822 BEI</v>
          </cell>
          <cell r="C4833">
            <v>1764.71</v>
          </cell>
        </row>
        <row r="4834">
          <cell r="A4834">
            <v>35029</v>
          </cell>
          <cell r="B4834" t="str">
            <v xml:space="preserve">BASURERO P/BAÑO BEIGE RB       (3958 BEIG)        </v>
          </cell>
          <cell r="C4834">
            <v>1719.14</v>
          </cell>
        </row>
        <row r="4835">
          <cell r="A4835">
            <v>35030</v>
          </cell>
          <cell r="B4835" t="str">
            <v xml:space="preserve">TAPA BASURERO P/BAÑO BEIGE RB  (266400 BEIG)      </v>
          </cell>
          <cell r="C4835">
            <v>956.79</v>
          </cell>
        </row>
        <row r="4836">
          <cell r="A4836">
            <v>35031</v>
          </cell>
          <cell r="B4836" t="str">
            <v xml:space="preserve">BASURERO EXTERIOR CAFE 1 PZ RB (256B BRN)         </v>
          </cell>
          <cell r="C4836">
            <v>3112.57</v>
          </cell>
        </row>
        <row r="4837">
          <cell r="A4837">
            <v>35032</v>
          </cell>
          <cell r="B4837" t="str">
            <v xml:space="preserve">TAPA P/BASURERO EXTERIOR CAFE  RB (256 V BRN)     </v>
          </cell>
          <cell r="C4837">
            <v>3060.31</v>
          </cell>
        </row>
        <row r="4838">
          <cell r="A4838">
            <v>35033</v>
          </cell>
          <cell r="B4838" t="str">
            <v xml:space="preserve">MUEBLE CAMBIADOR PARA BEBES RB (781888 LPLAT)     </v>
          </cell>
          <cell r="C4838">
            <v>4259.82</v>
          </cell>
        </row>
        <row r="4839">
          <cell r="A4839">
            <v>35034</v>
          </cell>
          <cell r="B4839" t="str">
            <v xml:space="preserve">BASE BRUTE 32 GLS. RB          (263200 GRAY)      </v>
          </cell>
          <cell r="C4839">
            <v>422.29</v>
          </cell>
        </row>
        <row r="4840">
          <cell r="A4840">
            <v>35035</v>
          </cell>
          <cell r="B4840" t="str">
            <v xml:space="preserve">BASE BRUTE 55 GLS. RB          (265500 GRAY)      </v>
          </cell>
          <cell r="C4840">
            <v>973.63</v>
          </cell>
        </row>
        <row r="4841">
          <cell r="A4841">
            <v>35036</v>
          </cell>
          <cell r="B4841" t="str">
            <v xml:space="preserve">TAPA BRUTE 32 GLS. RB          (263100 GRAY)      </v>
          </cell>
          <cell r="C4841">
            <v>82.96</v>
          </cell>
        </row>
        <row r="4842">
          <cell r="A4842">
            <v>35037</v>
          </cell>
          <cell r="B4842" t="str">
            <v xml:space="preserve">TAPA BRUTE 55 GLS. RB          (265400 GRAY)      </v>
          </cell>
          <cell r="C4842">
            <v>236.29</v>
          </cell>
        </row>
        <row r="4843">
          <cell r="A4843">
            <v>35038</v>
          </cell>
          <cell r="B4843" t="str">
            <v xml:space="preserve">DOLY BRUTE RB                  (264000 BLA)       </v>
          </cell>
          <cell r="C4843">
            <v>442.85</v>
          </cell>
        </row>
        <row r="4844">
          <cell r="A4844">
            <v>35039</v>
          </cell>
          <cell r="B4844" t="str">
            <v>MINI TILT 1 PZA RB</v>
          </cell>
          <cell r="C4844">
            <v>1186.6300000000001</v>
          </cell>
        </row>
        <row r="4845">
          <cell r="A4845">
            <v>35040</v>
          </cell>
          <cell r="B4845" t="str">
            <v>TILT TRUCK 1 PZA RB</v>
          </cell>
          <cell r="C4845">
            <v>7788.75</v>
          </cell>
        </row>
        <row r="4846">
          <cell r="A4846">
            <v>35041</v>
          </cell>
          <cell r="B4846" t="str">
            <v>CUBIERTA DE TILT TRUCK RB</v>
          </cell>
          <cell r="C4846">
            <v>2529.54</v>
          </cell>
        </row>
        <row r="4847">
          <cell r="A4847">
            <v>35042</v>
          </cell>
          <cell r="B4847" t="str">
            <v xml:space="preserve">CARRO X-TRA NEGRO RB           (FG409300 BLA)     </v>
          </cell>
          <cell r="C4847">
            <v>6536.49</v>
          </cell>
        </row>
        <row r="4848">
          <cell r="A4848">
            <v>35043</v>
          </cell>
          <cell r="B4848" t="str">
            <v>SET 4 CUBETAS CODIGO COLOR RB</v>
          </cell>
          <cell r="C4848">
            <v>500.06</v>
          </cell>
        </row>
        <row r="4849">
          <cell r="A4849">
            <v>35044</v>
          </cell>
          <cell r="B4849" t="str">
            <v>TAZA MEDIDORA 12 OZ. RB</v>
          </cell>
          <cell r="C4849">
            <v>153.56</v>
          </cell>
        </row>
        <row r="4850">
          <cell r="A4850">
            <v>35045</v>
          </cell>
          <cell r="B4850" t="str">
            <v xml:space="preserve">TAPA BOTE GLUTTON CAFE RB     </v>
          </cell>
          <cell r="C4850">
            <v>3984.9</v>
          </cell>
        </row>
        <row r="4851">
          <cell r="A4851">
            <v>35046</v>
          </cell>
          <cell r="B4851" t="str">
            <v xml:space="preserve">CENICERO INFINITY RB RB        9W3100 SSBLA       </v>
          </cell>
          <cell r="C4851">
            <v>4688.3100000000004</v>
          </cell>
        </row>
        <row r="4852">
          <cell r="A4852">
            <v>35047</v>
          </cell>
          <cell r="B4852" t="str">
            <v>TILT TRUCK NEGRO RB CAP 952.5K 9T16 BLA TILT TRUCK</v>
          </cell>
          <cell r="C4852">
            <v>4608.5</v>
          </cell>
        </row>
        <row r="4853">
          <cell r="A4853">
            <v>35048</v>
          </cell>
          <cell r="B4853" t="str">
            <v>CARRITO LAVANDERIA BLANCO RB   4612 WHITE CUBE TRU</v>
          </cell>
          <cell r="C4853">
            <v>6486.46</v>
          </cell>
        </row>
        <row r="4854">
          <cell r="A4854">
            <v>35049</v>
          </cell>
          <cell r="B4854" t="str">
            <v xml:space="preserve">SEÑAL PISO MOJADO 4 LADOS RB   6114 YELLOW        </v>
          </cell>
          <cell r="C4854">
            <v>596.4</v>
          </cell>
        </row>
        <row r="4855">
          <cell r="A4855">
            <v>35050</v>
          </cell>
          <cell r="B4855" t="str">
            <v xml:space="preserve">BARRERA MOVIL SEÑAL PISO MOJAD 9S11 YELLOW        </v>
          </cell>
          <cell r="C4855">
            <v>7396.92</v>
          </cell>
        </row>
        <row r="4856">
          <cell r="A4856">
            <v>35051</v>
          </cell>
          <cell r="B4856" t="str">
            <v xml:space="preserve">BOTE BRUTE 32 GAL AMARILLO RB  </v>
          </cell>
          <cell r="C4856">
            <v>422.29</v>
          </cell>
        </row>
        <row r="4857">
          <cell r="A4857">
            <v>35052</v>
          </cell>
          <cell r="B4857" t="str">
            <v xml:space="preserve">CUBIERTA DE VINYL PARA RACK RB (9F90)             </v>
          </cell>
          <cell r="C4857">
            <v>1164.33</v>
          </cell>
        </row>
        <row r="4858">
          <cell r="A4858">
            <v>35053</v>
          </cell>
          <cell r="B4858" t="str">
            <v>Bote Open top FGJSM327000PL</v>
          </cell>
          <cell r="C4858">
            <v>12883.05</v>
          </cell>
        </row>
        <row r="4859">
          <cell r="A4859">
            <v>35054</v>
          </cell>
          <cell r="B4859" t="str">
            <v>CUBETA EXPRIMIDORA CAFE 33.1L  WAVE BREAK RBF G758</v>
          </cell>
          <cell r="C4859">
            <v>1293.1300000000001</v>
          </cell>
        </row>
        <row r="4860">
          <cell r="A4860">
            <v>35055</v>
          </cell>
          <cell r="B4860" t="str">
            <v>CENICERO INFINITY ULTRA ALTA   CAP. BRONCE RB FG9W</v>
          </cell>
          <cell r="C4860">
            <v>4945.58</v>
          </cell>
        </row>
        <row r="4861">
          <cell r="A4861">
            <v>35056</v>
          </cell>
          <cell r="B4861" t="str">
            <v>BOTE LIGHT DUTY COMBO NEGRO RB FG9W1400BLA_Light D</v>
          </cell>
          <cell r="C4861">
            <v>605.5</v>
          </cell>
        </row>
        <row r="4862">
          <cell r="A4862">
            <v>35057</v>
          </cell>
          <cell r="B4862" t="str">
            <v>TAPA UNTOUCHABLE NEGRO RB      FG306700BLA_UNTOUCH</v>
          </cell>
          <cell r="C4862">
            <v>101.79</v>
          </cell>
        </row>
        <row r="4863">
          <cell r="A4863">
            <v>35058</v>
          </cell>
          <cell r="B4863" t="str">
            <v>TAPA TIPO EMBUDO P/BRUTE 32</v>
          </cell>
          <cell r="C4863">
            <v>284.32</v>
          </cell>
        </row>
        <row r="4864">
          <cell r="A4864">
            <v>35059</v>
          </cell>
          <cell r="B4864" t="str">
            <v xml:space="preserve">BOTE UNTOUCHABLE COMBO BEIGERB FG307120 BEIG      </v>
          </cell>
          <cell r="C4864">
            <v>220.19</v>
          </cell>
        </row>
        <row r="4865">
          <cell r="A4865">
            <v>35060</v>
          </cell>
          <cell r="B4865" t="str">
            <v xml:space="preserve">BOTE SLIM JIM GRIS RB 87 1L    FG354000 GRAY      </v>
          </cell>
          <cell r="C4865">
            <v>614.24</v>
          </cell>
        </row>
        <row r="4866">
          <cell r="A4866">
            <v>35061</v>
          </cell>
          <cell r="B4866" t="str">
            <v>BOTE SLIM JIM GRIS CON ASAS RB 60 L. FG354100LGRAY</v>
          </cell>
          <cell r="C4866">
            <v>482.73</v>
          </cell>
        </row>
        <row r="4867">
          <cell r="A4867">
            <v>35062</v>
          </cell>
          <cell r="B4867" t="str">
            <v xml:space="preserve">PLATAFORMA INDUSTRIAL RB 453.6 </v>
          </cell>
          <cell r="C4867">
            <v>14249.94</v>
          </cell>
        </row>
        <row r="4868">
          <cell r="A4868">
            <v>35063</v>
          </cell>
          <cell r="B4868" t="str">
            <v xml:space="preserve">SILLA PARA BEBE PLATINO RB     FG781408PLAT       </v>
          </cell>
          <cell r="C4868">
            <v>2154.31</v>
          </cell>
        </row>
        <row r="4869">
          <cell r="A4869">
            <v>35064</v>
          </cell>
          <cell r="B4869" t="str">
            <v xml:space="preserve">TAPA PENDULO PARA SLIM JIM     GRIS RB            </v>
          </cell>
          <cell r="C4869">
            <v>455.99</v>
          </cell>
        </row>
        <row r="4870">
          <cell r="A4870">
            <v>35065</v>
          </cell>
          <cell r="B4870" t="str">
            <v xml:space="preserve">SLIM JIM CON MANIJAS 60 LTS    GRIS RB            </v>
          </cell>
          <cell r="C4870">
            <v>328.2</v>
          </cell>
        </row>
        <row r="4871">
          <cell r="A4871">
            <v>35066</v>
          </cell>
          <cell r="B4871" t="str">
            <v xml:space="preserve">HIDE A BAG EN ACERO INOXIDABLE 24-1 CM A 31.8 CM  </v>
          </cell>
          <cell r="C4871">
            <v>1133.69</v>
          </cell>
        </row>
        <row r="4872">
          <cell r="A4872">
            <v>35067</v>
          </cell>
          <cell r="B4872" t="str">
            <v>CONTENEDOR METALICO BRONCE     SATINADO DE 45.7 CM</v>
          </cell>
          <cell r="C4872">
            <v>5782.06</v>
          </cell>
        </row>
        <row r="4873">
          <cell r="A4873">
            <v>35068</v>
          </cell>
          <cell r="B4873" t="str">
            <v xml:space="preserve">ARENA NEGRA                    </v>
          </cell>
          <cell r="C4873">
            <v>458.44</v>
          </cell>
        </row>
        <row r="4874">
          <cell r="A4874">
            <v>35069</v>
          </cell>
          <cell r="B4874" t="str">
            <v xml:space="preserve">TAPA UNTOUCHABLE PARA CESTO    BEIGE RB           </v>
          </cell>
          <cell r="C4874">
            <v>103.04</v>
          </cell>
        </row>
        <row r="4875">
          <cell r="A4875">
            <v>35070</v>
          </cell>
          <cell r="B4875" t="str">
            <v xml:space="preserve">BAUL BRUTE TAPA 14 GAL BLANCO  RB                 </v>
          </cell>
          <cell r="C4875">
            <v>445.32</v>
          </cell>
        </row>
        <row r="4876">
          <cell r="A4876">
            <v>35071</v>
          </cell>
          <cell r="B4876" t="str">
            <v xml:space="preserve">BAUL BRUTE TAPA 20 GAL BLANCO  RB                 </v>
          </cell>
          <cell r="C4876">
            <v>539.19000000000005</v>
          </cell>
        </row>
        <row r="4877">
          <cell r="A4877">
            <v>35072</v>
          </cell>
          <cell r="B4877" t="str">
            <v xml:space="preserve">COMBO WAVE BRAKE 33.L ROJO RB  </v>
          </cell>
          <cell r="C4877">
            <v>1293.1300000000001</v>
          </cell>
        </row>
        <row r="4878">
          <cell r="A4878">
            <v>35073</v>
          </cell>
          <cell r="B4878" t="str">
            <v xml:space="preserve">COMBO WAVE BRAKE 33 1L VERDERB </v>
          </cell>
          <cell r="C4878">
            <v>1293.1300000000001</v>
          </cell>
        </row>
        <row r="4879">
          <cell r="A4879">
            <v>35074</v>
          </cell>
          <cell r="B4879" t="str">
            <v xml:space="preserve">COMBO WAVE BRAKE 33.1 AZUL RB </v>
          </cell>
          <cell r="C4879">
            <v>1293.1300000000001</v>
          </cell>
        </row>
        <row r="4880">
          <cell r="A4880">
            <v>35075</v>
          </cell>
          <cell r="B4880" t="str">
            <v xml:space="preserve">KEY ODOCONTROL BRISA 6 OZ      (7936)             </v>
          </cell>
          <cell r="C4880">
            <v>57.11</v>
          </cell>
        </row>
        <row r="4881">
          <cell r="A4881">
            <v>35077</v>
          </cell>
          <cell r="B4881" t="str">
            <v xml:space="preserve">KEY ODOCONTROL MANGO 6 OZ      (7917)             </v>
          </cell>
          <cell r="C4881">
            <v>42.83</v>
          </cell>
        </row>
        <row r="4882">
          <cell r="A4882">
            <v>35079</v>
          </cell>
          <cell r="B4882" t="str">
            <v xml:space="preserve">KEY ODOCONTROL MANANTIAL 6 OZ  (7939)             </v>
          </cell>
          <cell r="C4882">
            <v>47.8</v>
          </cell>
        </row>
        <row r="4883">
          <cell r="A4883">
            <v>35080</v>
          </cell>
          <cell r="B4883" t="str">
            <v xml:space="preserve">KEY ODOCONTROL NATURALEZA 6 OZ (7940)             </v>
          </cell>
          <cell r="C4883">
            <v>46.490001678466797</v>
          </cell>
        </row>
        <row r="4884">
          <cell r="A4884">
            <v>35082</v>
          </cell>
          <cell r="B4884" t="str">
            <v xml:space="preserve">KEY ODOCONTROL CANELA 6 OZ     (7941)             </v>
          </cell>
          <cell r="C4884">
            <v>46.49</v>
          </cell>
        </row>
        <row r="4885">
          <cell r="A4885">
            <v>35083</v>
          </cell>
          <cell r="B4885" t="str">
            <v xml:space="preserve">KEY AEROSOL BRISA 2 OZ         (7636)             </v>
          </cell>
          <cell r="C4885">
            <v>44.06</v>
          </cell>
        </row>
        <row r="4886">
          <cell r="A4886">
            <v>35085</v>
          </cell>
          <cell r="B4886" t="str">
            <v xml:space="preserve">KEY AEROSOL MANGO 2 OZ         (7617)             </v>
          </cell>
          <cell r="C4886">
            <v>57.110000610351598</v>
          </cell>
        </row>
        <row r="4887">
          <cell r="A4887">
            <v>35087</v>
          </cell>
          <cell r="B4887" t="str">
            <v xml:space="preserve">KEY AEROSOL MANANTIAL 2 OZ     (7639)             </v>
          </cell>
          <cell r="C4887">
            <v>57.110000610351598</v>
          </cell>
        </row>
        <row r="4888">
          <cell r="A4888">
            <v>35088</v>
          </cell>
          <cell r="B4888" t="str">
            <v xml:space="preserve">KEY AEROSOL NATURALEZA 2 OZ    (7640)             </v>
          </cell>
          <cell r="C4888">
            <v>44.970001220703097</v>
          </cell>
        </row>
        <row r="4889">
          <cell r="A4889">
            <v>35090</v>
          </cell>
          <cell r="B4889" t="str">
            <v xml:space="preserve">KEY AEROSOL CANELA 2 OZ        (7641)             </v>
          </cell>
          <cell r="C4889">
            <v>44.970001220703097</v>
          </cell>
        </row>
        <row r="4890">
          <cell r="A4890">
            <v>35091</v>
          </cell>
          <cell r="B4890" t="str">
            <v xml:space="preserve">TRAPEADOR DE 8 HEBRAS DE       ALGODON BLANCO RB  </v>
          </cell>
          <cell r="C4890">
            <v>67.62</v>
          </cell>
        </row>
        <row r="4891">
          <cell r="A4891">
            <v>35092</v>
          </cell>
          <cell r="B4891" t="str">
            <v xml:space="preserve">MANGO DE MADERA SUJECION       LATERAL RB         </v>
          </cell>
          <cell r="C4891">
            <v>179.81</v>
          </cell>
        </row>
        <row r="4892">
          <cell r="A4892">
            <v>35093</v>
          </cell>
          <cell r="B4892" t="str">
            <v xml:space="preserve">CONTENEDOR SEMICILINDRICO      </v>
          </cell>
          <cell r="C4892">
            <v>981.31</v>
          </cell>
        </row>
        <row r="4893">
          <cell r="A4893">
            <v>35094</v>
          </cell>
          <cell r="B4893" t="str">
            <v xml:space="preserve">SLIM JIM CON CANALES DE VENTI  LACION NEGRO RB    </v>
          </cell>
          <cell r="C4893">
            <v>614.24</v>
          </cell>
        </row>
        <row r="4894">
          <cell r="A4894">
            <v>35095</v>
          </cell>
          <cell r="B4894" t="str">
            <v xml:space="preserve">SLIM JIM CON CANALES DE VENTI  LACION GRIS RB     </v>
          </cell>
          <cell r="C4894">
            <v>614.24</v>
          </cell>
        </row>
        <row r="4895">
          <cell r="A4895">
            <v>35096</v>
          </cell>
          <cell r="B4895" t="str">
            <v xml:space="preserve">CONTENEDOR BRUTE SIN TAPA 55   GAL VERDE RB       </v>
          </cell>
          <cell r="C4895">
            <v>973.63</v>
          </cell>
        </row>
        <row r="4896">
          <cell r="A4896">
            <v>35097</v>
          </cell>
          <cell r="B4896" t="str">
            <v xml:space="preserve">CONTENEDOR BRUTE SIN TAPA 55   GAL AMARILLO RB    </v>
          </cell>
          <cell r="C4896">
            <v>973.63</v>
          </cell>
        </row>
        <row r="4897">
          <cell r="A4897">
            <v>35098</v>
          </cell>
          <cell r="B4897" t="str">
            <v xml:space="preserve">MOP HUMEDO SWINGE LOOP CH AZUL FGC15106BL00       </v>
          </cell>
          <cell r="C4897">
            <v>151.1</v>
          </cell>
        </row>
        <row r="4898">
          <cell r="A4898">
            <v>35099</v>
          </cell>
          <cell r="B4898" t="str">
            <v xml:space="preserve">MOP HUMEDO SWINGE LOOP CH VERD FGC15106GR00       </v>
          </cell>
          <cell r="C4898">
            <v>151.1</v>
          </cell>
        </row>
        <row r="4899">
          <cell r="A4899">
            <v>35100</v>
          </cell>
          <cell r="B4899" t="str">
            <v xml:space="preserve">MOP HUMEDO SWINGE LOOP CH BLAN FGC15106WH00       </v>
          </cell>
          <cell r="C4899">
            <v>122.06</v>
          </cell>
        </row>
        <row r="4900">
          <cell r="A4900">
            <v>35101</v>
          </cell>
          <cell r="B4900" t="str">
            <v xml:space="preserve">MOP HUMEDO LOOP MEDIANO AZUL R FGC15206BL00       </v>
          </cell>
          <cell r="C4900">
            <v>197.89</v>
          </cell>
        </row>
        <row r="4901">
          <cell r="A4901">
            <v>35102</v>
          </cell>
          <cell r="B4901" t="str">
            <v xml:space="preserve">MOP HUMEDO SWINGE LOOP MED VER FGC15206GR00       </v>
          </cell>
          <cell r="C4901">
            <v>197.89</v>
          </cell>
        </row>
        <row r="4902">
          <cell r="A4902">
            <v>35103</v>
          </cell>
          <cell r="B4902" t="str">
            <v xml:space="preserve">MOP HUMEDO SWINGE LOOP MED BLA FGC15206WH00       </v>
          </cell>
          <cell r="C4902">
            <v>185.02</v>
          </cell>
        </row>
        <row r="4903">
          <cell r="A4903">
            <v>35104</v>
          </cell>
          <cell r="B4903" t="str">
            <v xml:space="preserve">MOP HUMEDO SWINGE LOOP GDE AZU FGC15306BL00       </v>
          </cell>
          <cell r="C4903">
            <v>242.24</v>
          </cell>
        </row>
        <row r="4904">
          <cell r="A4904">
            <v>35105</v>
          </cell>
          <cell r="B4904" t="str">
            <v xml:space="preserve">MOP HUMEDO SWINGE LOOP GDE VER FGC15306GR00       </v>
          </cell>
          <cell r="C4904">
            <v>242.24</v>
          </cell>
        </row>
        <row r="4905">
          <cell r="A4905">
            <v>35106</v>
          </cell>
          <cell r="B4905" t="str">
            <v xml:space="preserve">MOP HUMEDO SWINGE LOOP GDE BLA FGC15306WH00       </v>
          </cell>
          <cell r="C4905">
            <v>223.9</v>
          </cell>
        </row>
        <row r="4906">
          <cell r="A4906">
            <v>35107</v>
          </cell>
          <cell r="B4906" t="str">
            <v xml:space="preserve">MOP ACAB SPR STITCH BAND 12.7C FGD55206WH00       </v>
          </cell>
          <cell r="C4906">
            <v>155.80000000000001</v>
          </cell>
        </row>
        <row r="4907">
          <cell r="A4907">
            <v>35108</v>
          </cell>
          <cell r="B4907" t="str">
            <v xml:space="preserve">MOP ACAB SPR STITCH BAND 12.7C FGD55306WH00       </v>
          </cell>
          <cell r="C4907">
            <v>199.38</v>
          </cell>
        </row>
        <row r="4908">
          <cell r="A4908">
            <v>35109</v>
          </cell>
          <cell r="B4908" t="str">
            <v xml:space="preserve">MOP ACAB SPR STITCH BAND 2.5CM FGD51206WH00       </v>
          </cell>
          <cell r="C4908">
            <v>155.80000000000001</v>
          </cell>
        </row>
        <row r="4909">
          <cell r="A4909">
            <v>35110</v>
          </cell>
          <cell r="B4909" t="str">
            <v xml:space="preserve">MOP ACAB SPR STITCH BAND 2.5CM FGD51306WH00       </v>
          </cell>
          <cell r="C4909">
            <v>186.5</v>
          </cell>
        </row>
        <row r="4910">
          <cell r="A4910">
            <v>35111</v>
          </cell>
          <cell r="B4910" t="str">
            <v xml:space="preserve">MOP ACABADO SWINGER LOOP MED   FGC41206WH00       </v>
          </cell>
          <cell r="C4910">
            <v>211.04</v>
          </cell>
        </row>
        <row r="4911">
          <cell r="A4911">
            <v>35112</v>
          </cell>
          <cell r="B4911" t="str">
            <v xml:space="preserve">MOP ACABADO SWINGER LOOP GDE   FGC41306WH00       </v>
          </cell>
          <cell r="C4911">
            <v>252.63</v>
          </cell>
        </row>
        <row r="4912">
          <cell r="A4912">
            <v>35113</v>
          </cell>
          <cell r="B4912" t="str">
            <v>BRUTE TAPA DOMO GRIS RB</v>
          </cell>
          <cell r="C4912">
            <v>794.8</v>
          </cell>
        </row>
        <row r="4913">
          <cell r="A4913">
            <v>35114</v>
          </cell>
          <cell r="B4913" t="str">
            <v xml:space="preserve">CONTENEDOR SLIM JIM AZUL RB    FG354000BLUE       </v>
          </cell>
          <cell r="C4913">
            <v>614.24</v>
          </cell>
        </row>
        <row r="4914">
          <cell r="A4914">
            <v>35115</v>
          </cell>
          <cell r="B4914" t="str">
            <v xml:space="preserve">CONTENEDOR SLIM JIM BEIGE RB   FG354000BEIG       </v>
          </cell>
          <cell r="C4914">
            <v>614.24</v>
          </cell>
        </row>
        <row r="4915">
          <cell r="A4915">
            <v>35116</v>
          </cell>
          <cell r="B4915" t="str">
            <v xml:space="preserve">BOTE SLIM JIM RANURA VENT VERD FG354007GRN        </v>
          </cell>
          <cell r="C4915">
            <v>614.24</v>
          </cell>
        </row>
        <row r="4916">
          <cell r="A4916">
            <v>35117</v>
          </cell>
          <cell r="B4916" t="str">
            <v>TAPA P/RECICL PAPEL P/SLIM JIM</v>
          </cell>
          <cell r="C4916">
            <v>456.71</v>
          </cell>
        </row>
        <row r="4917">
          <cell r="A4917">
            <v>35118</v>
          </cell>
          <cell r="B4917" t="str">
            <v>TAPA RECICLA BOT-LATA P/SJ VER</v>
          </cell>
          <cell r="C4917">
            <v>456.71</v>
          </cell>
        </row>
        <row r="4918">
          <cell r="A4918">
            <v>35119</v>
          </cell>
          <cell r="B4918" t="str">
            <v xml:space="preserve">TAPA PENDULO P/SLIM JIM BEIGE  FG267360BEIG       </v>
          </cell>
          <cell r="C4918">
            <v>455.99</v>
          </cell>
        </row>
        <row r="4919">
          <cell r="A4919">
            <v>35120</v>
          </cell>
          <cell r="B4919" t="str">
            <v xml:space="preserve">ARMAZON QUICK-CONNECT SECO/MOJ FGQ56000YL00       </v>
          </cell>
          <cell r="C4919">
            <v>423.6</v>
          </cell>
        </row>
        <row r="4920">
          <cell r="A4920">
            <v>35121</v>
          </cell>
          <cell r="B4920" t="str">
            <v xml:space="preserve">MOP DE ALGODON VERDE 682 grm   RB                 </v>
          </cell>
          <cell r="C4920">
            <v>41.29</v>
          </cell>
        </row>
        <row r="4921">
          <cell r="A4921">
            <v>35122</v>
          </cell>
          <cell r="B4921" t="str">
            <v xml:space="preserve">MOP DE ALGODON ROJO 682 grm    RB                 </v>
          </cell>
          <cell r="C4921">
            <v>37.03</v>
          </cell>
        </row>
        <row r="4922">
          <cell r="A4922">
            <v>35123</v>
          </cell>
          <cell r="B4922" t="str">
            <v>BASTON DE ACERO QUICK CONNECT  ECONOMICO 123 cm RB</v>
          </cell>
          <cell r="C4922">
            <v>101.54</v>
          </cell>
        </row>
        <row r="4923">
          <cell r="A4923">
            <v>35124</v>
          </cell>
          <cell r="B4923" t="str">
            <v xml:space="preserve">MOP DE ALGODON BLANCO          682 grm RB         </v>
          </cell>
          <cell r="C4923">
            <v>37.03</v>
          </cell>
        </row>
        <row r="4924">
          <cell r="A4924">
            <v>35125</v>
          </cell>
          <cell r="B4924" t="str">
            <v>BOTE BRUTE GAL ROJO RB</v>
          </cell>
          <cell r="C4924">
            <v>422.29</v>
          </cell>
        </row>
        <row r="4925">
          <cell r="A4925">
            <v>35126</v>
          </cell>
          <cell r="B4925" t="str">
            <v xml:space="preserve">BOTE BRUTE GAL BLANCO RB       </v>
          </cell>
          <cell r="C4925">
            <v>422.29</v>
          </cell>
        </row>
        <row r="4926">
          <cell r="A4926">
            <v>35127</v>
          </cell>
          <cell r="B4926" t="str">
            <v>SILLA STURDY CHAIR CON RUEDAS</v>
          </cell>
          <cell r="C4926">
            <v>3091.52</v>
          </cell>
        </row>
        <row r="4927">
          <cell r="A4927">
            <v>35128</v>
          </cell>
          <cell r="B4927" t="str">
            <v>CONTENEDOR BRUTE SIN TAPA AZUL</v>
          </cell>
          <cell r="C4927">
            <v>422.29</v>
          </cell>
        </row>
        <row r="4928">
          <cell r="A4928">
            <v>35129</v>
          </cell>
          <cell r="B4928" t="str">
            <v>TAPA DOMO BRUTE P/55 GAL. GRIS</v>
          </cell>
          <cell r="C4928">
            <v>976.11</v>
          </cell>
        </row>
        <row r="4929">
          <cell r="A4929">
            <v>35130</v>
          </cell>
          <cell r="B4929" t="str">
            <v>COMBO DE CUBETA Y EXPRIMIDOR DE TRAPEADORES RB</v>
          </cell>
          <cell r="C4929">
            <v>296.95999999999998</v>
          </cell>
        </row>
        <row r="4930">
          <cell r="A4930">
            <v>35131</v>
          </cell>
          <cell r="B4930" t="str">
            <v>CARRO DE LIMPIEZA DE ALTA CAPA CIDAD RB (FG9T7200)</v>
          </cell>
          <cell r="C4930">
            <v>4714.3100000000004</v>
          </cell>
        </row>
        <row r="4931">
          <cell r="A4931">
            <v>35132</v>
          </cell>
          <cell r="B4931" t="str">
            <v xml:space="preserve">BOTE BRUTE 44 GAL. AZUL RB     (FG264300BLUE)     </v>
          </cell>
          <cell r="C4931">
            <v>636.54999999999995</v>
          </cell>
        </row>
        <row r="4932">
          <cell r="A4932">
            <v>35133</v>
          </cell>
          <cell r="B4932" t="str">
            <v xml:space="preserve">BOTE BRUTE 44 GAL. VERDE RB    (FG264300DGRN)     </v>
          </cell>
          <cell r="C4932">
            <v>636.54999999999995</v>
          </cell>
        </row>
        <row r="4933">
          <cell r="A4933">
            <v>35134</v>
          </cell>
          <cell r="B4933" t="str">
            <v xml:space="preserve">BOTE BRUTE 44 GAL. GRIS RB     (FG264300GRAY)     </v>
          </cell>
          <cell r="C4933">
            <v>636.54999999999995</v>
          </cell>
        </row>
        <row r="4934">
          <cell r="A4934">
            <v>35135</v>
          </cell>
          <cell r="B4934" t="str">
            <v xml:space="preserve">BOTE BRUTE 44 GAL. BLANCO RB   (FG264300WHT)      </v>
          </cell>
          <cell r="C4934">
            <v>636.54999999999995</v>
          </cell>
        </row>
        <row r="4935">
          <cell r="A4935">
            <v>35136</v>
          </cell>
          <cell r="B4935" t="str">
            <v xml:space="preserve">BOTE BRUTE 44 GAL. AMARILLO RB (FG264300YEL)      </v>
          </cell>
          <cell r="C4935">
            <v>636.54999999999995</v>
          </cell>
        </row>
        <row r="4936">
          <cell r="A4936">
            <v>35137</v>
          </cell>
          <cell r="B4936" t="str">
            <v xml:space="preserve">TAPA BRUTE P/44 GAL. AZUL RB   (1779636)          </v>
          </cell>
          <cell r="C4936">
            <v>159.01</v>
          </cell>
        </row>
        <row r="4937">
          <cell r="A4937">
            <v>35138</v>
          </cell>
          <cell r="B4937" t="str">
            <v xml:space="preserve">TAPA BRUTE P/44 GAL. GRIS RB   (FG264560GRAY)     </v>
          </cell>
          <cell r="C4937">
            <v>159.01</v>
          </cell>
        </row>
        <row r="4938">
          <cell r="A4938">
            <v>35139</v>
          </cell>
          <cell r="B4938" t="str">
            <v xml:space="preserve">TAPA BRUTE P/44 GAL. BLANCO RB (FG264560WHT)      </v>
          </cell>
          <cell r="C4938">
            <v>159.01</v>
          </cell>
        </row>
        <row r="4939">
          <cell r="A4939">
            <v>35140</v>
          </cell>
          <cell r="B4939" t="str">
            <v xml:space="preserve">TAPA BRUTE P/44 GAL. VERDE RB  (FG264560DGRN)     </v>
          </cell>
          <cell r="C4939">
            <v>159.01</v>
          </cell>
        </row>
        <row r="4940">
          <cell r="A4940">
            <v>35141</v>
          </cell>
          <cell r="B4940" t="str">
            <v xml:space="preserve">TAPA BRUTE P/44 GAL.AMARILLO   RB (FG264560YEL)   </v>
          </cell>
          <cell r="C4940">
            <v>159.01</v>
          </cell>
        </row>
        <row r="4941">
          <cell r="A4941">
            <v>35142</v>
          </cell>
          <cell r="B4941" t="str">
            <v>RECIPIENTE DE 2 TAZAS C/CUCHAR DE 2 TAZAS RB (FG9G</v>
          </cell>
          <cell r="C4941">
            <v>2904.04</v>
          </cell>
        </row>
        <row r="4942">
          <cell r="A4942">
            <v>35143</v>
          </cell>
          <cell r="B4942" t="str">
            <v xml:space="preserve">BOTE BRUTE 32 GAL. AZUL RB    </v>
          </cell>
          <cell r="C4942">
            <v>422.29</v>
          </cell>
        </row>
        <row r="4943">
          <cell r="A4943">
            <v>35144</v>
          </cell>
          <cell r="B4943" t="str">
            <v xml:space="preserve">MOP DE POLVO MICROFIBRA 60 CM  RB (FGJ85300GR00)  </v>
          </cell>
          <cell r="C4943">
            <v>373.83</v>
          </cell>
        </row>
        <row r="4944">
          <cell r="A4944">
            <v>35145</v>
          </cell>
          <cell r="B4944" t="str">
            <v xml:space="preserve">MOP DE POLVO MICROFIBRA 120 CM RB (FGJ85700GR00)  </v>
          </cell>
          <cell r="C4944">
            <v>644.85</v>
          </cell>
        </row>
        <row r="4945">
          <cell r="A4945">
            <v>35146</v>
          </cell>
          <cell r="B4945" t="str">
            <v>ORGANIZADOR ARMARIOS/PORTAUTEN SILIOS 34" RB  (FG1</v>
          </cell>
          <cell r="C4945">
            <v>867.63</v>
          </cell>
        </row>
        <row r="4946">
          <cell r="A4946">
            <v>35147</v>
          </cell>
          <cell r="B4946" t="str">
            <v>ORGANIZADOR ARMARIOS/PORTAUTEN SILIOS 18" RB  (FG1</v>
          </cell>
          <cell r="C4946">
            <v>544.9</v>
          </cell>
        </row>
        <row r="4947">
          <cell r="A4947">
            <v>35148</v>
          </cell>
          <cell r="B4947" t="str">
            <v xml:space="preserve">BOTE DE PEDAL BLANCO 87.1 L RB (FG614600WHT)      </v>
          </cell>
          <cell r="C4947">
            <v>1294.8</v>
          </cell>
        </row>
        <row r="4948">
          <cell r="A4948">
            <v>35149</v>
          </cell>
          <cell r="B4948" t="str">
            <v>CUBETA P/AGUA SUCIA P/WAVEBREA ROJA RB  (FG9C7400R</v>
          </cell>
          <cell r="C4948">
            <v>377.71</v>
          </cell>
        </row>
        <row r="4949">
          <cell r="A4949">
            <v>35150</v>
          </cell>
          <cell r="B4949" t="str">
            <v>RECOGEDOR VERTICAL LOBBY PRO   CON TAPA RB  (FG253</v>
          </cell>
          <cell r="C4949">
            <v>468.86</v>
          </cell>
        </row>
        <row r="4950">
          <cell r="A4950">
            <v>35151</v>
          </cell>
          <cell r="B4950" t="str">
            <v xml:space="preserve">TAPA UNTOUCHABLE NEGRA RB      (FG306600BLA)      </v>
          </cell>
          <cell r="C4950">
            <v>103.04</v>
          </cell>
        </row>
        <row r="4951">
          <cell r="A4951">
            <v>35152</v>
          </cell>
          <cell r="B4951" t="str">
            <v>MANGO DE MADERA BARNIZADO PUNT METALICA RB (FG6351</v>
          </cell>
          <cell r="C4951">
            <v>53.24</v>
          </cell>
        </row>
        <row r="4952">
          <cell r="A4952">
            <v>35153</v>
          </cell>
          <cell r="B4952" t="str">
            <v xml:space="preserve">ESCOBILLON TRABAJO MEDIO BASE </v>
          </cell>
          <cell r="C4952">
            <v>192.69</v>
          </cell>
        </row>
        <row r="4953">
          <cell r="A4953">
            <v>35154</v>
          </cell>
          <cell r="B4953" t="str">
            <v xml:space="preserve">CESTO BASURA MEDIANO GRIS RB   </v>
          </cell>
          <cell r="C4953">
            <v>73.069999999999993</v>
          </cell>
        </row>
        <row r="4954">
          <cell r="A4954">
            <v>35155</v>
          </cell>
          <cell r="B4954" t="str">
            <v xml:space="preserve">BOTE BRUTE 32 GAL VERDE RB     </v>
          </cell>
          <cell r="C4954">
            <v>422.29</v>
          </cell>
        </row>
        <row r="4955">
          <cell r="A4955">
            <v>35156</v>
          </cell>
          <cell r="B4955" t="str">
            <v xml:space="preserve">TAPA PARA BRUTE 32GAL AMARILLA RB                 </v>
          </cell>
          <cell r="C4955">
            <v>82.96</v>
          </cell>
        </row>
        <row r="4956">
          <cell r="A4956">
            <v>35157</v>
          </cell>
          <cell r="B4956" t="str">
            <v xml:space="preserve">TAPA PARA BRUTE 32GAL AZUL RB  </v>
          </cell>
          <cell r="C4956">
            <v>82.96</v>
          </cell>
        </row>
        <row r="4957">
          <cell r="A4957">
            <v>35158</v>
          </cell>
          <cell r="B4957" t="str">
            <v>MOP MICROFIBRA LIMP EN SECO    C/RIBETE VERDE 45.7</v>
          </cell>
          <cell r="C4957">
            <v>271.04000000000002</v>
          </cell>
        </row>
        <row r="4958">
          <cell r="A4958">
            <v>35159</v>
          </cell>
          <cell r="B4958" t="str">
            <v xml:space="preserve">CUBETA EXPRIMIDORA DE PRENSA   RB                 </v>
          </cell>
          <cell r="C4958">
            <v>1426.48</v>
          </cell>
        </row>
        <row r="4959">
          <cell r="A4959">
            <v>35160</v>
          </cell>
          <cell r="B4959" t="str">
            <v>CONTENEDOR DE RUEDAS BRUTE</v>
          </cell>
          <cell r="C4959">
            <v>806.7</v>
          </cell>
        </row>
        <row r="4960">
          <cell r="A4960">
            <v>35161</v>
          </cell>
          <cell r="B4960" t="str">
            <v>CONTENEDOR DE RUEDAS BRUTEC/TAPA 50GAL AZUL RB</v>
          </cell>
          <cell r="C4960">
            <v>1186.6300000000001</v>
          </cell>
        </row>
        <row r="4961">
          <cell r="A4961">
            <v>35162</v>
          </cell>
          <cell r="B4961" t="str">
            <v>CONTENEDOR DE RUEDAS BRUTE C/TAPA 50GAL AMARILLO RB</v>
          </cell>
          <cell r="C4961">
            <v>1186.6300000000001</v>
          </cell>
        </row>
        <row r="4962">
          <cell r="A4962">
            <v>35163</v>
          </cell>
          <cell r="B4962" t="str">
            <v>CONTENEDOR DE RUEDAS BRUTE C/TAPA 50GAL BLANCO RB</v>
          </cell>
          <cell r="C4962">
            <v>1186.6300000000001</v>
          </cell>
        </row>
        <row r="4963">
          <cell r="A4963">
            <v>35164</v>
          </cell>
          <cell r="B4963" t="str">
            <v>CARRO PARA EQUIPO NEGRO RB</v>
          </cell>
          <cell r="C4963">
            <v>7488.07</v>
          </cell>
        </row>
        <row r="4964">
          <cell r="A4964">
            <v>35165</v>
          </cell>
          <cell r="B4964" t="str">
            <v>BOTE SLIM JIM BEIGE CON ASAS</v>
          </cell>
          <cell r="C4964">
            <v>482.73</v>
          </cell>
        </row>
        <row r="4965">
          <cell r="A4965">
            <v>35166</v>
          </cell>
          <cell r="B4965" t="str">
            <v>BOTE SLIM JIM AZUL CON ASAS</v>
          </cell>
          <cell r="C4965">
            <v>482.73</v>
          </cell>
        </row>
        <row r="4966">
          <cell r="A4966">
            <v>35167</v>
          </cell>
          <cell r="B4966" t="str">
            <v xml:space="preserve">TAPETE SAFTI-GRIP PARA BAÑO    MEDIANO GRIS RB    </v>
          </cell>
          <cell r="C4966">
            <v>168.96</v>
          </cell>
        </row>
        <row r="4967">
          <cell r="A4967">
            <v>35168</v>
          </cell>
          <cell r="B4967" t="str">
            <v>MOP DE POLVO DE ALGODON</v>
          </cell>
          <cell r="C4967">
            <v>149.51</v>
          </cell>
        </row>
        <row r="4968">
          <cell r="A4968">
            <v>35169</v>
          </cell>
          <cell r="B4968" t="str">
            <v>ARMAZON ALAMBRE SNAP-ON PARA</v>
          </cell>
          <cell r="C4968">
            <v>130.01</v>
          </cell>
        </row>
        <row r="4969">
          <cell r="A4969">
            <v>35170</v>
          </cell>
          <cell r="B4969" t="str">
            <v>MANGO DE MADERA DURA SNAP-ON</v>
          </cell>
          <cell r="C4969">
            <v>268.44</v>
          </cell>
        </row>
        <row r="4970">
          <cell r="A4970">
            <v>35171</v>
          </cell>
          <cell r="B4970" t="str">
            <v>CEPILLO BASE HIERRO FIBRAS</v>
          </cell>
          <cell r="C4970">
            <v>50.4</v>
          </cell>
        </row>
        <row r="4971">
          <cell r="A4971">
            <v>35172</v>
          </cell>
          <cell r="B4971" t="str">
            <v>CEPILLO INODOROS FIBRA DE</v>
          </cell>
          <cell r="C4971">
            <v>44.49</v>
          </cell>
        </row>
        <row r="4972">
          <cell r="A4972">
            <v>35173</v>
          </cell>
          <cell r="B4972" t="str">
            <v>BASE PARA CEPILLO DE INODORO</v>
          </cell>
          <cell r="C4972">
            <v>36.4</v>
          </cell>
        </row>
        <row r="4973">
          <cell r="A4973">
            <v>35174</v>
          </cell>
          <cell r="B4973" t="str">
            <v>JALADOR PARA PISO RECTO 61CM</v>
          </cell>
          <cell r="C4973">
            <v>388.11</v>
          </cell>
        </row>
        <row r="4974">
          <cell r="A4974">
            <v>35175</v>
          </cell>
          <cell r="B4974" t="str">
            <v>MANGO DE SUJECION LATERAL DE</v>
          </cell>
          <cell r="C4974">
            <v>284.08</v>
          </cell>
        </row>
        <row r="4975">
          <cell r="A4975">
            <v>35176</v>
          </cell>
          <cell r="B4975" t="str">
            <v>MOP TUBOS MICROFIB WEB FOOT</v>
          </cell>
          <cell r="C4975">
            <v>345.7</v>
          </cell>
        </row>
        <row r="4976">
          <cell r="A4976">
            <v>35177</v>
          </cell>
          <cell r="B4976" t="str">
            <v>ESCOBILLON TRABAJO PESADO BASE</v>
          </cell>
          <cell r="C4976">
            <v>229.12</v>
          </cell>
        </row>
        <row r="4977">
          <cell r="A4977">
            <v>35178</v>
          </cell>
          <cell r="B4977" t="str">
            <v>ESCOBA 1" DIA METAL RECUBIERTO</v>
          </cell>
          <cell r="C4977">
            <v>287.24</v>
          </cell>
        </row>
        <row r="4978">
          <cell r="A4978">
            <v>35179</v>
          </cell>
          <cell r="B4978" t="str">
            <v xml:space="preserve">TAPA PARA BRUTE 32GAL VERDE RB </v>
          </cell>
          <cell r="C4978">
            <v>82.96</v>
          </cell>
        </row>
        <row r="4979">
          <cell r="A4979">
            <v>35180</v>
          </cell>
          <cell r="B4979" t="str">
            <v xml:space="preserve">TAPA PARA BRUTE 32GAL ROJA RB  </v>
          </cell>
          <cell r="C4979">
            <v>82.96</v>
          </cell>
        </row>
        <row r="4980">
          <cell r="A4980">
            <v>35181</v>
          </cell>
          <cell r="B4980" t="str">
            <v xml:space="preserve">TAPA PARA BRUTE 32GAL BLANCA   RB                 </v>
          </cell>
          <cell r="C4980">
            <v>82.96</v>
          </cell>
        </row>
        <row r="4981">
          <cell r="A4981">
            <v>35182</v>
          </cell>
          <cell r="B4981" t="str">
            <v>CONTENEDOR BRUTE C/RUEDAS PARA DESPERDICIOS MEDICO</v>
          </cell>
          <cell r="C4981">
            <v>5287.2</v>
          </cell>
        </row>
        <row r="4982">
          <cell r="A4982">
            <v>35183</v>
          </cell>
          <cell r="B4982" t="str">
            <v xml:space="preserve">CONTENEDOR DE RUEDAS BRUTE     C/TAPA RB          </v>
          </cell>
          <cell r="C4982">
            <v>3557.64</v>
          </cell>
        </row>
        <row r="4983">
          <cell r="A4983">
            <v>35184</v>
          </cell>
          <cell r="B4983" t="str">
            <v xml:space="preserve">MANGO DE MADERA CONICO ,LIJADO RB                 </v>
          </cell>
          <cell r="C4983">
            <v>82.8</v>
          </cell>
        </row>
        <row r="4984">
          <cell r="A4984">
            <v>35185</v>
          </cell>
          <cell r="B4984" t="str">
            <v xml:space="preserve">CARRITO P/AMA DE LLAVES NORMAL NEGRO RB           </v>
          </cell>
          <cell r="C4984">
            <v>9534.3799999999992</v>
          </cell>
        </row>
        <row r="4985">
          <cell r="A4985">
            <v>35186</v>
          </cell>
          <cell r="B4985" t="str">
            <v xml:space="preserve">CESTO BASURA GRANDE BEIGE RB   </v>
          </cell>
          <cell r="C4985">
            <v>119.63</v>
          </cell>
        </row>
        <row r="4986">
          <cell r="A4986">
            <v>35187</v>
          </cell>
          <cell r="B4986" t="str">
            <v xml:space="preserve">TAPA UNTOUCHABLE CESTO GRANDE  RB                 </v>
          </cell>
          <cell r="C4986">
            <v>101.79</v>
          </cell>
        </row>
        <row r="4987">
          <cell r="A4987">
            <v>35188</v>
          </cell>
          <cell r="B4987" t="str">
            <v xml:space="preserve">COMBO CONTENEDOR UNTOUCH ,TAPA OSCILANTE BEIGE RB </v>
          </cell>
          <cell r="C4987">
            <v>962.73</v>
          </cell>
        </row>
        <row r="4988">
          <cell r="A4988">
            <v>35189</v>
          </cell>
          <cell r="B4988" t="str">
            <v>PAÑO MICROFIBRA ECONOMICO      LAVABLE 40x47 CM RO</v>
          </cell>
          <cell r="C4988">
            <v>15.51</v>
          </cell>
        </row>
        <row r="4989">
          <cell r="A4989">
            <v>35190</v>
          </cell>
          <cell r="B4989" t="str">
            <v>ESCOBILLON TRABAJO MEDIO BASE  PLASTICO FIBR PP RB</v>
          </cell>
          <cell r="C4989">
            <v>437.64</v>
          </cell>
        </row>
        <row r="4990">
          <cell r="A4990">
            <v>35191</v>
          </cell>
          <cell r="B4990" t="str">
            <v xml:space="preserve">TAPETE SAFTI-GRIP PARA BAÑO    MEDIANO BLANCO RB  </v>
          </cell>
          <cell r="C4990">
            <v>160.54</v>
          </cell>
        </row>
        <row r="4991">
          <cell r="A4991">
            <v>35192</v>
          </cell>
          <cell r="B4991" t="str">
            <v xml:space="preserve">BOLSA ORGANIZADORA BRUTE       P/CONT 32 Y 44 GAL </v>
          </cell>
          <cell r="C4991">
            <v>703.17</v>
          </cell>
        </row>
        <row r="4992">
          <cell r="A4992">
            <v>35193</v>
          </cell>
          <cell r="B4992" t="str">
            <v xml:space="preserve">CONTENEDOR BRUTE 44GAL GRIS RB </v>
          </cell>
          <cell r="C4992">
            <v>636.54999999999995</v>
          </cell>
        </row>
        <row r="4993">
          <cell r="A4993">
            <v>35194</v>
          </cell>
          <cell r="B4993" t="str">
            <v xml:space="preserve">CESTO DE BASURA CHICO GRIS RB  </v>
          </cell>
          <cell r="C4993">
            <v>67.36</v>
          </cell>
        </row>
        <row r="4994">
          <cell r="A4994">
            <v>35195</v>
          </cell>
          <cell r="B4994" t="str">
            <v xml:space="preserve">PLATAFORMA RODANTE BRUTE NEGRA RB                 </v>
          </cell>
          <cell r="C4994">
            <v>301</v>
          </cell>
        </row>
        <row r="4995">
          <cell r="A4995">
            <v>35196</v>
          </cell>
          <cell r="B4995" t="str">
            <v xml:space="preserve">MANGO DE SUJECCION LATERAL DE  ALUMINIO GRIS RB   </v>
          </cell>
          <cell r="C4995">
            <v>284.08</v>
          </cell>
        </row>
        <row r="4996">
          <cell r="A4996">
            <v>35197</v>
          </cell>
          <cell r="B4996" t="str">
            <v xml:space="preserve">CONTENEDOR DE VOLTEO TODO USO  0.8M3 NEGRO RB     </v>
          </cell>
          <cell r="C4996">
            <v>11896</v>
          </cell>
        </row>
        <row r="4997">
          <cell r="A4997">
            <v>35198</v>
          </cell>
          <cell r="B4997" t="str">
            <v>MANGO MADERA AGARRE FUERTE     PUNTA METAL ROSCADA</v>
          </cell>
          <cell r="C4997">
            <v>114.67</v>
          </cell>
        </row>
        <row r="4998">
          <cell r="A4998">
            <v>35199</v>
          </cell>
          <cell r="B4998" t="str">
            <v xml:space="preserve">ESCOBILLON FINO BASE PLASTICA  FIBRAS POLIPROP RB </v>
          </cell>
          <cell r="C4998">
            <v>229.12</v>
          </cell>
        </row>
        <row r="4999">
          <cell r="A4999">
            <v>35200</v>
          </cell>
          <cell r="B4999" t="str">
            <v>CONTENEDOR CUADRADO UNTOUCHABLE 23GAL BEIGE RB</v>
          </cell>
          <cell r="C4999">
            <v>768.31</v>
          </cell>
        </row>
        <row r="5000">
          <cell r="A5000">
            <v>35201</v>
          </cell>
          <cell r="B5000" t="str">
            <v>TAPA CUADRADA PARA CONT 23GAL BEIGE RB</v>
          </cell>
          <cell r="C5000">
            <v>412.39</v>
          </cell>
        </row>
        <row r="5001">
          <cell r="A5001">
            <v>35202</v>
          </cell>
          <cell r="B5001" t="str">
            <v>CONTENEDOR C/CENICERO DE SUPERFICIE P/ARENA RB</v>
          </cell>
          <cell r="C5001">
            <v>3334.77</v>
          </cell>
        </row>
        <row r="5002">
          <cell r="A5002">
            <v>35203</v>
          </cell>
          <cell r="B5002" t="str">
            <v xml:space="preserve">PAÑO MICROFIBRA LAVABLE 40x47  CM LINEA AZUL RB   </v>
          </cell>
          <cell r="C5002">
            <v>15.51</v>
          </cell>
        </row>
        <row r="5003">
          <cell r="A5003">
            <v>35204</v>
          </cell>
          <cell r="B5003" t="str">
            <v xml:space="preserve">PAÑO MICROFIBRA LAVABLE 40x47  CM LINEA VERDE RB  </v>
          </cell>
          <cell r="C5003">
            <v>15.51</v>
          </cell>
        </row>
        <row r="5004">
          <cell r="A5004">
            <v>35205</v>
          </cell>
          <cell r="B5004" t="str">
            <v xml:space="preserve">CONTENEDOR CUBICO C/RUEDAS     NEGRO RB           </v>
          </cell>
          <cell r="C5004">
            <v>6486.46</v>
          </cell>
        </row>
        <row r="5005">
          <cell r="A5005">
            <v>35206</v>
          </cell>
          <cell r="B5005" t="str">
            <v>CARTUCHO JABON ENRICHED FOAMRB</v>
          </cell>
          <cell r="C5005">
            <v>118.2</v>
          </cell>
        </row>
        <row r="5006">
          <cell r="A5006">
            <v>35207</v>
          </cell>
          <cell r="B5006" t="str">
            <v xml:space="preserve">BOTE BRUTE SIN TAPA 55GAL      BLANCO RB          </v>
          </cell>
          <cell r="C5006">
            <v>973.63</v>
          </cell>
        </row>
        <row r="5007">
          <cell r="A5007">
            <v>35208</v>
          </cell>
          <cell r="B5007" t="str">
            <v xml:space="preserve">TAPA P/BRUTE 55GAL AMARILLO RB </v>
          </cell>
          <cell r="C5007">
            <v>236.29</v>
          </cell>
        </row>
        <row r="5008">
          <cell r="A5008">
            <v>35209</v>
          </cell>
          <cell r="B5008" t="str">
            <v>PAÑO MICROFIBRA LAVABLE 40x47  CM LINEA AMARILLA R</v>
          </cell>
          <cell r="C5008">
            <v>15.51</v>
          </cell>
        </row>
        <row r="5009">
          <cell r="A5009">
            <v>35210</v>
          </cell>
          <cell r="B5009" t="str">
            <v>VARILLA FLEXIBLE LIMP EN SECO  C/FUNDA ALTO RENDIM</v>
          </cell>
          <cell r="C5009">
            <v>532.61</v>
          </cell>
        </row>
        <row r="5010">
          <cell r="A5010">
            <v>35211</v>
          </cell>
          <cell r="B5010" t="str">
            <v xml:space="preserve">BOLSA DE VINIL DE REPUESTO DE  GRAN CAPACIDAD RB  </v>
          </cell>
          <cell r="C5010">
            <v>795.79</v>
          </cell>
        </row>
        <row r="5011">
          <cell r="A5011">
            <v>35212</v>
          </cell>
          <cell r="B5011" t="str">
            <v>ESCOBILLON TRABAJO PESADO      PLASTICO FIBRA PALM</v>
          </cell>
          <cell r="C5011">
            <v>239.5</v>
          </cell>
        </row>
        <row r="5012">
          <cell r="A5012">
            <v>35213</v>
          </cell>
          <cell r="B5012" t="str">
            <v xml:space="preserve">CONTENEDOR CUBICO C/RUEDA AZUL RB                 </v>
          </cell>
          <cell r="C5012">
            <v>6486.46</v>
          </cell>
        </row>
        <row r="5013">
          <cell r="A5013">
            <v>35214</v>
          </cell>
          <cell r="B5013" t="str">
            <v xml:space="preserve">CENICERO INFINITY ALTA CAP.   </v>
          </cell>
          <cell r="C5013">
            <v>4349.7299999999996</v>
          </cell>
        </row>
        <row r="5014">
          <cell r="A5014">
            <v>35215</v>
          </cell>
          <cell r="B5014" t="str">
            <v xml:space="preserve">CONTENEDOR PEDAL BLANCO 87.1L  RB                 </v>
          </cell>
          <cell r="C5014">
            <v>1854.52</v>
          </cell>
        </row>
        <row r="5015">
          <cell r="A5015">
            <v>35216</v>
          </cell>
          <cell r="B5015" t="str">
            <v xml:space="preserve">TAPA DESLIZANTE C/CUCHARA 3TZS Y BRUTE 15.6 GAL   </v>
          </cell>
          <cell r="C5015">
            <v>1484.58</v>
          </cell>
        </row>
        <row r="5016">
          <cell r="A5016">
            <v>35217</v>
          </cell>
          <cell r="B5016" t="str">
            <v xml:space="preserve">MICROFIBRA 40x40 ROJA RB       </v>
          </cell>
          <cell r="C5016">
            <v>20.2</v>
          </cell>
        </row>
        <row r="5017">
          <cell r="A5017">
            <v>35218</v>
          </cell>
          <cell r="B5017" t="str">
            <v xml:space="preserve">MICROFIBRA 40x40 VERDE RB      </v>
          </cell>
          <cell r="C5017">
            <v>20.2</v>
          </cell>
        </row>
        <row r="5018">
          <cell r="A5018">
            <v>35219</v>
          </cell>
          <cell r="B5018" t="str">
            <v xml:space="preserve">MICROFIBRA 40x40 AZUL RB       </v>
          </cell>
          <cell r="C5018">
            <v>20.2</v>
          </cell>
        </row>
        <row r="5019">
          <cell r="A5019">
            <v>35220</v>
          </cell>
          <cell r="B5019" t="str">
            <v xml:space="preserve">MICROFIBRA 40x40 AMARILLA RB   </v>
          </cell>
          <cell r="C5019">
            <v>20.2</v>
          </cell>
        </row>
        <row r="5020">
          <cell r="A5020">
            <v>35221</v>
          </cell>
          <cell r="B5020" t="str">
            <v xml:space="preserve">ESTACION FUMADORES PLATA METRO POLITAN RB         </v>
          </cell>
          <cell r="C5020">
            <v>3787.3</v>
          </cell>
        </row>
        <row r="5021">
          <cell r="A5021">
            <v>35222</v>
          </cell>
          <cell r="B5021" t="str">
            <v xml:space="preserve">SUPERSTITCH BLEND MEDIUM ROJO  </v>
          </cell>
          <cell r="C5021">
            <v>55.73</v>
          </cell>
        </row>
        <row r="5022">
          <cell r="A5022">
            <v>35223</v>
          </cell>
          <cell r="B5022" t="str">
            <v>ESTACION FUMADORES METROPOLITA</v>
          </cell>
          <cell r="C5022">
            <v>4717.1099999999997</v>
          </cell>
        </row>
        <row r="5023">
          <cell r="A5023">
            <v>35224</v>
          </cell>
          <cell r="B5023" t="str">
            <v xml:space="preserve">CONTENEDOR DE PEDAL GRIS RB   </v>
          </cell>
          <cell r="C5023">
            <v>891.57</v>
          </cell>
        </row>
        <row r="5024">
          <cell r="A5024">
            <v>35225</v>
          </cell>
          <cell r="B5024" t="str">
            <v xml:space="preserve">RUEDAS MINI TILT RB            </v>
          </cell>
          <cell r="C5024">
            <v>274.44</v>
          </cell>
        </row>
        <row r="5025">
          <cell r="A5025">
            <v>35226</v>
          </cell>
          <cell r="B5025" t="str">
            <v xml:space="preserve">DISPENSADOR P/CONDIMENTOS RB  </v>
          </cell>
          <cell r="C5025">
            <v>955.8</v>
          </cell>
        </row>
        <row r="5026">
          <cell r="A5026">
            <v>35227</v>
          </cell>
          <cell r="B5026" t="str">
            <v xml:space="preserve">RECIPIENTE P/MANEJO HIELO RB  </v>
          </cell>
          <cell r="C5026">
            <v>656.35</v>
          </cell>
        </row>
        <row r="5027">
          <cell r="A5027">
            <v>35228</v>
          </cell>
          <cell r="B5027" t="str">
            <v xml:space="preserve">RACK 24" x 36" P/ESTIBAR RB   </v>
          </cell>
          <cell r="C5027">
            <v>2669.73</v>
          </cell>
        </row>
        <row r="5028">
          <cell r="A5028">
            <v>35229</v>
          </cell>
          <cell r="B5028" t="str">
            <v xml:space="preserve">PAÑO HYGEN ROJO RB            </v>
          </cell>
          <cell r="C5028">
            <v>48.29</v>
          </cell>
        </row>
        <row r="5029">
          <cell r="A5029">
            <v>35230</v>
          </cell>
          <cell r="B5029" t="str">
            <v xml:space="preserve">PAÑO HYGEN VERDE RB           </v>
          </cell>
          <cell r="C5029">
            <v>48.29</v>
          </cell>
        </row>
        <row r="5030">
          <cell r="A5030">
            <v>35231</v>
          </cell>
          <cell r="B5030" t="str">
            <v xml:space="preserve">PAÑO HYGEN AZUL RB            </v>
          </cell>
          <cell r="C5030">
            <v>48.29</v>
          </cell>
        </row>
        <row r="5031">
          <cell r="A5031">
            <v>35232</v>
          </cell>
          <cell r="B5031" t="str">
            <v xml:space="preserve">PAÑO HYGEN AMARILLO RB        </v>
          </cell>
          <cell r="C5031">
            <v>48.29</v>
          </cell>
        </row>
        <row r="5032">
          <cell r="A5032">
            <v>35233</v>
          </cell>
          <cell r="B5032" t="str">
            <v xml:space="preserve">BASTON DE ALUMINIO RB         </v>
          </cell>
          <cell r="C5032">
            <v>242.24</v>
          </cell>
        </row>
        <row r="5033">
          <cell r="A5033">
            <v>35234</v>
          </cell>
          <cell r="B5033" t="str">
            <v xml:space="preserve">CAJON ROJO P/CARRO UTIL. RB   </v>
          </cell>
          <cell r="C5033">
            <v>1556.17</v>
          </cell>
        </row>
        <row r="5034">
          <cell r="A5034">
            <v>35235</v>
          </cell>
          <cell r="B5034" t="str">
            <v xml:space="preserve">CARRO UTILITARIO RB           </v>
          </cell>
          <cell r="C5034">
            <v>2852.02</v>
          </cell>
        </row>
        <row r="5035">
          <cell r="A5035">
            <v>35236</v>
          </cell>
          <cell r="B5035" t="str">
            <v xml:space="preserve">ESTACION DE RECICLAJE RB      </v>
          </cell>
          <cell r="C5035">
            <v>3809.52</v>
          </cell>
        </row>
        <row r="5036">
          <cell r="A5036">
            <v>35237</v>
          </cell>
          <cell r="B5036" t="str">
            <v xml:space="preserve">TAPA VAIVEN CAFE RB           </v>
          </cell>
          <cell r="C5036">
            <v>2709</v>
          </cell>
        </row>
        <row r="5037">
          <cell r="A5037">
            <v>35238</v>
          </cell>
          <cell r="B5037" t="str">
            <v xml:space="preserve">LLAVE AUTOMATICA RB           </v>
          </cell>
          <cell r="C5037">
            <v>3054.2</v>
          </cell>
        </row>
        <row r="5038">
          <cell r="A5038">
            <v>35239</v>
          </cell>
          <cell r="B5038" t="str">
            <v>CONTENEDOR DESECHO CIGARROS RB</v>
          </cell>
          <cell r="C5038">
            <v>2478.88</v>
          </cell>
        </row>
        <row r="5039">
          <cell r="A5039">
            <v>35240</v>
          </cell>
          <cell r="B5039" t="str">
            <v>ESTACION FUMADORES METROPOLITA</v>
          </cell>
          <cell r="C5039">
            <v>4717.1099999999997</v>
          </cell>
        </row>
        <row r="5040">
          <cell r="A5040">
            <v>35241</v>
          </cell>
          <cell r="B5040" t="str">
            <v xml:space="preserve">REFACCIONES LLANTAS RB         </v>
          </cell>
          <cell r="C5040">
            <v>1968.36</v>
          </cell>
        </row>
        <row r="5041">
          <cell r="A5041">
            <v>35242</v>
          </cell>
          <cell r="B5041" t="str">
            <v xml:space="preserve">BRUTE 20 GAL AZUL RB          </v>
          </cell>
          <cell r="C5041">
            <v>400.25</v>
          </cell>
        </row>
        <row r="5042">
          <cell r="A5042">
            <v>35243</v>
          </cell>
          <cell r="B5042" t="str">
            <v xml:space="preserve">BRUTE 20 GAL AMARILLO RB      </v>
          </cell>
          <cell r="C5042">
            <v>400.25</v>
          </cell>
        </row>
        <row r="5043">
          <cell r="A5043">
            <v>35244</v>
          </cell>
          <cell r="B5043" t="str">
            <v xml:space="preserve">DOLLY BRUTE SILENCIOSO RB      </v>
          </cell>
          <cell r="C5043">
            <v>558.76</v>
          </cell>
        </row>
        <row r="5044">
          <cell r="A5044">
            <v>35245</v>
          </cell>
          <cell r="B5044" t="str">
            <v xml:space="preserve">BRUTE PROSAVE BLANCO RB       </v>
          </cell>
          <cell r="C5044">
            <v>1810.27</v>
          </cell>
        </row>
        <row r="5045">
          <cell r="A5045">
            <v>35246</v>
          </cell>
          <cell r="B5045" t="str">
            <v xml:space="preserve">ECO URINAL RB                 </v>
          </cell>
          <cell r="C5045">
            <v>4369.08</v>
          </cell>
        </row>
        <row r="5046">
          <cell r="A5046">
            <v>35247</v>
          </cell>
          <cell r="B5046" t="str">
            <v xml:space="preserve">ECO BUG TABLETS RB            </v>
          </cell>
          <cell r="C5046">
            <v>61.02</v>
          </cell>
        </row>
        <row r="5047">
          <cell r="A5047">
            <v>35248</v>
          </cell>
          <cell r="B5047" t="str">
            <v>LLAVE P/CARTUCHO ECO URINAL RB</v>
          </cell>
          <cell r="C5047">
            <v>224.73</v>
          </cell>
        </row>
        <row r="5048">
          <cell r="A5048">
            <v>35249</v>
          </cell>
          <cell r="B5048" t="str">
            <v xml:space="preserve">BRUTE 55 GAL AZUL RB          </v>
          </cell>
          <cell r="C5048">
            <v>973.63</v>
          </cell>
        </row>
        <row r="5049">
          <cell r="A5049">
            <v>35250</v>
          </cell>
          <cell r="B5049" t="str">
            <v xml:space="preserve">CONTENEDOR C/RUEDAS 95 GAL    </v>
          </cell>
          <cell r="C5049">
            <v>3557.64</v>
          </cell>
        </row>
        <row r="5050">
          <cell r="A5050">
            <v>35251</v>
          </cell>
          <cell r="B5050" t="str">
            <v xml:space="preserve">CARTUCHO P/ECO URINAL RB      </v>
          </cell>
          <cell r="C5050">
            <v>681</v>
          </cell>
        </row>
        <row r="5051">
          <cell r="A5051">
            <v>35252</v>
          </cell>
          <cell r="B5051" t="str">
            <v>CARRO P/AMA DE LLAVES, DE LUJO</v>
          </cell>
          <cell r="C5051">
            <v>11105.9</v>
          </cell>
        </row>
        <row r="5052">
          <cell r="A5052">
            <v>35253</v>
          </cell>
          <cell r="B5052" t="str">
            <v xml:space="preserve">LLAVE H2 CAJA C/50             </v>
          </cell>
          <cell r="C5052">
            <v>10.86</v>
          </cell>
        </row>
        <row r="5053">
          <cell r="A5053">
            <v>35254</v>
          </cell>
          <cell r="B5053" t="str">
            <v xml:space="preserve">BOTE EXTERIOR ACERO AZUL RB   </v>
          </cell>
          <cell r="C5053">
            <v>3601.24</v>
          </cell>
        </row>
        <row r="5054">
          <cell r="A5054">
            <v>35255</v>
          </cell>
          <cell r="B5054" t="str">
            <v xml:space="preserve">TAPA P/BOTE EXTERIOR ROJA RB  </v>
          </cell>
          <cell r="C5054">
            <v>1751.58</v>
          </cell>
        </row>
        <row r="5055">
          <cell r="A5055">
            <v>35256</v>
          </cell>
          <cell r="B5055" t="str">
            <v xml:space="preserve">INVADER HANDLE 54 LARGE FBRGLS RB                 </v>
          </cell>
          <cell r="C5055">
            <v>273.95</v>
          </cell>
        </row>
        <row r="5056">
          <cell r="A5056">
            <v>35257</v>
          </cell>
          <cell r="B5056" t="str">
            <v xml:space="preserve">BARRICADA DE PRECAUCION RB     </v>
          </cell>
          <cell r="C5056">
            <v>3164.58</v>
          </cell>
        </row>
        <row r="5057">
          <cell r="A5057">
            <v>35258</v>
          </cell>
          <cell r="B5057" t="str">
            <v xml:space="preserve">BOTE STEP ON BLANCO RB         </v>
          </cell>
          <cell r="C5057">
            <v>1311.92</v>
          </cell>
        </row>
        <row r="5058">
          <cell r="A5058">
            <v>35259</v>
          </cell>
          <cell r="B5058" t="str">
            <v xml:space="preserve">CUBETA 29L CON EXPRIMIDOR TAN  DEM RB             </v>
          </cell>
          <cell r="C5058">
            <v>711.58</v>
          </cell>
        </row>
        <row r="5059">
          <cell r="A5059">
            <v>35260</v>
          </cell>
          <cell r="B5059" t="str">
            <v xml:space="preserve">RESORTE CUBETA EXPRIMIDORA RB  </v>
          </cell>
          <cell r="C5059">
            <v>114.06</v>
          </cell>
        </row>
        <row r="5060">
          <cell r="A5060">
            <v>35261</v>
          </cell>
          <cell r="B5060" t="str">
            <v xml:space="preserve">CENICERO INFINITY NEGRO RB     </v>
          </cell>
          <cell r="C5060">
            <v>4141.1899999999996</v>
          </cell>
        </row>
        <row r="5061">
          <cell r="A5061">
            <v>35262</v>
          </cell>
          <cell r="B5061" t="str">
            <v xml:space="preserve">TAPA BRUTE 20 GAL GRIS RB      </v>
          </cell>
          <cell r="C5061">
            <v>112.45</v>
          </cell>
        </row>
        <row r="5062">
          <cell r="A5062">
            <v>35263</v>
          </cell>
          <cell r="B5062" t="str">
            <v xml:space="preserve">TECHO PROTECTOR NEGRO RB       </v>
          </cell>
          <cell r="C5062">
            <v>4657.8500000000004</v>
          </cell>
        </row>
        <row r="5063">
          <cell r="A5063">
            <v>35264</v>
          </cell>
          <cell r="B5063" t="str">
            <v xml:space="preserve">PUERTAS NEGRAS CARRITO RB      </v>
          </cell>
          <cell r="C5063">
            <v>1217.0999999999999</v>
          </cell>
        </row>
        <row r="5064">
          <cell r="A5064">
            <v>35265</v>
          </cell>
          <cell r="B5064" t="str">
            <v xml:space="preserve">BOTE BRUTE C/TAPA EMBUDO NEGRO 32 GAL RB          </v>
          </cell>
          <cell r="C5064">
            <v>708.77</v>
          </cell>
        </row>
        <row r="5065">
          <cell r="A5065">
            <v>35266</v>
          </cell>
          <cell r="B5065" t="str">
            <v xml:space="preserve">TAPA UNTOUCHABLE GRIS RB       </v>
          </cell>
          <cell r="C5065">
            <v>103.04</v>
          </cell>
        </row>
        <row r="5066">
          <cell r="A5066">
            <v>35267</v>
          </cell>
          <cell r="B5066" t="str">
            <v xml:space="preserve">PUERTAS PARA GABINETE RB       </v>
          </cell>
          <cell r="C5066">
            <v>1706</v>
          </cell>
        </row>
        <row r="5067">
          <cell r="A5067">
            <v>35268</v>
          </cell>
          <cell r="B5067" t="str">
            <v xml:space="preserve">TAPA DOMO SUPERIOR BRUTE 32GAL VERDE RB           </v>
          </cell>
          <cell r="C5067">
            <v>794.8</v>
          </cell>
        </row>
        <row r="5068">
          <cell r="A5068">
            <v>35269</v>
          </cell>
          <cell r="B5068" t="str">
            <v xml:space="preserve">TAPA DOMO SUPERIOR BRUTE 32GAL AZUL RB            </v>
          </cell>
          <cell r="C5068">
            <v>794.8</v>
          </cell>
        </row>
        <row r="5069">
          <cell r="A5069">
            <v>35270</v>
          </cell>
          <cell r="B5069" t="str">
            <v xml:space="preserve">TAPA DOMO SUPERIOR BRUTE 32GAL AMARILLO RB        </v>
          </cell>
          <cell r="C5069">
            <v>794.8</v>
          </cell>
        </row>
        <row r="5070">
          <cell r="A5070">
            <v>35271</v>
          </cell>
          <cell r="B5070" t="str">
            <v xml:space="preserve">EXPRIMIDOR DE PRENSA LATERAL   AMARILLO RB        </v>
          </cell>
          <cell r="C5070">
            <v>606.57000000000005</v>
          </cell>
        </row>
        <row r="5071">
          <cell r="A5071">
            <v>35272</v>
          </cell>
          <cell r="B5071" t="str">
            <v xml:space="preserve">CONTENEDOR DE PARED SLIM JIM   ROJO RB            </v>
          </cell>
          <cell r="C5071">
            <v>1764.71</v>
          </cell>
        </row>
        <row r="5072">
          <cell r="A5072">
            <v>35273</v>
          </cell>
          <cell r="B5072" t="str">
            <v xml:space="preserve">CONTENEDOR CON RUEDAS BRUTE    CON TAPA RECICLAJE </v>
          </cell>
          <cell r="C5072">
            <v>1186.6300000000001</v>
          </cell>
        </row>
        <row r="5073">
          <cell r="A5073">
            <v>35274</v>
          </cell>
          <cell r="B5073" t="str">
            <v xml:space="preserve">CONTENEDOR CON RUEDAS BRUTE    VERDE CON TAPA RB  </v>
          </cell>
          <cell r="C5073">
            <v>1186.6300000000001</v>
          </cell>
        </row>
        <row r="5074">
          <cell r="A5074">
            <v>35275</v>
          </cell>
          <cell r="B5074" t="str">
            <v>TRAPEADOR DE ALGODON           SUPER STICH BCO CHI</v>
          </cell>
          <cell r="C5074">
            <v>35.69</v>
          </cell>
        </row>
        <row r="5075">
          <cell r="A5075">
            <v>35276</v>
          </cell>
          <cell r="B5075" t="str">
            <v xml:space="preserve">TRAPEADOR DE ALGODON SUPER     STITCH BCO GRANDE  </v>
          </cell>
          <cell r="C5075">
            <v>61.92</v>
          </cell>
        </row>
        <row r="5076">
          <cell r="A5076">
            <v>35277</v>
          </cell>
          <cell r="B5076" t="str">
            <v>TRAPEADOR DE MEZCLA SUPER      STITCH AZUL CHICO R</v>
          </cell>
          <cell r="C5076">
            <v>41.86</v>
          </cell>
        </row>
        <row r="5077">
          <cell r="A5077">
            <v>35278</v>
          </cell>
          <cell r="B5077" t="str">
            <v>TRAPEADOR DE MEZCLA SUPER      STITCH VERDE GRANDE</v>
          </cell>
          <cell r="C5077">
            <v>61.92</v>
          </cell>
        </row>
        <row r="5078">
          <cell r="A5078">
            <v>35279</v>
          </cell>
          <cell r="B5078" t="str">
            <v xml:space="preserve">ESTANTERIA MOVIL DE 4 REPISAS  CON RUEDAS RB      </v>
          </cell>
          <cell r="C5078">
            <v>7996.06</v>
          </cell>
        </row>
        <row r="5079">
          <cell r="A5079">
            <v>35280</v>
          </cell>
          <cell r="B5079" t="str">
            <v xml:space="preserve">CONTENEDOR BRUTE C/RUEDAS 360L GRIS CON TAPA RB   </v>
          </cell>
          <cell r="C5079">
            <v>5026.88</v>
          </cell>
        </row>
        <row r="5080">
          <cell r="A5080">
            <v>35281</v>
          </cell>
          <cell r="B5080" t="str">
            <v xml:space="preserve">BANDEJA P/SILLA BEBE PLATINUM  RB                 </v>
          </cell>
          <cell r="C5080">
            <v>710.85</v>
          </cell>
        </row>
        <row r="5081">
          <cell r="A5081">
            <v>35282</v>
          </cell>
          <cell r="B5081" t="str">
            <v xml:space="preserve">COLUMNA P/FUMADORES GRIS META  LICO RB            </v>
          </cell>
          <cell r="C5081">
            <v>2840.39</v>
          </cell>
        </row>
        <row r="5082">
          <cell r="A5082">
            <v>35283</v>
          </cell>
          <cell r="B5082" t="str">
            <v xml:space="preserve">CONTENEDOR CENICERO SIN PUERTA COLOR BEIGE 57L RB </v>
          </cell>
          <cell r="C5082">
            <v>4974.62</v>
          </cell>
        </row>
        <row r="5083">
          <cell r="A5083">
            <v>35284</v>
          </cell>
          <cell r="B5083" t="str">
            <v xml:space="preserve">CONTENEDOR PEDAL 30 LTS BLANCO RB                 </v>
          </cell>
          <cell r="C5083">
            <v>833.19</v>
          </cell>
        </row>
        <row r="5084">
          <cell r="A5084">
            <v>35285</v>
          </cell>
          <cell r="B5084" t="str">
            <v xml:space="preserve">CONTENEDOR TERMICO CATERMAX 89 LTS GRIS RB        </v>
          </cell>
          <cell r="C5084">
            <v>7839.76</v>
          </cell>
        </row>
        <row r="5085">
          <cell r="A5085">
            <v>35286</v>
          </cell>
          <cell r="B5085" t="str">
            <v xml:space="preserve">TRAPEADOR ALGODON BLANCO SUPER STICH GRANDE BANDA </v>
          </cell>
          <cell r="C5085">
            <v>58.94</v>
          </cell>
        </row>
        <row r="5086">
          <cell r="A5086">
            <v>35287</v>
          </cell>
          <cell r="B5086" t="str">
            <v>SEÑAL PISO 2  CARAS C/ADVERTEN CIA "CUIDADO PISO M</v>
          </cell>
          <cell r="C5086">
            <v>113.19</v>
          </cell>
        </row>
        <row r="5087">
          <cell r="A5087">
            <v>35288</v>
          </cell>
          <cell r="B5087" t="str">
            <v xml:space="preserve">TAPA UNTOUCHABLE MEDIO CIRCULO COLOR NEGRO RB     </v>
          </cell>
          <cell r="C5087">
            <v>2420.98</v>
          </cell>
        </row>
        <row r="5088">
          <cell r="A5088">
            <v>35289</v>
          </cell>
          <cell r="B5088" t="str">
            <v>TAPA CUADRADA UNTOUCHABLE OSCI LACION COLOR GRIS R</v>
          </cell>
          <cell r="C5088">
            <v>956.79</v>
          </cell>
        </row>
        <row r="5089">
          <cell r="A5089">
            <v>35290</v>
          </cell>
          <cell r="B5089" t="str">
            <v xml:space="preserve">CONTENEDOR CUADRADO UNTOUCHABL E COLOR GRIS RB    </v>
          </cell>
          <cell r="C5089">
            <v>1719.14</v>
          </cell>
        </row>
        <row r="5090">
          <cell r="A5090">
            <v>35291</v>
          </cell>
          <cell r="B5090" t="str">
            <v xml:space="preserve">TAPA EMBUDO UNTOUCHABLE COLOR  GRIS RB            </v>
          </cell>
          <cell r="C5090">
            <v>346.99</v>
          </cell>
        </row>
        <row r="5091">
          <cell r="A5091">
            <v>35292</v>
          </cell>
          <cell r="B5091" t="str">
            <v xml:space="preserve">CONTENEDOR REDONDO UNTOUCHABLE COLOR GRIS RB      </v>
          </cell>
          <cell r="C5091">
            <v>725.2</v>
          </cell>
        </row>
        <row r="5092">
          <cell r="A5092">
            <v>35293</v>
          </cell>
          <cell r="B5092" t="str">
            <v xml:space="preserve">CARRO DE PLATAFORMA P/ TRABAJO PESADO COLOR NEGRO </v>
          </cell>
          <cell r="C5092">
            <v>6912.21</v>
          </cell>
        </row>
        <row r="5093">
          <cell r="A5093">
            <v>35294</v>
          </cell>
          <cell r="B5093" t="str">
            <v xml:space="preserve">BANQUILLO PLEGABLE DOS  ESCALO NES RB             </v>
          </cell>
          <cell r="C5093">
            <v>652.85</v>
          </cell>
        </row>
        <row r="5094">
          <cell r="A5094">
            <v>35295</v>
          </cell>
          <cell r="B5094" t="str">
            <v xml:space="preserve">CUBETA P/AGUA SUCIA COLOR  AMA RILLO RB           </v>
          </cell>
          <cell r="C5094">
            <v>377.71</v>
          </cell>
        </row>
        <row r="5095">
          <cell r="A5095">
            <v>35296</v>
          </cell>
          <cell r="B5095" t="str">
            <v xml:space="preserve">TRAPEADOR CLEAN ROOM RB        </v>
          </cell>
          <cell r="C5095">
            <v>509.81</v>
          </cell>
        </row>
        <row r="5096">
          <cell r="A5096">
            <v>35297</v>
          </cell>
          <cell r="B5096" t="str">
            <v xml:space="preserve">RECIPIENTE ACERO INOXIDABLE P/ TOALLAS SANITARIAS </v>
          </cell>
          <cell r="C5096">
            <v>1247.56</v>
          </cell>
        </row>
        <row r="5097">
          <cell r="A5097">
            <v>35298</v>
          </cell>
          <cell r="B5097" t="str">
            <v xml:space="preserve">CONTENEDOR PEDAL BLANCO 4.5LTS RB                 </v>
          </cell>
          <cell r="C5097">
            <v>1048.08</v>
          </cell>
        </row>
        <row r="5098">
          <cell r="A5098">
            <v>35299</v>
          </cell>
          <cell r="B5098" t="str">
            <v xml:space="preserve">CONTENEDOR PARED SLIM JIM AZUL RB                 </v>
          </cell>
          <cell r="C5098">
            <v>1764.71</v>
          </cell>
        </row>
        <row r="5099">
          <cell r="A5099">
            <v>35300</v>
          </cell>
          <cell r="B5099" t="str">
            <v xml:space="preserve">CONTENEDOR PARED SLIM JIM  VER DE RB              </v>
          </cell>
          <cell r="C5099">
            <v>1764.71</v>
          </cell>
        </row>
        <row r="5100">
          <cell r="A5100">
            <v>35301</v>
          </cell>
          <cell r="B5100" t="str">
            <v xml:space="preserve">CONTENEDOR PARED SLIM JIM  AMA RILLO RB           </v>
          </cell>
          <cell r="C5100">
            <v>1764.71</v>
          </cell>
        </row>
        <row r="5101">
          <cell r="A5101">
            <v>35302</v>
          </cell>
          <cell r="B5101" t="str">
            <v xml:space="preserve">DEPOSITO RELLENADO PORTATIL RB </v>
          </cell>
          <cell r="C5101">
            <v>700.56</v>
          </cell>
        </row>
        <row r="5102">
          <cell r="A5102">
            <v>35303</v>
          </cell>
          <cell r="B5102" t="str">
            <v xml:space="preserve">ARMAZON CON JALADOR  QUICK-CON NECT 61 CM RB      </v>
          </cell>
          <cell r="C5102">
            <v>455.71</v>
          </cell>
        </row>
        <row r="5103">
          <cell r="A5103">
            <v>35304</v>
          </cell>
          <cell r="B5103" t="str">
            <v xml:space="preserve">TRAPEADOR MICROFIBRA AZUL 61CM RB                 </v>
          </cell>
          <cell r="C5103">
            <v>273.93</v>
          </cell>
        </row>
        <row r="5104">
          <cell r="A5104">
            <v>35305</v>
          </cell>
          <cell r="B5104" t="str">
            <v>BASTON ERGO AJUSTABLE QUICK-CO NNECT 121.9CM-182.9</v>
          </cell>
          <cell r="C5104">
            <v>288.45</v>
          </cell>
        </row>
        <row r="5105">
          <cell r="A5105">
            <v>35306</v>
          </cell>
          <cell r="B5105" t="str">
            <v xml:space="preserve">ARMAZON QUICK-CONNECT LIMPIEZA EN SECO 91.4CM RB  </v>
          </cell>
          <cell r="C5105">
            <v>524.79999999999995</v>
          </cell>
        </row>
        <row r="5106">
          <cell r="A5106">
            <v>35307</v>
          </cell>
          <cell r="B5106" t="str">
            <v xml:space="preserve">TRAPEADOR MICROFIBRA LIMPIEZA  EN SECO 91.4CM RB  </v>
          </cell>
          <cell r="C5106">
            <v>311.48</v>
          </cell>
        </row>
        <row r="5107">
          <cell r="A5107">
            <v>35308</v>
          </cell>
          <cell r="B5107" t="str">
            <v>BASTON EXTENSION RIGIDO QUICK- CONNECT 121.9CM-182</v>
          </cell>
          <cell r="C5107">
            <v>288.45</v>
          </cell>
        </row>
        <row r="5108">
          <cell r="A5108">
            <v>35309</v>
          </cell>
          <cell r="B5108" t="str">
            <v xml:space="preserve">CONTENEDOR ESCRITORIO SIMBOLO  DE RECICLAJE COLOR </v>
          </cell>
          <cell r="C5108">
            <v>119.63</v>
          </cell>
        </row>
        <row r="5109">
          <cell r="A5109">
            <v>35310</v>
          </cell>
          <cell r="B5109" t="str">
            <v xml:space="preserve">CARRO P/AMA DE LLAVES DE LUJO  ALTA CAPACIDAD RB  </v>
          </cell>
          <cell r="C5109">
            <v>16828.759999999998</v>
          </cell>
        </row>
        <row r="5110">
          <cell r="A5110">
            <v>35311</v>
          </cell>
          <cell r="B5110" t="str">
            <v xml:space="preserve">TRAPEADOR CLEAN ROOM GRANDE RB </v>
          </cell>
          <cell r="C5110">
            <v>661.99</v>
          </cell>
        </row>
        <row r="5111">
          <cell r="A5111">
            <v>35312</v>
          </cell>
          <cell r="B5111" t="str">
            <v xml:space="preserve">CEPILLO MOSTRADOR C/FIBRAS DE  POLIPROPILENO RB   </v>
          </cell>
          <cell r="C5111">
            <v>88.71</v>
          </cell>
        </row>
        <row r="5112">
          <cell r="A5112">
            <v>35313</v>
          </cell>
          <cell r="B5112" t="str">
            <v xml:space="preserve">CUCHARA DE 2.18LT CON GUARDA   DE MANGO Y SOPORTE </v>
          </cell>
          <cell r="C5112">
            <v>595.30999999999995</v>
          </cell>
        </row>
        <row r="5113">
          <cell r="A5113">
            <v>35314</v>
          </cell>
          <cell r="B5113" t="str">
            <v xml:space="preserve">RUEDA  REFACCION P/ CARRO ASEA DOR RB             </v>
          </cell>
          <cell r="C5113">
            <v>591.58000000000004</v>
          </cell>
        </row>
        <row r="5114">
          <cell r="A5114">
            <v>35315</v>
          </cell>
          <cell r="B5114" t="str">
            <v xml:space="preserve">CONTENEDOR PEDAL ROJO 68 LTS   RB                 </v>
          </cell>
          <cell r="C5114">
            <v>1311.92</v>
          </cell>
        </row>
        <row r="5115">
          <cell r="A5115">
            <v>35316</v>
          </cell>
          <cell r="B5115" t="str">
            <v xml:space="preserve">CONTENEDOR PEDAL ROJO 87 LTS   RB                 </v>
          </cell>
          <cell r="C5115">
            <v>1854.52</v>
          </cell>
        </row>
        <row r="5116">
          <cell r="A5116">
            <v>35317</v>
          </cell>
          <cell r="B5116" t="str">
            <v xml:space="preserve">CONTENEDOR PEDAL AZUL 87 LTS   RB                 </v>
          </cell>
          <cell r="C5116">
            <v>1854.52</v>
          </cell>
        </row>
        <row r="5117">
          <cell r="A5117">
            <v>35318</v>
          </cell>
          <cell r="B5117" t="str">
            <v xml:space="preserve">ESTACION GLUTTON DE CUATRO  CA TEGORIAS RB        </v>
          </cell>
          <cell r="C5117">
            <v>8492.89</v>
          </cell>
        </row>
        <row r="5118">
          <cell r="A5118">
            <v>35319</v>
          </cell>
          <cell r="B5118" t="str">
            <v xml:space="preserve">CONTENEDOR DE VOLTEO DE ESPUMA ESTRUCTURAL RB     </v>
          </cell>
          <cell r="C5118">
            <v>6779.2</v>
          </cell>
        </row>
        <row r="5119">
          <cell r="A5119">
            <v>35320</v>
          </cell>
          <cell r="B5119" t="str">
            <v xml:space="preserve">JABON CREMOSOS CON HUMECTANTES RB                 </v>
          </cell>
          <cell r="C5119">
            <v>162.72999999999999</v>
          </cell>
        </row>
        <row r="5120">
          <cell r="A5120">
            <v>35321</v>
          </cell>
          <cell r="B5120" t="str">
            <v xml:space="preserve">CONTENEDOR DE RECICLAJE  MEDIA NO COLOR AZUL RB   </v>
          </cell>
          <cell r="C5120">
            <v>73.069999999999993</v>
          </cell>
        </row>
        <row r="5121">
          <cell r="A5121">
            <v>35322</v>
          </cell>
          <cell r="B5121" t="str">
            <v xml:space="preserve">CONTENEDOR PEDAL VERDE 87 LTS  RB                 </v>
          </cell>
          <cell r="C5121">
            <v>1854.52</v>
          </cell>
        </row>
        <row r="5122">
          <cell r="A5122">
            <v>35323</v>
          </cell>
          <cell r="B5122" t="str">
            <v xml:space="preserve">CONTENEDOR PEDAL AMARILLO 87   LTS RB             </v>
          </cell>
          <cell r="C5122">
            <v>1854.52</v>
          </cell>
        </row>
        <row r="5123">
          <cell r="A5123">
            <v>35324</v>
          </cell>
          <cell r="B5123" t="str">
            <v xml:space="preserve">CESTO DE BASURA GRANDE COLOR   GRIS 39 LTS RB     </v>
          </cell>
          <cell r="C5123">
            <v>119.63</v>
          </cell>
        </row>
        <row r="5124">
          <cell r="A5124">
            <v>35325</v>
          </cell>
          <cell r="B5124" t="str">
            <v xml:space="preserve">CESTO DE BASURA VANITY COLOR   BEIGE 8 LTS RB     </v>
          </cell>
          <cell r="C5124">
            <v>109.48</v>
          </cell>
        </row>
        <row r="5125">
          <cell r="A5125">
            <v>35326</v>
          </cell>
          <cell r="B5125" t="str">
            <v xml:space="preserve">CONTENEDOR BRUTE 20 GAL COLOR  VERDE RB           </v>
          </cell>
          <cell r="C5125">
            <v>400.25</v>
          </cell>
        </row>
        <row r="5126">
          <cell r="A5126">
            <v>35327</v>
          </cell>
          <cell r="B5126" t="str">
            <v xml:space="preserve">CONTENEDOR DE VOLTEO CAP 567KG RB                 </v>
          </cell>
          <cell r="C5126">
            <v>17079.919999999998</v>
          </cell>
        </row>
        <row r="5127">
          <cell r="A5127">
            <v>35328</v>
          </cell>
          <cell r="B5127" t="str">
            <v xml:space="preserve">TERMOMETRO DE BOLSILLO RANGO   MEDICION -17 A 104 </v>
          </cell>
          <cell r="C5127">
            <v>72.12</v>
          </cell>
        </row>
        <row r="5128">
          <cell r="A5128">
            <v>35329</v>
          </cell>
          <cell r="B5128" t="str">
            <v xml:space="preserve">RECIPIENTE PARA HIELO CON ADAP TADOR DE GANCHO RB </v>
          </cell>
          <cell r="C5128">
            <v>763.1</v>
          </cell>
        </row>
        <row r="5129">
          <cell r="A5129">
            <v>35330</v>
          </cell>
          <cell r="B5129" t="str">
            <v xml:space="preserve">CARRITO PARA AMA DE LLAVES COM PLETO C/PUERTAS RB </v>
          </cell>
          <cell r="C5129">
            <v>16337.12</v>
          </cell>
        </row>
        <row r="5130">
          <cell r="A5130">
            <v>35331</v>
          </cell>
          <cell r="B5130" t="str">
            <v xml:space="preserve">TAPA DOMO P/ BRUTE 32GAL. ROJO RB                 </v>
          </cell>
          <cell r="C5130">
            <v>794.8</v>
          </cell>
        </row>
        <row r="5131">
          <cell r="A5131">
            <v>35332</v>
          </cell>
          <cell r="B5131" t="str">
            <v xml:space="preserve">CAJA P/RECICLAR AZUL CAP. 53LT S RB               </v>
          </cell>
          <cell r="C5131">
            <v>380.18</v>
          </cell>
        </row>
        <row r="5132">
          <cell r="A5132">
            <v>35333</v>
          </cell>
          <cell r="B5132" t="str">
            <v xml:space="preserve">ESTACION GLUTTON 2 CATEGORIAS  COLOR AZUL RB      </v>
          </cell>
          <cell r="C5132">
            <v>4228.37</v>
          </cell>
        </row>
        <row r="5133">
          <cell r="A5133">
            <v>35334</v>
          </cell>
          <cell r="B5133" t="str">
            <v xml:space="preserve">CONTENEDOR PEDAL 30 LTS BEIGE  RB                 </v>
          </cell>
          <cell r="C5133">
            <v>833.19</v>
          </cell>
        </row>
        <row r="5134">
          <cell r="A5134">
            <v>35335</v>
          </cell>
          <cell r="B5134" t="str">
            <v>SEÑAL DE PISO 2 CARAS C/ ADVER TENCIA "CUIDADO" VA</v>
          </cell>
          <cell r="C5134">
            <v>113.19</v>
          </cell>
        </row>
        <row r="5135">
          <cell r="A5135">
            <v>35336</v>
          </cell>
          <cell r="B5135" t="str">
            <v xml:space="preserve">CONTENEDOR CENICERO C/PUERTAS  COLOR BEIGE RB     </v>
          </cell>
          <cell r="C5135">
            <v>5808.31</v>
          </cell>
        </row>
        <row r="5136">
          <cell r="A5136">
            <v>35337</v>
          </cell>
          <cell r="B5136" t="str">
            <v xml:space="preserve">CONTENEDOR CUBICO COLOR ROJO   CAPACIDAD 227 LTS. </v>
          </cell>
          <cell r="C5136">
            <v>4708.38</v>
          </cell>
        </row>
        <row r="5137">
          <cell r="A5137">
            <v>35338</v>
          </cell>
          <cell r="B5137" t="str">
            <v xml:space="preserve">TAPA PARA CONTENEDOR CUBICO CO LOR NEGRO RB       </v>
          </cell>
          <cell r="C5137">
            <v>2754.94</v>
          </cell>
        </row>
        <row r="5138">
          <cell r="A5138">
            <v>35339</v>
          </cell>
          <cell r="B5138" t="str">
            <v xml:space="preserve">CONTENEDOR DE RECICLAJE  MEDIA NO COLOR VERDE RB  </v>
          </cell>
          <cell r="C5138">
            <v>73.069999999999993</v>
          </cell>
        </row>
        <row r="5139">
          <cell r="A5139">
            <v>35340</v>
          </cell>
          <cell r="B5139" t="str">
            <v>TRAPEADOR DE MEZCLA GRANDE SUP ER STITCH COLOR AZU</v>
          </cell>
          <cell r="C5139">
            <v>58.94</v>
          </cell>
        </row>
        <row r="5140">
          <cell r="A5140">
            <v>35341</v>
          </cell>
          <cell r="B5140" t="str">
            <v>TRAPEADOR DE MEZCLA GRANDE SUP ER STITCH COLOR VER</v>
          </cell>
          <cell r="C5140">
            <v>58.94</v>
          </cell>
        </row>
        <row r="5141">
          <cell r="A5141">
            <v>35342</v>
          </cell>
          <cell r="B5141" t="str">
            <v>TRAPEADOR DE MEZCLA GRANDE SUP ER STITCH COLOR ROJ</v>
          </cell>
          <cell r="C5141">
            <v>58.94</v>
          </cell>
        </row>
        <row r="5142">
          <cell r="A5142">
            <v>35343</v>
          </cell>
          <cell r="B5142" t="str">
            <v>BASTON DE SUJECCION LATERAL MA NGO DE ALUMINIO COL</v>
          </cell>
          <cell r="C5142">
            <v>284.08</v>
          </cell>
        </row>
        <row r="5143">
          <cell r="A5143">
            <v>35344</v>
          </cell>
          <cell r="B5143" t="str">
            <v>CONTENEDOR METALICO  SEMICILIN DRICO ACERO INOXIDA</v>
          </cell>
          <cell r="C5143">
            <v>4894.6099999999997</v>
          </cell>
        </row>
        <row r="5144">
          <cell r="A5144">
            <v>35345</v>
          </cell>
          <cell r="B5144" t="str">
            <v xml:space="preserve">TRAPEADOR PARA POLVO KUT-A-WAY 91CM COLOR BLANCO  </v>
          </cell>
          <cell r="C5144">
            <v>306.76</v>
          </cell>
        </row>
        <row r="5145">
          <cell r="A5145">
            <v>35346</v>
          </cell>
          <cell r="B5145" t="str">
            <v>TRAPEADOR DE POLVO, MEZCLA CON LAZO TORCIDO 91CM A</v>
          </cell>
          <cell r="C5145">
            <v>329.67</v>
          </cell>
        </row>
        <row r="5146">
          <cell r="A5146">
            <v>35347</v>
          </cell>
          <cell r="B5146" t="str">
            <v xml:space="preserve">PALA DE MANGO SCOVEL RB        </v>
          </cell>
          <cell r="C5146">
            <v>726.69</v>
          </cell>
        </row>
        <row r="5147">
          <cell r="A5147">
            <v>35348</v>
          </cell>
          <cell r="B5147" t="str">
            <v xml:space="preserve">TRAPEADOR HUMEDO AZUL  MICROFI BRA ECONOMICA 45CM </v>
          </cell>
          <cell r="C5147">
            <v>115.44</v>
          </cell>
        </row>
        <row r="5148">
          <cell r="A5148">
            <v>35349</v>
          </cell>
          <cell r="B5148" t="str">
            <v>ARMAZON QUICK-CONNECT P/LIMPIE ZA EN HUMEDO ECONOM</v>
          </cell>
          <cell r="C5148">
            <v>250.88</v>
          </cell>
        </row>
        <row r="5149">
          <cell r="A5149">
            <v>35350</v>
          </cell>
          <cell r="B5149" t="str">
            <v>RECIPIENTE CUADRADO DE POLIETI LENO COLOR BLANCO R</v>
          </cell>
          <cell r="C5149">
            <v>125.08</v>
          </cell>
        </row>
        <row r="5150">
          <cell r="A5150">
            <v>35351</v>
          </cell>
          <cell r="B5150" t="str">
            <v xml:space="preserve">TAPA P/ RECIPIENTE CUADRADO CO LOR BLANCO RB      </v>
          </cell>
          <cell r="C5150">
            <v>62.42</v>
          </cell>
        </row>
        <row r="5151">
          <cell r="A5151">
            <v>35352</v>
          </cell>
          <cell r="B5151" t="str">
            <v>ORGANIZADOR DE CUBIERTOS C/4   COMPARTIMIENTOS COL</v>
          </cell>
          <cell r="C5151">
            <v>197.89</v>
          </cell>
        </row>
        <row r="5152">
          <cell r="A5152">
            <v>35353</v>
          </cell>
          <cell r="B5152" t="str">
            <v xml:space="preserve">CENICERO / BASURERO CLASICO CO LOR NEGRO RB       </v>
          </cell>
          <cell r="C5152">
            <v>1999.01</v>
          </cell>
        </row>
        <row r="5153">
          <cell r="A5153">
            <v>35354</v>
          </cell>
          <cell r="B5153" t="str">
            <v>ESCOBA PARA CALLE</v>
          </cell>
          <cell r="C5153">
            <v>334.55</v>
          </cell>
        </row>
        <row r="5154">
          <cell r="A5154">
            <v>35355</v>
          </cell>
          <cell r="B5154" t="str">
            <v>ESCOBA ANGULAR</v>
          </cell>
          <cell r="C5154">
            <v>210.37</v>
          </cell>
        </row>
        <row r="5155">
          <cell r="A5155">
            <v>35356</v>
          </cell>
          <cell r="B5155" t="str">
            <v>CARRO DE SERVICIO CON RUEDAS GIRATORIOS</v>
          </cell>
          <cell r="C5155">
            <v>3581.18</v>
          </cell>
        </row>
        <row r="5156">
          <cell r="A5156">
            <v>35357</v>
          </cell>
          <cell r="B5156" t="str">
            <v>CONTENEDOR DESECHOS DE FUMADORES</v>
          </cell>
          <cell r="C5156">
            <v>3627.67</v>
          </cell>
        </row>
        <row r="5157">
          <cell r="A5157">
            <v>35358</v>
          </cell>
          <cell r="B5157" t="str">
            <v xml:space="preserve">CONTENEDOR PARA RECICLAJE DE 4 CAT. REV. PLASTICO </v>
          </cell>
          <cell r="C5157">
            <v>49706.36</v>
          </cell>
        </row>
        <row r="5158">
          <cell r="A5158">
            <v>35359</v>
          </cell>
          <cell r="B5158" t="str">
            <v xml:space="preserve">CONTENEDOR C/CENICERO C/URNA   PARA INTERPERIE    </v>
          </cell>
          <cell r="C5158">
            <v>8698.67</v>
          </cell>
        </row>
        <row r="5159">
          <cell r="A5159">
            <v>35360</v>
          </cell>
          <cell r="B5159" t="str">
            <v>CONTENEDOR SEMICILINDRICO SILH OUETES GRIS METALIC</v>
          </cell>
          <cell r="C5159">
            <v>3715.32</v>
          </cell>
        </row>
        <row r="5160">
          <cell r="A5160">
            <v>35361</v>
          </cell>
          <cell r="B5160" t="str">
            <v xml:space="preserve">CONTENEDOR SEMICILINDRICO SILH OUETES NEGRO RB    </v>
          </cell>
          <cell r="C5160">
            <v>3385.65</v>
          </cell>
        </row>
        <row r="5161">
          <cell r="A5161">
            <v>35362</v>
          </cell>
          <cell r="B5161" t="str">
            <v>CONTENEDOR SEMICILINDRICO SILH OUETES ACERO INOXID</v>
          </cell>
          <cell r="C5161">
            <v>6365.44</v>
          </cell>
        </row>
        <row r="5162">
          <cell r="A5162">
            <v>35363</v>
          </cell>
          <cell r="B5162" t="str">
            <v xml:space="preserve">BANQUILLO MOVIL DE 2 ESCALONES COLOR BEIGE RB     </v>
          </cell>
          <cell r="C5162">
            <v>1299.57</v>
          </cell>
        </row>
        <row r="5163">
          <cell r="A5163">
            <v>35364</v>
          </cell>
          <cell r="B5163" t="str">
            <v xml:space="preserve">COMBO DE CONTENEDOR PROSAVE    BRUTE 25 LBS  RB   </v>
          </cell>
          <cell r="C5163">
            <v>994.93</v>
          </cell>
        </row>
        <row r="5164">
          <cell r="A5164">
            <v>35365</v>
          </cell>
          <cell r="B5164" t="str">
            <v xml:space="preserve">REPUESTO  RUBBERMAID TCELL  CI TRICO RB           </v>
          </cell>
          <cell r="C5164">
            <v>178.76</v>
          </cell>
        </row>
        <row r="5165">
          <cell r="A5165">
            <v>35366</v>
          </cell>
          <cell r="B5165" t="str">
            <v xml:space="preserve">REPUESTO  MICROBURST - CIMA DE LA MONTAÑA RB      </v>
          </cell>
          <cell r="C5165">
            <v>113.76</v>
          </cell>
        </row>
        <row r="5166">
          <cell r="A5166">
            <v>35367</v>
          </cell>
          <cell r="B5166" t="str">
            <v xml:space="preserve">BARREDORA P/PISOS Y ALFOMBRAS  RB                 </v>
          </cell>
          <cell r="C5166">
            <v>879.48</v>
          </cell>
        </row>
        <row r="5167">
          <cell r="A5167">
            <v>35368</v>
          </cell>
          <cell r="B5167" t="str">
            <v xml:space="preserve">CONTENEDOR CUADRADO COLOR GRIS UNTOUCHABLE RB     </v>
          </cell>
          <cell r="C5167">
            <v>768.31</v>
          </cell>
        </row>
        <row r="5168">
          <cell r="A5168">
            <v>35369</v>
          </cell>
          <cell r="B5168" t="str">
            <v xml:space="preserve">CONTENEDOR ELEMENT 4 CATEGORIA S GRIS METALICO RB </v>
          </cell>
          <cell r="C5168">
            <v>46865.96</v>
          </cell>
        </row>
        <row r="5169">
          <cell r="A5169">
            <v>35370</v>
          </cell>
          <cell r="B5169" t="str">
            <v xml:space="preserve">JALADOR LOBBY PRO NEGRO RB     </v>
          </cell>
          <cell r="C5169">
            <v>242.24</v>
          </cell>
        </row>
        <row r="5170">
          <cell r="A5170">
            <v>35371</v>
          </cell>
          <cell r="B5170" t="str">
            <v xml:space="preserve">CONTENEDOR BRUTE 32 GAL. COLOR NEGRO RB           </v>
          </cell>
          <cell r="C5170">
            <v>422.29</v>
          </cell>
        </row>
        <row r="5171">
          <cell r="A5171">
            <v>35372</v>
          </cell>
          <cell r="B5171" t="str">
            <v xml:space="preserve">RUEDAS DELANTERAS P/CARRO ASEA DOR RB             </v>
          </cell>
          <cell r="C5171">
            <v>166.88</v>
          </cell>
        </row>
        <row r="5172">
          <cell r="A5172">
            <v>35373</v>
          </cell>
          <cell r="B5172" t="str">
            <v xml:space="preserve">MARCO FLEXI FRAME P/MICROFIBRA HYGEN RB           </v>
          </cell>
          <cell r="C5172">
            <v>605.42999999999995</v>
          </cell>
        </row>
        <row r="5173">
          <cell r="A5173">
            <v>35374</v>
          </cell>
          <cell r="B5173" t="str">
            <v xml:space="preserve">REPUESTO MICROFIBRA P/TRAPEADO COLOR AZUL RB      </v>
          </cell>
          <cell r="C5173">
            <v>167.26</v>
          </cell>
        </row>
        <row r="5174">
          <cell r="A5174">
            <v>35375</v>
          </cell>
          <cell r="B5174" t="str">
            <v xml:space="preserve">BASTON QUICK-CONNECT 147.3 CM  TB                 </v>
          </cell>
          <cell r="C5174">
            <v>175.75</v>
          </cell>
        </row>
        <row r="5175">
          <cell r="A5175">
            <v>35376</v>
          </cell>
          <cell r="B5175" t="str">
            <v xml:space="preserve">MICROFIBRA CAFE 30x30CM (BOLSA CON 24 PIEZAS)     </v>
          </cell>
          <cell r="C5175">
            <v>12.39</v>
          </cell>
        </row>
        <row r="5176">
          <cell r="A5176">
            <v>35377</v>
          </cell>
          <cell r="B5176" t="str">
            <v>CONTENEDOR BRUTE 44 GAL COLOR  ROJO C/CANALES VENT</v>
          </cell>
          <cell r="C5176">
            <v>636.54999999999995</v>
          </cell>
        </row>
        <row r="5177">
          <cell r="A5177">
            <v>35378</v>
          </cell>
          <cell r="B5177" t="str">
            <v xml:space="preserve">TAPA DOMO PARA BRUTE 44 GAL CO LOR ROJO RB        </v>
          </cell>
          <cell r="C5177">
            <v>892.88</v>
          </cell>
        </row>
        <row r="5178">
          <cell r="A5178">
            <v>35379</v>
          </cell>
          <cell r="B5178" t="str">
            <v xml:space="preserve">TAPA BRUTE REC. PARA BOTELLA   COLOR AZUL RB      </v>
          </cell>
          <cell r="C5178">
            <v>119.38</v>
          </cell>
        </row>
        <row r="5179">
          <cell r="A5179">
            <v>35380</v>
          </cell>
          <cell r="B5179" t="str">
            <v xml:space="preserve">TAPA PARA CONTENEDOR VOLCADOR  FG9T16  RB         </v>
          </cell>
          <cell r="C5179">
            <v>2792.33</v>
          </cell>
        </row>
        <row r="5180">
          <cell r="A5180">
            <v>35381</v>
          </cell>
          <cell r="B5180" t="str">
            <v xml:space="preserve">ESTACION VERTICAL PARA CAMBIAR BEBE RB            </v>
          </cell>
          <cell r="C5180">
            <v>4259.82</v>
          </cell>
        </row>
        <row r="5181">
          <cell r="A5181">
            <v>35382</v>
          </cell>
          <cell r="B5181" t="str">
            <v>CONTENEDOR BRUTE 44 GAL. COLOR BLANCO C/CANALES VE</v>
          </cell>
          <cell r="C5181">
            <v>636.54999999999995</v>
          </cell>
        </row>
        <row r="5182">
          <cell r="A5182">
            <v>35383</v>
          </cell>
          <cell r="B5182" t="str">
            <v xml:space="preserve">TAPA DOMO P/BRUTE 44GAL. COLOR GRIS RB            </v>
          </cell>
          <cell r="C5182">
            <v>892.88</v>
          </cell>
        </row>
        <row r="5183">
          <cell r="A5183">
            <v>35384</v>
          </cell>
          <cell r="B5183" t="str">
            <v xml:space="preserve">CONTENEDOR BRUTE 44GAL. COLOR  AMARILLO C/CANALES </v>
          </cell>
          <cell r="C5183">
            <v>636.54999999999995</v>
          </cell>
        </row>
        <row r="5184">
          <cell r="A5184">
            <v>35385</v>
          </cell>
          <cell r="B5184" t="str">
            <v xml:space="preserve">TAPA DOMO P/BRUTE 44GAL. COLOR AMARILLO RB        </v>
          </cell>
          <cell r="C5184">
            <v>892.88</v>
          </cell>
        </row>
        <row r="5185">
          <cell r="A5185">
            <v>35386</v>
          </cell>
          <cell r="B5185" t="str">
            <v xml:space="preserve">CUCHARA DE 2.8LT CON GUARDA DE MANO RB            </v>
          </cell>
          <cell r="C5185">
            <v>331.74</v>
          </cell>
        </row>
        <row r="5186">
          <cell r="A5186">
            <v>35387</v>
          </cell>
          <cell r="B5186" t="str">
            <v xml:space="preserve">CAJA PARA ALIMENTOS 5 GALONES        RB           </v>
          </cell>
          <cell r="C5186">
            <v>367.31</v>
          </cell>
        </row>
        <row r="5187">
          <cell r="A5187">
            <v>35388</v>
          </cell>
          <cell r="B5187" t="str">
            <v xml:space="preserve">CAJA P/ ALIMENTOS 8.5 GALONES        RB           </v>
          </cell>
          <cell r="C5187">
            <v>458.44</v>
          </cell>
        </row>
        <row r="5188">
          <cell r="A5188">
            <v>35389</v>
          </cell>
          <cell r="B5188" t="str">
            <v xml:space="preserve">CAJA P/ ALIMENTOS 12.5 GALONES       RB           </v>
          </cell>
          <cell r="C5188">
            <v>593.92999999999995</v>
          </cell>
        </row>
        <row r="5189">
          <cell r="A5189">
            <v>35390</v>
          </cell>
          <cell r="B5189" t="str">
            <v xml:space="preserve">CAJA PARA ALIMENTOS 16 5/8  GA LONES      RB      </v>
          </cell>
          <cell r="C5189">
            <v>856.98</v>
          </cell>
        </row>
        <row r="5190">
          <cell r="A5190">
            <v>35391</v>
          </cell>
          <cell r="B5190" t="str">
            <v xml:space="preserve">CAJA PARA ALIMENTOS 21.5  GALO NES      RB        </v>
          </cell>
          <cell r="C5190">
            <v>882.98</v>
          </cell>
        </row>
        <row r="5191">
          <cell r="A5191">
            <v>35392</v>
          </cell>
          <cell r="B5191" t="str">
            <v xml:space="preserve">TAPA PARA CAJA DE ALIMENTOS         RB            </v>
          </cell>
          <cell r="C5191">
            <v>257.83</v>
          </cell>
        </row>
        <row r="5192">
          <cell r="A5192">
            <v>35393</v>
          </cell>
          <cell r="B5192" t="str">
            <v xml:space="preserve">CAJA PARA ALIMENTOS 2 GALONES       RB            </v>
          </cell>
          <cell r="C5192">
            <v>208.31</v>
          </cell>
        </row>
        <row r="5193">
          <cell r="A5193">
            <v>35394</v>
          </cell>
          <cell r="B5193" t="str">
            <v xml:space="preserve">CAJA P/ ALIMENTOS 3.5  GALONES      RB            </v>
          </cell>
          <cell r="C5193">
            <v>257.83</v>
          </cell>
        </row>
        <row r="5194">
          <cell r="A5194">
            <v>35395</v>
          </cell>
          <cell r="B5194" t="str">
            <v xml:space="preserve">CAJA P/ ALIMENTOS 5  GALONES        RB            </v>
          </cell>
          <cell r="C5194">
            <v>343.77</v>
          </cell>
        </row>
        <row r="5195">
          <cell r="A5195">
            <v>35396</v>
          </cell>
          <cell r="B5195" t="str">
            <v xml:space="preserve">TAPA P/CAJA DE ALIMENTOS CHICA      RB            </v>
          </cell>
          <cell r="C5195">
            <v>143.16999999999999</v>
          </cell>
        </row>
        <row r="5196">
          <cell r="A5196">
            <v>35397</v>
          </cell>
          <cell r="B5196" t="str">
            <v xml:space="preserve">PALA BOUNCER PARA USO GENERAL       RB            </v>
          </cell>
          <cell r="C5196">
            <v>171.88</v>
          </cell>
        </row>
        <row r="5197">
          <cell r="A5197">
            <v>35398</v>
          </cell>
          <cell r="B5197" t="str">
            <v>CAJA SIN DIVISIONES PARA USO   GENERAL 7.5 GALONES</v>
          </cell>
          <cell r="C5197">
            <v>263.04000000000002</v>
          </cell>
        </row>
        <row r="5198">
          <cell r="A5198">
            <v>35399</v>
          </cell>
          <cell r="B5198" t="str">
            <v xml:space="preserve">TAPA DOMO P/CONTENEDOR  VOLCAD OR            RB   </v>
          </cell>
          <cell r="C5198">
            <v>3017.71</v>
          </cell>
        </row>
        <row r="5199">
          <cell r="A5199">
            <v>35400</v>
          </cell>
          <cell r="B5199" t="str">
            <v>TAPA OSCILANTE PARA SLIM JIM   NEGRO            RB</v>
          </cell>
          <cell r="C5199">
            <v>455.99</v>
          </cell>
        </row>
        <row r="5200">
          <cell r="A5200">
            <v>35401</v>
          </cell>
          <cell r="B5200" t="str">
            <v>SACUDIDOR DE LANA DE OVEJA BAS TON EXTENSIBLE DE 1</v>
          </cell>
          <cell r="C5200">
            <v>195.43</v>
          </cell>
        </row>
        <row r="5201">
          <cell r="A5201">
            <v>35402</v>
          </cell>
          <cell r="B5201" t="str">
            <v>TRAPEADOR DE POLVO CON PUNTA   DE LAZO DE MICROFIB</v>
          </cell>
          <cell r="C5201">
            <v>593.5</v>
          </cell>
        </row>
        <row r="5202">
          <cell r="A5202">
            <v>35403</v>
          </cell>
          <cell r="B5202" t="str">
            <v xml:space="preserve">ARMAZONES DE ACERO PARA TRAPEA DOR DE POLVO       </v>
          </cell>
          <cell r="C5202">
            <v>219.08</v>
          </cell>
        </row>
        <row r="5203">
          <cell r="A5203">
            <v>35404</v>
          </cell>
          <cell r="B5203" t="str">
            <v xml:space="preserve">CONTENEDOR DE PEDAL ROJO       </v>
          </cell>
          <cell r="C5203">
            <v>1048.08</v>
          </cell>
        </row>
        <row r="5204">
          <cell r="A5204">
            <v>35405</v>
          </cell>
          <cell r="B5204" t="str">
            <v xml:space="preserve">CARRO DE SERVICIO GRIS 136 KG  </v>
          </cell>
          <cell r="C5204">
            <v>4057.23</v>
          </cell>
        </row>
        <row r="5205">
          <cell r="A5205">
            <v>35406</v>
          </cell>
          <cell r="B5205" t="str">
            <v>TAPA SLIM JIM P/RECICLAR LATAS Y BOTELLAS AMARILLO</v>
          </cell>
          <cell r="C5205">
            <v>456.71</v>
          </cell>
        </row>
        <row r="5206">
          <cell r="A5206">
            <v>35407</v>
          </cell>
          <cell r="B5206" t="str">
            <v xml:space="preserve">TAPA SLIM JIM P/RECICLAR LATAS Y BOTELLAS CAFE    </v>
          </cell>
          <cell r="C5206">
            <v>456.71</v>
          </cell>
        </row>
        <row r="5207">
          <cell r="A5207">
            <v>35408</v>
          </cell>
          <cell r="B5207" t="str">
            <v xml:space="preserve">TAPA CON MANIJA SLIM JIM GRIS  </v>
          </cell>
          <cell r="C5207">
            <v>480.75</v>
          </cell>
        </row>
        <row r="5208">
          <cell r="A5208">
            <v>35409</v>
          </cell>
          <cell r="B5208" t="str">
            <v xml:space="preserve">TAPA SLIM JIM P/RECICLAR LATAS Y BOTELLAS AZUL    </v>
          </cell>
          <cell r="C5208">
            <v>456.71</v>
          </cell>
        </row>
        <row r="5209">
          <cell r="A5209">
            <v>35410</v>
          </cell>
          <cell r="B5209" t="str">
            <v xml:space="preserve">TRAPEADOR DE POLVO COLOR AMARI LLO                </v>
          </cell>
          <cell r="C5209">
            <v>195.35</v>
          </cell>
        </row>
        <row r="5210">
          <cell r="A5210">
            <v>35411</v>
          </cell>
          <cell r="B5210" t="str">
            <v xml:space="preserve">RECOGEDOR VERTICAL MOJADO/SECO LOBY PRO           </v>
          </cell>
          <cell r="C5210">
            <v>570.4</v>
          </cell>
        </row>
        <row r="5211">
          <cell r="A5211">
            <v>35412</v>
          </cell>
          <cell r="B5211" t="str">
            <v xml:space="preserve">CONTENEDOR DE VOLTEO 1147 LTS  TRABAJO ESTANDAR   </v>
          </cell>
          <cell r="C5211">
            <v>31680.560000000001</v>
          </cell>
        </row>
        <row r="5212">
          <cell r="A5212">
            <v>35413</v>
          </cell>
          <cell r="B5212" t="str">
            <v xml:space="preserve">CONTENEDOR BRUTE SIN TAPA      </v>
          </cell>
          <cell r="C5212">
            <v>400.25</v>
          </cell>
        </row>
        <row r="5213">
          <cell r="A5213">
            <v>35414</v>
          </cell>
          <cell r="B5213" t="str">
            <v xml:space="preserve">CONTENEDOR DE PEDAL METALICO   </v>
          </cell>
          <cell r="C5213">
            <v>2472.62</v>
          </cell>
        </row>
        <row r="5214">
          <cell r="A5214">
            <v>35415</v>
          </cell>
          <cell r="B5214" t="str">
            <v>SILLA STURDY CHAIR SIN RUEDAS  P/NIÑO GRIS</v>
          </cell>
          <cell r="C5214">
            <v>2531.52</v>
          </cell>
        </row>
        <row r="5215">
          <cell r="A5215">
            <v>35416</v>
          </cell>
          <cell r="B5215" t="str">
            <v xml:space="preserve">CESTO DE BASURA GRANDE         RB                 </v>
          </cell>
          <cell r="C5215">
            <v>119.63</v>
          </cell>
        </row>
        <row r="5216">
          <cell r="A5216">
            <v>35417</v>
          </cell>
          <cell r="B5216" t="str">
            <v xml:space="preserve">TRAPEADOR DE POLVO COLOR AZUL  RB                 </v>
          </cell>
          <cell r="C5216">
            <v>195.35</v>
          </cell>
        </row>
        <row r="5217">
          <cell r="A5217">
            <v>35418</v>
          </cell>
          <cell r="B5217" t="str">
            <v xml:space="preserve">BASCULA DIG. PRE. P/CONTROL DE PORCIONES (6LB)    </v>
          </cell>
          <cell r="C5217">
            <v>5460.08</v>
          </cell>
        </row>
        <row r="5218">
          <cell r="A5218">
            <v>35419</v>
          </cell>
          <cell r="B5218" t="str">
            <v xml:space="preserve">RECIPIENTE PARA INGREDIENTES   32 OZ|       RB    </v>
          </cell>
          <cell r="C5218">
            <v>4740.32</v>
          </cell>
        </row>
        <row r="5219">
          <cell r="A5219">
            <v>35420</v>
          </cell>
          <cell r="B5219" t="str">
            <v xml:space="preserve">TRAPEADOR MEZCLA SUPER STITCH  AZUL    RB         </v>
          </cell>
          <cell r="C5219">
            <v>55.73</v>
          </cell>
        </row>
        <row r="5220">
          <cell r="A5220">
            <v>35421</v>
          </cell>
          <cell r="B5220" t="str">
            <v xml:space="preserve">TRAPEADOR MEZCLA SUPER STITCH  VERDE    RB        </v>
          </cell>
          <cell r="C5220">
            <v>55.73</v>
          </cell>
        </row>
        <row r="5221">
          <cell r="A5221">
            <v>35422</v>
          </cell>
          <cell r="B5221" t="str">
            <v xml:space="preserve">CONTENEDOR DE VOLTEO DE ESPUMA ESTRUCTURAL 400 LB </v>
          </cell>
          <cell r="C5221">
            <v>3955.68</v>
          </cell>
        </row>
        <row r="5222">
          <cell r="A5222">
            <v>35423</v>
          </cell>
          <cell r="B5222" t="str">
            <v xml:space="preserve">TRAPEADOR DE POLVO KUT-A-WAY   COLOR AZUL         </v>
          </cell>
          <cell r="C5222">
            <v>306.76</v>
          </cell>
        </row>
        <row r="5223">
          <cell r="A5223">
            <v>35424</v>
          </cell>
          <cell r="B5223" t="str">
            <v xml:space="preserve">TRAPEADOR SINT. DE POLVO CON   LAZO TORCIDO AZUL  </v>
          </cell>
          <cell r="C5223">
            <v>230.79</v>
          </cell>
        </row>
        <row r="5224">
          <cell r="A5224">
            <v>35425</v>
          </cell>
          <cell r="B5224" t="str">
            <v>TRAPEADOR DE RAYON CON PUNTAS  CORTADAS         RB</v>
          </cell>
          <cell r="C5224">
            <v>101.55</v>
          </cell>
        </row>
        <row r="5225">
          <cell r="A5225">
            <v>35426</v>
          </cell>
          <cell r="B5225" t="str">
            <v xml:space="preserve">CONTENEDOR C/RUEDAS BRUTE ROJO 246 L        RB    </v>
          </cell>
          <cell r="C5225">
            <v>4818.58</v>
          </cell>
        </row>
        <row r="5226">
          <cell r="A5226">
            <v>35427</v>
          </cell>
          <cell r="B5226" t="str">
            <v xml:space="preserve">CONTENEDOR METALICO ACERO TAPA REDONDA       RB   </v>
          </cell>
          <cell r="C5226">
            <v>4945.24</v>
          </cell>
        </row>
        <row r="5227">
          <cell r="A5227">
            <v>35428</v>
          </cell>
          <cell r="B5227" t="str">
            <v xml:space="preserve">TAPA BOTE BRUTE 108 L AZUL        RB              </v>
          </cell>
          <cell r="C5227">
            <v>236.29</v>
          </cell>
        </row>
        <row r="5228">
          <cell r="A5228">
            <v>35429</v>
          </cell>
          <cell r="B5228" t="str">
            <v xml:space="preserve">TAPA BOTE BRUTE 15 L VERDE        RB              </v>
          </cell>
          <cell r="C5228">
            <v>112.45</v>
          </cell>
        </row>
        <row r="5229">
          <cell r="A5229">
            <v>35430</v>
          </cell>
          <cell r="B5229" t="str">
            <v xml:space="preserve">CONTENEDOR ACTION PACKER  24   GAL   RB           </v>
          </cell>
          <cell r="C5229">
            <v>1671.08</v>
          </cell>
        </row>
        <row r="5230">
          <cell r="A5230">
            <v>35431</v>
          </cell>
          <cell r="B5230" t="str">
            <v xml:space="preserve">CESTO DE BASURA CHICO COLOR    VERDE   RB         </v>
          </cell>
          <cell r="C5230">
            <v>67.36</v>
          </cell>
        </row>
        <row r="5231">
          <cell r="A5231">
            <v>35432</v>
          </cell>
          <cell r="B5231" t="str">
            <v xml:space="preserve">TAPETE PARA BAÑO BLANCO        RB                 </v>
          </cell>
          <cell r="C5231">
            <v>249.23</v>
          </cell>
        </row>
        <row r="5232">
          <cell r="A5232">
            <v>35433</v>
          </cell>
          <cell r="B5232" t="str">
            <v>TRAPEADOR ALGODON SUPER STITCH BLANCO 418GR      R</v>
          </cell>
          <cell r="C5232">
            <v>58.7</v>
          </cell>
        </row>
        <row r="5233">
          <cell r="A5233">
            <v>35434</v>
          </cell>
          <cell r="B5233" t="str">
            <v xml:space="preserve">TRAPEADOR DE POLVO PUNTA LAZO  MICROFIBRA 7 KG    </v>
          </cell>
          <cell r="C5233">
            <v>426.13</v>
          </cell>
        </row>
        <row r="5234">
          <cell r="A5234">
            <v>35435</v>
          </cell>
          <cell r="B5234" t="str">
            <v xml:space="preserve">CONTENEDOR DE PEDAL 30 LTS     COLOR AMARILLO     </v>
          </cell>
          <cell r="C5234">
            <v>833.19</v>
          </cell>
        </row>
        <row r="5235">
          <cell r="A5235">
            <v>35436</v>
          </cell>
          <cell r="B5235" t="str">
            <v xml:space="preserve">CONTENEDOR DE PEDAL 30 LTS     COLOR AZUL         </v>
          </cell>
          <cell r="C5235">
            <v>891.57</v>
          </cell>
        </row>
        <row r="5236">
          <cell r="A5236">
            <v>35437</v>
          </cell>
          <cell r="B5236" t="str">
            <v xml:space="preserve">CARRO DE SERVICIO TOTALMENTE   ABIERTO NEGRO      </v>
          </cell>
          <cell r="C5236">
            <v>4057.23</v>
          </cell>
        </row>
        <row r="5237">
          <cell r="A5237">
            <v>35438</v>
          </cell>
          <cell r="B5237" t="str">
            <v>TAPA BRUTE 75 L AMARILLO</v>
          </cell>
          <cell r="C5237">
            <v>112.45</v>
          </cell>
        </row>
        <row r="5238">
          <cell r="A5238">
            <v>35439</v>
          </cell>
          <cell r="B5238" t="str">
            <v>CONTENEDOR BRUTE REDONDO ROJO 76L</v>
          </cell>
          <cell r="C5238">
            <v>400.25</v>
          </cell>
        </row>
        <row r="5239">
          <cell r="A5239">
            <v>35440</v>
          </cell>
          <cell r="B5239" t="str">
            <v>TAPA BRUTE AZUL PARA BOTE DE BASURA 76L</v>
          </cell>
          <cell r="C5239">
            <v>116.9</v>
          </cell>
        </row>
        <row r="5240">
          <cell r="A5240">
            <v>35441</v>
          </cell>
          <cell r="B5240" t="str">
            <v xml:space="preserve">CONTENEDOR DE ACERO P/CENIZA / DESPERDICIO        </v>
          </cell>
          <cell r="C5240">
            <v>2423.79</v>
          </cell>
        </row>
        <row r="5241">
          <cell r="A5241">
            <v>35442</v>
          </cell>
          <cell r="B5241" t="str">
            <v xml:space="preserve">CONTENEDOR ATRIUM ABIERTO 208  LITROS             </v>
          </cell>
          <cell r="C5241">
            <v>17193.3</v>
          </cell>
        </row>
        <row r="5242">
          <cell r="A5242">
            <v>35443</v>
          </cell>
          <cell r="B5242" t="str">
            <v xml:space="preserve">ESTACION DE RECICLAJE SLIM JIM </v>
          </cell>
          <cell r="C5242">
            <v>3809.53</v>
          </cell>
        </row>
        <row r="5243">
          <cell r="A5243">
            <v>35444</v>
          </cell>
          <cell r="B5243" t="str">
            <v xml:space="preserve">LETRERO PISO MOJADO COLOR NEGR 0                  </v>
          </cell>
          <cell r="C5243">
            <v>113.19</v>
          </cell>
        </row>
        <row r="5244">
          <cell r="A5244">
            <v>35445</v>
          </cell>
          <cell r="B5244" t="str">
            <v xml:space="preserve">CUBETA COLOR NEGRO 33L                            </v>
          </cell>
          <cell r="C5244">
            <v>1755.54</v>
          </cell>
        </row>
        <row r="5245">
          <cell r="A5245">
            <v>35446</v>
          </cell>
          <cell r="B5245" t="str">
            <v xml:space="preserve">BASTON INVADER COLOR NEGRO                        </v>
          </cell>
          <cell r="C5245">
            <v>291.51</v>
          </cell>
        </row>
        <row r="5246">
          <cell r="A5246">
            <v>35447</v>
          </cell>
          <cell r="B5246" t="str">
            <v xml:space="preserve">TAPA DESLIZANTE C/CUCHARA 32OZ                    </v>
          </cell>
          <cell r="C5246">
            <v>1614.87</v>
          </cell>
        </row>
        <row r="5247">
          <cell r="A5247">
            <v>35448</v>
          </cell>
          <cell r="B5247" t="str">
            <v xml:space="preserve">BRUTE TODO PROPOSITO COLOR AMA RILLO 38L          </v>
          </cell>
          <cell r="C5247">
            <v>250.91</v>
          </cell>
        </row>
        <row r="5248">
          <cell r="A5248">
            <v>35449</v>
          </cell>
          <cell r="B5248" t="str">
            <v xml:space="preserve">CONTENEDOR PLAZA COLOR NEGRO   189 L              </v>
          </cell>
          <cell r="C5248">
            <v>8325.48</v>
          </cell>
        </row>
        <row r="5249">
          <cell r="A5249">
            <v>35450</v>
          </cell>
          <cell r="B5249" t="str">
            <v xml:space="preserve">ESCOBA LOBBY COLOR NEGRA                     RB   </v>
          </cell>
          <cell r="C5249">
            <v>151.63999999999999</v>
          </cell>
        </row>
        <row r="5250">
          <cell r="A5250">
            <v>35452</v>
          </cell>
          <cell r="B5250" t="str">
            <v xml:space="preserve">CARRITO TRAPEADOR WAVEBRAKE    CON PRENSA LATERAL </v>
          </cell>
          <cell r="C5250">
            <v>3283.64</v>
          </cell>
        </row>
        <row r="5251">
          <cell r="A5251">
            <v>35453</v>
          </cell>
          <cell r="B5251" t="str">
            <v>CONTENEDOR DE VOLTEO DE ESPUMA ESTRUCTURAL TRABAJO</v>
          </cell>
          <cell r="C5251">
            <v>4189.7299999999996</v>
          </cell>
        </row>
        <row r="5252">
          <cell r="A5252">
            <v>35454</v>
          </cell>
          <cell r="B5252" t="str">
            <v xml:space="preserve">CONTENEDOR SLIM JIM STEP-ON 30 L ROJO             </v>
          </cell>
          <cell r="C5252">
            <v>774.18</v>
          </cell>
        </row>
        <row r="5253">
          <cell r="A5253">
            <v>35455</v>
          </cell>
          <cell r="B5253" t="str">
            <v xml:space="preserve">TRAPEADOR ALGODON SUPER STITCH CHICO              </v>
          </cell>
          <cell r="C5253">
            <v>39.85</v>
          </cell>
        </row>
        <row r="5254">
          <cell r="A5254">
            <v>35456</v>
          </cell>
          <cell r="B5254" t="str">
            <v>EXPRIMIDOR PRENSA LATERAL PARA CUBETAS WAVEBRAKE A</v>
          </cell>
          <cell r="C5254">
            <v>607.20000000000005</v>
          </cell>
        </row>
        <row r="5255">
          <cell r="A5255">
            <v>35457</v>
          </cell>
          <cell r="B5255" t="str">
            <v>EXPRIMIDOR PRENSA LATERAL PARA CUBETAS WAVEBRAKE R</v>
          </cell>
          <cell r="C5255">
            <v>607.20000000000005</v>
          </cell>
        </row>
        <row r="5256">
          <cell r="A5256">
            <v>35458</v>
          </cell>
          <cell r="B5256" t="str">
            <v xml:space="preserve">CONTENEDOR TOP STEP CAN 15G    </v>
          </cell>
          <cell r="C5256">
            <v>3792.98</v>
          </cell>
        </row>
        <row r="5257">
          <cell r="A5257">
            <v>35459</v>
          </cell>
          <cell r="B5257" t="str">
            <v xml:space="preserve">CONTENEDOR TOP STEP CAN 15G DO RADO               </v>
          </cell>
          <cell r="C5257">
            <v>0</v>
          </cell>
        </row>
        <row r="5258">
          <cell r="A5258">
            <v>35460</v>
          </cell>
          <cell r="B5258" t="str">
            <v xml:space="preserve">BOLSA DE LONA P/BLANCOS COLOR  CAFE               </v>
          </cell>
          <cell r="C5258">
            <v>513.28</v>
          </cell>
        </row>
        <row r="5259">
          <cell r="A5259">
            <v>35461</v>
          </cell>
          <cell r="B5259" t="str">
            <v xml:space="preserve">COMBO 42L C/PRENSA HACIA ABAJO WAVEBRAKE          </v>
          </cell>
          <cell r="C5259">
            <v>3421.5</v>
          </cell>
        </row>
        <row r="5260">
          <cell r="A5260">
            <v>35462</v>
          </cell>
          <cell r="B5260" t="str">
            <v xml:space="preserve">CARRO VAGON 5 RUEDAS CAP 908KG </v>
          </cell>
          <cell r="C5260">
            <v>10714.2</v>
          </cell>
        </row>
        <row r="5261">
          <cell r="A5261">
            <v>35463</v>
          </cell>
          <cell r="B5261" t="str">
            <v xml:space="preserve">CONTENEDOR REDONDO UNTOUCHABLE COLOR GRIS         </v>
          </cell>
          <cell r="C5261">
            <v>312.82</v>
          </cell>
        </row>
        <row r="5262">
          <cell r="A5262">
            <v>35900</v>
          </cell>
          <cell r="B5262" t="str">
            <v xml:space="preserve">TELA CHIX KITCHEN FRESH GUY    C/72 PZAS          </v>
          </cell>
          <cell r="C5262">
            <v>645.95000000000005</v>
          </cell>
        </row>
        <row r="5263">
          <cell r="A5263">
            <v>35901</v>
          </cell>
          <cell r="B5263" t="str">
            <v xml:space="preserve">TELA CHIX FRESH GUY C/150 PZAS </v>
          </cell>
          <cell r="C5263">
            <v>684.18</v>
          </cell>
        </row>
        <row r="5264">
          <cell r="A5264">
            <v>35902</v>
          </cell>
          <cell r="B5264" t="str">
            <v xml:space="preserve">TELA CHIX COMPETITIVE WET WIPE C/200 PZAS         </v>
          </cell>
          <cell r="C5264">
            <v>324.56</v>
          </cell>
        </row>
        <row r="5265">
          <cell r="A5265">
            <v>35903</v>
          </cell>
          <cell r="B5265" t="str">
            <v xml:space="preserve">TELA CHIX FOOD SERVICE TOWEL   AZUL C/150 PZAS    </v>
          </cell>
          <cell r="C5265">
            <v>612.49</v>
          </cell>
        </row>
        <row r="5266">
          <cell r="A5266">
            <v>35904</v>
          </cell>
          <cell r="B5266" t="str">
            <v xml:space="preserve">TELA WORXWELL BLANCA C/100 PZA </v>
          </cell>
          <cell r="C5266">
            <v>323.94</v>
          </cell>
        </row>
        <row r="5267">
          <cell r="A5267">
            <v>35905</v>
          </cell>
          <cell r="B5267" t="str">
            <v xml:space="preserve">TELA WORXWELL AZUL C/300 PZAS  </v>
          </cell>
          <cell r="C5267">
            <v>864.66</v>
          </cell>
        </row>
        <row r="5268">
          <cell r="A5268">
            <v>35906</v>
          </cell>
          <cell r="B5268" t="str">
            <v xml:space="preserve">TELA DURAWIPE SMOOTH AZUL      C/400 PZAS         </v>
          </cell>
          <cell r="C5268">
            <v>535.95000000000005</v>
          </cell>
        </row>
        <row r="5269">
          <cell r="A5269">
            <v>35907</v>
          </cell>
          <cell r="B5269" t="str">
            <v xml:space="preserve">TELA DURAWIPE SMOOTH BLANCA    C/400 PZAS         </v>
          </cell>
          <cell r="C5269">
            <v>535.95000000000005</v>
          </cell>
        </row>
        <row r="5270">
          <cell r="A5270">
            <v>35908</v>
          </cell>
          <cell r="B5270" t="str">
            <v>TELA SURFACE PREPARATION WIPE  ALMENDRA C/1,200 PZ</v>
          </cell>
          <cell r="C5270">
            <v>4121.72</v>
          </cell>
        </row>
        <row r="5271">
          <cell r="A5271">
            <v>35909</v>
          </cell>
          <cell r="B5271" t="str">
            <v xml:space="preserve">TELA DURAWIPE CREPED BLUE      C/400 PZAS         </v>
          </cell>
          <cell r="C5271">
            <v>498.88</v>
          </cell>
        </row>
        <row r="5272">
          <cell r="A5272">
            <v>35910</v>
          </cell>
          <cell r="B5272" t="str">
            <v xml:space="preserve">TELA DURAWIPE XTRA JUMBO ROLLO BLANCA C/665 PZAS  </v>
          </cell>
          <cell r="C5272">
            <v>603.84</v>
          </cell>
        </row>
        <row r="5273">
          <cell r="A5273">
            <v>35911</v>
          </cell>
          <cell r="B5273" t="str">
            <v xml:space="preserve">TELA DURAWIPE XTRA POP UP BLAN CA C/1,000 PZAS    </v>
          </cell>
          <cell r="C5273">
            <v>603.84</v>
          </cell>
        </row>
        <row r="5274">
          <cell r="A5274">
            <v>35912</v>
          </cell>
          <cell r="B5274" t="str">
            <v xml:space="preserve">DURAWIPE CREPED COLOR AZUL     </v>
          </cell>
          <cell r="C5274">
            <v>260.26</v>
          </cell>
        </row>
        <row r="5275">
          <cell r="A5275">
            <v>36000</v>
          </cell>
          <cell r="B5275" t="str">
            <v xml:space="preserve">DOSIFICADOR AUT ESPUMA JAB LIQ CARTUCHO 1L NEGRO  </v>
          </cell>
          <cell r="C5275">
            <v>338.97</v>
          </cell>
        </row>
        <row r="5276">
          <cell r="A5276">
            <v>36001</v>
          </cell>
          <cell r="B5276" t="str">
            <v>DOSIFICADOR MANUAL NEGRO ESPUM JAB/LIQ CARTUCHO 1L</v>
          </cell>
          <cell r="C5276">
            <v>85</v>
          </cell>
        </row>
        <row r="5277">
          <cell r="A5277">
            <v>36002</v>
          </cell>
          <cell r="B5277" t="str">
            <v>TAPA P/CARTUCHO RELLENABLE 1.3 TOP CAP FOR CART. F</v>
          </cell>
          <cell r="C5277">
            <v>1.72</v>
          </cell>
        </row>
        <row r="5278">
          <cell r="A5278">
            <v>36003</v>
          </cell>
          <cell r="B5278" t="str">
            <v xml:space="preserve">KEY DESENGRASANTE PLUS 4 LT.   </v>
          </cell>
          <cell r="C5278">
            <v>64.42</v>
          </cell>
        </row>
        <row r="5279">
          <cell r="A5279">
            <v>36004</v>
          </cell>
          <cell r="B5279" t="str">
            <v xml:space="preserve">KEY DESENGRASANTE PLUS 20 LT.  </v>
          </cell>
          <cell r="C5279">
            <v>279.83999999999997</v>
          </cell>
        </row>
        <row r="5280">
          <cell r="A5280">
            <v>36005</v>
          </cell>
          <cell r="B5280" t="str">
            <v>CARTUCHO RELLENABLE 1.3L       EMPTY R CARTRIDGE F</v>
          </cell>
          <cell r="C5280">
            <v>19.73</v>
          </cell>
        </row>
        <row r="5281">
          <cell r="A5281">
            <v>36008</v>
          </cell>
          <cell r="B5281" t="str">
            <v xml:space="preserve">KEY 1000 4 LT.                 </v>
          </cell>
          <cell r="C5281">
            <v>80.94</v>
          </cell>
        </row>
        <row r="5282">
          <cell r="A5282">
            <v>36013</v>
          </cell>
          <cell r="B5282" t="str">
            <v xml:space="preserve">KEY BRILLO 4 LT.               </v>
          </cell>
          <cell r="C5282">
            <v>123.38</v>
          </cell>
        </row>
        <row r="5283">
          <cell r="A5283">
            <v>36016</v>
          </cell>
          <cell r="B5283" t="str">
            <v xml:space="preserve">KEY JABON CREMA ALMENDRAS 0.8L </v>
          </cell>
          <cell r="C5283">
            <v>21.92</v>
          </cell>
        </row>
        <row r="5284">
          <cell r="A5284">
            <v>36018</v>
          </cell>
          <cell r="B5284" t="str">
            <v xml:space="preserve">KEY JABON CREMA ALMENDRAS 4 LT </v>
          </cell>
          <cell r="C5284">
            <v>89.97</v>
          </cell>
        </row>
        <row r="5285">
          <cell r="A5285">
            <v>36022</v>
          </cell>
          <cell r="B5285" t="str">
            <v xml:space="preserve">KEY JABON ESPUMA ALMENDRAS CAR TUCHO 1 LT.        </v>
          </cell>
          <cell r="C5285">
            <v>67.91</v>
          </cell>
        </row>
        <row r="5286">
          <cell r="A5286">
            <v>36023</v>
          </cell>
          <cell r="B5286" t="str">
            <v xml:space="preserve">KEY JABON ESPUMA ALMENDRAS 4 L </v>
          </cell>
          <cell r="C5286">
            <v>60.88</v>
          </cell>
        </row>
        <row r="5287">
          <cell r="A5287">
            <v>36027</v>
          </cell>
          <cell r="B5287" t="str">
            <v xml:space="preserve">KEY JABON ESPUMA ROCIO CARTUCH 1 LT.              </v>
          </cell>
          <cell r="C5287">
            <v>68.45</v>
          </cell>
        </row>
        <row r="5288">
          <cell r="A5288">
            <v>36028</v>
          </cell>
          <cell r="B5288" t="str">
            <v xml:space="preserve">KEY JABON ESPUMA ROCIO 4 LT.   </v>
          </cell>
          <cell r="C5288">
            <v>62.91</v>
          </cell>
        </row>
        <row r="5289">
          <cell r="A5289">
            <v>36033</v>
          </cell>
          <cell r="B5289" t="str">
            <v xml:space="preserve">KEY LAVALOZA 4 LT.             </v>
          </cell>
          <cell r="C5289">
            <v>90.04</v>
          </cell>
        </row>
        <row r="5290">
          <cell r="A5290">
            <v>36038</v>
          </cell>
          <cell r="B5290" t="str">
            <v xml:space="preserve">KEY LD 4 LT.                   </v>
          </cell>
          <cell r="C5290">
            <v>68.430000000000007</v>
          </cell>
        </row>
        <row r="5291">
          <cell r="A5291">
            <v>36043</v>
          </cell>
          <cell r="B5291" t="str">
            <v xml:space="preserve">KEY LIMON 4 LT.                </v>
          </cell>
          <cell r="C5291">
            <v>67.33</v>
          </cell>
        </row>
        <row r="5292">
          <cell r="A5292">
            <v>36048</v>
          </cell>
          <cell r="B5292" t="str">
            <v xml:space="preserve">KEY LIMPIABAÑOS 4 LT.          </v>
          </cell>
          <cell r="C5292">
            <v>100.09</v>
          </cell>
        </row>
        <row r="5293">
          <cell r="A5293">
            <v>36053</v>
          </cell>
          <cell r="B5293" t="str">
            <v xml:space="preserve">KEY SANITIZANTE PLUS 4 LT.     </v>
          </cell>
          <cell r="C5293">
            <v>133.19</v>
          </cell>
        </row>
        <row r="5294">
          <cell r="A5294">
            <v>36058</v>
          </cell>
          <cell r="B5294" t="str">
            <v xml:space="preserve">KEY LAVALOZA PREVIO PLUS 4 LT. </v>
          </cell>
          <cell r="C5294">
            <v>172.93</v>
          </cell>
        </row>
        <row r="5295">
          <cell r="A5295">
            <v>36063</v>
          </cell>
          <cell r="B5295" t="str">
            <v xml:space="preserve">KEY LAVANCE 100 4 LT.          </v>
          </cell>
          <cell r="C5295">
            <v>72.17</v>
          </cell>
        </row>
        <row r="5296">
          <cell r="A5296">
            <v>36068</v>
          </cell>
          <cell r="B5296" t="str">
            <v xml:space="preserve">KEY LAVANCE 147 CE 4 LT.       </v>
          </cell>
          <cell r="C5296">
            <v>139.82</v>
          </cell>
        </row>
        <row r="5297">
          <cell r="A5297">
            <v>36071</v>
          </cell>
          <cell r="B5297" t="str">
            <v xml:space="preserve">KEY DERM-O-WIPE 800 ML.        </v>
          </cell>
          <cell r="C5297">
            <v>35.32</v>
          </cell>
        </row>
        <row r="5298">
          <cell r="A5298">
            <v>36073</v>
          </cell>
          <cell r="B5298" t="str">
            <v xml:space="preserve">KEY DERM-O-WIPE 4 LT.          </v>
          </cell>
          <cell r="C5298">
            <v>131.15</v>
          </cell>
        </row>
        <row r="5299">
          <cell r="A5299">
            <v>36081</v>
          </cell>
          <cell r="B5299" t="str">
            <v xml:space="preserve">KEY SAN-O-DERM 800 ML.         </v>
          </cell>
          <cell r="C5299">
            <v>24.78</v>
          </cell>
        </row>
        <row r="5300">
          <cell r="A5300">
            <v>36083</v>
          </cell>
          <cell r="B5300" t="str">
            <v xml:space="preserve">KEY SAN-O-DERM 4 LT.           </v>
          </cell>
          <cell r="C5300">
            <v>92.15</v>
          </cell>
        </row>
        <row r="5301">
          <cell r="A5301">
            <v>36087</v>
          </cell>
          <cell r="B5301" t="str">
            <v xml:space="preserve">KEY LIMP.DE PARRILLAS ALTA TEM PERATURA 1 LT.     </v>
          </cell>
          <cell r="C5301">
            <v>62.4</v>
          </cell>
        </row>
        <row r="5302">
          <cell r="A5302">
            <v>36088</v>
          </cell>
          <cell r="B5302" t="str">
            <v xml:space="preserve">KEY LIMP. DE PARRILLAS PASO 1  4 LT.              </v>
          </cell>
          <cell r="C5302">
            <v>102.62</v>
          </cell>
        </row>
        <row r="5303">
          <cell r="A5303">
            <v>36089</v>
          </cell>
          <cell r="B5303" t="str">
            <v xml:space="preserve">KEY LIMP. DE PARRILLAS PASO 2  4 LT.              </v>
          </cell>
          <cell r="C5303">
            <v>65.41</v>
          </cell>
        </row>
        <row r="5304">
          <cell r="A5304">
            <v>36093</v>
          </cell>
          <cell r="B5304" t="str">
            <v>KEY JABON SECUESTRANTE DE META LES PESADOS (ESPUMA</v>
          </cell>
          <cell r="C5304">
            <v>32.229999999999997</v>
          </cell>
        </row>
        <row r="5305">
          <cell r="A5305">
            <v>36094</v>
          </cell>
          <cell r="B5305" t="str">
            <v>KEY JABON SECUESTRANTE DE META LES PESADOS (ESPUMA</v>
          </cell>
          <cell r="C5305">
            <v>151.59</v>
          </cell>
        </row>
        <row r="5306">
          <cell r="A5306">
            <v>36095</v>
          </cell>
          <cell r="B5306" t="str">
            <v>KEY JABON SECUESTRANTE DE META LES PESADOS (ESPUMA</v>
          </cell>
          <cell r="C5306">
            <v>1420</v>
          </cell>
        </row>
        <row r="5307">
          <cell r="A5307">
            <v>36098</v>
          </cell>
          <cell r="B5307" t="str">
            <v>KEY JABON SECUESTRANTE DE META LES PESADOS (LIQUID</v>
          </cell>
          <cell r="C5307">
            <v>56.69</v>
          </cell>
        </row>
        <row r="5308">
          <cell r="A5308">
            <v>36099</v>
          </cell>
          <cell r="B5308" t="str">
            <v>KEY JABON SECUESTRANTE DE META LES PESADOS (LIQUID</v>
          </cell>
          <cell r="C5308">
            <v>264.86</v>
          </cell>
        </row>
        <row r="5309">
          <cell r="A5309">
            <v>36100</v>
          </cell>
          <cell r="B5309" t="str">
            <v>KEY JABON SECUESTRANTE DE META LES PESADOS (LIQUID</v>
          </cell>
          <cell r="C5309">
            <v>2510.7800000000002</v>
          </cell>
        </row>
        <row r="5310">
          <cell r="A5310">
            <v>36101</v>
          </cell>
          <cell r="B5310" t="str">
            <v xml:space="preserve">CAJA CON 100 TELAS 37.5 X 45   CM COLOR AMARILLO  </v>
          </cell>
          <cell r="C5310">
            <v>332.95</v>
          </cell>
        </row>
        <row r="5311">
          <cell r="A5311">
            <v>36102</v>
          </cell>
          <cell r="B5311" t="str">
            <v xml:space="preserve">CAJA CON 100 TELAS 37.5 X 45   CM COLOR VERDE     </v>
          </cell>
          <cell r="C5311">
            <v>332.95</v>
          </cell>
        </row>
        <row r="5312">
          <cell r="A5312">
            <v>36103</v>
          </cell>
          <cell r="B5312" t="str">
            <v>CAJA CON 100 TELAS 37.5 X 45</v>
          </cell>
          <cell r="C5312">
            <v>332.95</v>
          </cell>
        </row>
        <row r="5313">
          <cell r="A5313">
            <v>36104</v>
          </cell>
          <cell r="B5313" t="str">
            <v xml:space="preserve">CAJA CON 100 TELAS 37.5 X 45   CM COLOR  BLANCO   </v>
          </cell>
          <cell r="C5313">
            <v>332.95</v>
          </cell>
        </row>
        <row r="5314">
          <cell r="A5314">
            <v>36133</v>
          </cell>
          <cell r="B5314" t="str">
            <v xml:space="preserve">KEY LAVALOZA PASTA PLUS 3.5 KG </v>
          </cell>
          <cell r="C5314">
            <v>154.07</v>
          </cell>
        </row>
        <row r="5315">
          <cell r="A5315">
            <v>36134</v>
          </cell>
          <cell r="B5315" t="str">
            <v xml:space="preserve">KEY LAVALOZA PASTA PLUS 15 KG. </v>
          </cell>
          <cell r="C5315">
            <v>597.08000000000004</v>
          </cell>
        </row>
        <row r="5316">
          <cell r="A5316">
            <v>36138</v>
          </cell>
          <cell r="B5316" t="str">
            <v xml:space="preserve">KEY DESINFECTANTE BP 4 KG.     </v>
          </cell>
          <cell r="C5316">
            <v>342.55</v>
          </cell>
        </row>
        <row r="5317">
          <cell r="A5317">
            <v>36143</v>
          </cell>
          <cell r="B5317" t="str">
            <v xml:space="preserve">KEY JABON P/ROPA SECUESTRANTE  DE METALES PESADOS </v>
          </cell>
          <cell r="C5317">
            <v>79.040000000000006</v>
          </cell>
        </row>
        <row r="5318">
          <cell r="A5318">
            <v>36144</v>
          </cell>
          <cell r="B5318" t="str">
            <v xml:space="preserve">KEY JABON P/ROPA SECUESTRANTE  DE METALES PESADOS </v>
          </cell>
          <cell r="C5318">
            <v>374.08</v>
          </cell>
        </row>
        <row r="5319">
          <cell r="A5319">
            <v>36800</v>
          </cell>
          <cell r="B5319" t="str">
            <v xml:space="preserve">6001528 KEY BRILLO (KEY SHINE) 20 LTS             </v>
          </cell>
          <cell r="C5319">
            <v>589.5</v>
          </cell>
        </row>
        <row r="5320">
          <cell r="A5320">
            <v>36801</v>
          </cell>
          <cell r="B5320" t="str">
            <v xml:space="preserve">6001539 KEY DERM-O-WIPE (ETHYL ALCOHOL BASED GEL) </v>
          </cell>
          <cell r="C5320">
            <v>129.71</v>
          </cell>
        </row>
        <row r="5321">
          <cell r="A5321">
            <v>36802</v>
          </cell>
          <cell r="B5321" t="str">
            <v>6001542 KEY DESENGRASANTE PLUS (KEY PLUS DEGREASER</v>
          </cell>
          <cell r="C5321">
            <v>62.47</v>
          </cell>
        </row>
        <row r="5322">
          <cell r="A5322">
            <v>36803</v>
          </cell>
          <cell r="B5322" t="str">
            <v xml:space="preserve">6001550 KEY BIOACTIV  100  (DE GREASER) 20 LTS    </v>
          </cell>
          <cell r="C5322">
            <v>250.99</v>
          </cell>
        </row>
        <row r="5323">
          <cell r="A5323">
            <v>36804</v>
          </cell>
          <cell r="B5323" t="str">
            <v>6001554 KEY BIOACTIV 200  (MUL TIPURPOSE DETERGENT</v>
          </cell>
          <cell r="C5323">
            <v>247.72</v>
          </cell>
        </row>
        <row r="5324">
          <cell r="A5324">
            <v>36805</v>
          </cell>
          <cell r="B5324" t="str">
            <v>6001556 KEY LIMPIABAÑOS NUEVA  FORMULA(RESTROOM CL</v>
          </cell>
          <cell r="C5324">
            <v>346.42</v>
          </cell>
        </row>
        <row r="5325">
          <cell r="A5325">
            <v>36806</v>
          </cell>
          <cell r="B5325" t="str">
            <v>6001566 ESPUMA ANTIBACTERIAL   (ANTIBACTERIAL FOAM</v>
          </cell>
          <cell r="C5325">
            <v>82.66</v>
          </cell>
        </row>
        <row r="5326">
          <cell r="A5326">
            <v>36807</v>
          </cell>
          <cell r="B5326" t="str">
            <v xml:space="preserve">6001574  KEY EXT. QUITAMANCHAS LIGERO(LIGHT STAIN </v>
          </cell>
          <cell r="C5326">
            <v>76.2</v>
          </cell>
        </row>
        <row r="5327">
          <cell r="A5327">
            <v>36808</v>
          </cell>
          <cell r="B5327" t="str">
            <v xml:space="preserve">6001577 KEY GLOX PASTA   (KEY  GLOX PASTE) 9 KGS  </v>
          </cell>
          <cell r="C5327">
            <v>577.59</v>
          </cell>
        </row>
        <row r="5328">
          <cell r="A5328">
            <v>36809</v>
          </cell>
          <cell r="B5328" t="str">
            <v>6001582 KEY DESINCRUSTANTE PLU S (KEY DESCALER PLU</v>
          </cell>
          <cell r="C5328">
            <v>97</v>
          </cell>
        </row>
        <row r="5329">
          <cell r="A5329">
            <v>36810</v>
          </cell>
          <cell r="B5329" t="str">
            <v>6001584 VANGUARD LIMPIAVIDRIOS (VANGUARD GLASS CLE</v>
          </cell>
          <cell r="C5329">
            <v>21.59</v>
          </cell>
        </row>
        <row r="5330">
          <cell r="A5330">
            <v>36811</v>
          </cell>
          <cell r="B5330" t="str">
            <v>6001588 KEY LAVALOZA BIO (KEY  BIO-DETERGENT) 4 LT</v>
          </cell>
          <cell r="C5330">
            <v>52.41</v>
          </cell>
        </row>
        <row r="5331">
          <cell r="A5331">
            <v>36812</v>
          </cell>
          <cell r="B5331" t="str">
            <v xml:space="preserve">6001589 KEY LAVALOZA PASTA PLU S (DETERGENT PASTE </v>
          </cell>
          <cell r="C5331">
            <v>593.26</v>
          </cell>
        </row>
        <row r="5332">
          <cell r="A5332">
            <v>36813</v>
          </cell>
          <cell r="B5332" t="str">
            <v>6001590 KEY LAVANCE 100 (KEY   LAVANCE 100)  4 LTS</v>
          </cell>
          <cell r="C5332">
            <v>71.52</v>
          </cell>
        </row>
        <row r="5333">
          <cell r="A5333">
            <v>36814</v>
          </cell>
          <cell r="B5333" t="str">
            <v>6001591 KEY LAVANCE 147 (RINSE AID AND DESINFECTAN</v>
          </cell>
          <cell r="C5333">
            <v>129.85</v>
          </cell>
        </row>
        <row r="5334">
          <cell r="A5334">
            <v>36815</v>
          </cell>
          <cell r="B5334" t="str">
            <v>6001593 KEY LCM (SOFT CLEANER  FOR CHROME &amp; SOFT M</v>
          </cell>
          <cell r="C5334">
            <v>44.11</v>
          </cell>
        </row>
        <row r="5335">
          <cell r="A5335">
            <v>36816</v>
          </cell>
          <cell r="B5335" t="str">
            <v>6001597 KEY LIMP. PARRILLAS PA SO 1 (GRILL CLEANER</v>
          </cell>
          <cell r="C5335">
            <v>105.66</v>
          </cell>
        </row>
        <row r="5336">
          <cell r="A5336">
            <v>36817</v>
          </cell>
          <cell r="B5336" t="str">
            <v>6001598 KEY LIMP. TABLAS CORTE (CLEANER CUTTING TA</v>
          </cell>
          <cell r="C5336">
            <v>78.180000000000007</v>
          </cell>
        </row>
        <row r="5337">
          <cell r="A5337">
            <v>36818</v>
          </cell>
          <cell r="B5337" t="str">
            <v>6001603 KEY LUB. GRADO ALIMENT (FOOD GRADE LUBRICA</v>
          </cell>
          <cell r="C5337">
            <v>91.64</v>
          </cell>
        </row>
        <row r="5338">
          <cell r="A5338">
            <v>36819</v>
          </cell>
          <cell r="B5338" t="str">
            <v>6001606 KEY LUSTRADOR ACERO I. (STAINLESS STEEL PO</v>
          </cell>
          <cell r="C5338">
            <v>97.33</v>
          </cell>
        </row>
        <row r="5339">
          <cell r="A5339">
            <v>36820</v>
          </cell>
          <cell r="B5339" t="str">
            <v xml:space="preserve">6001607 PRO M-10 20 KGS        </v>
          </cell>
          <cell r="C5339">
            <v>196.92</v>
          </cell>
        </row>
        <row r="5340">
          <cell r="A5340">
            <v>36821</v>
          </cell>
          <cell r="B5340" t="str">
            <v>6001614 KIT-A-CHICLE 1LT  Mínimo  12</v>
          </cell>
          <cell r="C5340">
            <v>68.349999999999994</v>
          </cell>
        </row>
        <row r="5341">
          <cell r="A5341">
            <v>36822</v>
          </cell>
          <cell r="B5341" t="str">
            <v xml:space="preserve">6001616 KEY SAN-O-DERM (ANTIMI CROBIAL HAND SOAP) </v>
          </cell>
          <cell r="C5341">
            <v>94.13</v>
          </cell>
        </row>
        <row r="5342">
          <cell r="A5342">
            <v>36823</v>
          </cell>
          <cell r="B5342" t="str">
            <v>6001625 VANGUARD CLORO CHLORINE VANGUARD Mínimo 6</v>
          </cell>
          <cell r="C5342">
            <v>32.89</v>
          </cell>
        </row>
        <row r="5343">
          <cell r="A5343">
            <v>36824</v>
          </cell>
          <cell r="B5343" t="str">
            <v xml:space="preserve">6002331 KEY UNICO (KEY UNIQUE) 4 LT               </v>
          </cell>
          <cell r="C5343">
            <v>59.69</v>
          </cell>
        </row>
        <row r="5344">
          <cell r="A5344">
            <v>36825</v>
          </cell>
          <cell r="B5344" t="str">
            <v>6002332 KEY EXT.  LAVALFOMBRAS (CARPET CLEANER SHA</v>
          </cell>
          <cell r="C5344">
            <v>49.72</v>
          </cell>
        </row>
        <row r="5345">
          <cell r="A5345">
            <v>36826</v>
          </cell>
          <cell r="B5345" t="str">
            <v>6002370 KEY DESINFECTANTE BP(DISINFECTANT BP) 4</v>
          </cell>
          <cell r="C5345">
            <v>338.9</v>
          </cell>
        </row>
        <row r="5346">
          <cell r="A5346">
            <v>36827</v>
          </cell>
          <cell r="B5346" t="str">
            <v>6002481 KEY FORMULA 503 (DAILY CLEANING OF BATHROO</v>
          </cell>
          <cell r="C5346">
            <v>74.489999999999995</v>
          </cell>
        </row>
        <row r="5347">
          <cell r="A5347">
            <v>40001</v>
          </cell>
          <cell r="B5347" t="str">
            <v>AGENDA SAPRIK</v>
          </cell>
          <cell r="C5347">
            <v>15</v>
          </cell>
        </row>
        <row r="5348">
          <cell r="A5348">
            <v>40002</v>
          </cell>
          <cell r="B5348" t="str">
            <v>PLAYERA TIPO POLO CABALLERO COLORES</v>
          </cell>
          <cell r="C5348">
            <v>95</v>
          </cell>
        </row>
        <row r="5349">
          <cell r="A5349">
            <v>40003</v>
          </cell>
          <cell r="B5349" t="str">
            <v>PLAYERA TIPO POLO CABALLERO BLANCA</v>
          </cell>
          <cell r="C5349">
            <v>85</v>
          </cell>
        </row>
        <row r="5350">
          <cell r="A5350">
            <v>40004</v>
          </cell>
          <cell r="B5350" t="str">
            <v>PLAYERA TIPO POLO DAMA COLORES</v>
          </cell>
          <cell r="C5350">
            <v>85</v>
          </cell>
        </row>
        <row r="5351">
          <cell r="A5351">
            <v>40005</v>
          </cell>
          <cell r="B5351" t="str">
            <v>PLAYERA TIPO POLO DAMA BLANCA</v>
          </cell>
          <cell r="C5351">
            <v>75</v>
          </cell>
        </row>
        <row r="5352">
          <cell r="A5352">
            <v>40006</v>
          </cell>
          <cell r="B5352" t="str">
            <v>BASCULAS CAP. 5 KG.</v>
          </cell>
          <cell r="C5352">
            <v>240</v>
          </cell>
        </row>
        <row r="5353">
          <cell r="A5353">
            <v>40007</v>
          </cell>
          <cell r="B5353" t="str">
            <v>TARJETEROS</v>
          </cell>
          <cell r="C5353">
            <v>25</v>
          </cell>
        </row>
        <row r="5354">
          <cell r="A5354">
            <v>40008</v>
          </cell>
          <cell r="B5354" t="str">
            <v xml:space="preserve">WALLCHART LAVADO DE MANOS CON  PAPEL              </v>
          </cell>
          <cell r="C5354">
            <v>10</v>
          </cell>
        </row>
        <row r="5355">
          <cell r="A5355">
            <v>40040</v>
          </cell>
          <cell r="B5355" t="str">
            <v>WALLCHART FORMULAS DE LAVADO</v>
          </cell>
          <cell r="C5355">
            <v>5</v>
          </cell>
        </row>
        <row r="5356">
          <cell r="A5356">
            <v>40041</v>
          </cell>
          <cell r="B5356" t="str">
            <v>WALLCHART BUENAS PRACTICAS DE LAVADO</v>
          </cell>
          <cell r="C5356">
            <v>5</v>
          </cell>
        </row>
        <row r="5357">
          <cell r="A5357">
            <v>40042</v>
          </cell>
          <cell r="B5357" t="str">
            <v>PRODUCTOS QUITAMANCHAS</v>
          </cell>
          <cell r="C5357">
            <v>10</v>
          </cell>
        </row>
        <row r="5358">
          <cell r="A5358">
            <v>40043</v>
          </cell>
          <cell r="B5358" t="str">
            <v>FOLLETO ALIMENTARIA</v>
          </cell>
          <cell r="C5358">
            <v>10</v>
          </cell>
        </row>
        <row r="5359">
          <cell r="A5359">
            <v>40044</v>
          </cell>
          <cell r="B5359" t="str">
            <v>WALLCHART AROMATIZADO DE AMBIENTE</v>
          </cell>
          <cell r="C5359">
            <v>10</v>
          </cell>
        </row>
        <row r="5360">
          <cell r="A5360">
            <v>40045</v>
          </cell>
          <cell r="B5360" t="str">
            <v>WALLCHART LIMPIEZA DE VIDRIOS Y ESPEJOS</v>
          </cell>
          <cell r="C5360">
            <v>10</v>
          </cell>
        </row>
        <row r="5361">
          <cell r="A5361">
            <v>40046</v>
          </cell>
          <cell r="B5361" t="str">
            <v>WALLCHART LIMPIEZA DE TINA Y DUCHA</v>
          </cell>
          <cell r="C5361">
            <v>10</v>
          </cell>
        </row>
        <row r="5362">
          <cell r="A5362">
            <v>40047</v>
          </cell>
          <cell r="B5362" t="str">
            <v>WALLCHART LIMPIEZA DE SUPERFICIES</v>
          </cell>
          <cell r="C5362">
            <v>10</v>
          </cell>
        </row>
        <row r="5363">
          <cell r="A5363">
            <v>40048</v>
          </cell>
          <cell r="B5363" t="str">
            <v>WALLCHART LIMPIEZA DE WC</v>
          </cell>
          <cell r="C5363">
            <v>10</v>
          </cell>
        </row>
        <row r="5364">
          <cell r="A5364">
            <v>40049</v>
          </cell>
          <cell r="B5364" t="str">
            <v>WALLCHART ENCERADO DE MUEBLES</v>
          </cell>
          <cell r="C5364">
            <v>10</v>
          </cell>
        </row>
        <row r="5365">
          <cell r="A5365">
            <v>40050</v>
          </cell>
          <cell r="B5365" t="str">
            <v>Rombo Chico 0-1-0</v>
          </cell>
          <cell r="C5365">
            <v>0.4</v>
          </cell>
        </row>
        <row r="5366">
          <cell r="A5366">
            <v>40051</v>
          </cell>
          <cell r="B5366" t="str">
            <v>Rombo Chico 1-0-0</v>
          </cell>
          <cell r="C5366">
            <v>0.4</v>
          </cell>
        </row>
        <row r="5367">
          <cell r="A5367">
            <v>40052</v>
          </cell>
          <cell r="B5367" t="str">
            <v>Rombo Chico 1-2-0</v>
          </cell>
          <cell r="C5367">
            <v>0.4</v>
          </cell>
        </row>
        <row r="5368">
          <cell r="A5368">
            <v>40053</v>
          </cell>
          <cell r="B5368" t="str">
            <v>Rombo Chico 2-0-0</v>
          </cell>
          <cell r="C5368">
            <v>0.4</v>
          </cell>
        </row>
        <row r="5369">
          <cell r="A5369">
            <v>40054</v>
          </cell>
          <cell r="B5369" t="str">
            <v>Rombo  Chico 2-1-0</v>
          </cell>
          <cell r="C5369">
            <v>0.4</v>
          </cell>
        </row>
        <row r="5370">
          <cell r="A5370">
            <v>40055</v>
          </cell>
          <cell r="B5370" t="str">
            <v>Rombo Chico 2-3-1</v>
          </cell>
          <cell r="C5370">
            <v>0.4</v>
          </cell>
        </row>
        <row r="5371">
          <cell r="A5371">
            <v>40056</v>
          </cell>
          <cell r="B5371" t="str">
            <v>Rombo Chico  3-0-0</v>
          </cell>
          <cell r="C5371">
            <v>0.4</v>
          </cell>
        </row>
        <row r="5372">
          <cell r="A5372">
            <v>40057</v>
          </cell>
          <cell r="B5372" t="str">
            <v>Rombo Chico 3-0-1</v>
          </cell>
          <cell r="C5372">
            <v>0.4</v>
          </cell>
        </row>
        <row r="5373">
          <cell r="A5373">
            <v>40058</v>
          </cell>
          <cell r="B5373" t="str">
            <v>Rombo Gen 200 1-0-0</v>
          </cell>
          <cell r="C5373">
            <v>0.4</v>
          </cell>
        </row>
        <row r="5374">
          <cell r="A5374">
            <v>40059</v>
          </cell>
          <cell r="B5374" t="str">
            <v>Rombo Gen 200 1-1-0</v>
          </cell>
          <cell r="C5374">
            <v>0.4</v>
          </cell>
        </row>
        <row r="5375">
          <cell r="A5375">
            <v>40060</v>
          </cell>
          <cell r="B5375" t="str">
            <v>Rombo Gen 200 1-2-0</v>
          </cell>
          <cell r="C5375">
            <v>0.4</v>
          </cell>
        </row>
        <row r="5376">
          <cell r="A5376">
            <v>40061</v>
          </cell>
          <cell r="B5376" t="str">
            <v>Rombo Gen 200 3-0-0</v>
          </cell>
          <cell r="C5376">
            <v>0.4</v>
          </cell>
        </row>
        <row r="5377">
          <cell r="A5377">
            <v>40062</v>
          </cell>
          <cell r="B5377" t="str">
            <v>Rombo Gen 200 3-1-0</v>
          </cell>
          <cell r="C5377">
            <v>0.4</v>
          </cell>
        </row>
        <row r="5378">
          <cell r="A5378">
            <v>40063</v>
          </cell>
          <cell r="B5378" t="str">
            <v>Rombo Gen 200 0-3-0</v>
          </cell>
          <cell r="C5378">
            <v>0.4</v>
          </cell>
        </row>
        <row r="5379">
          <cell r="A5379">
            <v>40064</v>
          </cell>
          <cell r="B5379" t="str">
            <v>Rombo Gen 4 1-0-0</v>
          </cell>
          <cell r="C5379">
            <v>0.4</v>
          </cell>
        </row>
        <row r="5380">
          <cell r="A5380">
            <v>40065</v>
          </cell>
          <cell r="B5380" t="str">
            <v>Rombo  Gen 4 1-2-0</v>
          </cell>
          <cell r="C5380">
            <v>0.4</v>
          </cell>
        </row>
        <row r="5381">
          <cell r="A5381">
            <v>40066</v>
          </cell>
          <cell r="B5381" t="str">
            <v>Rombo Gen 4 3-0-1-OXXY</v>
          </cell>
          <cell r="C5381">
            <v>0.4</v>
          </cell>
        </row>
        <row r="5382">
          <cell r="A5382">
            <v>40067</v>
          </cell>
          <cell r="B5382" t="str">
            <v>Rombo Gen 4 3-1-0</v>
          </cell>
          <cell r="C5382">
            <v>0.4</v>
          </cell>
        </row>
        <row r="5383">
          <cell r="A5383">
            <v>40068</v>
          </cell>
          <cell r="B5383" t="str">
            <v>Llavero Simplicity</v>
          </cell>
          <cell r="C5383">
            <v>3316</v>
          </cell>
        </row>
        <row r="5384">
          <cell r="A5384">
            <v>40069</v>
          </cell>
          <cell r="B5384" t="str">
            <v>Llavero Destapador Redondo</v>
          </cell>
          <cell r="C5384">
            <v>14.16</v>
          </cell>
        </row>
        <row r="5385">
          <cell r="A5385">
            <v>40070</v>
          </cell>
          <cell r="B5385" t="str">
            <v>Boligrafo Ejecutivo Sheaffer</v>
          </cell>
          <cell r="C5385">
            <v>355.14</v>
          </cell>
        </row>
        <row r="5386">
          <cell r="A5386">
            <v>40071</v>
          </cell>
          <cell r="B5386" t="str">
            <v>Boligrafo 3 en 1</v>
          </cell>
          <cell r="C5386">
            <v>8.1</v>
          </cell>
        </row>
        <row r="5387">
          <cell r="A5387">
            <v>40072</v>
          </cell>
          <cell r="B5387" t="str">
            <v>Cilindro PET</v>
          </cell>
          <cell r="C5387">
            <v>7</v>
          </cell>
        </row>
        <row r="5388">
          <cell r="A5388">
            <v>40073</v>
          </cell>
          <cell r="B5388" t="str">
            <v>Gorra Modelo Cambas</v>
          </cell>
          <cell r="C5388">
            <v>26</v>
          </cell>
        </row>
        <row r="5389">
          <cell r="A5389">
            <v>40074</v>
          </cell>
          <cell r="B5389" t="str">
            <v>Taza Ceramica</v>
          </cell>
          <cell r="C5389">
            <v>25</v>
          </cell>
        </row>
        <row r="5390">
          <cell r="A5390">
            <v>40075</v>
          </cell>
          <cell r="B5390" t="str">
            <v>Tarjero Aluminio</v>
          </cell>
          <cell r="C5390">
            <v>10</v>
          </cell>
        </row>
        <row r="5391">
          <cell r="A5391">
            <v>40076</v>
          </cell>
          <cell r="B5391" t="str">
            <v>Tarro Termico</v>
          </cell>
          <cell r="C5391">
            <v>33</v>
          </cell>
        </row>
        <row r="5392">
          <cell r="A5392">
            <v>40077</v>
          </cell>
          <cell r="B5392" t="str">
            <v>Agenda Bolsillo</v>
          </cell>
          <cell r="C5392">
            <v>50</v>
          </cell>
        </row>
        <row r="5393">
          <cell r="A5393">
            <v>40078</v>
          </cell>
          <cell r="B5393" t="str">
            <v>Agenda Escritorio</v>
          </cell>
          <cell r="C5393">
            <v>86</v>
          </cell>
        </row>
        <row r="5394">
          <cell r="A5394">
            <v>40079</v>
          </cell>
          <cell r="B5394" t="str">
            <v>USB 2 GB</v>
          </cell>
          <cell r="C5394">
            <v>134</v>
          </cell>
        </row>
        <row r="5395">
          <cell r="A5395">
            <v>40080</v>
          </cell>
          <cell r="B5395" t="str">
            <v>CD ESPECIAL</v>
          </cell>
          <cell r="C5395">
            <v>22</v>
          </cell>
        </row>
        <row r="5396">
          <cell r="A5396">
            <v>40081</v>
          </cell>
          <cell r="B5396" t="str">
            <v>FOLLETO KEY ESPECIAL</v>
          </cell>
          <cell r="C5396">
            <v>4.5</v>
          </cell>
        </row>
        <row r="5397">
          <cell r="A5397">
            <v>40082</v>
          </cell>
          <cell r="B5397" t="str">
            <v>WALL-CHART LAVADO DE MANOS</v>
          </cell>
          <cell r="C5397">
            <v>3.5</v>
          </cell>
        </row>
        <row r="5398">
          <cell r="A5398">
            <v>40083</v>
          </cell>
          <cell r="B5398" t="str">
            <v>WALL-CHART DESINFECCION  MANOS</v>
          </cell>
          <cell r="C5398">
            <v>3.5</v>
          </cell>
        </row>
        <row r="5399">
          <cell r="A5399">
            <v>40084</v>
          </cell>
          <cell r="B5399" t="str">
            <v>ETIQ. LIMPIEZA P/SALUD CHICA</v>
          </cell>
          <cell r="C5399">
            <v>1.2</v>
          </cell>
        </row>
        <row r="5400">
          <cell r="A5400">
            <v>40085</v>
          </cell>
          <cell r="B5400" t="str">
            <v>ETIQ. LIMPIEZA P/SALUD GRANDE</v>
          </cell>
          <cell r="C5400">
            <v>2</v>
          </cell>
        </row>
        <row r="5401">
          <cell r="A5401">
            <v>40086</v>
          </cell>
          <cell r="B5401" t="str">
            <v>Etiqueta Tarja 1</v>
          </cell>
          <cell r="C5401">
            <v>3.8</v>
          </cell>
        </row>
        <row r="5402">
          <cell r="A5402">
            <v>40087</v>
          </cell>
          <cell r="B5402" t="str">
            <v>Etiqueta tarja 2</v>
          </cell>
          <cell r="C5402">
            <v>3.8</v>
          </cell>
        </row>
        <row r="5403">
          <cell r="A5403">
            <v>40088</v>
          </cell>
          <cell r="B5403" t="str">
            <v>Etiqueta tarja 3</v>
          </cell>
          <cell r="C5403">
            <v>3.8</v>
          </cell>
        </row>
        <row r="5404">
          <cell r="A5404">
            <v>40089</v>
          </cell>
          <cell r="B5404" t="str">
            <v>Etiqueta tarja 4</v>
          </cell>
          <cell r="C5404">
            <v>3.8</v>
          </cell>
        </row>
        <row r="5405">
          <cell r="A5405">
            <v>40090</v>
          </cell>
          <cell r="B5405" t="str">
            <v>Etiqueta tarja 5</v>
          </cell>
          <cell r="C5405">
            <v>3.8</v>
          </cell>
        </row>
        <row r="5406">
          <cell r="A5406">
            <v>40091</v>
          </cell>
          <cell r="B5406" t="str">
            <v>Etiqueta tarja 6</v>
          </cell>
          <cell r="C5406">
            <v>3.8</v>
          </cell>
        </row>
        <row r="5407">
          <cell r="A5407">
            <v>40092</v>
          </cell>
          <cell r="B5407" t="str">
            <v>Etiqueta tarja 7</v>
          </cell>
          <cell r="C5407">
            <v>3.8</v>
          </cell>
        </row>
        <row r="5408">
          <cell r="A5408">
            <v>40093</v>
          </cell>
          <cell r="B5408" t="str">
            <v>CATALOGO COMERCIAL KEY</v>
          </cell>
          <cell r="C5408">
            <v>14.5</v>
          </cell>
        </row>
        <row r="5409">
          <cell r="A5409">
            <v>40111</v>
          </cell>
          <cell r="B5409" t="str">
            <v xml:space="preserve">ETIQUETA KEY QUITASARRO OXXO1L </v>
          </cell>
          <cell r="C5409">
            <v>0.8</v>
          </cell>
        </row>
        <row r="5410">
          <cell r="A5410">
            <v>40112</v>
          </cell>
          <cell r="B5410" t="str">
            <v xml:space="preserve">PISTOLA ATOMIZADOR AZUL        </v>
          </cell>
          <cell r="C5410">
            <v>4.04</v>
          </cell>
        </row>
        <row r="5411">
          <cell r="A5411">
            <v>40113</v>
          </cell>
          <cell r="B5411" t="str">
            <v xml:space="preserve">Pistola atomizadora blanco/bla 28/400             </v>
          </cell>
          <cell r="C5411">
            <v>3.99</v>
          </cell>
        </row>
        <row r="5412">
          <cell r="A5412">
            <v>40114</v>
          </cell>
          <cell r="B5412" t="str">
            <v xml:space="preserve">Pistola atomizadora blanco/ver </v>
          </cell>
          <cell r="C5412">
            <v>4.04</v>
          </cell>
        </row>
        <row r="5413">
          <cell r="A5413">
            <v>40115</v>
          </cell>
          <cell r="B5413" t="str">
            <v xml:space="preserve">Etiqueta Key Multiusos OXXO 1L </v>
          </cell>
          <cell r="C5413">
            <v>0.8</v>
          </cell>
        </row>
        <row r="5414">
          <cell r="A5414">
            <v>40129</v>
          </cell>
          <cell r="B5414" t="str">
            <v xml:space="preserve">PISTOLA ATOMIZADORA ROSA/BLANC </v>
          </cell>
          <cell r="C5414">
            <v>2.6</v>
          </cell>
        </row>
        <row r="5415">
          <cell r="A5415">
            <v>40152</v>
          </cell>
          <cell r="B5415" t="str">
            <v xml:space="preserve">KIT LGS (CAJA C/2)             </v>
          </cell>
          <cell r="C5415">
            <v>165.16</v>
          </cell>
        </row>
        <row r="5416">
          <cell r="A5416">
            <v>50000</v>
          </cell>
          <cell r="B5416" t="str">
            <v>CUBIERTA P/DOSIF. GOTEADOR RM 1 PZA.</v>
          </cell>
          <cell r="C5416">
            <v>56.92</v>
          </cell>
        </row>
        <row r="5417">
          <cell r="A5417">
            <v>50001</v>
          </cell>
          <cell r="B5417" t="str">
            <v>ADAPTADOR (SANOR) 1 PZA</v>
          </cell>
          <cell r="C5417">
            <v>2.91</v>
          </cell>
        </row>
        <row r="5418">
          <cell r="A5418">
            <v>50002</v>
          </cell>
          <cell r="B5418" t="str">
            <v>CONECTOR P/SOP AZUL 1 PZA</v>
          </cell>
          <cell r="C5418">
            <v>2.8</v>
          </cell>
        </row>
        <row r="5419">
          <cell r="A5419">
            <v>50003</v>
          </cell>
          <cell r="B5419" t="str">
            <v>TUBO J AMARILLO 1 PZA</v>
          </cell>
          <cell r="C5419">
            <v>2.69</v>
          </cell>
        </row>
        <row r="5420">
          <cell r="A5420">
            <v>50004</v>
          </cell>
          <cell r="B5420" t="str">
            <v>GUASA P/SOPORTE NEGRA 1 PZA</v>
          </cell>
          <cell r="C5420">
            <v>1.3</v>
          </cell>
        </row>
        <row r="5421">
          <cell r="A5421">
            <v>50005</v>
          </cell>
          <cell r="B5421" t="str">
            <v>TORNILLO MICROMETRICO BLANCO 1 PZA.</v>
          </cell>
          <cell r="C5421">
            <v>4.92</v>
          </cell>
        </row>
        <row r="5422">
          <cell r="A5422">
            <v>50006</v>
          </cell>
          <cell r="B5422" t="str">
            <v>ESTACION SANITIZANTE HYDRO</v>
          </cell>
          <cell r="C5422">
            <v>2464.6</v>
          </cell>
        </row>
        <row r="5423">
          <cell r="A5423">
            <v>50007</v>
          </cell>
          <cell r="B5423" t="str">
            <v>DOSIFICADOR SUPERBASE HYDRO</v>
          </cell>
          <cell r="C5423">
            <v>1136.5</v>
          </cell>
        </row>
        <row r="5424">
          <cell r="A5424">
            <v>50008</v>
          </cell>
          <cell r="B5424" t="str">
            <v>DOSIFICADOR SUPERBASE 4 BOT.</v>
          </cell>
          <cell r="C5424">
            <v>2429.6</v>
          </cell>
        </row>
        <row r="5425">
          <cell r="A5425">
            <v>50009</v>
          </cell>
          <cell r="B5425" t="str">
            <v>BOMBA P ENJUAGE BFL 1 PZA</v>
          </cell>
          <cell r="C5425">
            <v>1</v>
          </cell>
        </row>
        <row r="5426">
          <cell r="A5426">
            <v>50010</v>
          </cell>
          <cell r="B5426" t="str">
            <v>METEARING SCREW WIT 1 PZA</v>
          </cell>
          <cell r="C5426">
            <v>1</v>
          </cell>
        </row>
        <row r="5427">
          <cell r="A5427">
            <v>50011</v>
          </cell>
          <cell r="B5427" t="str">
            <v>CHECK VALVE CORE CO 1 PZA</v>
          </cell>
          <cell r="C5427">
            <v>1</v>
          </cell>
        </row>
        <row r="5428">
          <cell r="A5428">
            <v>50012</v>
          </cell>
          <cell r="B5428" t="str">
            <v>PROPORCIONADOR VERD 1 PZA</v>
          </cell>
          <cell r="C5428">
            <v>66.47</v>
          </cell>
        </row>
        <row r="5429">
          <cell r="A5429">
            <v>50013</v>
          </cell>
          <cell r="B5429" t="str">
            <v>DFP2 TAPON DE LLENA 1 PZA</v>
          </cell>
          <cell r="C5429">
            <v>16.760000000000002</v>
          </cell>
        </row>
        <row r="5430">
          <cell r="A5430">
            <v>50014</v>
          </cell>
          <cell r="B5430" t="str">
            <v>HV50 VALVULA BOLA D 1 PZA</v>
          </cell>
          <cell r="C5430">
            <v>189.11</v>
          </cell>
        </row>
        <row r="5431">
          <cell r="A5431">
            <v>50015</v>
          </cell>
          <cell r="B5431" t="str">
            <v>HB1234 PUA DE POLIE 1 PZA</v>
          </cell>
          <cell r="C5431">
            <v>505.72</v>
          </cell>
        </row>
        <row r="5432">
          <cell r="A5432">
            <v>50016</v>
          </cell>
          <cell r="B5432" t="str">
            <v>W6 VARA ROCIADORA 1 PZA</v>
          </cell>
          <cell r="C5432">
            <v>101.15</v>
          </cell>
        </row>
        <row r="5433">
          <cell r="A5433">
            <v>50017</v>
          </cell>
          <cell r="B5433" t="str">
            <v>017458 TUBE FITTING 1 PZA</v>
          </cell>
          <cell r="C5433">
            <v>7.4</v>
          </cell>
        </row>
        <row r="5434">
          <cell r="A5434">
            <v>50018</v>
          </cell>
          <cell r="B5434" t="str">
            <v>036969 TUBE INSERT 1 PZA</v>
          </cell>
          <cell r="C5434">
            <v>6.5</v>
          </cell>
        </row>
        <row r="5435">
          <cell r="A5435">
            <v>50019</v>
          </cell>
          <cell r="B5435" t="str">
            <v>036982 TUBE INSERT 1 PZA</v>
          </cell>
          <cell r="C5435">
            <v>6.5</v>
          </cell>
        </row>
        <row r="5436">
          <cell r="A5436">
            <v>50020</v>
          </cell>
          <cell r="B5436" t="str">
            <v>039550 ROLLER ASSEM 1 PZA</v>
          </cell>
          <cell r="C5436">
            <v>106.43</v>
          </cell>
        </row>
        <row r="5437">
          <cell r="A5437">
            <v>50021</v>
          </cell>
          <cell r="B5437" t="str">
            <v>050670 PUMP HEAD SN 1 PZA</v>
          </cell>
          <cell r="C5437">
            <v>115.4</v>
          </cell>
        </row>
        <row r="5438">
          <cell r="A5438">
            <v>50022</v>
          </cell>
          <cell r="B5438" t="str">
            <v>051614 PUMP HEAD FR 1 PZA</v>
          </cell>
          <cell r="C5438">
            <v>64.099999999999994</v>
          </cell>
        </row>
        <row r="5439">
          <cell r="A5439">
            <v>50023</v>
          </cell>
          <cell r="B5439" t="str">
            <v>043823 TUBE FITTING 1 PZA</v>
          </cell>
          <cell r="C5439">
            <v>3.85</v>
          </cell>
        </row>
        <row r="5440">
          <cell r="A5440">
            <v>50024</v>
          </cell>
          <cell r="B5440" t="str">
            <v>Bomba peristáltica para detergente</v>
          </cell>
          <cell r="C5440">
            <v>1628.52</v>
          </cell>
        </row>
        <row r="5441">
          <cell r="A5441">
            <v>50025</v>
          </cell>
          <cell r="B5441" t="str">
            <v>Bomba peristáltica para aditivo de enjuague</v>
          </cell>
          <cell r="C5441">
            <v>1443.61</v>
          </cell>
        </row>
        <row r="5442">
          <cell r="A5442">
            <v>50026</v>
          </cell>
          <cell r="B5442" t="str">
            <v>tablilla electronica para equipo hermetico</v>
          </cell>
          <cell r="C5442">
            <v>1392.12</v>
          </cell>
        </row>
        <row r="5443">
          <cell r="A5443">
            <v>50027</v>
          </cell>
          <cell r="B5443" t="str">
            <v>DOSIFICADOR PARA DETERGENTES EN POLVO</v>
          </cell>
          <cell r="C5443">
            <v>5477.49</v>
          </cell>
        </row>
        <row r="5444">
          <cell r="A5444">
            <v>50028</v>
          </cell>
          <cell r="B5444" t="str">
            <v>DOSIFICADOR HERMETICO PARA DET. EN LIQUIDO</v>
          </cell>
          <cell r="C5444">
            <v>5625.18</v>
          </cell>
        </row>
        <row r="5445">
          <cell r="A5445">
            <v>50029</v>
          </cell>
          <cell r="B5445" t="str">
            <v>DOSIFICADOR HERMETICO PARA DET. EN POLVO</v>
          </cell>
          <cell r="C5445">
            <v>5304.27</v>
          </cell>
        </row>
        <row r="5446">
          <cell r="A5446">
            <v>50030</v>
          </cell>
          <cell r="B5446" t="str">
            <v>DOSIFICADOR PARA DETERGENTES EN LIQUIDO</v>
          </cell>
          <cell r="C5446">
            <v>4644.6000000000004</v>
          </cell>
        </row>
        <row r="5447">
          <cell r="A5447">
            <v>50031</v>
          </cell>
          <cell r="B5447" t="str">
            <v>CONTENEDOR PARA DETERGENTE</v>
          </cell>
          <cell r="C5447">
            <v>1287.53</v>
          </cell>
        </row>
        <row r="5448">
          <cell r="A5448">
            <v>50032</v>
          </cell>
          <cell r="B5448" t="str">
            <v>DOSIFICADOR ELECTRICO BIODIGESTOR</v>
          </cell>
          <cell r="C5448">
            <v>4446.2299999999996</v>
          </cell>
        </row>
        <row r="5449">
          <cell r="A5449">
            <v>50033</v>
          </cell>
          <cell r="B5449" t="str">
            <v>DOSIFICADOR DE BATERÍAS BIODIGESTOR</v>
          </cell>
          <cell r="C5449">
            <v>4866.2299999999996</v>
          </cell>
        </row>
        <row r="5450">
          <cell r="A5450">
            <v>50034</v>
          </cell>
          <cell r="B5450" t="str">
            <v>7034272 POWER BOWL 1 PZA</v>
          </cell>
          <cell r="C5450">
            <v>476.55</v>
          </cell>
        </row>
        <row r="5451">
          <cell r="A5451">
            <v>50035</v>
          </cell>
          <cell r="B5451" t="str">
            <v>7039024 FITTING BRA 1 PZA</v>
          </cell>
          <cell r="C5451">
            <v>31.68</v>
          </cell>
        </row>
        <row r="5452">
          <cell r="A5452">
            <v>50036</v>
          </cell>
          <cell r="B5452" t="str">
            <v>7040024 FITTING ELL 1 PZA</v>
          </cell>
          <cell r="C5452">
            <v>31.68</v>
          </cell>
        </row>
        <row r="5453">
          <cell r="A5453">
            <v>50037</v>
          </cell>
          <cell r="B5453" t="str">
            <v>7530400 TUBE PB PLU 1 PZA</v>
          </cell>
          <cell r="C5453">
            <v>51.54</v>
          </cell>
        </row>
        <row r="5454">
          <cell r="A5454">
            <v>50038</v>
          </cell>
          <cell r="B5454" t="str">
            <v>7901350 PLASTIC CHE 1 PZA</v>
          </cell>
          <cell r="C5454">
            <v>176.83</v>
          </cell>
        </row>
        <row r="5455">
          <cell r="A5455">
            <v>50039</v>
          </cell>
          <cell r="B5455" t="str">
            <v>7010216 MTR/CAP ASS 1 PZA</v>
          </cell>
          <cell r="C5455">
            <v>825.33</v>
          </cell>
        </row>
        <row r="5456">
          <cell r="A5456">
            <v>50040</v>
          </cell>
          <cell r="B5456" t="str">
            <v>0300204 FITTING 1/4 1 PZA</v>
          </cell>
          <cell r="C5456">
            <v>13.4</v>
          </cell>
        </row>
        <row r="5457">
          <cell r="A5457">
            <v>50041</v>
          </cell>
          <cell r="B5457" t="str">
            <v>7023345 FITTING BUC 1 PZA</v>
          </cell>
          <cell r="C5457">
            <v>140.13999999999999</v>
          </cell>
        </row>
        <row r="5458">
          <cell r="A5458">
            <v>50042</v>
          </cell>
          <cell r="B5458" t="str">
            <v>Valvula solenoide a 24 volts</v>
          </cell>
          <cell r="C5458">
            <v>569.85</v>
          </cell>
        </row>
        <row r="5459">
          <cell r="A5459">
            <v>50043</v>
          </cell>
          <cell r="B5459" t="str">
            <v>Tablilla electronica para equipo knigth metalico</v>
          </cell>
          <cell r="C5459">
            <v>3765.45</v>
          </cell>
        </row>
        <row r="5460">
          <cell r="A5460">
            <v>50044</v>
          </cell>
          <cell r="B5460" t="str">
            <v>7501311 KP 500 A PU 1 PZA</v>
          </cell>
          <cell r="C5460">
            <v>304.86</v>
          </cell>
        </row>
        <row r="5461">
          <cell r="A5461">
            <v>50045</v>
          </cell>
          <cell r="B5461" t="str">
            <v>7502312 KP 500 FACE 1 PZA</v>
          </cell>
          <cell r="C5461">
            <v>166.18</v>
          </cell>
        </row>
        <row r="5462">
          <cell r="A5462">
            <v>50046</v>
          </cell>
          <cell r="B5462" t="str">
            <v>7630247 COVER PLAST 1 PZA</v>
          </cell>
          <cell r="C5462">
            <v>244.2</v>
          </cell>
        </row>
        <row r="5463">
          <cell r="A5463">
            <v>50047</v>
          </cell>
          <cell r="B5463" t="str">
            <v>7025881 T-58 V, 5/8 1 PZA</v>
          </cell>
          <cell r="C5463">
            <v>19.8</v>
          </cell>
        </row>
        <row r="5464">
          <cell r="A5464">
            <v>50048</v>
          </cell>
          <cell r="B5464" t="str">
            <v>1201420 LABEL MICRO 1 PZA</v>
          </cell>
          <cell r="C5464">
            <v>45.23</v>
          </cell>
        </row>
        <row r="5465">
          <cell r="A5465">
            <v>50049</v>
          </cell>
          <cell r="B5465" t="str">
            <v>Transformador 110-220v a 24 volts</v>
          </cell>
          <cell r="C5465">
            <v>289.18</v>
          </cell>
        </row>
        <row r="5466">
          <cell r="A5466">
            <v>50050</v>
          </cell>
          <cell r="B5466" t="str">
            <v>7600927 ACCY KIT MP 200 D MICR</v>
          </cell>
          <cell r="C5466">
            <v>515.83000000000004</v>
          </cell>
        </row>
        <row r="5467">
          <cell r="A5467">
            <v>50051</v>
          </cell>
          <cell r="B5467" t="str">
            <v>Valvula check para aditivo de enjuague</v>
          </cell>
          <cell r="C5467">
            <v>338.58</v>
          </cell>
        </row>
        <row r="5468">
          <cell r="A5468">
            <v>50052</v>
          </cell>
          <cell r="B5468" t="str">
            <v>1900423 VALVE JET ASSY POWER B</v>
          </cell>
          <cell r="C5468">
            <v>468.55</v>
          </cell>
        </row>
        <row r="5469">
          <cell r="A5469">
            <v>50053</v>
          </cell>
          <cell r="B5469" t="str">
            <v>7506621 KTL-20 TUBE GEL 202. S</v>
          </cell>
          <cell r="C5469">
            <v>383.61</v>
          </cell>
        </row>
        <row r="5470">
          <cell r="A5470">
            <v>50054</v>
          </cell>
          <cell r="B5470" t="str">
            <v>7142275-2 PLC-1000 PROBELESS D</v>
          </cell>
          <cell r="C5470">
            <v>1676.24</v>
          </cell>
        </row>
        <row r="5471">
          <cell r="A5471">
            <v>50055</v>
          </cell>
          <cell r="B5471" t="str">
            <v>7018051 T-50 E ELASTIC (KP-500</v>
          </cell>
          <cell r="C5471">
            <v>119.11</v>
          </cell>
        </row>
        <row r="5472">
          <cell r="A5472">
            <v>50056</v>
          </cell>
          <cell r="B5472" t="str">
            <v>7018063 T-53 E ELASTIC (K-P500</v>
          </cell>
          <cell r="C5472">
            <v>139.66</v>
          </cell>
        </row>
        <row r="5473">
          <cell r="A5473">
            <v>50057</v>
          </cell>
          <cell r="B5473" t="str">
            <v>Sensor de conductividad</v>
          </cell>
          <cell r="C5473">
            <v>564.59</v>
          </cell>
        </row>
        <row r="5474">
          <cell r="A5474">
            <v>50058</v>
          </cell>
          <cell r="B5474" t="str">
            <v>7503453 RB-553 500 T-53 BLUE 1</v>
          </cell>
          <cell r="C5474">
            <v>520.12</v>
          </cell>
        </row>
        <row r="5475">
          <cell r="A5475">
            <v>50059</v>
          </cell>
          <cell r="B5475" t="str">
            <v>VACPAC TOOL KIT</v>
          </cell>
          <cell r="C5475">
            <v>605.41</v>
          </cell>
        </row>
        <row r="5476">
          <cell r="A5476">
            <v>50060</v>
          </cell>
          <cell r="B5476" t="str">
            <v>PAPER BAG (PKG OF 1 1 PZA</v>
          </cell>
          <cell r="C5476">
            <v>304.77</v>
          </cell>
        </row>
        <row r="5477">
          <cell r="A5477">
            <v>50061</v>
          </cell>
          <cell r="B5477" t="str">
            <v>BOLSA PARA ASPIRADORA</v>
          </cell>
          <cell r="C5477">
            <v>199.25</v>
          </cell>
        </row>
        <row r="5478">
          <cell r="A5478">
            <v>50062</v>
          </cell>
          <cell r="B5478" t="str">
            <v>PORTA GALÓN INDIVIDUAL</v>
          </cell>
          <cell r="C5478">
            <v>44.7</v>
          </cell>
        </row>
        <row r="5479">
          <cell r="A5479">
            <v>50063</v>
          </cell>
          <cell r="B5479" t="str">
            <v>PORTA GALON DOBLE P 1 PZA</v>
          </cell>
          <cell r="C5479">
            <v>84.8</v>
          </cell>
        </row>
        <row r="5480">
          <cell r="A5480">
            <v>50064</v>
          </cell>
          <cell r="B5480" t="str">
            <v>GROUTHOG (GH3)</v>
          </cell>
          <cell r="C5480">
            <v>11914.15</v>
          </cell>
        </row>
        <row r="5481">
          <cell r="A5481">
            <v>50065</v>
          </cell>
          <cell r="B5481" t="str">
            <v>GROUTHOG 4 GAL TANK (GT4)</v>
          </cell>
          <cell r="C5481">
            <v>2359.87</v>
          </cell>
        </row>
        <row r="5482">
          <cell r="A5482">
            <v>50066</v>
          </cell>
          <cell r="B5482" t="str">
            <v>225 A/H BATTERIE (02090)</v>
          </cell>
          <cell r="C5482">
            <v>2162.1799999999998</v>
          </cell>
        </row>
        <row r="5483">
          <cell r="A5483">
            <v>50067</v>
          </cell>
          <cell r="B5483" t="str">
            <v>TURBO JET 1000 (TJ1000)</v>
          </cell>
          <cell r="C5483">
            <v>15074.45</v>
          </cell>
        </row>
        <row r="5484">
          <cell r="A5484">
            <v>50068</v>
          </cell>
          <cell r="B5484" t="str">
            <v>LENTES ULTRAVIOLETA 1 UND</v>
          </cell>
          <cell r="C5484">
            <v>237.98</v>
          </cell>
        </row>
        <row r="5485">
          <cell r="A5485">
            <v>50069</v>
          </cell>
          <cell r="B5485" t="str">
            <v>1200392 LOCKS W/KEYS W/0 CAM (MAQ. LAV.LOZA BAJA T</v>
          </cell>
          <cell r="C5485">
            <v>154.47999999999999</v>
          </cell>
        </row>
        <row r="5486">
          <cell r="A5486">
            <v>50070</v>
          </cell>
          <cell r="B5486" t="str">
            <v>1200439 LOCK CAM (MAQ.LAV.LOZA BAJA TEMP.)</v>
          </cell>
          <cell r="C5486">
            <v>30.1</v>
          </cell>
        </row>
        <row r="5487">
          <cell r="A5487">
            <v>50071</v>
          </cell>
          <cell r="B5487" t="str">
            <v>9600578 BOOT FOR DOOR (MAQ.LAV.LOZA BAJA TEMP.)</v>
          </cell>
          <cell r="C5487">
            <v>62.8</v>
          </cell>
        </row>
        <row r="5488">
          <cell r="A5488">
            <v>50072</v>
          </cell>
          <cell r="B5488" t="str">
            <v>7507400 TOGGLE SWITCH (MAQ.LAV.LOZA BAJA TEMP.)</v>
          </cell>
          <cell r="C5488">
            <v>47.9</v>
          </cell>
        </row>
        <row r="5489">
          <cell r="A5489">
            <v>50073</v>
          </cell>
          <cell r="B5489" t="str">
            <v>9600838 BOOT FOR NUT (MAQ.LAV.LOZA BAJA TEMP.)</v>
          </cell>
          <cell r="C5489">
            <v>68.099999999999994</v>
          </cell>
        </row>
        <row r="5490">
          <cell r="A5490">
            <v>50074</v>
          </cell>
          <cell r="B5490" t="str">
            <v>9600837 MOMENTARY SWITCH (MAQ.LAV.LOZA BAJA TEMP.)</v>
          </cell>
          <cell r="C5490">
            <v>125.2</v>
          </cell>
        </row>
        <row r="5491">
          <cell r="A5491">
            <v>50075</v>
          </cell>
          <cell r="B5491" t="str">
            <v>9600987 L BOOT (MAQ.LAV.LOZA BAJA TEMP.)</v>
          </cell>
          <cell r="C5491">
            <v>73.400000000000006</v>
          </cell>
        </row>
        <row r="5492">
          <cell r="A5492">
            <v>50076</v>
          </cell>
          <cell r="B5492" t="str">
            <v>1900679 SWITCH, DPST (MAQ.LAV.LOZA BAJA TEMP.)</v>
          </cell>
          <cell r="C5492">
            <v>96.4</v>
          </cell>
        </row>
        <row r="5493">
          <cell r="A5493">
            <v>50077</v>
          </cell>
          <cell r="B5493" t="str">
            <v>9600498-1 LABEL,VOLT/AMP.RATIN (MAQ.LAV.LOZA BAJA</v>
          </cell>
          <cell r="C5493">
            <v>17</v>
          </cell>
        </row>
        <row r="5494">
          <cell r="A5494">
            <v>50078</v>
          </cell>
          <cell r="B5494" t="str">
            <v>0600311 FUSE 3/8 AMP. 240 VOLT (MAQ.LAV.LOZA BAJA</v>
          </cell>
          <cell r="C5494">
            <v>27.7</v>
          </cell>
        </row>
        <row r="5495">
          <cell r="A5495">
            <v>50079</v>
          </cell>
          <cell r="B5495" t="str">
            <v>2000575 TR-3040 TRANSFORMER (MAQ.LAV.LOZA BAJA TEM</v>
          </cell>
          <cell r="C5495">
            <v>451.2</v>
          </cell>
        </row>
        <row r="5496">
          <cell r="A5496">
            <v>50080</v>
          </cell>
          <cell r="B5496" t="str">
            <v>9601975 TEMP. GAUGE (MAQ.LAV.LOZA BAJA TEMP.)</v>
          </cell>
          <cell r="C5496">
            <v>327</v>
          </cell>
        </row>
        <row r="5497">
          <cell r="A5497">
            <v>50081</v>
          </cell>
          <cell r="B5497" t="str">
            <v>9601317 REED SWITCH W/MAGNET (MAQ.LAV.LOZA BAJA TE</v>
          </cell>
          <cell r="C5497">
            <v>403.2</v>
          </cell>
        </row>
        <row r="5498">
          <cell r="A5498">
            <v>50082</v>
          </cell>
          <cell r="B5498" t="str">
            <v>7018101 T-50T 11CUT TUBE (MAQ.LAV.LOZA BAJA TEMP.</v>
          </cell>
          <cell r="C5498">
            <v>31</v>
          </cell>
        </row>
        <row r="5499">
          <cell r="A5499">
            <v>50083</v>
          </cell>
          <cell r="B5499" t="str">
            <v>7503450 3-LOBE ROLLER (MAQ.LAV.LOZA BAJA TEMP.)</v>
          </cell>
          <cell r="C5499">
            <v>558.29999999999995</v>
          </cell>
        </row>
        <row r="5500">
          <cell r="A5500">
            <v>50084</v>
          </cell>
          <cell r="B5500" t="str">
            <v>7010241 MTR./CAP ASSY 40RPM 24 VDC (MAQ.LAV.LOZA B</v>
          </cell>
          <cell r="C5500">
            <v>845.8</v>
          </cell>
        </row>
        <row r="5501">
          <cell r="A5501">
            <v>50085</v>
          </cell>
          <cell r="B5501" t="str">
            <v>7146000 CB ASSY LTC (MAQ.LAV.LOZA BAJA TEMP.)</v>
          </cell>
          <cell r="C5501">
            <v>2691.25</v>
          </cell>
        </row>
        <row r="5502">
          <cell r="A5502">
            <v>50086</v>
          </cell>
          <cell r="B5502" t="str">
            <v>9600410 STRAINER Y (MAQ.LAV.LOZA BAJA TEMP.)</v>
          </cell>
          <cell r="C5502">
            <v>511</v>
          </cell>
        </row>
        <row r="5503">
          <cell r="A5503">
            <v>50087</v>
          </cell>
          <cell r="B5503" t="str">
            <v>9600444-1 DRAIN SOLENOID (MAQ.LAV.LOZA BAJA TEMP.)</v>
          </cell>
          <cell r="C5503">
            <v>927.91</v>
          </cell>
        </row>
        <row r="5504">
          <cell r="A5504">
            <v>50088</v>
          </cell>
          <cell r="B5504" t="str">
            <v>9600008 PUMP MOTOR (MAQ.LAV.LOZA BAJA TEMP.)</v>
          </cell>
          <cell r="C5504">
            <v>1711.8</v>
          </cell>
        </row>
        <row r="5505">
          <cell r="A5505">
            <v>50089</v>
          </cell>
          <cell r="B5505" t="str">
            <v>9600742 PUMP BASE (MAQ.LAV.LOZA BAJA TEMP.)</v>
          </cell>
          <cell r="C5505">
            <v>1075.2</v>
          </cell>
        </row>
        <row r="5506">
          <cell r="A5506">
            <v>50090</v>
          </cell>
          <cell r="B5506" t="str">
            <v>9600748 O-RING (MAQ.LAV.LOZA BAJA TEMP.)</v>
          </cell>
          <cell r="C5506">
            <v>49.4</v>
          </cell>
        </row>
        <row r="5507">
          <cell r="A5507">
            <v>50091</v>
          </cell>
          <cell r="B5507" t="str">
            <v>9600745 PUMP SEAL KIT (MAQ.LAV.LOZA BAJA TEMP.)</v>
          </cell>
          <cell r="C5507">
            <v>108</v>
          </cell>
        </row>
        <row r="5508">
          <cell r="A5508">
            <v>50092</v>
          </cell>
          <cell r="B5508" t="str">
            <v>9661202 OPEN IMPELLER MACHINE (MAQ.LAV.LOZA BAJA T</v>
          </cell>
          <cell r="C5508">
            <v>258.10000000000002</v>
          </cell>
        </row>
        <row r="5509">
          <cell r="A5509">
            <v>50093</v>
          </cell>
          <cell r="B5509" t="str">
            <v>9600750 PUMP COVER (MAQ.LAV.LOZA BAJA TEMP.)</v>
          </cell>
          <cell r="C5509">
            <v>1160.3</v>
          </cell>
        </row>
        <row r="5510">
          <cell r="A5510">
            <v>50094</v>
          </cell>
          <cell r="B5510" t="str">
            <v>7020182 P/U TUBE 18CUTX 1/4 X 1/4 (MAQ.LAV.LOZA</v>
          </cell>
          <cell r="C5510">
            <v>94</v>
          </cell>
        </row>
        <row r="5511">
          <cell r="A5511">
            <v>50095</v>
          </cell>
          <cell r="B5511" t="str">
            <v>7028109 T-25P POLY TUBE CUT BY 20 FT. (MAQ.LAV.LOZ</v>
          </cell>
          <cell r="C5511">
            <v>60.2</v>
          </cell>
        </row>
        <row r="5512">
          <cell r="A5512">
            <v>50096</v>
          </cell>
          <cell r="B5512" t="str">
            <v>9600721 TUBING .28 O.D RED CUT 20 FT. (MAQ.LAV.LOZ</v>
          </cell>
          <cell r="C5512">
            <v>123.13</v>
          </cell>
        </row>
        <row r="5513">
          <cell r="A5513">
            <v>50097</v>
          </cell>
          <cell r="B5513" t="str">
            <v>9600722 TUBING.28 O.D BLUE CUT 20 FT. (MAQ.LAV.LOZ</v>
          </cell>
          <cell r="C5513">
            <v>68.099999999999994</v>
          </cell>
        </row>
        <row r="5514">
          <cell r="A5514">
            <v>50098</v>
          </cell>
          <cell r="B5514" t="str">
            <v>SPR20RBHD PULIDORA DE PISOS 175RPM</v>
          </cell>
          <cell r="C5514">
            <v>9593.4</v>
          </cell>
        </row>
        <row r="5515">
          <cell r="A5515">
            <v>50099</v>
          </cell>
          <cell r="B5515" t="str">
            <v>PORTADISCO DE 20 1 PZA</v>
          </cell>
          <cell r="C5515">
            <v>729.73</v>
          </cell>
        </row>
        <row r="5516">
          <cell r="A5516">
            <v>50100</v>
          </cell>
          <cell r="B5516" t="str">
            <v>CEPILLO ROTATORIO 19 EN PP C/ALZA (2119-A)</v>
          </cell>
          <cell r="C5516">
            <v>331.7</v>
          </cell>
        </row>
        <row r="5517">
          <cell r="A5517">
            <v>50101</v>
          </cell>
          <cell r="B5517" t="str">
            <v>190123 TANQUE DE PO 1 PZA</v>
          </cell>
          <cell r="C5517">
            <v>1643.85</v>
          </cell>
        </row>
        <row r="5518">
          <cell r="A5518">
            <v>50102</v>
          </cell>
          <cell r="B5518" t="str">
            <v>PULIDORA DPISOS1600RPM 609505 MODEL 2320</v>
          </cell>
          <cell r="C5518">
            <v>10437.5</v>
          </cell>
        </row>
        <row r="5519">
          <cell r="A5519">
            <v>50103</v>
          </cell>
          <cell r="B5519" t="str">
            <v>240298 BLADE WIPER 1 PZA</v>
          </cell>
          <cell r="C5519">
            <v>162.9</v>
          </cell>
        </row>
        <row r="5520">
          <cell r="A5520">
            <v>50104</v>
          </cell>
          <cell r="B5520" t="str">
            <v>240299 BLADE SERRAT 1 PZA</v>
          </cell>
          <cell r="C5520">
            <v>162.9</v>
          </cell>
        </row>
        <row r="5521">
          <cell r="A5521">
            <v>50105</v>
          </cell>
          <cell r="B5521" t="str">
            <v>230483 SPACER BLADE 1 PZA</v>
          </cell>
          <cell r="C5521">
            <v>68.55</v>
          </cell>
        </row>
        <row r="5522">
          <cell r="A5522">
            <v>50106</v>
          </cell>
          <cell r="B5522" t="str">
            <v>230727 CHANNEL SQG 1 PZA</v>
          </cell>
          <cell r="C5522">
            <v>624.64</v>
          </cell>
        </row>
        <row r="5523">
          <cell r="A5523">
            <v>50107</v>
          </cell>
          <cell r="B5523" t="str">
            <v>PULIDORA D/PISOS TAON 21</v>
          </cell>
          <cell r="C5523">
            <v>35735.300000000003</v>
          </cell>
        </row>
        <row r="5524">
          <cell r="A5524">
            <v>50108</v>
          </cell>
          <cell r="B5524" t="str">
            <v>600588 KIT DE CLUTC 1 PZA</v>
          </cell>
          <cell r="C5524">
            <v>1901.8</v>
          </cell>
        </row>
        <row r="5525">
          <cell r="A5525">
            <v>50109</v>
          </cell>
          <cell r="B5525" t="str">
            <v>PULIDORA DE GAS PROPANO C/BASE ROTOMOLDEADA, MOTOR</v>
          </cell>
          <cell r="C5525">
            <v>59937.91</v>
          </cell>
        </row>
        <row r="5526">
          <cell r="A5526">
            <v>50110</v>
          </cell>
          <cell r="B5526" t="str">
            <v>PULIDORA BAJA VELOCIDAD</v>
          </cell>
          <cell r="C5526">
            <v>8095.5</v>
          </cell>
        </row>
        <row r="5527">
          <cell r="A5527">
            <v>50111</v>
          </cell>
          <cell r="B5527" t="str">
            <v>BARREDORA AUTOMATICA37 608790 SCOUT COMPLETA</v>
          </cell>
          <cell r="C5527">
            <v>56139.199999999997</v>
          </cell>
        </row>
        <row r="5528">
          <cell r="A5528">
            <v>50112</v>
          </cell>
          <cell r="B5528" t="str">
            <v>607971 SCOUT 27 PUSH SWEEPER P/MAQ.BARREDORA DE 2</v>
          </cell>
          <cell r="C5528">
            <v>3003.6</v>
          </cell>
        </row>
        <row r="5529">
          <cell r="A5529">
            <v>50113</v>
          </cell>
          <cell r="B5529" t="str">
            <v>190928 KIT DE ASPIRADO MANUAL P/SPEED SCRUB</v>
          </cell>
          <cell r="C5529">
            <v>662.3</v>
          </cell>
        </row>
        <row r="5530">
          <cell r="A5530">
            <v>50114</v>
          </cell>
          <cell r="B5530" t="str">
            <v>240249 PORTADISCO P 1 PZA</v>
          </cell>
          <cell r="C5530">
            <v>995.1</v>
          </cell>
        </row>
        <row r="5531">
          <cell r="A5531">
            <v>50115</v>
          </cell>
          <cell r="B5531" t="str">
            <v>240250 CEPILLO DE POLIPROPILENO</v>
          </cell>
          <cell r="C5531">
            <v>856</v>
          </cell>
        </row>
        <row r="5532">
          <cell r="A5532">
            <v>50116</v>
          </cell>
          <cell r="B5532" t="str">
            <v>130869 BATERIA P/MOD.5100,5200 130 AMPS./HORA 12 V</v>
          </cell>
          <cell r="C5532">
            <v>1237.2</v>
          </cell>
        </row>
        <row r="5533">
          <cell r="A5533">
            <v>50117</v>
          </cell>
          <cell r="B5533" t="str">
            <v>130948 CARGADOR DE 1 PZA</v>
          </cell>
          <cell r="C5533">
            <v>2520.6</v>
          </cell>
        </row>
        <row r="5534">
          <cell r="A5534">
            <v>50118</v>
          </cell>
          <cell r="B5534" t="str">
            <v>607506 SPEED SCRUB 27MOD.5540</v>
          </cell>
          <cell r="C5534">
            <v>68322.2</v>
          </cell>
        </row>
        <row r="5535">
          <cell r="A5535">
            <v>50119</v>
          </cell>
          <cell r="B5535" t="str">
            <v>240232 PORTADISCO 1 1 PZA</v>
          </cell>
          <cell r="C5535">
            <v>935</v>
          </cell>
        </row>
        <row r="5536">
          <cell r="A5536">
            <v>50120</v>
          </cell>
          <cell r="B5536" t="str">
            <v>240227 CEPILLO DE P 1 PZA</v>
          </cell>
          <cell r="C5536">
            <v>690</v>
          </cell>
        </row>
        <row r="5537">
          <cell r="A5537">
            <v>50121</v>
          </cell>
          <cell r="B5537" t="str">
            <v>601733 BATERIA P/MOD.5560,5540</v>
          </cell>
          <cell r="C5537">
            <v>1873.3</v>
          </cell>
        </row>
        <row r="5538">
          <cell r="A5538">
            <v>50122</v>
          </cell>
          <cell r="B5538" t="str">
            <v>601734 CARGADOR BAT.M5560,5540</v>
          </cell>
          <cell r="C5538">
            <v>3821.3</v>
          </cell>
        </row>
        <row r="5539">
          <cell r="A5539">
            <v>50123</v>
          </cell>
          <cell r="B5539" t="str">
            <v>607541 SPEED SCRUB 33</v>
          </cell>
          <cell r="C5539">
            <v>70376.7</v>
          </cell>
        </row>
        <row r="5540">
          <cell r="A5540">
            <v>50124</v>
          </cell>
          <cell r="B5540" t="str">
            <v>240233 PORTADISOC 1 1 PZA</v>
          </cell>
          <cell r="C5540">
            <v>1059.5999999999999</v>
          </cell>
        </row>
        <row r="5541">
          <cell r="A5541">
            <v>50125</v>
          </cell>
          <cell r="B5541" t="str">
            <v>240230 CEPILLOS P/REST SS3301P</v>
          </cell>
          <cell r="C5541">
            <v>1052.8</v>
          </cell>
        </row>
        <row r="5542">
          <cell r="A5542">
            <v>50126</v>
          </cell>
          <cell r="B5542" t="str">
            <v>608740 ASPIRADORA DE BOLSA 12 MODEL 3200</v>
          </cell>
          <cell r="C5542">
            <v>2286.1</v>
          </cell>
        </row>
        <row r="5543">
          <cell r="A5543">
            <v>50127</v>
          </cell>
          <cell r="B5543" t="str">
            <v>605142 BOLSA DESECHABLE PAQ.C3</v>
          </cell>
          <cell r="C5543">
            <v>43.5</v>
          </cell>
        </row>
        <row r="5544">
          <cell r="A5544">
            <v>50128</v>
          </cell>
          <cell r="B5544" t="str">
            <v>605200 BOLSA DE TELA 1 PZA</v>
          </cell>
          <cell r="C5544">
            <v>303.8</v>
          </cell>
        </row>
        <row r="5545">
          <cell r="A5545">
            <v>50129</v>
          </cell>
          <cell r="B5545" t="str">
            <v>607876 ASPIRADORA VERTICAL 14 MODEL 3220</v>
          </cell>
          <cell r="C5545">
            <v>4836.5</v>
          </cell>
        </row>
        <row r="5546">
          <cell r="A5546">
            <v>50130</v>
          </cell>
          <cell r="B5546" t="str">
            <v>604838 BOLSA DESECH.1 PAQ.C/10</v>
          </cell>
          <cell r="C5546">
            <v>128.5</v>
          </cell>
        </row>
        <row r="5547">
          <cell r="A5547">
            <v>50131</v>
          </cell>
          <cell r="B5547" t="str">
            <v>900034 BOLSA DE TEL 1 PZA</v>
          </cell>
          <cell r="C5547">
            <v>186.6</v>
          </cell>
        </row>
        <row r="5548">
          <cell r="A5548">
            <v>50132</v>
          </cell>
          <cell r="B5548" t="str">
            <v>604802 KIT DE ACCESORIOS 1 PZA</v>
          </cell>
          <cell r="C5548">
            <v>187.2</v>
          </cell>
        </row>
        <row r="5549">
          <cell r="A5549">
            <v>50133</v>
          </cell>
          <cell r="B5549" t="str">
            <v>190951 KIT DE AIRE 1 PZA</v>
          </cell>
          <cell r="C5549">
            <v>465.21</v>
          </cell>
        </row>
        <row r="5550">
          <cell r="A5550">
            <v>50134</v>
          </cell>
          <cell r="B5550" t="str">
            <v>160464 HOSE VAC 1/1 1 PZA</v>
          </cell>
          <cell r="C5550">
            <v>351.46</v>
          </cell>
        </row>
        <row r="5551">
          <cell r="A5551">
            <v>50135</v>
          </cell>
          <cell r="B5551" t="str">
            <v>200956 SHOE 16 FLO 1 PZA</v>
          </cell>
          <cell r="C5551">
            <v>51.21</v>
          </cell>
        </row>
        <row r="5552">
          <cell r="A5552">
            <v>50136</v>
          </cell>
          <cell r="B5552" t="str">
            <v>469777904 BRUSH PRO 1 PZA</v>
          </cell>
          <cell r="C5552">
            <v>1810.52</v>
          </cell>
        </row>
        <row r="5553">
          <cell r="A5553">
            <v>50137</v>
          </cell>
          <cell r="B5553" t="str">
            <v>069777061 SCREE PRE 1 PZA</v>
          </cell>
          <cell r="C5553">
            <v>277.73</v>
          </cell>
        </row>
        <row r="5554">
          <cell r="A5554">
            <v>50138</v>
          </cell>
          <cell r="B5554" t="str">
            <v>607742 ASPIRADORA VERTICAL 26 MODEL 3260</v>
          </cell>
          <cell r="C5554">
            <v>10770.8</v>
          </cell>
        </row>
        <row r="5555">
          <cell r="A5555">
            <v>50139</v>
          </cell>
          <cell r="B5555" t="str">
            <v>900036 BOLSA DESECH 1 PZA</v>
          </cell>
          <cell r="C5555">
            <v>243.1</v>
          </cell>
        </row>
        <row r="5556">
          <cell r="A5556">
            <v>50140</v>
          </cell>
          <cell r="B5556" t="str">
            <v>900016 BOLSA DE TELA 1 PZA</v>
          </cell>
          <cell r="C5556">
            <v>224.4</v>
          </cell>
        </row>
        <row r="5557">
          <cell r="A5557">
            <v>50141</v>
          </cell>
          <cell r="B5557" t="str">
            <v>190048 KIT DE ACCES 1 PZA</v>
          </cell>
          <cell r="C5557">
            <v>367.7</v>
          </cell>
        </row>
        <row r="5558">
          <cell r="A5558">
            <v>50142</v>
          </cell>
          <cell r="B5558" t="str">
            <v>190973 KIT DE AIRE 1 PZA</v>
          </cell>
          <cell r="C5558">
            <v>548.4</v>
          </cell>
        </row>
        <row r="5559">
          <cell r="A5559">
            <v>50143</v>
          </cell>
          <cell r="B5559" t="str">
            <v>607751 ASPIRADORA DE MOCHILA MODEL 3050</v>
          </cell>
          <cell r="C5559">
            <v>3281.6</v>
          </cell>
        </row>
        <row r="5560">
          <cell r="A5560">
            <v>50144</v>
          </cell>
          <cell r="B5560" t="str">
            <v>603373 BOLSA DESECHABLE PAQ.10</v>
          </cell>
          <cell r="C5560">
            <v>131.4</v>
          </cell>
        </row>
        <row r="5561">
          <cell r="A5561">
            <v>50145</v>
          </cell>
          <cell r="B5561" t="str">
            <v>900027 BOLSA DE TEL 1 PZA</v>
          </cell>
          <cell r="C5561">
            <v>141.9</v>
          </cell>
        </row>
        <row r="5562">
          <cell r="A5562">
            <v>50146</v>
          </cell>
          <cell r="B5562" t="str">
            <v>610988 KIT DE ACCESORIOS 1 PZA</v>
          </cell>
          <cell r="C5562">
            <v>679.5</v>
          </cell>
        </row>
        <row r="5563">
          <cell r="A5563">
            <v>50147</v>
          </cell>
          <cell r="B5563" t="str">
            <v>190938 KIT DE FILTR 1 PZA</v>
          </cell>
          <cell r="C5563">
            <v>1473.8</v>
          </cell>
        </row>
        <row r="5564">
          <cell r="A5564">
            <v>50148</v>
          </cell>
          <cell r="B5564" t="str">
            <v>069777111 BANDA SCO 1 PZA</v>
          </cell>
          <cell r="C5564">
            <v>374.75</v>
          </cell>
        </row>
        <row r="5565">
          <cell r="A5565">
            <v>50149</v>
          </cell>
          <cell r="B5565" t="str">
            <v>069777063 BANDA P/C 1 PZA</v>
          </cell>
          <cell r="C5565">
            <v>152.69</v>
          </cell>
        </row>
        <row r="5566">
          <cell r="A5566">
            <v>50150</v>
          </cell>
          <cell r="B5566" t="str">
            <v>069777177 BANDA .38 1 PZA</v>
          </cell>
          <cell r="C5566">
            <v>152.69</v>
          </cell>
        </row>
        <row r="5567">
          <cell r="A5567">
            <v>50151</v>
          </cell>
          <cell r="B5567" t="str">
            <v>069777149 BANDA LAT 1 PZA</v>
          </cell>
          <cell r="C5567">
            <v>132.88999999999999</v>
          </cell>
        </row>
        <row r="5568">
          <cell r="A5568">
            <v>50152</v>
          </cell>
          <cell r="B5568" t="str">
            <v>069777119 SKIRT P/S 1 PZA</v>
          </cell>
          <cell r="C5568">
            <v>169.78</v>
          </cell>
        </row>
        <row r="5569">
          <cell r="A5569">
            <v>50153</v>
          </cell>
          <cell r="B5569" t="str">
            <v>607673 ASPIRAD.LIQUIDOS 15 GAL MODEL 3500</v>
          </cell>
          <cell r="C5569">
            <v>7245</v>
          </cell>
        </row>
        <row r="5570">
          <cell r="A5570">
            <v>50154</v>
          </cell>
          <cell r="B5570" t="str">
            <v>190972 KIT RASTRILL 1 PZA</v>
          </cell>
          <cell r="C5570">
            <v>2391.4</v>
          </cell>
        </row>
        <row r="5571">
          <cell r="A5571">
            <v>50155</v>
          </cell>
          <cell r="B5571" t="str">
            <v>900102 BOLSA DE PAP 1 PZA</v>
          </cell>
          <cell r="C5571">
            <v>314.3</v>
          </cell>
        </row>
        <row r="5572">
          <cell r="A5572">
            <v>50156</v>
          </cell>
          <cell r="B5572" t="str">
            <v>900104 BOLSA DE TEL 1 PZA</v>
          </cell>
          <cell r="C5572">
            <v>270.39999999999998</v>
          </cell>
        </row>
        <row r="5573">
          <cell r="A5573">
            <v>50157</v>
          </cell>
          <cell r="B5573" t="str">
            <v>069777101 SHIELD HO 1 PZA</v>
          </cell>
          <cell r="C5573">
            <v>677.96</v>
          </cell>
        </row>
        <row r="5574">
          <cell r="A5574">
            <v>50158</v>
          </cell>
          <cell r="B5574" t="str">
            <v>607679 LAV.DE ALFOMB.MODEL1120</v>
          </cell>
          <cell r="C5574">
            <v>17380.900000000001</v>
          </cell>
        </row>
        <row r="5575">
          <cell r="A5575">
            <v>50159</v>
          </cell>
          <cell r="B5575" t="str">
            <v>069777133 LLANTAS D 1 PZA</v>
          </cell>
          <cell r="C5575">
            <v>207.48</v>
          </cell>
        </row>
        <row r="5576">
          <cell r="A5576">
            <v>50160</v>
          </cell>
          <cell r="B5576" t="str">
            <v>600085000 LLANTA TR 1 PZA</v>
          </cell>
          <cell r="C5576">
            <v>4135.74</v>
          </cell>
        </row>
        <row r="5577">
          <cell r="A5577">
            <v>50161</v>
          </cell>
          <cell r="B5577" t="str">
            <v>069777277 HULE LATE 1 PZA</v>
          </cell>
          <cell r="C5577">
            <v>167.1</v>
          </cell>
        </row>
        <row r="5578">
          <cell r="A5578">
            <v>50162</v>
          </cell>
          <cell r="B5578" t="str">
            <v>069777332 SKIRT SID 1 PZA</v>
          </cell>
          <cell r="C5578">
            <v>38.21</v>
          </cell>
        </row>
        <row r="5579">
          <cell r="A5579">
            <v>50163</v>
          </cell>
          <cell r="B5579" t="str">
            <v>190710 KIT DE ACCES 1 PZA</v>
          </cell>
          <cell r="C5579">
            <v>2191.9</v>
          </cell>
        </row>
        <row r="5580">
          <cell r="A5580">
            <v>50164</v>
          </cell>
          <cell r="B5580" t="str">
            <v>607875 LAVALFOMBRAS PE 1000 MOD.1240</v>
          </cell>
          <cell r="C5580">
            <v>22308.799999999999</v>
          </cell>
        </row>
        <row r="5581">
          <cell r="A5581">
            <v>50165</v>
          </cell>
          <cell r="B5581" t="str">
            <v>069777018 BASE P/CE 1 PZA</v>
          </cell>
          <cell r="C5581">
            <v>25.99</v>
          </cell>
        </row>
        <row r="5582">
          <cell r="A5582">
            <v>50166</v>
          </cell>
          <cell r="B5582" t="str">
            <v>069777016 FALDON CO 1 PZA</v>
          </cell>
          <cell r="C5582">
            <v>33.520000000000003</v>
          </cell>
        </row>
        <row r="5583">
          <cell r="A5583">
            <v>50167</v>
          </cell>
          <cell r="B5583" t="str">
            <v>607713 LAV.DE ALFOMB.PORTATIL MODEL 1000</v>
          </cell>
          <cell r="C5583">
            <v>9375</v>
          </cell>
        </row>
        <row r="5584">
          <cell r="A5584">
            <v>50168</v>
          </cell>
          <cell r="B5584" t="str">
            <v>169777017 FALDON DE 1 PZA</v>
          </cell>
          <cell r="C5584">
            <v>69.56</v>
          </cell>
        </row>
        <row r="5585">
          <cell r="A5585">
            <v>50169</v>
          </cell>
          <cell r="B5585" t="str">
            <v>469777905 CEPILLO FRONTAL PRI P/SCOUT 37 B 1 PZA.</v>
          </cell>
          <cell r="C5585">
            <v>1587.35</v>
          </cell>
        </row>
        <row r="5586">
          <cell r="A5586">
            <v>50170</v>
          </cell>
          <cell r="B5586" t="str">
            <v>069777412 CEPILLO MONTABLE P/ SCOUT 37B 1 PZA.</v>
          </cell>
          <cell r="C5586">
            <v>915.1</v>
          </cell>
        </row>
        <row r="5587">
          <cell r="A5587">
            <v>50171</v>
          </cell>
          <cell r="B5587" t="str">
            <v>069777001 FILTRO EL 1 PZA</v>
          </cell>
          <cell r="C5587">
            <v>1777.74</v>
          </cell>
        </row>
        <row r="5588">
          <cell r="A5588">
            <v>50172</v>
          </cell>
          <cell r="B5588" t="str">
            <v>608257 SECADOR DE ALFOMBRAS MODEL 200</v>
          </cell>
          <cell r="C5588">
            <v>2136.9</v>
          </cell>
        </row>
        <row r="5589">
          <cell r="A5589">
            <v>50173</v>
          </cell>
          <cell r="B5589" t="str">
            <v>MAQUINA LAVALOZA AUT. BAJA TEMP. MARCA KNIGTH</v>
          </cell>
          <cell r="C5589">
            <v>41741.699999999997</v>
          </cell>
        </row>
        <row r="5590">
          <cell r="A5590">
            <v>50174</v>
          </cell>
          <cell r="B5590" t="str">
            <v>CRT15 CARRETE DE 15 1 PZA</v>
          </cell>
          <cell r="C5590">
            <v>1378.92</v>
          </cell>
        </row>
        <row r="5591">
          <cell r="A5591">
            <v>50175</v>
          </cell>
          <cell r="B5591" t="str">
            <v>COT PASADOR E 15 1 PZA</v>
          </cell>
          <cell r="C5591">
            <v>3.9</v>
          </cell>
        </row>
        <row r="5592">
          <cell r="A5592">
            <v>50176</v>
          </cell>
          <cell r="B5592" t="str">
            <v>FWAX15 ARANDELA DE 1 PZA</v>
          </cell>
          <cell r="C5592">
            <v>7.89</v>
          </cell>
        </row>
        <row r="5593">
          <cell r="A5593">
            <v>50177</v>
          </cell>
          <cell r="B5593" t="str">
            <v>W15 RUEDA DE GOMA E 1 PZA</v>
          </cell>
          <cell r="C5593">
            <v>150.03</v>
          </cell>
        </row>
        <row r="5594">
          <cell r="A5594">
            <v>50178</v>
          </cell>
          <cell r="B5594" t="str">
            <v>CVR 15 CUBIERAT Y C 1 PZA</v>
          </cell>
          <cell r="C5594">
            <v>310.49</v>
          </cell>
        </row>
        <row r="5595">
          <cell r="A5595">
            <v>50179</v>
          </cell>
          <cell r="B5595" t="str">
            <v>B12126 CAJA DE CONT 1 PZA</v>
          </cell>
          <cell r="C5595">
            <v>567.33000000000004</v>
          </cell>
        </row>
        <row r="5596">
          <cell r="A5596">
            <v>50180</v>
          </cell>
          <cell r="B5596" t="str">
            <v>D 15 BIDON DE 15 GA 1 PZA</v>
          </cell>
          <cell r="C5596">
            <v>326.89999999999998</v>
          </cell>
        </row>
        <row r="5597">
          <cell r="A5597">
            <v>50181</v>
          </cell>
          <cell r="B5597" t="str">
            <v>SSS 15 BARRA DE ACE 1 PZA</v>
          </cell>
          <cell r="C5597">
            <v>126.08</v>
          </cell>
        </row>
        <row r="5598">
          <cell r="A5598">
            <v>50182</v>
          </cell>
          <cell r="B5598" t="str">
            <v>HB5638 PUA P/MANGUE 1 PZA</v>
          </cell>
          <cell r="C5598">
            <v>15.77</v>
          </cell>
        </row>
        <row r="5599">
          <cell r="A5599">
            <v>50183</v>
          </cell>
          <cell r="B5599" t="str">
            <v>AP 25 TAPON DE AIRE 1 PZA</v>
          </cell>
          <cell r="C5599">
            <v>18.21</v>
          </cell>
        </row>
        <row r="5600">
          <cell r="A5600">
            <v>50184</v>
          </cell>
          <cell r="B5600" t="str">
            <v>H38-33 MANGUERA DE 1 PZA</v>
          </cell>
          <cell r="C5600">
            <v>26.74</v>
          </cell>
        </row>
        <row r="5601">
          <cell r="A5601">
            <v>50185</v>
          </cell>
          <cell r="B5601" t="str">
            <v>WB5 MANGUITO DE POL 1 PZA</v>
          </cell>
          <cell r="C5601">
            <v>7.37</v>
          </cell>
        </row>
        <row r="5602">
          <cell r="A5602">
            <v>50186</v>
          </cell>
          <cell r="B5602" t="str">
            <v>H34-25 MANGUERA DE 1 PZA</v>
          </cell>
          <cell r="C5602">
            <v>297.18</v>
          </cell>
        </row>
        <row r="5603">
          <cell r="A5603">
            <v>50187</v>
          </cell>
          <cell r="B5603" t="str">
            <v>HB1212 PUA D POLIET 1 PZA</v>
          </cell>
          <cell r="C5603">
            <v>8.73</v>
          </cell>
        </row>
        <row r="5604">
          <cell r="A5604">
            <v>50188</v>
          </cell>
          <cell r="B5604" t="str">
            <v>SSC CUBIERTA DE ACE 1 PZA</v>
          </cell>
          <cell r="C5604">
            <v>472.78</v>
          </cell>
        </row>
        <row r="5605">
          <cell r="A5605">
            <v>50189</v>
          </cell>
          <cell r="B5605" t="str">
            <v>H21 MANIJA 1 PZA</v>
          </cell>
          <cell r="C5605">
            <v>118.29</v>
          </cell>
        </row>
        <row r="5606">
          <cell r="A5606">
            <v>50190</v>
          </cell>
          <cell r="B5606" t="str">
            <v>STR14 COLADOR 1 PZA</v>
          </cell>
          <cell r="C5606">
            <v>84.29</v>
          </cell>
        </row>
        <row r="5607">
          <cell r="A5607">
            <v>50191</v>
          </cell>
          <cell r="B5607" t="str">
            <v>CV38 VALVULA DE RET 1 PZA</v>
          </cell>
          <cell r="C5607">
            <v>118.01</v>
          </cell>
        </row>
        <row r="5608">
          <cell r="A5608">
            <v>50192</v>
          </cell>
          <cell r="B5608" t="str">
            <v>HV50 VALVULA DE BOL 1 PZA</v>
          </cell>
          <cell r="C5608">
            <v>211.18</v>
          </cell>
        </row>
        <row r="5609">
          <cell r="A5609">
            <v>50193</v>
          </cell>
          <cell r="B5609" t="str">
            <v>HB14P PUA P/MANG D 1 PZA</v>
          </cell>
          <cell r="C5609">
            <v>23.65</v>
          </cell>
        </row>
        <row r="5610">
          <cell r="A5610">
            <v>50194</v>
          </cell>
          <cell r="B5610" t="str">
            <v>B887 CAJA DE CONTRO 1 PZA</v>
          </cell>
          <cell r="C5610">
            <v>630.36</v>
          </cell>
        </row>
        <row r="5611">
          <cell r="A5611">
            <v>50195</v>
          </cell>
          <cell r="B5611" t="str">
            <v>SSL CANDADO DE ACER 1 PZA</v>
          </cell>
          <cell r="C5611">
            <v>52.8</v>
          </cell>
        </row>
        <row r="5612">
          <cell r="A5612">
            <v>50196</v>
          </cell>
          <cell r="B5612" t="str">
            <v>HBEL 1814 CODO DE P 1 PZA</v>
          </cell>
          <cell r="C5612">
            <v>16.86</v>
          </cell>
        </row>
        <row r="5613">
          <cell r="A5613">
            <v>50197</v>
          </cell>
          <cell r="B5613" t="str">
            <v>BA25 ADAPTADOR D BR 1 PZA</v>
          </cell>
          <cell r="C5613">
            <v>15.77</v>
          </cell>
        </row>
        <row r="5614">
          <cell r="A5614">
            <v>50198</v>
          </cell>
          <cell r="B5614" t="str">
            <v>AG100 CALIBRADOR DE 1 PZA</v>
          </cell>
          <cell r="C5614">
            <v>118.01</v>
          </cell>
        </row>
        <row r="5615">
          <cell r="A5615">
            <v>50199</v>
          </cell>
          <cell r="B5615" t="str">
            <v>HB1438 PUA D POLIET 1 PZA</v>
          </cell>
          <cell r="C5615">
            <v>9.39</v>
          </cell>
        </row>
        <row r="5616">
          <cell r="A5616">
            <v>50200</v>
          </cell>
          <cell r="B5616" t="str">
            <v>NV14Y VALVULA DE AG 1 PZA</v>
          </cell>
          <cell r="C5616">
            <v>462.29</v>
          </cell>
        </row>
        <row r="5617">
          <cell r="A5617">
            <v>50201</v>
          </cell>
          <cell r="B5617" t="str">
            <v xml:space="preserve">SERV. BIMESTRAL LGS PRIMAVERA </v>
          </cell>
          <cell r="C5617">
            <v>9.0500000000000007</v>
          </cell>
        </row>
        <row r="5618">
          <cell r="A5618">
            <v>50202</v>
          </cell>
          <cell r="B5618" t="str">
            <v>R15-COMBINACION DE 1 PZA</v>
          </cell>
          <cell r="C5618">
            <v>758.58</v>
          </cell>
        </row>
        <row r="5619">
          <cell r="A5619">
            <v>50203</v>
          </cell>
          <cell r="B5619" t="str">
            <v>T5 TE DE POLIETILEN 1 PZA</v>
          </cell>
          <cell r="C5619">
            <v>33.380000000000003</v>
          </cell>
        </row>
        <row r="5620">
          <cell r="A5620">
            <v>50204</v>
          </cell>
          <cell r="B5620" t="str">
            <v>HB1238 PUA DE POLIE 1 PZA</v>
          </cell>
          <cell r="C5620">
            <v>8.52</v>
          </cell>
        </row>
        <row r="5621">
          <cell r="A5621">
            <v>50205</v>
          </cell>
          <cell r="B5621" t="str">
            <v>HBEL1238 CODO D PUA 1 PZA</v>
          </cell>
          <cell r="C5621">
            <v>33.72</v>
          </cell>
        </row>
        <row r="5622">
          <cell r="A5622">
            <v>50206</v>
          </cell>
          <cell r="B5622" t="str">
            <v>P56 BOMBA DE AIRE F 1 PZA</v>
          </cell>
          <cell r="C5622">
            <v>2548.61</v>
          </cell>
        </row>
        <row r="5623">
          <cell r="A5623">
            <v>50207</v>
          </cell>
          <cell r="B5623" t="str">
            <v>H38-25 MANGUERA DE 1 PZA</v>
          </cell>
          <cell r="C5623">
            <v>17.809999999999999</v>
          </cell>
        </row>
        <row r="5624">
          <cell r="A5624">
            <v>50208</v>
          </cell>
          <cell r="B5624" t="str">
            <v>CVR 5 TAPADERA Y CA 1 PZA</v>
          </cell>
          <cell r="C5624">
            <v>14.79</v>
          </cell>
        </row>
        <row r="5625">
          <cell r="A5625">
            <v>50209</v>
          </cell>
          <cell r="B5625" t="str">
            <v>H12-20 MANGUERA D D 1 PZA</v>
          </cell>
          <cell r="C5625">
            <v>208.01</v>
          </cell>
        </row>
        <row r="5626">
          <cell r="A5626">
            <v>50210</v>
          </cell>
          <cell r="B5626" t="str">
            <v>HBEL 5638 CODO D PU 1 PZA</v>
          </cell>
          <cell r="C5626">
            <v>15.58</v>
          </cell>
        </row>
        <row r="5627">
          <cell r="A5627">
            <v>50211</v>
          </cell>
          <cell r="B5627" t="str">
            <v>2312 STRAINER 1 PZA</v>
          </cell>
          <cell r="C5627">
            <v>28.99</v>
          </cell>
        </row>
        <row r="5628">
          <cell r="A5628">
            <v>50212</v>
          </cell>
          <cell r="B5628" t="str">
            <v>2314 ELECTRIC CORD 1 PZA</v>
          </cell>
          <cell r="C5628">
            <v>101.48</v>
          </cell>
        </row>
        <row r="5629">
          <cell r="A5629">
            <v>50213</v>
          </cell>
          <cell r="B5629" t="str">
            <v>2315 STRAIN RELIEF 1 PZA</v>
          </cell>
          <cell r="C5629">
            <v>7.25</v>
          </cell>
        </row>
        <row r="5630">
          <cell r="A5630">
            <v>50214</v>
          </cell>
          <cell r="B5630" t="str">
            <v>2323 MOTOR 110 VOLT 1 PZA</v>
          </cell>
          <cell r="C5630">
            <v>1688.91</v>
          </cell>
        </row>
        <row r="5631">
          <cell r="A5631">
            <v>50215</v>
          </cell>
          <cell r="B5631" t="str">
            <v>2330 O-RING 1 PZA</v>
          </cell>
          <cell r="C5631">
            <v>28.99</v>
          </cell>
        </row>
        <row r="5632">
          <cell r="A5632">
            <v>50216</v>
          </cell>
          <cell r="B5632" t="str">
            <v>2375 SUPPLY TUBE TO 1 PZA</v>
          </cell>
          <cell r="C5632">
            <v>17.399999999999999</v>
          </cell>
        </row>
        <row r="5633">
          <cell r="A5633">
            <v>50217</v>
          </cell>
          <cell r="B5633" t="str">
            <v>2401 SUPPLY TUBE UP 1 PZA</v>
          </cell>
          <cell r="C5633">
            <v>17.399999999999999</v>
          </cell>
        </row>
        <row r="5634">
          <cell r="A5634">
            <v>50218</v>
          </cell>
          <cell r="B5634" t="str">
            <v>200939 SHOE STAINLESS  MAGNUM</v>
          </cell>
          <cell r="C5634">
            <v>39.49</v>
          </cell>
        </row>
        <row r="5635">
          <cell r="A5635">
            <v>50219</v>
          </cell>
          <cell r="B5635" t="str">
            <v>190603 VALVE PIN &amp; SPRING KIT MAGNUM</v>
          </cell>
          <cell r="C5635">
            <v>213.79</v>
          </cell>
        </row>
        <row r="5636">
          <cell r="A5636">
            <v>50220</v>
          </cell>
          <cell r="B5636" t="str">
            <v>190600 VALVE PIN &amp; SPRING KIT MAGNUM</v>
          </cell>
          <cell r="C5636">
            <v>126.56</v>
          </cell>
        </row>
        <row r="5637">
          <cell r="A5637">
            <v>50221</v>
          </cell>
          <cell r="B5637" t="str">
            <v>130700 SWITCH LINGHTED ROCKER 120 V.   MAGNUM</v>
          </cell>
          <cell r="C5637">
            <v>81.27</v>
          </cell>
        </row>
        <row r="5638">
          <cell r="A5638">
            <v>50222</v>
          </cell>
          <cell r="B5638" t="str">
            <v>190301 VALVE KIT SET OF 4 MAGNUM</v>
          </cell>
          <cell r="C5638">
            <v>715.43</v>
          </cell>
        </row>
        <row r="5639">
          <cell r="A5639">
            <v>50223</v>
          </cell>
          <cell r="B5639" t="str">
            <v>190903 CYLINDER SLEEVE KIT MAGNUM</v>
          </cell>
          <cell r="C5639">
            <v>308.39</v>
          </cell>
        </row>
        <row r="5640">
          <cell r="A5640">
            <v>50224</v>
          </cell>
          <cell r="B5640" t="str">
            <v>190300 CUP KIT SET OF 2 MAGNUM</v>
          </cell>
          <cell r="C5640">
            <v>378.41</v>
          </cell>
        </row>
        <row r="5641">
          <cell r="A5641">
            <v>50225</v>
          </cell>
          <cell r="B5641" t="str">
            <v>200996 NO DRIP SPRAY NOZZLE SC SCREEN   MAGNUM</v>
          </cell>
          <cell r="C5641">
            <v>86.19</v>
          </cell>
        </row>
        <row r="5642">
          <cell r="A5642">
            <v>50226</v>
          </cell>
          <cell r="B5642" t="str">
            <v>100001 GASKET VACUUM  MAGNUM</v>
          </cell>
          <cell r="C5642">
            <v>62.84</v>
          </cell>
        </row>
        <row r="5643">
          <cell r="A5643">
            <v>50227</v>
          </cell>
          <cell r="B5643" t="str">
            <v>130404 VACUUM BLOWER 120 VOLTS MAGNUM</v>
          </cell>
          <cell r="C5643">
            <v>3943.99</v>
          </cell>
        </row>
        <row r="5644">
          <cell r="A5644">
            <v>50228</v>
          </cell>
          <cell r="B5644" t="str">
            <v>607955 ASPIRADORA GO VAC MOD 3400</v>
          </cell>
          <cell r="C5644">
            <v>2682.5</v>
          </cell>
        </row>
        <row r="5645">
          <cell r="A5645">
            <v>50229</v>
          </cell>
          <cell r="B5645" t="str">
            <v>607562 SCRUBBER 26 MOD 5520</v>
          </cell>
          <cell r="C5645">
            <v>47710.5</v>
          </cell>
        </row>
        <row r="5646">
          <cell r="A5646">
            <v>50230</v>
          </cell>
          <cell r="B5646" t="str">
            <v>607598 SPEED GLEAM PULIDORA DE ALTA VEL.DE BATERIA</v>
          </cell>
          <cell r="C5646">
            <v>24991</v>
          </cell>
        </row>
        <row r="5647">
          <cell r="A5647">
            <v>50231</v>
          </cell>
          <cell r="B5647" t="str">
            <v>609139 SCRUBBER 17 MOD 5100</v>
          </cell>
          <cell r="C5647">
            <v>29080</v>
          </cell>
        </row>
        <row r="5648">
          <cell r="A5648">
            <v>50232</v>
          </cell>
          <cell r="B5648" t="str">
            <v>626059 SKIRT SCRUBBER HEAD SCRUBBER ROBINSON</v>
          </cell>
          <cell r="C5648">
            <v>141.4</v>
          </cell>
        </row>
        <row r="5649">
          <cell r="A5649">
            <v>50233</v>
          </cell>
          <cell r="B5649" t="str">
            <v>630068 HOSE DRAIN 38.11 D SCRUBBER ROBINSON</v>
          </cell>
          <cell r="C5649">
            <v>310.2</v>
          </cell>
        </row>
        <row r="5650">
          <cell r="A5650">
            <v>50234</v>
          </cell>
          <cell r="B5650" t="str">
            <v>130785 SWITCH KEY LOOK SCRUBBER ROBINSON</v>
          </cell>
          <cell r="C5650">
            <v>474.2</v>
          </cell>
        </row>
        <row r="5651">
          <cell r="A5651">
            <v>50235</v>
          </cell>
          <cell r="B5651" t="str">
            <v>603217 ASM DRAIN HOSE SCRUBBER ROBINSON</v>
          </cell>
          <cell r="C5651">
            <v>451.6</v>
          </cell>
        </row>
        <row r="5652">
          <cell r="A5652">
            <v>50236</v>
          </cell>
          <cell r="B5652" t="str">
            <v>600561 DECAL CONSOLE SCRUBBER ROBINSON</v>
          </cell>
          <cell r="C5652">
            <v>90.8</v>
          </cell>
        </row>
        <row r="5653">
          <cell r="A5653">
            <v>50237</v>
          </cell>
          <cell r="B5653" t="str">
            <v>611108000 SCRUBBER HEAD PERMOL SCRUBBER ROBINSON</v>
          </cell>
          <cell r="C5653">
            <v>1532.4</v>
          </cell>
        </row>
        <row r="5654">
          <cell r="A5654">
            <v>50248</v>
          </cell>
          <cell r="B5654" t="str">
            <v>13840 PUSH /PUL 1 PZA</v>
          </cell>
          <cell r="C5654">
            <v>390.69</v>
          </cell>
        </row>
        <row r="5655">
          <cell r="A5655">
            <v>50249</v>
          </cell>
          <cell r="B5655" t="str">
            <v>20361 BREAKER 1 1 PZA</v>
          </cell>
          <cell r="C5655">
            <v>199.61</v>
          </cell>
        </row>
        <row r="5656">
          <cell r="A5656">
            <v>50250</v>
          </cell>
          <cell r="B5656" t="str">
            <v>6108.1 BEND ALU 1 PZA</v>
          </cell>
          <cell r="C5656">
            <v>613.74</v>
          </cell>
        </row>
        <row r="5657">
          <cell r="A5657">
            <v>50251</v>
          </cell>
          <cell r="B5657" t="str">
            <v>130246 CORD 18X 1 PZA</v>
          </cell>
          <cell r="C5657">
            <v>278.52999999999997</v>
          </cell>
        </row>
        <row r="5658">
          <cell r="A5658">
            <v>50253</v>
          </cell>
          <cell r="B5658" t="str">
            <v>130418 MOTOR VA 1 PZA</v>
          </cell>
          <cell r="C5658">
            <v>91.51</v>
          </cell>
        </row>
        <row r="5659">
          <cell r="A5659">
            <v>50254</v>
          </cell>
          <cell r="B5659" t="str">
            <v>10497 MOTOR 120 1 PZA</v>
          </cell>
          <cell r="C5659">
            <v>6373.38</v>
          </cell>
        </row>
        <row r="5660">
          <cell r="A5660">
            <v>50255</v>
          </cell>
          <cell r="B5660" t="str">
            <v>130681 PLATE SW 1 PZA</v>
          </cell>
          <cell r="C5660">
            <v>5.69</v>
          </cell>
        </row>
        <row r="5661">
          <cell r="A5661">
            <v>50256</v>
          </cell>
          <cell r="B5661" t="str">
            <v>130762 CAPACITO 1 PZA</v>
          </cell>
          <cell r="C5661">
            <v>223.59</v>
          </cell>
        </row>
        <row r="5662">
          <cell r="A5662">
            <v>50257</v>
          </cell>
          <cell r="B5662" t="str">
            <v>140932 LATCH,RU 1 PZA</v>
          </cell>
          <cell r="C5662">
            <v>134.58000000000001</v>
          </cell>
        </row>
        <row r="5663">
          <cell r="A5663">
            <v>50258</v>
          </cell>
          <cell r="B5663" t="str">
            <v>160462 HOSE VAC 1 PZA</v>
          </cell>
          <cell r="C5663">
            <v>208.51</v>
          </cell>
        </row>
        <row r="5664">
          <cell r="A5664">
            <v>50259</v>
          </cell>
          <cell r="B5664" t="str">
            <v>160481 HOSE VAC 1 PZA</v>
          </cell>
          <cell r="C5664">
            <v>598.16</v>
          </cell>
        </row>
        <row r="5665">
          <cell r="A5665">
            <v>50260</v>
          </cell>
          <cell r="B5665" t="str">
            <v>900104 BAG CLOT 1 PZA</v>
          </cell>
          <cell r="C5665">
            <v>311.07</v>
          </cell>
        </row>
        <row r="5666">
          <cell r="A5666">
            <v>50261</v>
          </cell>
          <cell r="B5666" t="str">
            <v>180626 FILTER S 1 PZA</v>
          </cell>
          <cell r="C5666">
            <v>28.82</v>
          </cell>
        </row>
        <row r="5667">
          <cell r="A5667">
            <v>50262</v>
          </cell>
          <cell r="B5667" t="str">
            <v>190155 CARBON B 1 PZA</v>
          </cell>
          <cell r="C5667">
            <v>5.7</v>
          </cell>
        </row>
        <row r="5668">
          <cell r="A5668">
            <v>50263</v>
          </cell>
          <cell r="B5668" t="str">
            <v>230483 SPACER S 1 PZA</v>
          </cell>
          <cell r="C5668">
            <v>67.209999999999994</v>
          </cell>
        </row>
        <row r="5669">
          <cell r="A5669">
            <v>50264</v>
          </cell>
          <cell r="B5669" t="str">
            <v>230786 FILTER H 1 PZA</v>
          </cell>
          <cell r="C5669">
            <v>1550.47</v>
          </cell>
        </row>
        <row r="5670">
          <cell r="A5670">
            <v>50266</v>
          </cell>
          <cell r="B5670" t="str">
            <v>20361 BREAKER 15 AM 1 PZA</v>
          </cell>
          <cell r="C5670">
            <v>210.68</v>
          </cell>
        </row>
        <row r="5671">
          <cell r="A5671">
            <v>50267</v>
          </cell>
          <cell r="B5671" t="str">
            <v>130497 MOTOR 120 VO 1 PZA</v>
          </cell>
          <cell r="C5671">
            <v>6689.83</v>
          </cell>
        </row>
        <row r="5672">
          <cell r="A5672">
            <v>50268</v>
          </cell>
          <cell r="B5672" t="str">
            <v>130681 PLATE SWITCH 1 PZA</v>
          </cell>
          <cell r="C5672">
            <v>5.7</v>
          </cell>
        </row>
        <row r="5673">
          <cell r="A5673">
            <v>50269</v>
          </cell>
          <cell r="B5673" t="str">
            <v>130762 CAPACITOR P/ 1 PZA</v>
          </cell>
          <cell r="C5673">
            <v>234.82</v>
          </cell>
        </row>
        <row r="5674">
          <cell r="A5674">
            <v>50270</v>
          </cell>
          <cell r="B5674" t="str">
            <v>28657 SWITCH P/SPR2 1 PZA</v>
          </cell>
          <cell r="C5674">
            <v>88.28</v>
          </cell>
        </row>
        <row r="5675">
          <cell r="A5675">
            <v>50271</v>
          </cell>
          <cell r="B5675" t="str">
            <v>25519 CAPACITOR RUN (SPR20RBHD)</v>
          </cell>
          <cell r="C5675">
            <v>933.03</v>
          </cell>
        </row>
        <row r="5676">
          <cell r="A5676">
            <v>50272</v>
          </cell>
          <cell r="B5676" t="str">
            <v>100355 SLEEVE LOCK (SPR20RBHD)</v>
          </cell>
          <cell r="C5676">
            <v>100.56</v>
          </cell>
        </row>
        <row r="5677">
          <cell r="A5677">
            <v>50273</v>
          </cell>
          <cell r="B5677" t="str">
            <v>GRIP HANDLE TUBE 200823 (SPR20RBHD)</v>
          </cell>
          <cell r="C5677">
            <v>20.3</v>
          </cell>
        </row>
        <row r="5678">
          <cell r="A5678">
            <v>50274</v>
          </cell>
          <cell r="B5678" t="str">
            <v>140148 BUSHING P/SPR20RBHD</v>
          </cell>
          <cell r="C5678">
            <v>40.5</v>
          </cell>
        </row>
        <row r="5679">
          <cell r="A5679">
            <v>50275</v>
          </cell>
          <cell r="B5679" t="str">
            <v>140235 SCREW 5-13X2 P/SPR20RBHD</v>
          </cell>
          <cell r="C5679">
            <v>31.2</v>
          </cell>
        </row>
        <row r="5680">
          <cell r="A5680">
            <v>50276</v>
          </cell>
          <cell r="B5680" t="str">
            <v>100354 BASE 20 P/SPR20RBHD</v>
          </cell>
          <cell r="C5680">
            <v>1149.7</v>
          </cell>
        </row>
        <row r="5681">
          <cell r="A5681">
            <v>50277</v>
          </cell>
          <cell r="B5681" t="str">
            <v>100383 HANDLE P/SPR20RBHD</v>
          </cell>
          <cell r="C5681">
            <v>501.8</v>
          </cell>
        </row>
        <row r="5682">
          <cell r="A5682">
            <v>50278</v>
          </cell>
          <cell r="B5682" t="str">
            <v>230882 STRAP RUBBER (POWER EAGLE 1000)</v>
          </cell>
          <cell r="C5682">
            <v>129.37</v>
          </cell>
        </row>
        <row r="5683">
          <cell r="A5683">
            <v>50279</v>
          </cell>
          <cell r="B5683" t="str">
            <v>130137 GRIP CORD (POWER EAGLE 1000)</v>
          </cell>
          <cell r="C5683">
            <v>53.84</v>
          </cell>
        </row>
        <row r="5684">
          <cell r="A5684">
            <v>50280</v>
          </cell>
          <cell r="B5684" t="str">
            <v>603410 SWITCH BRUSH (POWER EAGLE 1000)</v>
          </cell>
          <cell r="C5684">
            <v>69.22</v>
          </cell>
        </row>
        <row r="5685">
          <cell r="A5685">
            <v>50281</v>
          </cell>
          <cell r="B5685" t="str">
            <v>130821 DRIVE SWITCH (POWER EAGLE 1000)</v>
          </cell>
          <cell r="C5685">
            <v>145.15</v>
          </cell>
        </row>
        <row r="5686">
          <cell r="A5686">
            <v>50282</v>
          </cell>
          <cell r="B5686" t="str">
            <v>200825 SHOE FLOOR TOOL (POWER EAGLE 1000)</v>
          </cell>
          <cell r="C5686">
            <v>62.01</v>
          </cell>
        </row>
        <row r="5687">
          <cell r="A5687">
            <v>50283</v>
          </cell>
          <cell r="B5687" t="str">
            <v>069777223 CABLE (POWER EAGLE 1000)</v>
          </cell>
          <cell r="C5687">
            <v>355.64</v>
          </cell>
        </row>
        <row r="5688">
          <cell r="A5688">
            <v>50284</v>
          </cell>
          <cell r="B5688" t="str">
            <v>230267 SPRAY BAR MANIFULD (POWER EAGLE 1000)</v>
          </cell>
          <cell r="C5688">
            <v>270.85000000000002</v>
          </cell>
        </row>
        <row r="5689">
          <cell r="A5689">
            <v>50285</v>
          </cell>
          <cell r="B5689" t="str">
            <v>20796 BREAKER 17 AM 1 PZA</v>
          </cell>
          <cell r="C5689">
            <v>139.46</v>
          </cell>
        </row>
        <row r="5690">
          <cell r="A5690">
            <v>50286</v>
          </cell>
          <cell r="B5690" t="str">
            <v>22117 CARBON BRUSH 1 PZA</v>
          </cell>
          <cell r="C5690">
            <v>79.47</v>
          </cell>
        </row>
        <row r="5691">
          <cell r="A5691">
            <v>50287</v>
          </cell>
          <cell r="B5691" t="str">
            <v>230425 PULLEY DRIVE 1 PZA</v>
          </cell>
          <cell r="C5691">
            <v>906.05</v>
          </cell>
        </row>
        <row r="5692">
          <cell r="A5692">
            <v>50288</v>
          </cell>
          <cell r="B5692" t="str">
            <v>240076 PULLEY 1600R 1 PZA</v>
          </cell>
          <cell r="C5692">
            <v>194.92</v>
          </cell>
        </row>
        <row r="5693">
          <cell r="A5693">
            <v>50289</v>
          </cell>
          <cell r="B5693" t="str">
            <v>240079 BELT (1600) 1 PZA</v>
          </cell>
          <cell r="C5693">
            <v>120.68</v>
          </cell>
        </row>
        <row r="5694">
          <cell r="A5694">
            <v>50290</v>
          </cell>
          <cell r="B5694" t="str">
            <v>25707 CENTER LOCK A 1 PZA</v>
          </cell>
          <cell r="C5694">
            <v>126.03</v>
          </cell>
        </row>
        <row r="5695">
          <cell r="A5695">
            <v>50291</v>
          </cell>
          <cell r="B5695" t="str">
            <v>100101 RING PAD RET 1 PZA</v>
          </cell>
          <cell r="C5695">
            <v>62.86</v>
          </cell>
        </row>
        <row r="5696">
          <cell r="A5696">
            <v>50292</v>
          </cell>
          <cell r="B5696" t="str">
            <v>240240 DRIVER PAD P 1 PZA</v>
          </cell>
          <cell r="C5696">
            <v>895.84</v>
          </cell>
        </row>
        <row r="5697">
          <cell r="A5697">
            <v>50293</v>
          </cell>
          <cell r="B5697" t="str">
            <v>130498 MOTOR 120 VO 1 PZA</v>
          </cell>
          <cell r="C5697">
            <v>3454.26</v>
          </cell>
        </row>
        <row r="5698">
          <cell r="A5698">
            <v>50294</v>
          </cell>
          <cell r="B5698" t="str">
            <v>190742 BRUSH CARD P/ SPR1600H</v>
          </cell>
          <cell r="C5698">
            <v>595.99</v>
          </cell>
        </row>
        <row r="5699">
          <cell r="A5699">
            <v>50295</v>
          </cell>
          <cell r="B5699" t="str">
            <v>230857 SOCKET LOCK P/ SPR1600H</v>
          </cell>
          <cell r="C5699">
            <v>53.64</v>
          </cell>
        </row>
        <row r="5700">
          <cell r="A5700">
            <v>50296</v>
          </cell>
          <cell r="B5700" t="str">
            <v>230856 PIN LOCK RELEASE PARA SPR1600 H</v>
          </cell>
          <cell r="C5700">
            <v>21.09</v>
          </cell>
        </row>
        <row r="5701">
          <cell r="A5701">
            <v>50297</v>
          </cell>
          <cell r="B5701" t="str">
            <v>230855 BUTTON LOCK RELEASE PARA SPR1600 H</v>
          </cell>
          <cell r="C5701">
            <v>40.729999999999997</v>
          </cell>
        </row>
        <row r="5702">
          <cell r="A5702">
            <v>50298</v>
          </cell>
          <cell r="B5702" t="str">
            <v>140401 SPRING LOCK BUTTON PARA SPR1600 H</v>
          </cell>
          <cell r="C5702">
            <v>14.76</v>
          </cell>
        </row>
        <row r="5703">
          <cell r="A5703">
            <v>50299</v>
          </cell>
          <cell r="B5703" t="str">
            <v>190752 CARBONES P/SPR1600H</v>
          </cell>
          <cell r="C5703">
            <v>232.45</v>
          </cell>
        </row>
        <row r="5704">
          <cell r="A5704">
            <v>50300</v>
          </cell>
          <cell r="B5704" t="str">
            <v>604931 BASE P/CARBONES P/SPR 1600H</v>
          </cell>
          <cell r="C5704">
            <v>1232.48</v>
          </cell>
        </row>
        <row r="5705">
          <cell r="A5705">
            <v>50301</v>
          </cell>
          <cell r="B5705" t="str">
            <v>WHEEL 103066 (SPR1600H)</v>
          </cell>
          <cell r="C5705">
            <v>134.9</v>
          </cell>
        </row>
        <row r="5706">
          <cell r="A5706">
            <v>50302</v>
          </cell>
          <cell r="B5706" t="str">
            <v>WHEEL 103067 (SPR1600H)</v>
          </cell>
          <cell r="C5706">
            <v>167.4</v>
          </cell>
        </row>
        <row r="5707">
          <cell r="A5707">
            <v>50303</v>
          </cell>
          <cell r="B5707" t="str">
            <v>BRAKET, BASE 230448 (SPR1600H)</v>
          </cell>
          <cell r="C5707">
            <v>450.9</v>
          </cell>
        </row>
        <row r="5708">
          <cell r="A5708">
            <v>50304</v>
          </cell>
          <cell r="B5708" t="str">
            <v>140955 PLUG DRAIN HOSE (P/ASPIR.DE LIQ.TYPHOON EV</v>
          </cell>
          <cell r="C5708">
            <v>30.72</v>
          </cell>
        </row>
        <row r="5709">
          <cell r="A5709">
            <v>50305</v>
          </cell>
          <cell r="B5709" t="str">
            <v>140921 SLEEVE DRAIN HOSE (P/ASPIR.DE LIQ.TYPHOON E</v>
          </cell>
          <cell r="C5709">
            <v>76.099999999999994</v>
          </cell>
        </row>
        <row r="5710">
          <cell r="A5710">
            <v>50306</v>
          </cell>
          <cell r="B5710" t="str">
            <v>230831 KNOB, DRAIN HOSE (P/ASPIR.DE LIQ.TYPHOON EV</v>
          </cell>
          <cell r="C5710">
            <v>56.34</v>
          </cell>
        </row>
        <row r="5711">
          <cell r="A5711">
            <v>50307</v>
          </cell>
          <cell r="B5711" t="str">
            <v>13840 PUSH /PULL SQ 1 PZA</v>
          </cell>
          <cell r="C5711">
            <v>406.76</v>
          </cell>
        </row>
        <row r="5712">
          <cell r="A5712">
            <v>50308</v>
          </cell>
          <cell r="B5712" t="str">
            <v>6108.1 BEND ALUMINI 1 PZA</v>
          </cell>
          <cell r="C5712">
            <v>602.54</v>
          </cell>
        </row>
        <row r="5713">
          <cell r="A5713">
            <v>50309</v>
          </cell>
          <cell r="B5713" t="str">
            <v>130406 MOTOR VAC 5. 1 PZA</v>
          </cell>
          <cell r="C5713">
            <v>1354.9</v>
          </cell>
        </row>
        <row r="5714">
          <cell r="A5714">
            <v>50310</v>
          </cell>
          <cell r="B5714" t="str">
            <v>140932 LACH RUBBER 1 PZA</v>
          </cell>
          <cell r="C5714">
            <v>141.28</v>
          </cell>
        </row>
        <row r="5715">
          <cell r="A5715">
            <v>50311</v>
          </cell>
          <cell r="B5715" t="str">
            <v>160462 HOSE VACUUM 1 PZA</v>
          </cell>
          <cell r="C5715">
            <v>218.87</v>
          </cell>
        </row>
        <row r="5716">
          <cell r="A5716">
            <v>50312</v>
          </cell>
          <cell r="B5716" t="str">
            <v>160481 HOSE VACUUM 1 PZA</v>
          </cell>
          <cell r="C5716">
            <v>627.84</v>
          </cell>
        </row>
        <row r="5717">
          <cell r="A5717">
            <v>50313</v>
          </cell>
          <cell r="B5717" t="str">
            <v>900104 BAG CLOTH P/ 1 PZA</v>
          </cell>
          <cell r="C5717">
            <v>326.33</v>
          </cell>
        </row>
        <row r="5718">
          <cell r="A5718">
            <v>50314</v>
          </cell>
          <cell r="B5718" t="str">
            <v>180626 FILTER SECUN 1 PZA</v>
          </cell>
          <cell r="C5718">
            <v>30.34</v>
          </cell>
        </row>
        <row r="5719">
          <cell r="A5719">
            <v>50315</v>
          </cell>
          <cell r="B5719" t="str">
            <v>190155 CARBON BRUSH 1 PZA</v>
          </cell>
          <cell r="C5719">
            <v>135.75</v>
          </cell>
        </row>
        <row r="5720">
          <cell r="A5720">
            <v>50316</v>
          </cell>
          <cell r="B5720" t="str">
            <v>230483 SPACER SQUEE 1 PZA</v>
          </cell>
          <cell r="C5720">
            <v>70.73</v>
          </cell>
        </row>
        <row r="5721">
          <cell r="A5721">
            <v>50317</v>
          </cell>
          <cell r="B5721" t="str">
            <v>600744 HOSE DRAIN P 1 PZA</v>
          </cell>
          <cell r="C5721">
            <v>202.11</v>
          </cell>
        </row>
        <row r="5722">
          <cell r="A5722">
            <v>50318</v>
          </cell>
          <cell r="B5722" t="str">
            <v>100098 GASKET COVER PTYPHOON E</v>
          </cell>
          <cell r="C5722">
            <v>145.13</v>
          </cell>
        </row>
        <row r="5723">
          <cell r="A5723">
            <v>50319</v>
          </cell>
          <cell r="B5723" t="str">
            <v>103036 WHEEL 10 X 1.75 BLACK/G</v>
          </cell>
          <cell r="C5723">
            <v>511.8</v>
          </cell>
        </row>
        <row r="5724">
          <cell r="A5724">
            <v>50320</v>
          </cell>
          <cell r="B5724" t="str">
            <v>103065 CASTER SWIVEL 4 P/TYPH</v>
          </cell>
          <cell r="C5724">
            <v>262.49</v>
          </cell>
        </row>
        <row r="5725">
          <cell r="A5725">
            <v>50321</v>
          </cell>
          <cell r="B5725" t="str">
            <v>140932 LATCH HOOD RUBBER P/TYP</v>
          </cell>
          <cell r="C5725">
            <v>141.87</v>
          </cell>
        </row>
        <row r="5726">
          <cell r="A5726">
            <v>50322</v>
          </cell>
          <cell r="B5726" t="str">
            <v>600162 COVER AIR VENT P/TYPHOO</v>
          </cell>
          <cell r="C5726">
            <v>24.34</v>
          </cell>
        </row>
        <row r="5727">
          <cell r="A5727">
            <v>50323</v>
          </cell>
          <cell r="B5727" t="str">
            <v>600157 GASKET FLOT 2 STG</v>
          </cell>
          <cell r="C5727">
            <v>81.44</v>
          </cell>
        </row>
        <row r="5728">
          <cell r="A5728">
            <v>50324</v>
          </cell>
          <cell r="B5728" t="str">
            <v>600160 GASKET FLOT 3 STG</v>
          </cell>
          <cell r="C5728">
            <v>30.37</v>
          </cell>
        </row>
        <row r="5729">
          <cell r="A5729">
            <v>50325</v>
          </cell>
          <cell r="B5729" t="str">
            <v>600147 FLOT PLATE 2 STG</v>
          </cell>
          <cell r="C5729">
            <v>140.08000000000001</v>
          </cell>
        </row>
        <row r="5730">
          <cell r="A5730">
            <v>50326</v>
          </cell>
          <cell r="B5730" t="str">
            <v>600161 GASKET VAC MOUNT</v>
          </cell>
          <cell r="C5730">
            <v>42.67</v>
          </cell>
        </row>
        <row r="5731">
          <cell r="A5731">
            <v>50327</v>
          </cell>
          <cell r="B5731" t="str">
            <v>600156 GASKET TOP VAC</v>
          </cell>
          <cell r="C5731">
            <v>53.02</v>
          </cell>
        </row>
        <row r="5732">
          <cell r="A5732">
            <v>50328</v>
          </cell>
          <cell r="B5732" t="str">
            <v>600682 FOAM SUNDCOAT COVER</v>
          </cell>
          <cell r="C5732">
            <v>107.08</v>
          </cell>
        </row>
        <row r="5733">
          <cell r="A5733">
            <v>50329</v>
          </cell>
          <cell r="B5733" t="str">
            <v>140063 WASHER FLAT</v>
          </cell>
          <cell r="C5733">
            <v>15.18</v>
          </cell>
        </row>
        <row r="5734">
          <cell r="A5734">
            <v>50330</v>
          </cell>
          <cell r="B5734" t="str">
            <v>130176 STRAIN RELIEF</v>
          </cell>
          <cell r="C5734">
            <v>33.840000000000003</v>
          </cell>
        </row>
        <row r="5735">
          <cell r="A5735">
            <v>50331</v>
          </cell>
          <cell r="B5735" t="str">
            <v>130266 CORD PIGTAIL ASM 120</v>
          </cell>
          <cell r="C5735">
            <v>89.5</v>
          </cell>
        </row>
        <row r="5736">
          <cell r="A5736">
            <v>50332</v>
          </cell>
          <cell r="B5736" t="str">
            <v>160485 HOSE ADAPTER</v>
          </cell>
          <cell r="C5736">
            <v>29.32</v>
          </cell>
        </row>
        <row r="5737">
          <cell r="A5737">
            <v>50333</v>
          </cell>
          <cell r="B5737" t="str">
            <v>230746 BRAKET AXLE OFFSET</v>
          </cell>
          <cell r="C5737">
            <v>50.61</v>
          </cell>
        </row>
        <row r="5738">
          <cell r="A5738">
            <v>50334</v>
          </cell>
          <cell r="B5738" t="str">
            <v>230669 BK PLATE REAR 33 TYPHOON EV</v>
          </cell>
          <cell r="C5738">
            <v>227.3</v>
          </cell>
        </row>
        <row r="5739">
          <cell r="A5739">
            <v>50335</v>
          </cell>
          <cell r="B5739" t="str">
            <v>230670 BK PLATE FRONT 33 TYPHOON EV</v>
          </cell>
          <cell r="C5739">
            <v>190.1</v>
          </cell>
        </row>
        <row r="5740">
          <cell r="A5740">
            <v>50336</v>
          </cell>
          <cell r="B5740" t="str">
            <v>19417 SWITCH ON-OFF 1 PZA</v>
          </cell>
          <cell r="C5740">
            <v>281.07</v>
          </cell>
        </row>
        <row r="5741">
          <cell r="A5741">
            <v>50337</v>
          </cell>
          <cell r="B5741" t="str">
            <v>130015 METER BATTER 1 PZA</v>
          </cell>
          <cell r="C5741">
            <v>422.03</v>
          </cell>
        </row>
        <row r="5742">
          <cell r="A5742">
            <v>50338</v>
          </cell>
          <cell r="B5742" t="str">
            <v>130025 TRANSFORMADO 1 PZA</v>
          </cell>
          <cell r="C5742">
            <v>441.64</v>
          </cell>
        </row>
        <row r="5743">
          <cell r="A5743">
            <v>50339</v>
          </cell>
          <cell r="B5743" t="str">
            <v>130218 SELENOID 24 1 PZA</v>
          </cell>
          <cell r="C5743">
            <v>421.01</v>
          </cell>
        </row>
        <row r="5744">
          <cell r="A5744">
            <v>50340</v>
          </cell>
          <cell r="B5744" t="str">
            <v>130423 DIODE RECTIF 1 PZA</v>
          </cell>
          <cell r="C5744">
            <v>19.43</v>
          </cell>
        </row>
        <row r="5745">
          <cell r="A5745">
            <v>50341</v>
          </cell>
          <cell r="B5745" t="str">
            <v>130721 RESISTOR 1.5 1 PZA</v>
          </cell>
          <cell r="C5745">
            <v>143.30000000000001</v>
          </cell>
        </row>
        <row r="5746">
          <cell r="A5746">
            <v>50342</v>
          </cell>
          <cell r="B5746" t="str">
            <v>130755 BREAKER CIRC 1 PZA</v>
          </cell>
          <cell r="C5746">
            <v>410.94</v>
          </cell>
        </row>
        <row r="5747">
          <cell r="A5747">
            <v>50343</v>
          </cell>
          <cell r="B5747" t="str">
            <v>190753 RECTIFICADOR 1 PZA</v>
          </cell>
          <cell r="C5747">
            <v>195.76</v>
          </cell>
        </row>
        <row r="5748">
          <cell r="A5748">
            <v>50344</v>
          </cell>
          <cell r="B5748" t="str">
            <v>180613 FLOAT SHUT O 1 PZA</v>
          </cell>
          <cell r="C5748">
            <v>426.21</v>
          </cell>
        </row>
        <row r="5749">
          <cell r="A5749">
            <v>50345</v>
          </cell>
          <cell r="B5749" t="str">
            <v>190163 CARBON BRUSH 1 PZA</v>
          </cell>
          <cell r="C5749">
            <v>79.78</v>
          </cell>
        </row>
        <row r="5750">
          <cell r="A5750">
            <v>50346</v>
          </cell>
          <cell r="B5750" t="str">
            <v>630068 HOSE DRAIN P 1 PZA</v>
          </cell>
          <cell r="C5750">
            <v>346.44</v>
          </cell>
        </row>
        <row r="5751">
          <cell r="A5751">
            <v>50347</v>
          </cell>
          <cell r="B5751" t="str">
            <v>700169 WIRE #12X17 1 PZA</v>
          </cell>
          <cell r="C5751">
            <v>36.700000000000003</v>
          </cell>
        </row>
        <row r="5752">
          <cell r="A5752">
            <v>50348</v>
          </cell>
          <cell r="B5752" t="str">
            <v>700168 WIRE #12X12 1 PZA</v>
          </cell>
          <cell r="C5752">
            <v>44.58</v>
          </cell>
        </row>
        <row r="5753">
          <cell r="A5753">
            <v>50349</v>
          </cell>
          <cell r="B5753" t="str">
            <v>27833 CONNECTOR P/S 1 PZA</v>
          </cell>
          <cell r="C5753">
            <v>78.44</v>
          </cell>
        </row>
        <row r="5754">
          <cell r="A5754">
            <v>50350</v>
          </cell>
          <cell r="B5754" t="str">
            <v>190970 CARBON BRUSH 1 PZA</v>
          </cell>
          <cell r="C5754">
            <v>191.75</v>
          </cell>
        </row>
        <row r="5755">
          <cell r="A5755">
            <v>50351</v>
          </cell>
          <cell r="B5755" t="str">
            <v>200823 GRAPE HANDLE 1 PZA</v>
          </cell>
          <cell r="C5755">
            <v>12.56</v>
          </cell>
        </row>
        <row r="5756">
          <cell r="A5756">
            <v>50352</v>
          </cell>
          <cell r="B5756" t="str">
            <v>25656 WHEEL 8 X 1 5 1 PZA</v>
          </cell>
          <cell r="C5756">
            <v>285.55</v>
          </cell>
        </row>
        <row r="5757">
          <cell r="A5757">
            <v>50353</v>
          </cell>
          <cell r="B5757" t="str">
            <v>100102 ASSEMBLY LID 1 PZA</v>
          </cell>
          <cell r="C5757">
            <v>312.58</v>
          </cell>
        </row>
        <row r="5758">
          <cell r="A5758">
            <v>50354</v>
          </cell>
          <cell r="B5758" t="str">
            <v>103001 CASTER SWNEL 1 PZA</v>
          </cell>
          <cell r="C5758">
            <v>224.92</v>
          </cell>
        </row>
        <row r="5759">
          <cell r="A5759">
            <v>50355</v>
          </cell>
          <cell r="B5759" t="str">
            <v>130023 LIGHT SAFETY 1 PZA</v>
          </cell>
          <cell r="C5759">
            <v>257.58999999999997</v>
          </cell>
        </row>
        <row r="5760">
          <cell r="A5760">
            <v>50356</v>
          </cell>
          <cell r="B5760" t="str">
            <v>230693 SCREEN FILL 1 PZA</v>
          </cell>
          <cell r="C5760">
            <v>32.85</v>
          </cell>
        </row>
        <row r="5761">
          <cell r="A5761">
            <v>50357</v>
          </cell>
          <cell r="B5761" t="str">
            <v>578441 STRAP RUBBER 1 PZA</v>
          </cell>
          <cell r="C5761">
            <v>68.89</v>
          </cell>
        </row>
        <row r="5762">
          <cell r="A5762">
            <v>50358</v>
          </cell>
          <cell r="B5762" t="str">
            <v>621324 PLUG DRAIN P 1 PZA</v>
          </cell>
          <cell r="C5762">
            <v>205.47</v>
          </cell>
        </row>
        <row r="5763">
          <cell r="A5763">
            <v>50359</v>
          </cell>
          <cell r="B5763" t="str">
            <v>630394 SLEERE DRAIN 1 PZA</v>
          </cell>
          <cell r="C5763">
            <v>42.58</v>
          </cell>
        </row>
        <row r="5764">
          <cell r="A5764">
            <v>50360</v>
          </cell>
          <cell r="B5764" t="str">
            <v>701103 ASSEMBLY STA 1 PZA</v>
          </cell>
          <cell r="C5764">
            <v>620.47</v>
          </cell>
        </row>
        <row r="5765">
          <cell r="A5765">
            <v>50361</v>
          </cell>
          <cell r="B5765" t="str">
            <v>160617 HOSE 1 1/2 X 1 PZA</v>
          </cell>
          <cell r="C5765">
            <v>219.89</v>
          </cell>
        </row>
        <row r="5766">
          <cell r="A5766">
            <v>50362</v>
          </cell>
          <cell r="B5766" t="str">
            <v>27257 KNOB 5/16 -18 1 PZA</v>
          </cell>
          <cell r="C5766">
            <v>34.020000000000003</v>
          </cell>
        </row>
        <row r="5767">
          <cell r="A5767">
            <v>50363</v>
          </cell>
          <cell r="B5767" t="str">
            <v>210259 VALVE SOLUTI 1 PZA</v>
          </cell>
          <cell r="C5767">
            <v>395.72</v>
          </cell>
        </row>
        <row r="5768">
          <cell r="A5768">
            <v>50364</v>
          </cell>
          <cell r="B5768" t="str">
            <v>240271 GUARD SPLASH 1 PZA</v>
          </cell>
          <cell r="C5768">
            <v>278.89999999999998</v>
          </cell>
        </row>
        <row r="5769">
          <cell r="A5769">
            <v>50365</v>
          </cell>
          <cell r="B5769" t="str">
            <v>603659 BLADE SQUEEG 1 PZA</v>
          </cell>
          <cell r="C5769">
            <v>159.72</v>
          </cell>
        </row>
        <row r="5770">
          <cell r="A5770">
            <v>50366</v>
          </cell>
          <cell r="B5770" t="str">
            <v>27249 MOTOR CAV 24 1 PZA</v>
          </cell>
          <cell r="C5770">
            <v>2578.23</v>
          </cell>
        </row>
        <row r="5771">
          <cell r="A5771">
            <v>50367</v>
          </cell>
          <cell r="B5771" t="str">
            <v>130491 MOTOR 24 VOL 1 PZA</v>
          </cell>
          <cell r="C5771">
            <v>6071.38</v>
          </cell>
        </row>
        <row r="5772">
          <cell r="A5772">
            <v>50368</v>
          </cell>
          <cell r="B5772" t="str">
            <v>230672 PLATE DRIVE 1 PZA</v>
          </cell>
          <cell r="C5772">
            <v>780.53</v>
          </cell>
        </row>
        <row r="5773">
          <cell r="A5773">
            <v>50369</v>
          </cell>
          <cell r="B5773" t="str">
            <v>100150 GASKET SQUEE GEE P/552001</v>
          </cell>
          <cell r="C5773">
            <v>79.400000000000006</v>
          </cell>
        </row>
        <row r="5774">
          <cell r="A5774">
            <v>50370</v>
          </cell>
          <cell r="B5774" t="str">
            <v>190121 KIT BUMPER</v>
          </cell>
          <cell r="C5774">
            <v>317</v>
          </cell>
        </row>
        <row r="5775">
          <cell r="A5775">
            <v>50371</v>
          </cell>
          <cell r="B5775" t="str">
            <v>700844 ASM SQUEEGEE ROLLER</v>
          </cell>
          <cell r="C5775">
            <v>130.24</v>
          </cell>
        </row>
        <row r="5776">
          <cell r="A5776">
            <v>50372</v>
          </cell>
          <cell r="B5776" t="str">
            <v>140424 SPRING TUBE ADAPTER</v>
          </cell>
          <cell r="C5776">
            <v>61.5</v>
          </cell>
        </row>
        <row r="5777">
          <cell r="A5777">
            <v>50373</v>
          </cell>
          <cell r="B5777" t="str">
            <v>100151 GASKET TUBE ADAPTER</v>
          </cell>
          <cell r="C5777">
            <v>25.6</v>
          </cell>
        </row>
        <row r="5778">
          <cell r="A5778">
            <v>50374</v>
          </cell>
          <cell r="B5778" t="str">
            <v>630450 WHEEL   SS2001</v>
          </cell>
          <cell r="C5778">
            <v>48.7</v>
          </cell>
        </row>
        <row r="5779">
          <cell r="A5779">
            <v>50375</v>
          </cell>
          <cell r="B5779" t="str">
            <v>602959 WELDMENT SQUEEGEE SS2001</v>
          </cell>
          <cell r="C5779">
            <v>520.5</v>
          </cell>
        </row>
        <row r="5780">
          <cell r="A5780">
            <v>50376</v>
          </cell>
          <cell r="B5780" t="str">
            <v>140931 CABLE SQUEEGEE   SS2001</v>
          </cell>
          <cell r="C5780">
            <v>70.099999999999994</v>
          </cell>
        </row>
        <row r="5781">
          <cell r="A5781">
            <v>50377</v>
          </cell>
          <cell r="B5781" t="str">
            <v>603661 SQUEEGEE BLA 1 PZA</v>
          </cell>
          <cell r="C5781">
            <v>460.9</v>
          </cell>
        </row>
        <row r="5782">
          <cell r="A5782">
            <v>50378</v>
          </cell>
          <cell r="B5782" t="str">
            <v>240295 BLADE NOTCHE 1 PZA</v>
          </cell>
          <cell r="C5782">
            <v>203.26</v>
          </cell>
        </row>
        <row r="5783">
          <cell r="A5783">
            <v>50379</v>
          </cell>
          <cell r="B5783" t="str">
            <v>700999 ASM CHARG PW 1 PZA</v>
          </cell>
          <cell r="C5783">
            <v>181.34</v>
          </cell>
        </row>
        <row r="5784">
          <cell r="A5784">
            <v>50380</v>
          </cell>
          <cell r="B5784" t="str">
            <v>240234 14 NYLO GRI 1 PZA</v>
          </cell>
          <cell r="C5784">
            <v>1838.58</v>
          </cell>
        </row>
        <row r="5785">
          <cell r="A5785">
            <v>50381</v>
          </cell>
          <cell r="B5785" t="str">
            <v>240235 14 DYNA CSR 1 PZA</v>
          </cell>
          <cell r="C5785">
            <v>1808.75</v>
          </cell>
        </row>
        <row r="5786">
          <cell r="A5786">
            <v>50382</v>
          </cell>
          <cell r="B5786" t="str">
            <v>240243 14 STRATA G 1 PZA</v>
          </cell>
          <cell r="C5786">
            <v>1576.96</v>
          </cell>
        </row>
        <row r="5787">
          <cell r="A5787">
            <v>50383</v>
          </cell>
          <cell r="B5787" t="str">
            <v>130021 FLASHER 24 V 1 PZA</v>
          </cell>
          <cell r="C5787">
            <v>305.86</v>
          </cell>
        </row>
        <row r="5788">
          <cell r="A5788">
            <v>50384</v>
          </cell>
          <cell r="B5788" t="str">
            <v>130756 BREACKER SWI 1 PZA</v>
          </cell>
          <cell r="C5788">
            <v>519.05999999999995</v>
          </cell>
        </row>
        <row r="5789">
          <cell r="A5789">
            <v>50385</v>
          </cell>
          <cell r="B5789" t="str">
            <v>130764 SWICTH ROCKE 1 PZA</v>
          </cell>
          <cell r="C5789">
            <v>115.15</v>
          </cell>
        </row>
        <row r="5790">
          <cell r="A5790">
            <v>50386</v>
          </cell>
          <cell r="B5790" t="str">
            <v>130816 SWITCH ROCKE 1 PZA</v>
          </cell>
          <cell r="C5790">
            <v>115.15</v>
          </cell>
        </row>
        <row r="5791">
          <cell r="A5791">
            <v>50387</v>
          </cell>
          <cell r="B5791" t="str">
            <v>190802 KIT POTENTIO 1 PZA</v>
          </cell>
          <cell r="C5791">
            <v>274.68</v>
          </cell>
        </row>
        <row r="5792">
          <cell r="A5792">
            <v>50388</v>
          </cell>
          <cell r="B5792" t="str">
            <v>130020 LIGHT SAFETY 1 PZA</v>
          </cell>
          <cell r="C5792">
            <v>224.75</v>
          </cell>
        </row>
        <row r="5793">
          <cell r="A5793">
            <v>50389</v>
          </cell>
          <cell r="B5793" t="str">
            <v>103058 WHEEL DRIVE 1 PZA</v>
          </cell>
          <cell r="C5793">
            <v>4129.88</v>
          </cell>
        </row>
        <row r="5794">
          <cell r="A5794">
            <v>50390</v>
          </cell>
          <cell r="B5794" t="str">
            <v>130464 MOTOR DRIVE 1 PZA</v>
          </cell>
          <cell r="C5794">
            <v>6679.92</v>
          </cell>
        </row>
        <row r="5795">
          <cell r="A5795">
            <v>50391</v>
          </cell>
          <cell r="B5795" t="str">
            <v>130477 MOTOR VACUUM 1 PZA</v>
          </cell>
          <cell r="C5795">
            <v>2171.29</v>
          </cell>
        </row>
        <row r="5796">
          <cell r="A5796">
            <v>50392</v>
          </cell>
          <cell r="B5796" t="str">
            <v>190959 SPEED CONTRO 1 PZA</v>
          </cell>
          <cell r="C5796">
            <v>3625.41</v>
          </cell>
        </row>
        <row r="5797">
          <cell r="A5797">
            <v>50393</v>
          </cell>
          <cell r="B5797" t="str">
            <v>140417 CLIP SPRING 1 PZA</v>
          </cell>
          <cell r="C5797">
            <v>57.84</v>
          </cell>
        </row>
        <row r="5798">
          <cell r="A5798">
            <v>50394</v>
          </cell>
          <cell r="B5798" t="str">
            <v>230651 CLAMP BRUSH 1 PZA</v>
          </cell>
          <cell r="C5798">
            <v>91.85</v>
          </cell>
        </row>
        <row r="5799">
          <cell r="A5799">
            <v>50395</v>
          </cell>
          <cell r="B5799" t="str">
            <v>140018 WASTTER, INT 1 PZA</v>
          </cell>
          <cell r="C5799">
            <v>5.87</v>
          </cell>
        </row>
        <row r="5800">
          <cell r="A5800">
            <v>50396</v>
          </cell>
          <cell r="B5800" t="str">
            <v>140887 SCREW 10-24 1 PZA</v>
          </cell>
          <cell r="C5800">
            <v>5.87</v>
          </cell>
        </row>
        <row r="5801">
          <cell r="A5801">
            <v>50397</v>
          </cell>
          <cell r="B5801" t="str">
            <v>130040 TIRANTE P/SS 1 PZA</v>
          </cell>
          <cell r="C5801">
            <v>5.87</v>
          </cell>
        </row>
        <row r="5802">
          <cell r="A5802">
            <v>50398</v>
          </cell>
          <cell r="B5802" t="str">
            <v>230655 SOPORTE P/SS 1 PZA</v>
          </cell>
          <cell r="C5802">
            <v>114.14</v>
          </cell>
        </row>
        <row r="5803">
          <cell r="A5803">
            <v>50399</v>
          </cell>
          <cell r="B5803" t="str">
            <v>140525 TUERCA P/SS2 1 PZA</v>
          </cell>
          <cell r="C5803">
            <v>5.87</v>
          </cell>
        </row>
        <row r="5804">
          <cell r="A5804">
            <v>50400</v>
          </cell>
          <cell r="B5804" t="str">
            <v>140231 TORNILLO P/S 1 PZA</v>
          </cell>
          <cell r="C5804">
            <v>10.56</v>
          </cell>
        </row>
        <row r="5805">
          <cell r="A5805">
            <v>50401</v>
          </cell>
          <cell r="B5805" t="str">
            <v>600777 CADENA DE MOTOR P/AVANC</v>
          </cell>
          <cell r="C5805">
            <v>668.06</v>
          </cell>
        </row>
        <row r="5806">
          <cell r="A5806">
            <v>50402</v>
          </cell>
          <cell r="B5806" t="str">
            <v>130508 CARBON P/MOTOR DE AVANC P/552701</v>
          </cell>
          <cell r="C5806">
            <v>204.64</v>
          </cell>
        </row>
        <row r="5807">
          <cell r="A5807">
            <v>50403</v>
          </cell>
          <cell r="B5807" t="str">
            <v>130507 ACCESORIO CARBON AVANCE P/552701</v>
          </cell>
          <cell r="C5807">
            <v>96.71</v>
          </cell>
        </row>
        <row r="5808">
          <cell r="A5808">
            <v>50404</v>
          </cell>
          <cell r="B5808" t="str">
            <v>103002 CASTEL 4 SWIVEL PZA</v>
          </cell>
          <cell r="C5808">
            <v>901.19</v>
          </cell>
        </row>
        <row r="5809">
          <cell r="A5809">
            <v>50405</v>
          </cell>
          <cell r="B5809" t="str">
            <v>140124 COJINETES P/MOTOR DE AVANCE</v>
          </cell>
          <cell r="C5809">
            <v>186.03</v>
          </cell>
        </row>
        <row r="5810">
          <cell r="A5810">
            <v>50406</v>
          </cell>
          <cell r="B5810" t="str">
            <v>103007 WHEEL TIP</v>
          </cell>
          <cell r="C5810">
            <v>41.39</v>
          </cell>
        </row>
        <row r="5811">
          <cell r="A5811">
            <v>50407</v>
          </cell>
          <cell r="B5811" t="str">
            <v>600058000 CONTACTOR 1 PZA</v>
          </cell>
          <cell r="C5811">
            <v>717.27</v>
          </cell>
        </row>
        <row r="5812">
          <cell r="A5812">
            <v>50408</v>
          </cell>
          <cell r="B5812" t="str">
            <v>600065000 KEY SWITC 1 PZA</v>
          </cell>
          <cell r="C5812">
            <v>1322.02</v>
          </cell>
        </row>
        <row r="5813">
          <cell r="A5813">
            <v>50409</v>
          </cell>
          <cell r="B5813" t="str">
            <v>069777435 GEARBOX A 1 PZA</v>
          </cell>
          <cell r="C5813">
            <v>6202.76</v>
          </cell>
        </row>
        <row r="5814">
          <cell r="A5814">
            <v>50410</v>
          </cell>
          <cell r="B5814" t="str">
            <v>469777905 BRUSH CAR 1 PZA</v>
          </cell>
          <cell r="C5814">
            <v>1541.09</v>
          </cell>
        </row>
        <row r="5815">
          <cell r="A5815">
            <v>50411</v>
          </cell>
          <cell r="B5815" t="str">
            <v>069777412 BRUSH ASS 1 PZA</v>
          </cell>
          <cell r="C5815">
            <v>964.03</v>
          </cell>
        </row>
        <row r="5816">
          <cell r="A5816">
            <v>50412</v>
          </cell>
          <cell r="B5816" t="str">
            <v>069777001 ELEMENT F 1 PZA</v>
          </cell>
          <cell r="C5816">
            <v>1725.97</v>
          </cell>
        </row>
        <row r="5817">
          <cell r="A5817">
            <v>50413</v>
          </cell>
          <cell r="B5817" t="str">
            <v>069777040 ADAPTER B 1 PZA</v>
          </cell>
          <cell r="C5817">
            <v>59.33</v>
          </cell>
        </row>
        <row r="5818">
          <cell r="A5818">
            <v>50414</v>
          </cell>
          <cell r="B5818" t="str">
            <v>069777017 SKIRT HOO 1 PZA</v>
          </cell>
          <cell r="C5818">
            <v>67.36</v>
          </cell>
        </row>
        <row r="5819">
          <cell r="A5819">
            <v>50415</v>
          </cell>
          <cell r="B5819" t="str">
            <v>600043000 IMPELLER 1 PZA</v>
          </cell>
          <cell r="C5819">
            <v>776.85</v>
          </cell>
        </row>
        <row r="5820">
          <cell r="A5820">
            <v>50416</v>
          </cell>
          <cell r="B5820" t="str">
            <v>069777018 SKIRT SID 1 PZA</v>
          </cell>
          <cell r="C5820">
            <v>26.82</v>
          </cell>
        </row>
        <row r="5821">
          <cell r="A5821">
            <v>50417</v>
          </cell>
          <cell r="B5821" t="str">
            <v>069777016 SKIRT SID 1 PZA</v>
          </cell>
          <cell r="C5821">
            <v>32.33</v>
          </cell>
        </row>
        <row r="5822">
          <cell r="A5822">
            <v>50418</v>
          </cell>
          <cell r="B5822" t="str">
            <v>600066000 KEY SET S 1 PZA</v>
          </cell>
          <cell r="C5822">
            <v>35.020000000000003</v>
          </cell>
        </row>
        <row r="5823">
          <cell r="A5823">
            <v>50419</v>
          </cell>
          <cell r="B5823" t="str">
            <v>44078 SWITCH SCOUT 1 PZA</v>
          </cell>
          <cell r="C5823">
            <v>198.43</v>
          </cell>
        </row>
        <row r="5824">
          <cell r="A5824">
            <v>50420</v>
          </cell>
          <cell r="B5824" t="str">
            <v>600079000 MOTOR ELE 1 PZA</v>
          </cell>
          <cell r="C5824">
            <v>9504.68</v>
          </cell>
        </row>
        <row r="5825">
          <cell r="A5825">
            <v>50421</v>
          </cell>
          <cell r="B5825" t="str">
            <v>600060000 CIRCUIT B 1 PZA</v>
          </cell>
          <cell r="C5825">
            <v>1348.37</v>
          </cell>
        </row>
        <row r="5826">
          <cell r="A5826">
            <v>50422</v>
          </cell>
          <cell r="B5826" t="str">
            <v>579021 PIN CLEVIS S 1 PZA</v>
          </cell>
          <cell r="C5826">
            <v>5.53</v>
          </cell>
        </row>
        <row r="5827">
          <cell r="A5827">
            <v>50423</v>
          </cell>
          <cell r="B5827" t="str">
            <v>140611 PIN HAIR COT 1 PZA</v>
          </cell>
          <cell r="C5827">
            <v>8.0500000000000007</v>
          </cell>
        </row>
        <row r="5828">
          <cell r="A5828">
            <v>50424</v>
          </cell>
          <cell r="B5828" t="str">
            <v>069777127 PLATE FAN 1 PZA</v>
          </cell>
          <cell r="C5828">
            <v>569.01</v>
          </cell>
        </row>
        <row r="5829">
          <cell r="A5829">
            <v>50425</v>
          </cell>
          <cell r="B5829" t="str">
            <v>069777119 SKIRT P/S 1 PZA</v>
          </cell>
          <cell r="C5829">
            <v>169.78</v>
          </cell>
        </row>
        <row r="5830">
          <cell r="A5830">
            <v>50426</v>
          </cell>
          <cell r="B5830" t="str">
            <v>600095 CHARGER BATT 1 PZA</v>
          </cell>
          <cell r="C5830">
            <v>6687.31</v>
          </cell>
        </row>
        <row r="5831">
          <cell r="A5831">
            <v>50427</v>
          </cell>
          <cell r="B5831" t="str">
            <v>600098 CONTROL BOX 1 PZA</v>
          </cell>
          <cell r="C5831">
            <v>4314.01</v>
          </cell>
        </row>
        <row r="5832">
          <cell r="A5832">
            <v>50428</v>
          </cell>
          <cell r="B5832" t="str">
            <v>069760618 HOUR METE 1 PZA</v>
          </cell>
          <cell r="C5832">
            <v>523.1</v>
          </cell>
        </row>
        <row r="5833">
          <cell r="A5833">
            <v>50429</v>
          </cell>
          <cell r="B5833" t="str">
            <v>600050000 WHELL ASEMBLY,BUMPER</v>
          </cell>
          <cell r="C5833">
            <v>175</v>
          </cell>
        </row>
        <row r="5834">
          <cell r="A5834">
            <v>50430</v>
          </cell>
          <cell r="B5834" t="str">
            <v>578426 BATERY 12 VOLTS P/ SCOUT 37 B</v>
          </cell>
          <cell r="C5834">
            <v>1055.0999999999999</v>
          </cell>
        </row>
        <row r="5835">
          <cell r="A5835">
            <v>50431</v>
          </cell>
          <cell r="B5835" t="str">
            <v>069777191 CABLE NEGATIVO (SCOUT 37B)</v>
          </cell>
          <cell r="C5835">
            <v>523.28</v>
          </cell>
        </row>
        <row r="5836">
          <cell r="A5836">
            <v>50432</v>
          </cell>
          <cell r="B5836" t="str">
            <v>069777192 CABLE POSITIVO (SCOUT 37B)</v>
          </cell>
          <cell r="C5836">
            <v>355.64</v>
          </cell>
        </row>
        <row r="5837">
          <cell r="A5837">
            <v>50433</v>
          </cell>
          <cell r="B5837" t="str">
            <v>600683 FOAM SOUNDCOAT (SCOUT 37B)</v>
          </cell>
          <cell r="C5837">
            <v>79.62</v>
          </cell>
        </row>
        <row r="5838">
          <cell r="A5838">
            <v>50434</v>
          </cell>
          <cell r="B5838" t="str">
            <v>13710 BELT BRUSH DR 1 PZA</v>
          </cell>
          <cell r="C5838">
            <v>19.61</v>
          </cell>
        </row>
        <row r="5839">
          <cell r="A5839">
            <v>50435</v>
          </cell>
          <cell r="B5839" t="str">
            <v>20773 BAG ASSY TV12 1 PZA</v>
          </cell>
          <cell r="C5839">
            <v>356.14</v>
          </cell>
        </row>
        <row r="5840">
          <cell r="A5840">
            <v>50436</v>
          </cell>
          <cell r="B5840" t="str">
            <v>20775 BAG ADAPTER &amp; 1 PZA</v>
          </cell>
          <cell r="C5840">
            <v>131.06</v>
          </cell>
        </row>
        <row r="5841">
          <cell r="A5841">
            <v>50437</v>
          </cell>
          <cell r="B5841" t="str">
            <v>21636 BRUSH ASSEMBL 1 PZA</v>
          </cell>
          <cell r="C5841">
            <v>440.78</v>
          </cell>
        </row>
        <row r="5842">
          <cell r="A5842">
            <v>50438</v>
          </cell>
          <cell r="B5842" t="str">
            <v>220204 SWITCH BOTTO 1 PZA</v>
          </cell>
          <cell r="C5842">
            <v>11.39</v>
          </cell>
        </row>
        <row r="5843">
          <cell r="A5843">
            <v>50439</v>
          </cell>
          <cell r="B5843" t="str">
            <v>25097 BRISTLE STRIP 1 PZA</v>
          </cell>
          <cell r="C5843">
            <v>93.02</v>
          </cell>
        </row>
        <row r="5844">
          <cell r="A5844">
            <v>50440</v>
          </cell>
          <cell r="B5844" t="str">
            <v>220208 PUSH SWITCH 1 PZA</v>
          </cell>
          <cell r="C5844">
            <v>22.12</v>
          </cell>
        </row>
        <row r="5845">
          <cell r="A5845">
            <v>50441</v>
          </cell>
          <cell r="B5845" t="str">
            <v>13879 WHEEL FRONT P 1 PZA</v>
          </cell>
          <cell r="C5845">
            <v>195.43</v>
          </cell>
        </row>
        <row r="5846">
          <cell r="A5846">
            <v>50442</v>
          </cell>
          <cell r="B5846" t="str">
            <v>13877 WHEEL REAR P/ 1 PZA</v>
          </cell>
          <cell r="C5846">
            <v>5.87</v>
          </cell>
        </row>
        <row r="5847">
          <cell r="A5847">
            <v>50443</v>
          </cell>
          <cell r="B5847" t="str">
            <v>220207 MOTOR ASSïY 1 PZA</v>
          </cell>
          <cell r="C5847">
            <v>1556.7</v>
          </cell>
        </row>
        <row r="5848">
          <cell r="A5848">
            <v>50444</v>
          </cell>
          <cell r="B5848" t="str">
            <v>220214 DISTURBULATO 1 PZA</v>
          </cell>
          <cell r="C5848">
            <v>162.25</v>
          </cell>
        </row>
        <row r="5849">
          <cell r="A5849">
            <v>50445</v>
          </cell>
          <cell r="B5849" t="str">
            <v>220218 ARANDELA DE FELPA TV1200</v>
          </cell>
          <cell r="C5849">
            <v>14.04</v>
          </cell>
        </row>
        <row r="5850">
          <cell r="A5850">
            <v>50446</v>
          </cell>
          <cell r="B5850" t="str">
            <v>220219 DISPOSITIVO DE RETENCIO TV1200</v>
          </cell>
          <cell r="C5850">
            <v>196.07</v>
          </cell>
        </row>
        <row r="5851">
          <cell r="A5851">
            <v>50447</v>
          </cell>
          <cell r="B5851" t="str">
            <v>220216 COLLAR   TV1200</v>
          </cell>
          <cell r="C5851">
            <v>48.32</v>
          </cell>
        </row>
        <row r="5852">
          <cell r="A5852">
            <v>50448</v>
          </cell>
          <cell r="B5852" t="str">
            <v>220217 EJE   TV1200</v>
          </cell>
          <cell r="C5852">
            <v>75.3</v>
          </cell>
        </row>
        <row r="5853">
          <cell r="A5853">
            <v>50449</v>
          </cell>
          <cell r="B5853" t="str">
            <v>23255 CAPACETE DEL VIBRADOR TV1200</v>
          </cell>
          <cell r="C5853">
            <v>27.84</v>
          </cell>
        </row>
        <row r="5854">
          <cell r="A5854">
            <v>50450</v>
          </cell>
          <cell r="B5854" t="str">
            <v>23260 CUBIERTA DEL CAPACETE TV1200</v>
          </cell>
          <cell r="C5854">
            <v>13.15</v>
          </cell>
        </row>
        <row r="5855">
          <cell r="A5855">
            <v>50451</v>
          </cell>
          <cell r="B5855" t="str">
            <v>220215 TUERCA DE SEGUR.PAQ.10 TV1200</v>
          </cell>
          <cell r="C5855">
            <v>61.25</v>
          </cell>
        </row>
        <row r="5856">
          <cell r="A5856">
            <v>50452</v>
          </cell>
          <cell r="B5856" t="str">
            <v>13752 TAPA Y GRAFICAS  TV1200</v>
          </cell>
          <cell r="C5856">
            <v>88.84</v>
          </cell>
        </row>
        <row r="5857">
          <cell r="A5857">
            <v>50453</v>
          </cell>
          <cell r="B5857" t="str">
            <v>25097 MONTAJE DE TIRA DE CERDA TV1200</v>
          </cell>
          <cell r="C5857">
            <v>89.5</v>
          </cell>
        </row>
        <row r="5858">
          <cell r="A5858">
            <v>50454</v>
          </cell>
          <cell r="B5858" t="str">
            <v>13685 PEDAL   TV1200C</v>
          </cell>
          <cell r="C5858">
            <v>56.48</v>
          </cell>
        </row>
        <row r="5859">
          <cell r="A5859">
            <v>50455</v>
          </cell>
          <cell r="B5859" t="str">
            <v>13686 RESORTE-PEDAL PAQ.C/5 TV1200C</v>
          </cell>
          <cell r="C5859">
            <v>13.56</v>
          </cell>
        </row>
        <row r="5860">
          <cell r="A5860">
            <v>50456</v>
          </cell>
          <cell r="B5860" t="str">
            <v>900000 BAG VACUUM P 1 PZA</v>
          </cell>
          <cell r="C5860">
            <v>123.52</v>
          </cell>
        </row>
        <row r="5861">
          <cell r="A5861">
            <v>50457</v>
          </cell>
          <cell r="B5861" t="str">
            <v>130717 SWITCH ROCKE 1 PZA</v>
          </cell>
          <cell r="C5861">
            <v>35.869999999999997</v>
          </cell>
        </row>
        <row r="5862">
          <cell r="A5862">
            <v>50458</v>
          </cell>
          <cell r="B5862" t="str">
            <v>130754 SWITCH ON-OF 1 PZA</v>
          </cell>
          <cell r="C5862">
            <v>66.37</v>
          </cell>
        </row>
        <row r="5863">
          <cell r="A5863">
            <v>50459</v>
          </cell>
          <cell r="B5863" t="str">
            <v>130760 BREACKER CIR 1 PZA</v>
          </cell>
          <cell r="C5863">
            <v>94.54</v>
          </cell>
        </row>
        <row r="5864">
          <cell r="A5864">
            <v>50460</v>
          </cell>
          <cell r="B5864" t="str">
            <v>160475 HOSE VAC 1 1 1 PZA</v>
          </cell>
          <cell r="C5864">
            <v>213.53</v>
          </cell>
        </row>
        <row r="5865">
          <cell r="A5865">
            <v>50461</v>
          </cell>
          <cell r="B5865" t="str">
            <v>230349 BELT BRUSH M 1 PZA</v>
          </cell>
          <cell r="C5865">
            <v>15.26</v>
          </cell>
        </row>
        <row r="5866">
          <cell r="A5866">
            <v>50462</v>
          </cell>
          <cell r="B5866" t="str">
            <v>700098 ASM BRUSH 16 1 PZA</v>
          </cell>
          <cell r="C5866">
            <v>448.32</v>
          </cell>
        </row>
        <row r="5867">
          <cell r="A5867">
            <v>50463</v>
          </cell>
          <cell r="B5867" t="str">
            <v>180633 FILTER EXHAU 1 PZA</v>
          </cell>
          <cell r="C5867">
            <v>47.25</v>
          </cell>
        </row>
        <row r="5868">
          <cell r="A5868">
            <v>50464</v>
          </cell>
          <cell r="B5868" t="str">
            <v>130398 MOTOR BRUSH 1 PZA</v>
          </cell>
          <cell r="C5868">
            <v>649.78</v>
          </cell>
        </row>
        <row r="5869">
          <cell r="A5869">
            <v>50465</v>
          </cell>
          <cell r="B5869" t="str">
            <v>130988 MOTOR VACUUM 1 PZA</v>
          </cell>
          <cell r="C5869">
            <v>712.13</v>
          </cell>
        </row>
        <row r="5870">
          <cell r="A5870">
            <v>50466</v>
          </cell>
          <cell r="B5870" t="str">
            <v>25089 MOTOR BRUSH A 1 PZA</v>
          </cell>
          <cell r="C5870">
            <v>16</v>
          </cell>
        </row>
        <row r="5871">
          <cell r="A5871">
            <v>50467</v>
          </cell>
          <cell r="B5871" t="str">
            <v>20763 CORD RETAINER 1 PZA</v>
          </cell>
          <cell r="C5871">
            <v>50.11</v>
          </cell>
        </row>
        <row r="5872">
          <cell r="A5872">
            <v>50468</v>
          </cell>
          <cell r="B5872" t="str">
            <v>13702 REAR AXLE 1 PZA</v>
          </cell>
          <cell r="C5872">
            <v>25.99</v>
          </cell>
        </row>
        <row r="5873">
          <cell r="A5873">
            <v>50469</v>
          </cell>
          <cell r="B5873" t="str">
            <v>230429 BASE PORTA BALERO P/LITE TRAC</v>
          </cell>
          <cell r="C5873">
            <v>66.209999999999994</v>
          </cell>
        </row>
        <row r="5874">
          <cell r="A5874">
            <v>50470</v>
          </cell>
          <cell r="B5874" t="str">
            <v>140125 BALERO DE CEPILLO P/LITE TRAC</v>
          </cell>
          <cell r="C5874">
            <v>70.209999999999994</v>
          </cell>
        </row>
        <row r="5875">
          <cell r="A5875">
            <v>50471</v>
          </cell>
          <cell r="B5875" t="str">
            <v>700098 CEPILLO DE 16 P/LITE TRAC</v>
          </cell>
          <cell r="C5875">
            <v>447.88</v>
          </cell>
        </row>
        <row r="5876">
          <cell r="A5876">
            <v>50472</v>
          </cell>
          <cell r="B5876" t="str">
            <v>180633 FILTRO EXTERIOR P/LITE TRAC</v>
          </cell>
          <cell r="C5876">
            <v>76.099999999999994</v>
          </cell>
        </row>
        <row r="5877">
          <cell r="A5877">
            <v>50473</v>
          </cell>
          <cell r="B5877" t="str">
            <v>100793 TAPA DE FILTRO Y VISTA P/LITE TRAC</v>
          </cell>
          <cell r="C5877">
            <v>164.42</v>
          </cell>
        </row>
        <row r="5878">
          <cell r="A5878">
            <v>50474</v>
          </cell>
          <cell r="B5878" t="str">
            <v>230348 POLEA DOBLE P/CEPILLO P/LITE TRAC</v>
          </cell>
          <cell r="C5878">
            <v>81.62</v>
          </cell>
        </row>
        <row r="5879">
          <cell r="A5879">
            <v>50475</v>
          </cell>
          <cell r="B5879" t="str">
            <v>100047 BELT MOTOR B 1 PZA</v>
          </cell>
          <cell r="C5879">
            <v>28.71</v>
          </cell>
        </row>
        <row r="5880">
          <cell r="A5880">
            <v>50476</v>
          </cell>
          <cell r="B5880" t="str">
            <v>130990 BOOT SWITCH 1 PZA</v>
          </cell>
          <cell r="C5880">
            <v>52.96</v>
          </cell>
        </row>
        <row r="5881">
          <cell r="A5881">
            <v>50477</v>
          </cell>
          <cell r="B5881" t="str">
            <v>190160 BRUSHES CARB 1 PZA</v>
          </cell>
          <cell r="C5881">
            <v>89.3</v>
          </cell>
        </row>
        <row r="5882">
          <cell r="A5882">
            <v>50478</v>
          </cell>
          <cell r="B5882" t="str">
            <v>160406 HOSE W/CUFF 1 PZA</v>
          </cell>
          <cell r="C5882">
            <v>250.22</v>
          </cell>
        </row>
        <row r="5883">
          <cell r="A5883">
            <v>50479</v>
          </cell>
          <cell r="B5883" t="str">
            <v>28844 ASM BRUSH 26 1 PZA</v>
          </cell>
          <cell r="C5883">
            <v>1621.03</v>
          </cell>
        </row>
        <row r="5884">
          <cell r="A5884">
            <v>50480</v>
          </cell>
          <cell r="B5884" t="str">
            <v>130760 CIRCUIT BREA 1 PZA</v>
          </cell>
          <cell r="C5884">
            <v>94.36</v>
          </cell>
        </row>
        <row r="5885">
          <cell r="A5885">
            <v>50481</v>
          </cell>
          <cell r="B5885" t="str">
            <v>130483 MOTOR VACUUM 1 PZA</v>
          </cell>
          <cell r="C5885">
            <v>1284</v>
          </cell>
        </row>
        <row r="5886">
          <cell r="A5886">
            <v>50482</v>
          </cell>
          <cell r="B5886" t="str">
            <v>230007 BK PLATE TER 1 PZA</v>
          </cell>
          <cell r="C5886">
            <v>171.12</v>
          </cell>
        </row>
        <row r="5887">
          <cell r="A5887">
            <v>50483</v>
          </cell>
          <cell r="B5887" t="str">
            <v>230557 PLATE LATCH 1 PZA</v>
          </cell>
          <cell r="C5887">
            <v>318.63</v>
          </cell>
        </row>
        <row r="5888">
          <cell r="A5888">
            <v>50484</v>
          </cell>
          <cell r="B5888" t="str">
            <v>230558 PLATE FOOT L 1 PZA</v>
          </cell>
          <cell r="C5888">
            <v>115.32</v>
          </cell>
        </row>
        <row r="5889">
          <cell r="A5889">
            <v>50485</v>
          </cell>
          <cell r="B5889" t="str">
            <v>700003 HEIGHT ADJUS 1 PZA</v>
          </cell>
          <cell r="C5889">
            <v>227.62</v>
          </cell>
        </row>
        <row r="5890">
          <cell r="A5890">
            <v>50486</v>
          </cell>
          <cell r="B5890" t="str">
            <v>26548 ROLLERS BASE 1 PZA</v>
          </cell>
          <cell r="C5890">
            <v>27.99</v>
          </cell>
        </row>
        <row r="5891">
          <cell r="A5891">
            <v>50487</v>
          </cell>
          <cell r="B5891" t="str">
            <v>230563 PLATE 22 SH 1 PZA</v>
          </cell>
          <cell r="C5891">
            <v>649.97</v>
          </cell>
        </row>
        <row r="5892">
          <cell r="A5892">
            <v>50488</v>
          </cell>
          <cell r="B5892" t="str">
            <v>240026 PLATE 16 SH 1 PZA</v>
          </cell>
          <cell r="C5892">
            <v>274.02999999999997</v>
          </cell>
        </row>
        <row r="5893">
          <cell r="A5893">
            <v>50489</v>
          </cell>
          <cell r="B5893" t="str">
            <v>100122 GASKET VACUU 1 PZA</v>
          </cell>
          <cell r="C5893">
            <v>35.19</v>
          </cell>
        </row>
        <row r="5894">
          <cell r="A5894">
            <v>50490</v>
          </cell>
          <cell r="B5894" t="str">
            <v>240033 RING VACUUM 1 PZA</v>
          </cell>
          <cell r="C5894">
            <v>49.45</v>
          </cell>
        </row>
        <row r="5895">
          <cell r="A5895">
            <v>50491</v>
          </cell>
          <cell r="B5895" t="str">
            <v>230560 WH PLATE EXH 1 PZA</v>
          </cell>
          <cell r="C5895">
            <v>254.42</v>
          </cell>
        </row>
        <row r="5896">
          <cell r="A5896">
            <v>50492</v>
          </cell>
          <cell r="B5896" t="str">
            <v>230561 WH COVER EXH 1 PZA</v>
          </cell>
          <cell r="C5896">
            <v>222.23</v>
          </cell>
        </row>
        <row r="5897">
          <cell r="A5897">
            <v>50493</v>
          </cell>
          <cell r="B5897" t="str">
            <v>230244 HINGE MAGNA 1 PZA</v>
          </cell>
          <cell r="C5897">
            <v>171.63</v>
          </cell>
        </row>
        <row r="5898">
          <cell r="A5898">
            <v>50494</v>
          </cell>
          <cell r="B5898" t="str">
            <v>230694 WH PLATE COV 1 PZA</v>
          </cell>
          <cell r="C5898">
            <v>624.47</v>
          </cell>
        </row>
        <row r="5899">
          <cell r="A5899">
            <v>50495</v>
          </cell>
          <cell r="B5899" t="str">
            <v>230005 SUPPORT WIRE 1 PZA</v>
          </cell>
          <cell r="C5899">
            <v>79.95</v>
          </cell>
        </row>
        <row r="5900">
          <cell r="A5900">
            <v>50496</v>
          </cell>
          <cell r="B5900" t="str">
            <v>102527 TUFCOTE EMBO 1 PZA</v>
          </cell>
          <cell r="C5900">
            <v>21.29</v>
          </cell>
        </row>
        <row r="5901">
          <cell r="A5901">
            <v>50497</v>
          </cell>
          <cell r="B5901" t="str">
            <v>140937 LATCH DRAW-PLYPRPLINE W</v>
          </cell>
          <cell r="C5901">
            <v>33.21</v>
          </cell>
        </row>
        <row r="5902">
          <cell r="A5902">
            <v>50498</v>
          </cell>
          <cell r="B5902" t="str">
            <v>130219 CORD 18/3 50 BLACK SJT</v>
          </cell>
          <cell r="C5902">
            <v>340.22</v>
          </cell>
        </row>
        <row r="5903">
          <cell r="A5903">
            <v>50499</v>
          </cell>
          <cell r="B5903" t="str">
            <v>100047 BELT BRUSH DRIVE MAGNA</v>
          </cell>
          <cell r="C5903">
            <v>59.33</v>
          </cell>
        </row>
        <row r="5904">
          <cell r="A5904">
            <v>50500</v>
          </cell>
          <cell r="B5904" t="str">
            <v>4109 WHEEL 4 X 1 W/3/8 GRAY</v>
          </cell>
          <cell r="C5904">
            <v>162.07</v>
          </cell>
        </row>
        <row r="5905">
          <cell r="A5905">
            <v>50501</v>
          </cell>
          <cell r="B5905" t="str">
            <v>100139 GASKET EXHAUST MAGNA TW</v>
          </cell>
          <cell r="C5905">
            <v>70.73</v>
          </cell>
        </row>
        <row r="5906">
          <cell r="A5906">
            <v>50502</v>
          </cell>
          <cell r="B5906" t="str">
            <v>140326 CLAMP NYLON 1/8 IN NAT</v>
          </cell>
          <cell r="C5906">
            <v>13.41</v>
          </cell>
        </row>
        <row r="5907">
          <cell r="A5907">
            <v>50503</v>
          </cell>
          <cell r="B5907" t="str">
            <v>201000 NOZZLE 1/8 V-JET BRASS</v>
          </cell>
          <cell r="C5907">
            <v>134.58000000000001</v>
          </cell>
        </row>
        <row r="5908">
          <cell r="A5908">
            <v>50504</v>
          </cell>
          <cell r="B5908" t="str">
            <v>100139 GASKET EXHAUST</v>
          </cell>
          <cell r="C5908">
            <v>39.549999999999997</v>
          </cell>
        </row>
        <row r="5909">
          <cell r="A5909">
            <v>50505</v>
          </cell>
          <cell r="B5909" t="str">
            <v>GASKET RCAR DOOR</v>
          </cell>
          <cell r="C5909">
            <v>78.59</v>
          </cell>
        </row>
        <row r="5910">
          <cell r="A5910">
            <v>50506</v>
          </cell>
          <cell r="B5910" t="str">
            <v>240027 PLATE BRUSH MOTOR MOUNT (P/ASPIRADORA MAGNA</v>
          </cell>
          <cell r="C5910">
            <v>241.34</v>
          </cell>
        </row>
        <row r="5911">
          <cell r="A5911">
            <v>50507</v>
          </cell>
          <cell r="B5911" t="str">
            <v>103053 HANDLE LATCH (P/ASPIRADORA MAGNA TWIN)</v>
          </cell>
          <cell r="C5911">
            <v>79.62</v>
          </cell>
        </row>
        <row r="5912">
          <cell r="A5912">
            <v>50508</v>
          </cell>
          <cell r="B5912" t="str">
            <v>26538 POLLEY MOTOR (P/ASPIRADORA MAGNA TWIN)</v>
          </cell>
          <cell r="C5912">
            <v>129.72999999999999</v>
          </cell>
        </row>
        <row r="5913">
          <cell r="A5913">
            <v>50509</v>
          </cell>
          <cell r="B5913" t="str">
            <v>700865 ASM BRUSH 22 (P/ASPIRADORA MAGNA TWIN)</v>
          </cell>
          <cell r="C5913">
            <v>1208.07</v>
          </cell>
        </row>
        <row r="5914">
          <cell r="A5914">
            <v>50510</v>
          </cell>
          <cell r="B5914" t="str">
            <v>240035 ASM BRUSH 16 MAGNA TWIN</v>
          </cell>
          <cell r="C5914">
            <v>1286.5999999999999</v>
          </cell>
        </row>
        <row r="5915">
          <cell r="A5915">
            <v>50511</v>
          </cell>
          <cell r="B5915" t="str">
            <v>700865 ASM BRUSH 22 MAGNA TWIN</v>
          </cell>
          <cell r="C5915">
            <v>1285.2</v>
          </cell>
        </row>
        <row r="5916">
          <cell r="A5916">
            <v>50512</v>
          </cell>
          <cell r="B5916" t="str">
            <v>130418 MOTOR VACUUM 1 PZA</v>
          </cell>
          <cell r="C5916">
            <v>960.69</v>
          </cell>
        </row>
        <row r="5917">
          <cell r="A5917">
            <v>50513</v>
          </cell>
          <cell r="B5917" t="str">
            <v>230786 FILTER HEPA 1 PZA</v>
          </cell>
          <cell r="C5917">
            <v>1627.42</v>
          </cell>
        </row>
        <row r="5918">
          <cell r="A5918">
            <v>50514</v>
          </cell>
          <cell r="B5918" t="str">
            <v>130647 SWITCH ROCKE 1 PZA</v>
          </cell>
          <cell r="C5918">
            <v>53.48</v>
          </cell>
        </row>
        <row r="5919">
          <cell r="A5919">
            <v>50515</v>
          </cell>
          <cell r="B5919" t="str">
            <v>160475 HOSE VAC 1 1 1 PZA</v>
          </cell>
          <cell r="C5919">
            <v>219.89</v>
          </cell>
        </row>
        <row r="5920">
          <cell r="A5920">
            <v>50516</v>
          </cell>
          <cell r="B5920" t="str">
            <v>180639 FILTER VAC M 1 PZA</v>
          </cell>
          <cell r="C5920">
            <v>151.66999999999999</v>
          </cell>
        </row>
        <row r="5921">
          <cell r="A5921">
            <v>50517</v>
          </cell>
          <cell r="B5921" t="str">
            <v>160471 CUFF HOSE 1 - 1 1/2</v>
          </cell>
          <cell r="C5921">
            <v>40.39</v>
          </cell>
        </row>
        <row r="5922">
          <cell r="A5922">
            <v>50518</v>
          </cell>
          <cell r="B5922" t="str">
            <v>160629 HOSE 2 X 24 1 PZA</v>
          </cell>
          <cell r="C5922">
            <v>145.31</v>
          </cell>
        </row>
        <row r="5923">
          <cell r="A5923">
            <v>50519</v>
          </cell>
          <cell r="B5923" t="str">
            <v>180628 SCREEN CLEAN 1 PZA</v>
          </cell>
          <cell r="C5923">
            <v>63.86</v>
          </cell>
        </row>
        <row r="5924">
          <cell r="A5924">
            <v>50520</v>
          </cell>
          <cell r="B5924" t="str">
            <v>100103 LID ASSEMBLY 1 PZA</v>
          </cell>
          <cell r="C5924">
            <v>358.66</v>
          </cell>
        </row>
        <row r="5925">
          <cell r="A5925">
            <v>50521</v>
          </cell>
          <cell r="B5925" t="str">
            <v>501061 ASM DRAIN HO 1 PZA</v>
          </cell>
          <cell r="C5925">
            <v>272.19</v>
          </cell>
        </row>
        <row r="5926">
          <cell r="A5926">
            <v>50522</v>
          </cell>
          <cell r="B5926" t="str">
            <v>602448 STANDPIPE RM 1 PZA</v>
          </cell>
          <cell r="C5926">
            <v>422.53</v>
          </cell>
        </row>
        <row r="5927">
          <cell r="A5927">
            <v>50523</v>
          </cell>
          <cell r="B5927" t="str">
            <v>101255 STANDPIPE P/ 1 PZA</v>
          </cell>
          <cell r="C5927">
            <v>703.93</v>
          </cell>
        </row>
        <row r="5928">
          <cell r="A5928">
            <v>50524</v>
          </cell>
          <cell r="B5928" t="str">
            <v>103009 WHEEL 12 X 1 1 PZA</v>
          </cell>
          <cell r="C5928">
            <v>470.12</v>
          </cell>
        </row>
        <row r="5929">
          <cell r="A5929">
            <v>50525</v>
          </cell>
          <cell r="B5929" t="str">
            <v>130996 MOTOR VAC 5. 1 PZA</v>
          </cell>
          <cell r="C5929">
            <v>2105.41</v>
          </cell>
        </row>
        <row r="5930">
          <cell r="A5930">
            <v>50526</v>
          </cell>
          <cell r="B5930" t="str">
            <v>180103 PUMP 100PSI 1 PZA</v>
          </cell>
          <cell r="C5930">
            <v>2050.44</v>
          </cell>
        </row>
        <row r="5931">
          <cell r="A5931">
            <v>50527</v>
          </cell>
          <cell r="B5931" t="str">
            <v>11031 BELT 1 PZA</v>
          </cell>
          <cell r="C5931">
            <v>251.04</v>
          </cell>
        </row>
        <row r="5932">
          <cell r="A5932">
            <v>50528</v>
          </cell>
          <cell r="B5932" t="str">
            <v>09019 BRUSH BEARING 1 PZA</v>
          </cell>
          <cell r="C5932">
            <v>189.46</v>
          </cell>
        </row>
        <row r="5933">
          <cell r="A5933">
            <v>50529</v>
          </cell>
          <cell r="B5933" t="str">
            <v>35060 DOME GASKET 1 PZA</v>
          </cell>
          <cell r="C5933">
            <v>121.8</v>
          </cell>
        </row>
        <row r="5934">
          <cell r="A5934">
            <v>50530</v>
          </cell>
          <cell r="B5934" t="str">
            <v>44051 JET SEAL 1 PZA</v>
          </cell>
          <cell r="C5934">
            <v>22.36</v>
          </cell>
        </row>
        <row r="5935">
          <cell r="A5935">
            <v>50531</v>
          </cell>
          <cell r="B5935" t="str">
            <v>47020 PUMP SERVICE 1 PZA</v>
          </cell>
          <cell r="C5935">
            <v>776.81</v>
          </cell>
        </row>
        <row r="5936">
          <cell r="A5936">
            <v>50532</v>
          </cell>
          <cell r="B5936" t="str">
            <v>34140 SCREEN/FILTER 1 PZA</v>
          </cell>
          <cell r="C5936">
            <v>71.19</v>
          </cell>
        </row>
        <row r="5937">
          <cell r="A5937">
            <v>50533</v>
          </cell>
          <cell r="B5937" t="str">
            <v>73250 SCREEN/FILTER 1 PZA</v>
          </cell>
          <cell r="C5937">
            <v>83.16</v>
          </cell>
        </row>
        <row r="5938">
          <cell r="A5938">
            <v>50534</v>
          </cell>
          <cell r="B5938" t="str">
            <v>72074 115V SWITCH 1 PZA</v>
          </cell>
          <cell r="C5938">
            <v>188.86</v>
          </cell>
        </row>
        <row r="5939">
          <cell r="A5939">
            <v>50535</v>
          </cell>
          <cell r="B5939" t="str">
            <v>14924 BRUSH 1 PZA</v>
          </cell>
          <cell r="C5939">
            <v>1212.44</v>
          </cell>
        </row>
        <row r="5940">
          <cell r="A5940">
            <v>50536</v>
          </cell>
          <cell r="B5940" t="str">
            <v>53134 VAL MOTOR 1 PZA</v>
          </cell>
          <cell r="C5940">
            <v>3005.74</v>
          </cell>
        </row>
        <row r="5941">
          <cell r="A5941">
            <v>50537</v>
          </cell>
          <cell r="B5941" t="str">
            <v>BLOCK, BEARING 230261 (PE800)</v>
          </cell>
          <cell r="C5941">
            <v>51.1</v>
          </cell>
        </row>
        <row r="5942">
          <cell r="A5942">
            <v>50538</v>
          </cell>
          <cell r="B5942" t="str">
            <v>130441 SWITCH MOENT 1 PZA</v>
          </cell>
          <cell r="C5942">
            <v>60.01</v>
          </cell>
        </row>
        <row r="5943">
          <cell r="A5943">
            <v>50539</v>
          </cell>
          <cell r="B5943" t="str">
            <v>130670 BREACKER CIR 1 PZA</v>
          </cell>
          <cell r="C5943">
            <v>157.05000000000001</v>
          </cell>
        </row>
        <row r="5944">
          <cell r="A5944">
            <v>50540</v>
          </cell>
          <cell r="B5944" t="str">
            <v>130717 SWITCH ROCKE 1 PZA</v>
          </cell>
          <cell r="C5944">
            <v>35.869999999999997</v>
          </cell>
        </row>
        <row r="5945">
          <cell r="A5945">
            <v>50541</v>
          </cell>
          <cell r="B5945" t="str">
            <v>210033 VALVE SOLENO 1 PZA</v>
          </cell>
          <cell r="C5945">
            <v>664.52</v>
          </cell>
        </row>
        <row r="5946">
          <cell r="A5946">
            <v>50542</v>
          </cell>
          <cell r="B5946" t="str">
            <v>230507 BELT BRUSH D 1 PZA</v>
          </cell>
          <cell r="C5946">
            <v>96.88</v>
          </cell>
        </row>
        <row r="5947">
          <cell r="A5947">
            <v>50543</v>
          </cell>
          <cell r="B5947" t="str">
            <v>240004 BRUSH CYLIND 1 PZA</v>
          </cell>
          <cell r="C5947">
            <v>701.08</v>
          </cell>
        </row>
        <row r="5948">
          <cell r="A5948">
            <v>50544</v>
          </cell>
          <cell r="B5948" t="str">
            <v>701005 ASM DOME (IN 1 PZA</v>
          </cell>
          <cell r="C5948">
            <v>696.89</v>
          </cell>
        </row>
        <row r="5949">
          <cell r="A5949">
            <v>50545</v>
          </cell>
          <cell r="B5949" t="str">
            <v>578337000 BREACKER 1 PZA</v>
          </cell>
          <cell r="C5949">
            <v>182.19</v>
          </cell>
        </row>
        <row r="5950">
          <cell r="A5950">
            <v>50546</v>
          </cell>
          <cell r="B5950" t="str">
            <v>160186 25ï HOSE SOW 1 PZA</v>
          </cell>
          <cell r="C5950">
            <v>487.89</v>
          </cell>
        </row>
        <row r="5951">
          <cell r="A5951">
            <v>50547</v>
          </cell>
          <cell r="B5951" t="str">
            <v>600048 FLOOR TOOL 1 1 PZA</v>
          </cell>
          <cell r="C5951">
            <v>3533.05</v>
          </cell>
        </row>
        <row r="5952">
          <cell r="A5952">
            <v>50548</v>
          </cell>
          <cell r="B5952" t="str">
            <v>160401 HOSE VAC  1 1 PZA</v>
          </cell>
          <cell r="C5952">
            <v>944.6</v>
          </cell>
        </row>
        <row r="5953">
          <cell r="A5953">
            <v>50549</v>
          </cell>
          <cell r="B5953" t="str">
            <v>130416 MOTOR VAC 5. 1 PZA</v>
          </cell>
          <cell r="C5953">
            <v>2190.5500000000002</v>
          </cell>
        </row>
        <row r="5954">
          <cell r="A5954">
            <v>50550</v>
          </cell>
          <cell r="B5954" t="str">
            <v>130471 MOTOR BRUSH 1 PZA</v>
          </cell>
          <cell r="C5954">
            <v>2026.31</v>
          </cell>
        </row>
        <row r="5955">
          <cell r="A5955">
            <v>50551</v>
          </cell>
          <cell r="B5955" t="str">
            <v>200956 SHOE 16 FLOOR TOOL</v>
          </cell>
          <cell r="C5955">
            <v>49.45</v>
          </cell>
        </row>
        <row r="5956">
          <cell r="A5956">
            <v>50552</v>
          </cell>
          <cell r="B5956" t="str">
            <v>201010 NOZZLE BRASS</v>
          </cell>
          <cell r="C5956">
            <v>322.3</v>
          </cell>
        </row>
        <row r="5957">
          <cell r="A5957">
            <v>50553</v>
          </cell>
          <cell r="B5957" t="str">
            <v>160464 HOSE VAC 1 1/2 X 51 W/C</v>
          </cell>
          <cell r="C5957">
            <v>338.37</v>
          </cell>
        </row>
        <row r="5958">
          <cell r="A5958">
            <v>50554</v>
          </cell>
          <cell r="B5958" t="str">
            <v>180103 SOWTION PUMP 100PSI 120 V</v>
          </cell>
          <cell r="C5958">
            <v>2030.01</v>
          </cell>
        </row>
        <row r="5959">
          <cell r="A5959">
            <v>50555</v>
          </cell>
          <cell r="B5959" t="str">
            <v>190129 PROSURE SWITCH</v>
          </cell>
          <cell r="C5959">
            <v>441.97</v>
          </cell>
        </row>
        <row r="5960">
          <cell r="A5960">
            <v>50556</v>
          </cell>
          <cell r="B5960" t="str">
            <v>190131 SERVICE KIT</v>
          </cell>
          <cell r="C5960">
            <v>716.34</v>
          </cell>
        </row>
        <row r="5961">
          <cell r="A5961">
            <v>50557</v>
          </cell>
          <cell r="B5961" t="str">
            <v>240004 BRUSH CYLINGER</v>
          </cell>
          <cell r="C5961">
            <v>674.76</v>
          </cell>
        </row>
        <row r="5962">
          <cell r="A5962">
            <v>50558</v>
          </cell>
          <cell r="B5962" t="str">
            <v>230506 PULLEY MOTOR</v>
          </cell>
          <cell r="C5962">
            <v>135.91999999999999</v>
          </cell>
        </row>
        <row r="5963">
          <cell r="A5963">
            <v>50559</v>
          </cell>
          <cell r="B5963" t="str">
            <v>230505 POLEA DE CEPILLO</v>
          </cell>
          <cell r="C5963">
            <v>114.64</v>
          </cell>
        </row>
        <row r="5964">
          <cell r="A5964">
            <v>50560</v>
          </cell>
          <cell r="B5964" t="str">
            <v>39352 HOSE 1/2 IDX8 1 PZA</v>
          </cell>
          <cell r="C5964">
            <v>9.9700000000000006</v>
          </cell>
        </row>
        <row r="5965">
          <cell r="A5965">
            <v>50561</v>
          </cell>
          <cell r="B5965" t="str">
            <v>103059 WHEEL 10 X 1.75 GREY</v>
          </cell>
          <cell r="C5965">
            <v>317.26</v>
          </cell>
        </row>
        <row r="5966">
          <cell r="A5966">
            <v>50562</v>
          </cell>
          <cell r="B5966" t="str">
            <v>100112 DOME VACUUM EAGLE</v>
          </cell>
          <cell r="C5966">
            <v>125.36</v>
          </cell>
        </row>
        <row r="5967">
          <cell r="A5967">
            <v>50563</v>
          </cell>
          <cell r="B5967" t="str">
            <v>53036 VAC MOTOR 1 PZA</v>
          </cell>
          <cell r="C5967">
            <v>1485</v>
          </cell>
        </row>
        <row r="5968">
          <cell r="A5968">
            <v>50564</v>
          </cell>
          <cell r="B5968" t="str">
            <v>103059 WHEEL 25.4 CM.</v>
          </cell>
          <cell r="C5968">
            <v>317.26</v>
          </cell>
        </row>
        <row r="5969">
          <cell r="A5969">
            <v>50565</v>
          </cell>
          <cell r="B5969" t="str">
            <v>35016 DOME GASKET 1 PZA</v>
          </cell>
          <cell r="C5969">
            <v>122.08</v>
          </cell>
        </row>
        <row r="5970">
          <cell r="A5970">
            <v>50566</v>
          </cell>
          <cell r="B5970" t="str">
            <v>230505 POLEA DENTADA P/BANDA PE800</v>
          </cell>
          <cell r="C5970">
            <v>107.58</v>
          </cell>
        </row>
        <row r="5971">
          <cell r="A5971">
            <v>50567</v>
          </cell>
          <cell r="B5971" t="str">
            <v>230363 BUJE PLAST.P/EJE CEPILL PE800</v>
          </cell>
          <cell r="C5971">
            <v>9.31</v>
          </cell>
        </row>
        <row r="5972">
          <cell r="A5972">
            <v>50568</v>
          </cell>
          <cell r="B5972" t="str">
            <v>100005 JUNTAS P/CHUMACER.CEPIL PE800</v>
          </cell>
          <cell r="C5972">
            <v>18.100000000000001</v>
          </cell>
        </row>
        <row r="5973">
          <cell r="A5973">
            <v>50569</v>
          </cell>
          <cell r="B5973" t="str">
            <v>140125 PORTAVALERO DE CEPILLO PE800</v>
          </cell>
          <cell r="C5973">
            <v>113.8</v>
          </cell>
        </row>
        <row r="5974">
          <cell r="A5974">
            <v>50570</v>
          </cell>
          <cell r="B5974" t="str">
            <v>14635 CIRCUIT BREAK 1 PZA</v>
          </cell>
          <cell r="C5974">
            <v>181.03</v>
          </cell>
        </row>
        <row r="5975">
          <cell r="A5975">
            <v>50571</v>
          </cell>
          <cell r="B5975" t="str">
            <v>100049 COJINETES P/BALERO DE CEPILLO  PE800</v>
          </cell>
          <cell r="C5975">
            <v>92.51</v>
          </cell>
        </row>
        <row r="5976">
          <cell r="A5976">
            <v>50572</v>
          </cell>
          <cell r="B5976" t="str">
            <v>230257 EJE DEL CEPILLO PE800</v>
          </cell>
          <cell r="C5976">
            <v>117.33</v>
          </cell>
        </row>
        <row r="5977">
          <cell r="A5977">
            <v>50573</v>
          </cell>
          <cell r="B5977" t="str">
            <v>140234 TUERCA P/EJE DEL CEPILL PE800</v>
          </cell>
          <cell r="C5977">
            <v>30.67</v>
          </cell>
        </row>
        <row r="5978">
          <cell r="A5978">
            <v>50574</v>
          </cell>
          <cell r="B5978" t="str">
            <v>100870 TANQUE DE RECUPERACION PE800</v>
          </cell>
          <cell r="C5978">
            <v>2447.31</v>
          </cell>
        </row>
        <row r="5979">
          <cell r="A5979">
            <v>50575</v>
          </cell>
          <cell r="B5979" t="str">
            <v>130304 RECTIFIER BRIDGE 600 V. 15 AMP.LAV.ALF.POWE</v>
          </cell>
          <cell r="C5979">
            <v>78.95</v>
          </cell>
        </row>
        <row r="5980">
          <cell r="A5980">
            <v>50576</v>
          </cell>
          <cell r="B5980" t="str">
            <v>100042 GASKET RECOVERY DOME (P/POWER EAGLE 1000)</v>
          </cell>
          <cell r="C5980">
            <v>27.5</v>
          </cell>
        </row>
        <row r="5981">
          <cell r="A5981">
            <v>50577</v>
          </cell>
          <cell r="B5981" t="str">
            <v>701061 ASM DRAIN PLUG P/PE1000</v>
          </cell>
          <cell r="C5981">
            <v>246.4</v>
          </cell>
        </row>
        <row r="5982">
          <cell r="A5982">
            <v>50578</v>
          </cell>
          <cell r="B5982" t="str">
            <v>160424 HOSE CLEAN OUT 1.5X36 P/PE1000</v>
          </cell>
          <cell r="C5982">
            <v>92.6</v>
          </cell>
        </row>
        <row r="5983">
          <cell r="A5983">
            <v>50579</v>
          </cell>
          <cell r="B5983" t="str">
            <v>140441 SPRING</v>
          </cell>
          <cell r="C5983">
            <v>41.5</v>
          </cell>
        </row>
        <row r="5984">
          <cell r="A5984">
            <v>50580</v>
          </cell>
          <cell r="B5984" t="str">
            <v>230264 BK CLAMP SPRAY BAR</v>
          </cell>
          <cell r="C5984">
            <v>29.2</v>
          </cell>
        </row>
        <row r="5985">
          <cell r="A5985">
            <v>50581</v>
          </cell>
          <cell r="B5985" t="str">
            <v>069760778 HOSE EXHAUST 2 P/PE1000</v>
          </cell>
          <cell r="C5985">
            <v>41.1</v>
          </cell>
        </row>
        <row r="5986">
          <cell r="A5986">
            <v>50582</v>
          </cell>
          <cell r="B5986" t="str">
            <v>190500 SERVICE KIT 1 PZA</v>
          </cell>
          <cell r="C5986">
            <v>930.85</v>
          </cell>
        </row>
        <row r="5987">
          <cell r="A5987">
            <v>50583</v>
          </cell>
          <cell r="B5987" t="str">
            <v>190505 VENT FITTING 1 PZA</v>
          </cell>
          <cell r="C5987">
            <v>54.79</v>
          </cell>
        </row>
        <row r="5988">
          <cell r="A5988">
            <v>50584</v>
          </cell>
          <cell r="B5988" t="str">
            <v>701017 SPOTER HAND 1 PZA</v>
          </cell>
          <cell r="C5988">
            <v>1126.94</v>
          </cell>
        </row>
        <row r="5989">
          <cell r="A5989">
            <v>50585</v>
          </cell>
          <cell r="B5989" t="str">
            <v>130647 SWITCH ROCKE 1 PZA</v>
          </cell>
          <cell r="C5989">
            <v>63.35</v>
          </cell>
        </row>
        <row r="5990">
          <cell r="A5990">
            <v>50586</v>
          </cell>
          <cell r="B5990" t="str">
            <v>140932 LATCH HOOD R 1 PZA</v>
          </cell>
          <cell r="C5990">
            <v>137.12</v>
          </cell>
        </row>
        <row r="5991">
          <cell r="A5991">
            <v>50587</v>
          </cell>
          <cell r="B5991" t="str">
            <v>160490 HOSE VAC 1 X 1 PZA</v>
          </cell>
          <cell r="C5991">
            <v>412.96</v>
          </cell>
        </row>
        <row r="5992">
          <cell r="A5992">
            <v>50588</v>
          </cell>
          <cell r="B5992" t="str">
            <v>190155 CARBON BRUSH 1 PZA</v>
          </cell>
          <cell r="C5992">
            <v>49.27</v>
          </cell>
        </row>
        <row r="5993">
          <cell r="A5993">
            <v>50589</v>
          </cell>
          <cell r="B5993" t="str">
            <v>200457 TOOL HAND SP 1 PZA</v>
          </cell>
          <cell r="C5993">
            <v>170.64</v>
          </cell>
        </row>
        <row r="5994">
          <cell r="A5994">
            <v>50590</v>
          </cell>
          <cell r="B5994" t="str">
            <v>130457 MOTOR VAC 4. 1 PZA</v>
          </cell>
          <cell r="C5994">
            <v>1067.96</v>
          </cell>
        </row>
        <row r="5995">
          <cell r="A5995">
            <v>50591</v>
          </cell>
          <cell r="B5995" t="str">
            <v>180134 PUMP 120 VOL 1 PZA</v>
          </cell>
          <cell r="C5995">
            <v>1427.29</v>
          </cell>
        </row>
        <row r="5996">
          <cell r="A5996">
            <v>50592</v>
          </cell>
          <cell r="B5996" t="str">
            <v>701015 CARRO COMPLE 1 PZA</v>
          </cell>
          <cell r="C5996">
            <v>1126.94</v>
          </cell>
        </row>
        <row r="5997">
          <cell r="A5997">
            <v>50593</v>
          </cell>
          <cell r="B5997" t="str">
            <v>603546 HIDE A HOSE P/ ANCER 2030</v>
          </cell>
          <cell r="C5997">
            <v>1107.51</v>
          </cell>
        </row>
        <row r="5998">
          <cell r="A5998">
            <v>50594</v>
          </cell>
          <cell r="B5998" t="str">
            <v>200462 CAP P/ANSER 2030</v>
          </cell>
          <cell r="C5998">
            <v>24.65</v>
          </cell>
        </row>
        <row r="5999">
          <cell r="A5999">
            <v>50595</v>
          </cell>
          <cell r="B5999" t="str">
            <v>200463 SCREEN P/ANSER 2030</v>
          </cell>
          <cell r="C5999">
            <v>23.28</v>
          </cell>
        </row>
        <row r="6000">
          <cell r="A6000">
            <v>50596</v>
          </cell>
          <cell r="B6000" t="str">
            <v>200460 TIP P/ANSER 2030</v>
          </cell>
          <cell r="C6000">
            <v>37.04</v>
          </cell>
        </row>
        <row r="6001">
          <cell r="A6001">
            <v>50597</v>
          </cell>
          <cell r="B6001" t="str">
            <v>44044 JET</v>
          </cell>
          <cell r="C6001">
            <v>65.27</v>
          </cell>
        </row>
        <row r="6002">
          <cell r="A6002">
            <v>50598</v>
          </cell>
          <cell r="B6002" t="str">
            <v>11005 BELT 1 PZA</v>
          </cell>
          <cell r="C6002">
            <v>162.07</v>
          </cell>
        </row>
        <row r="6003">
          <cell r="A6003">
            <v>50599</v>
          </cell>
          <cell r="B6003" t="str">
            <v>64001 POLLEY 1 PZA</v>
          </cell>
          <cell r="C6003">
            <v>214.91</v>
          </cell>
        </row>
        <row r="6004">
          <cell r="A6004">
            <v>50600</v>
          </cell>
          <cell r="B6004" t="str">
            <v>14048 BRUSH 1 PZA</v>
          </cell>
          <cell r="C6004">
            <v>424.83</v>
          </cell>
        </row>
        <row r="6005">
          <cell r="A6005">
            <v>50601</v>
          </cell>
          <cell r="B6005" t="str">
            <v>14192 CIRCUIT BREAK 1 PZA</v>
          </cell>
          <cell r="C6005">
            <v>262.01</v>
          </cell>
        </row>
        <row r="6006">
          <cell r="A6006">
            <v>50602</v>
          </cell>
          <cell r="B6006" t="str">
            <v>130421 CAPACITOR 12 1 PZA</v>
          </cell>
          <cell r="C6006">
            <v>102.48</v>
          </cell>
        </row>
        <row r="6007">
          <cell r="A6007">
            <v>50603</v>
          </cell>
          <cell r="B6007" t="str">
            <v>130709 SWITCH HGHTE 1 PZA</v>
          </cell>
          <cell r="C6007">
            <v>132.09</v>
          </cell>
        </row>
        <row r="6008">
          <cell r="A6008">
            <v>50604</v>
          </cell>
          <cell r="B6008" t="str">
            <v>700011 SCREEN 9 3/4 1 PZA</v>
          </cell>
          <cell r="C6008">
            <v>128.72999999999999</v>
          </cell>
        </row>
        <row r="6009">
          <cell r="A6009">
            <v>50605</v>
          </cell>
          <cell r="B6009" t="str">
            <v>700012 SCREEN  10 5 1 PZA</v>
          </cell>
          <cell r="C6009">
            <v>128.72999999999999</v>
          </cell>
        </row>
        <row r="6010">
          <cell r="A6010">
            <v>50606</v>
          </cell>
          <cell r="B6010" t="str">
            <v>101015 WHEEL DRYER 1 PZA</v>
          </cell>
          <cell r="C6010">
            <v>359</v>
          </cell>
        </row>
        <row r="6011">
          <cell r="A6011">
            <v>50607</v>
          </cell>
          <cell r="B6011" t="str">
            <v>130478 MOTOR 120 VO 1 PZA</v>
          </cell>
          <cell r="C6011">
            <v>1573.62</v>
          </cell>
        </row>
        <row r="6012">
          <cell r="A6012">
            <v>50608</v>
          </cell>
          <cell r="B6012" t="str">
            <v>66023 PIV HANDLE RE 1 PZA</v>
          </cell>
          <cell r="C6012">
            <v>5.29</v>
          </cell>
        </row>
        <row r="6013">
          <cell r="A6013">
            <v>50609</v>
          </cell>
          <cell r="B6013" t="str">
            <v>44001 JET SPEC K-5 1 PZA</v>
          </cell>
          <cell r="C6013">
            <v>115.72</v>
          </cell>
        </row>
        <row r="6014">
          <cell r="A6014">
            <v>50610</v>
          </cell>
          <cell r="B6014" t="str">
            <v>44004 JET 1/8 9503 1 PZA</v>
          </cell>
          <cell r="C6014">
            <v>65.27</v>
          </cell>
        </row>
        <row r="6015">
          <cell r="A6015">
            <v>50611</v>
          </cell>
          <cell r="B6015" t="str">
            <v>56012 NIPPLE QUICK 1 PZA</v>
          </cell>
          <cell r="C6015">
            <v>140.83000000000001</v>
          </cell>
        </row>
        <row r="6016">
          <cell r="A6016">
            <v>50612</v>
          </cell>
          <cell r="B6016" t="str">
            <v>44039 JET # 9502 TE 1 PZA</v>
          </cell>
          <cell r="C6016">
            <v>61.43</v>
          </cell>
        </row>
        <row r="6017">
          <cell r="A6017">
            <v>50613</v>
          </cell>
          <cell r="B6017" t="str">
            <v>N 1220737 FILTRO DE 1 PZA</v>
          </cell>
          <cell r="C6017">
            <v>134.75</v>
          </cell>
        </row>
        <row r="6018">
          <cell r="A6018">
            <v>50614</v>
          </cell>
          <cell r="B6018" t="str">
            <v>N 1402825 FILTRO P/ 1 PZA</v>
          </cell>
          <cell r="C6018">
            <v>95.87</v>
          </cell>
        </row>
        <row r="6019">
          <cell r="A6019">
            <v>50615</v>
          </cell>
          <cell r="B6019" t="str">
            <v>N 1402535 FILTRO P/ 1 PZA</v>
          </cell>
          <cell r="C6019">
            <v>122.51</v>
          </cell>
        </row>
        <row r="6020">
          <cell r="A6020">
            <v>50616</v>
          </cell>
          <cell r="B6020" t="str">
            <v>N 1402335 FILTRO P/ 1 PZA</v>
          </cell>
          <cell r="C6020">
            <v>49.62</v>
          </cell>
        </row>
        <row r="6021">
          <cell r="A6021">
            <v>50617</v>
          </cell>
          <cell r="B6021" t="str">
            <v>1015 CABLE THROTTLE 1 PZA</v>
          </cell>
          <cell r="C6021">
            <v>130.06</v>
          </cell>
        </row>
        <row r="6022">
          <cell r="A6022">
            <v>50618</v>
          </cell>
          <cell r="B6022" t="str">
            <v>1405 MIGHTY FACE PA 1 PZA</v>
          </cell>
          <cell r="C6022">
            <v>481.85</v>
          </cell>
        </row>
        <row r="6023">
          <cell r="A6023">
            <v>50619</v>
          </cell>
          <cell r="B6023" t="str">
            <v>1410 CENTERLOCK TAO 1 PZA</v>
          </cell>
          <cell r="C6023">
            <v>192.07</v>
          </cell>
        </row>
        <row r="6024">
          <cell r="A6024">
            <v>50620</v>
          </cell>
          <cell r="B6024" t="str">
            <v>1400 DISK W/FACE &amp; 1 PZA</v>
          </cell>
          <cell r="C6024">
            <v>975.27</v>
          </cell>
        </row>
        <row r="6025">
          <cell r="A6025">
            <v>50621</v>
          </cell>
          <cell r="B6025" t="str">
            <v>N1481071 SISTEMA DE CONT. DE E</v>
          </cell>
          <cell r="C6025">
            <v>10540.29</v>
          </cell>
        </row>
        <row r="6026">
          <cell r="A6026">
            <v>50622</v>
          </cell>
          <cell r="B6026" t="str">
            <v>1372 ASM FRONT BEARING PZA</v>
          </cell>
          <cell r="C6026">
            <v>793.08</v>
          </cell>
        </row>
        <row r="6027">
          <cell r="A6027">
            <v>50623</v>
          </cell>
          <cell r="B6027" t="str">
            <v>BEARING FRONT ONLY PZA</v>
          </cell>
          <cell r="C6027">
            <v>117.41</v>
          </cell>
        </row>
        <row r="6028">
          <cell r="A6028">
            <v>50624</v>
          </cell>
          <cell r="B6028" t="str">
            <v>1110 REGULATOR P/TA 1 PZA</v>
          </cell>
          <cell r="C6028">
            <v>2159.39</v>
          </cell>
        </row>
        <row r="6029">
          <cell r="A6029">
            <v>50625</v>
          </cell>
          <cell r="B6029" t="str">
            <v>1117 VACUUM HOSE P/ 1 PZA</v>
          </cell>
          <cell r="C6029">
            <v>18.600000000000001</v>
          </cell>
        </row>
        <row r="6030">
          <cell r="A6030">
            <v>50626</v>
          </cell>
          <cell r="B6030" t="str">
            <v>1118 FUEL HOSE P/TA 1 PZA</v>
          </cell>
          <cell r="C6030">
            <v>34.869999999999997</v>
          </cell>
        </row>
        <row r="6031">
          <cell r="A6031">
            <v>50627</v>
          </cell>
          <cell r="B6031" t="str">
            <v>1124 HOSE REGULATOR 1 PZA</v>
          </cell>
          <cell r="C6031">
            <v>323.27999999999997</v>
          </cell>
        </row>
        <row r="6032">
          <cell r="A6032">
            <v>50628</v>
          </cell>
          <cell r="B6032" t="str">
            <v>1125 SPUD IN A ADPT 1 PZA</v>
          </cell>
          <cell r="C6032">
            <v>614.41999999999996</v>
          </cell>
        </row>
        <row r="6033">
          <cell r="A6033">
            <v>50629</v>
          </cell>
          <cell r="B6033" t="str">
            <v>1126 VACUUM TUBE P/ 1 PZA</v>
          </cell>
          <cell r="C6033">
            <v>108.1</v>
          </cell>
        </row>
        <row r="6034">
          <cell r="A6034">
            <v>50630</v>
          </cell>
          <cell r="B6034" t="str">
            <v>2332 BELT BX40 P/TA 1 PZA</v>
          </cell>
          <cell r="C6034">
            <v>275.54000000000002</v>
          </cell>
        </row>
        <row r="6035">
          <cell r="A6035">
            <v>50631</v>
          </cell>
          <cell r="B6035" t="str">
            <v>9032 VACUUM TEE P/T 1 PZA</v>
          </cell>
          <cell r="C6035">
            <v>36.869999999999997</v>
          </cell>
        </row>
        <row r="6036">
          <cell r="A6036">
            <v>50632</v>
          </cell>
          <cell r="B6036" t="str">
            <v>1700 ALUMINIUM TANK 1 PZA</v>
          </cell>
          <cell r="C6036">
            <v>2753.87</v>
          </cell>
        </row>
        <row r="6037">
          <cell r="A6037">
            <v>50633</v>
          </cell>
          <cell r="B6037" t="str">
            <v>NI 67026302 BUJIA P 1 PZA</v>
          </cell>
          <cell r="C6037">
            <v>53.13</v>
          </cell>
        </row>
        <row r="6038">
          <cell r="A6038">
            <v>50634</v>
          </cell>
          <cell r="B6038" t="str">
            <v>1043 EXHAUST FILTER 1 PZA</v>
          </cell>
          <cell r="C6038">
            <v>28.14</v>
          </cell>
        </row>
        <row r="6039">
          <cell r="A6039">
            <v>50635</v>
          </cell>
          <cell r="B6039" t="str">
            <v>9100 ACEITE 10 W 30 P/TAON 21</v>
          </cell>
          <cell r="C6039">
            <v>36.03</v>
          </cell>
        </row>
        <row r="6040">
          <cell r="A6040">
            <v>50636</v>
          </cell>
          <cell r="B6040" t="str">
            <v>4002 BATERIA P/TAON 21  1 PZA</v>
          </cell>
          <cell r="C6040">
            <v>1169.78</v>
          </cell>
        </row>
        <row r="6041">
          <cell r="A6041">
            <v>50637</v>
          </cell>
          <cell r="B6041" t="str">
            <v>N1403010 FILTRO P/AIRE C/PROT.</v>
          </cell>
          <cell r="C6041">
            <v>126.56</v>
          </cell>
        </row>
        <row r="6042">
          <cell r="A6042">
            <v>50638</v>
          </cell>
          <cell r="B6042" t="str">
            <v>N140274801 FILTRO DELGADO P/AI</v>
          </cell>
          <cell r="C6042">
            <v>39.61</v>
          </cell>
        </row>
        <row r="6043">
          <cell r="A6043">
            <v>50639</v>
          </cell>
          <cell r="B6043" t="str">
            <v>1205 WHEEL 6 W/S BRACKET P/TA</v>
          </cell>
          <cell r="C6043">
            <v>352.8</v>
          </cell>
        </row>
        <row r="6044">
          <cell r="A6044">
            <v>50640</v>
          </cell>
          <cell r="B6044" t="str">
            <v>N1660799 BOBINA P/BUJIA P/TAON</v>
          </cell>
          <cell r="C6044">
            <v>1100.6300000000001</v>
          </cell>
        </row>
        <row r="6045">
          <cell r="A6045">
            <v>50641</v>
          </cell>
          <cell r="B6045" t="str">
            <v>101011 FOAM HAND GRIPS P/TAON</v>
          </cell>
          <cell r="C6045">
            <v>24.94</v>
          </cell>
        </row>
        <row r="6046">
          <cell r="A6046">
            <v>50642</v>
          </cell>
          <cell r="B6046" t="str">
            <v>1200 WHEEL ONLY 6 X 1.5 P/TAO</v>
          </cell>
          <cell r="C6046">
            <v>306.45</v>
          </cell>
        </row>
        <row r="6047">
          <cell r="A6047">
            <v>50643</v>
          </cell>
          <cell r="B6047" t="str">
            <v>121 CASTER P/TAON 21</v>
          </cell>
          <cell r="C6047">
            <v>206.78</v>
          </cell>
        </row>
        <row r="6048">
          <cell r="A6048">
            <v>50644</v>
          </cell>
          <cell r="B6048" t="str">
            <v>N1660832 BOBINA P/BUJIA E124-V</v>
          </cell>
          <cell r="C6048">
            <v>613.79999999999995</v>
          </cell>
        </row>
        <row r="6049">
          <cell r="A6049">
            <v>50645</v>
          </cell>
          <cell r="B6049" t="str">
            <v>1516 REPLACEMENT VE 1 PZA</v>
          </cell>
          <cell r="C6049">
            <v>578.11</v>
          </cell>
        </row>
        <row r="6050">
          <cell r="A6050">
            <v>50646</v>
          </cell>
          <cell r="B6050" t="str">
            <v>1044 VAL MATOR FILT 1 PZA</v>
          </cell>
          <cell r="C6050">
            <v>97.02</v>
          </cell>
        </row>
        <row r="6051">
          <cell r="A6051">
            <v>50647</v>
          </cell>
          <cell r="B6051" t="str">
            <v>2046 BRUSH STRIP (V 1 PZA</v>
          </cell>
          <cell r="C6051">
            <v>85.53</v>
          </cell>
        </row>
        <row r="6052">
          <cell r="A6052">
            <v>50648</v>
          </cell>
          <cell r="B6052" t="str">
            <v>4028 BRUSH STRIP (V 1 PZA</v>
          </cell>
          <cell r="C6052">
            <v>106.96</v>
          </cell>
        </row>
        <row r="6053">
          <cell r="A6053">
            <v>50649</v>
          </cell>
          <cell r="B6053" t="str">
            <v>2047 RH BEARING BLO 1 PZA</v>
          </cell>
          <cell r="C6053">
            <v>115.79</v>
          </cell>
        </row>
        <row r="6054">
          <cell r="A6054">
            <v>50650</v>
          </cell>
          <cell r="B6054" t="str">
            <v>2091 LH BEARING BLO 1 PZA</v>
          </cell>
          <cell r="C6054">
            <v>172.8</v>
          </cell>
        </row>
        <row r="6055">
          <cell r="A6055">
            <v>50651</v>
          </cell>
          <cell r="B6055" t="str">
            <v>4024 DRIVE BELT 1 PZA</v>
          </cell>
          <cell r="C6055">
            <v>102.77</v>
          </cell>
        </row>
        <row r="6056">
          <cell r="A6056">
            <v>50652</v>
          </cell>
          <cell r="B6056" t="str">
            <v>2025 MOTOR POLLEY 1 PZA</v>
          </cell>
          <cell r="C6056">
            <v>96.26</v>
          </cell>
        </row>
        <row r="6057">
          <cell r="A6057">
            <v>50653</v>
          </cell>
          <cell r="B6057" t="str">
            <v>RING,SET PISTON (STD) 3134343 P/TAON 21</v>
          </cell>
          <cell r="C6057">
            <v>416.14</v>
          </cell>
        </row>
        <row r="6058">
          <cell r="A6058">
            <v>50654</v>
          </cell>
          <cell r="B6058" t="str">
            <v>PROTECTOR MUFFLER 3132040 P/TAON 21</v>
          </cell>
          <cell r="C6058">
            <v>366.03</v>
          </cell>
        </row>
        <row r="6059">
          <cell r="A6059">
            <v>50655</v>
          </cell>
          <cell r="B6059" t="str">
            <v>BOLT,DRAIN PLUG (20MM) 0209635 P/TAON 21</v>
          </cell>
          <cell r="C6059">
            <v>31.66</v>
          </cell>
        </row>
        <row r="6060">
          <cell r="A6060">
            <v>50656</v>
          </cell>
          <cell r="B6060" t="str">
            <v>ELBOW COMP,AIR CLEANER 2832038 P/TAON 21</v>
          </cell>
          <cell r="C6060">
            <v>283.42</v>
          </cell>
        </row>
        <row r="6061">
          <cell r="A6061">
            <v>50657</v>
          </cell>
          <cell r="B6061" t="str">
            <v>CAMSHAFT 4730511  (P/TAON 21)</v>
          </cell>
          <cell r="C6061">
            <v>1339.3</v>
          </cell>
        </row>
        <row r="6062">
          <cell r="A6062">
            <v>50658</v>
          </cell>
          <cell r="B6062" t="str">
            <v>1240 HOUR METER P/ TAON 21</v>
          </cell>
          <cell r="C6062">
            <v>340.52</v>
          </cell>
        </row>
        <row r="6063">
          <cell r="A6063">
            <v>50659</v>
          </cell>
          <cell r="B6063" t="str">
            <v>1300 PULLEY 3.5 X 1 P/TAON</v>
          </cell>
          <cell r="C6063">
            <v>276.08999999999997</v>
          </cell>
        </row>
        <row r="6064">
          <cell r="A6064">
            <v>50660</v>
          </cell>
          <cell r="B6064" t="str">
            <v>1373 FRONT BEARING ASEMBLY P/T</v>
          </cell>
          <cell r="C6064">
            <v>1540.57</v>
          </cell>
        </row>
        <row r="6065">
          <cell r="A6065">
            <v>50661</v>
          </cell>
          <cell r="B6065" t="str">
            <v>680157 21 PAD DRIVER FLEX COM</v>
          </cell>
          <cell r="C6065">
            <v>1798.22</v>
          </cell>
        </row>
        <row r="6066">
          <cell r="A6066">
            <v>50662</v>
          </cell>
          <cell r="B6066" t="str">
            <v>680059 REGULATOR P/TAON 21</v>
          </cell>
          <cell r="C6066">
            <v>1852.11</v>
          </cell>
        </row>
        <row r="6067">
          <cell r="A6067">
            <v>50663</v>
          </cell>
          <cell r="B6067" t="str">
            <v>680061 LUCK OFF P/TAON 21</v>
          </cell>
          <cell r="C6067">
            <v>1259.8900000000001</v>
          </cell>
        </row>
        <row r="6068">
          <cell r="A6068">
            <v>50664</v>
          </cell>
          <cell r="B6068" t="str">
            <v>1122 hose regulator to luck of</v>
          </cell>
          <cell r="C6068">
            <v>198.36</v>
          </cell>
        </row>
        <row r="6069">
          <cell r="A6069">
            <v>50665</v>
          </cell>
          <cell r="B6069" t="str">
            <v>N1912127 START 110 VOLTS</v>
          </cell>
          <cell r="C6069">
            <v>3857.97</v>
          </cell>
        </row>
        <row r="6070">
          <cell r="A6070">
            <v>50666</v>
          </cell>
          <cell r="B6070" t="str">
            <v>N1911906 STATER 12 VOLTS P/TA</v>
          </cell>
          <cell r="C6070">
            <v>4403.3500000000004</v>
          </cell>
        </row>
        <row r="6071">
          <cell r="A6071">
            <v>50667</v>
          </cell>
          <cell r="B6071" t="str">
            <v>N1103591 HEAD GASKET P/TAON</v>
          </cell>
          <cell r="C6071">
            <v>151.29</v>
          </cell>
        </row>
        <row r="6072">
          <cell r="A6072">
            <v>50668</v>
          </cell>
          <cell r="B6072" t="str">
            <v>N1103598 VALVE COVER GASKET P/</v>
          </cell>
          <cell r="C6072">
            <v>31.25</v>
          </cell>
        </row>
        <row r="6073">
          <cell r="A6073">
            <v>50669</v>
          </cell>
          <cell r="B6073" t="str">
            <v>N1103588 OIL PAN GASKET P/TAON</v>
          </cell>
          <cell r="C6073">
            <v>31.25</v>
          </cell>
        </row>
        <row r="6074">
          <cell r="A6074">
            <v>50670</v>
          </cell>
          <cell r="B6074" t="str">
            <v>N3090640 OIL PRESSURE SWITCH P</v>
          </cell>
          <cell r="C6074">
            <v>484.43</v>
          </cell>
        </row>
        <row r="6075">
          <cell r="A6075">
            <v>50671</v>
          </cell>
          <cell r="B6075" t="str">
            <v>N1403023 FILTER PRECLCANER P/T</v>
          </cell>
          <cell r="C6075">
            <v>472.69</v>
          </cell>
        </row>
        <row r="6076">
          <cell r="A6076">
            <v>50672</v>
          </cell>
          <cell r="B6076" t="str">
            <v>N5090253 O-RING P/TAON 21</v>
          </cell>
          <cell r="C6076">
            <v>22.63</v>
          </cell>
        </row>
        <row r="6077">
          <cell r="A6077">
            <v>50673</v>
          </cell>
          <cell r="B6077" t="str">
            <v>N5090269 TUBE SEAL P/TAON 21</v>
          </cell>
          <cell r="C6077">
            <v>22.63</v>
          </cell>
        </row>
        <row r="6078">
          <cell r="A6078">
            <v>50674</v>
          </cell>
          <cell r="B6078" t="str">
            <v>N1552378 MUFFLER GASKET P/TAON</v>
          </cell>
          <cell r="C6078">
            <v>34.770000000000003</v>
          </cell>
        </row>
        <row r="6079">
          <cell r="A6079">
            <v>50675</v>
          </cell>
          <cell r="B6079" t="str">
            <v>1310 PULLEY 6.2 p/taon 21</v>
          </cell>
          <cell r="C6079">
            <v>2125.9299999999998</v>
          </cell>
        </row>
        <row r="6080">
          <cell r="A6080">
            <v>50676</v>
          </cell>
          <cell r="B6080" t="str">
            <v>3570030 DIODO RECTIFICADOR</v>
          </cell>
          <cell r="C6080">
            <v>149.16</v>
          </cell>
        </row>
        <row r="6081">
          <cell r="A6081">
            <v>50677</v>
          </cell>
          <cell r="B6081" t="str">
            <v>N3080385 SWITCH KEY ONAN</v>
          </cell>
          <cell r="C6081">
            <v>228.68</v>
          </cell>
        </row>
        <row r="6082">
          <cell r="A6082">
            <v>50678</v>
          </cell>
          <cell r="B6082" t="str">
            <v>N1852656 LEVER STARTEN DRIVE</v>
          </cell>
          <cell r="C6082">
            <v>164.24</v>
          </cell>
        </row>
        <row r="6083">
          <cell r="A6083">
            <v>50679</v>
          </cell>
          <cell r="B6083" t="str">
            <v>155 CORD ELECTRIC STARTER</v>
          </cell>
          <cell r="C6083">
            <v>85.48</v>
          </cell>
        </row>
        <row r="6084">
          <cell r="A6084">
            <v>50680</v>
          </cell>
          <cell r="B6084" t="str">
            <v>1115 TOGGLE</v>
          </cell>
          <cell r="C6084">
            <v>1035.43</v>
          </cell>
        </row>
        <row r="6085">
          <cell r="A6085">
            <v>50681</v>
          </cell>
          <cell r="B6085" t="str">
            <v>1515 STARTER 110 VOLTS.</v>
          </cell>
          <cell r="C6085">
            <v>860.96</v>
          </cell>
        </row>
        <row r="6086">
          <cell r="A6086">
            <v>50682</v>
          </cell>
          <cell r="B6086" t="str">
            <v>1672443 BUJIA ( BPR5ES )</v>
          </cell>
          <cell r="C6086">
            <v>34.35</v>
          </cell>
        </row>
        <row r="6087">
          <cell r="A6087">
            <v>50683</v>
          </cell>
          <cell r="B6087" t="str">
            <v>2110211 SPRING GOBERNOR PRIMAR</v>
          </cell>
          <cell r="C6087">
            <v>19.43</v>
          </cell>
        </row>
        <row r="6088">
          <cell r="A6088">
            <v>50684</v>
          </cell>
          <cell r="B6088" t="str">
            <v>2110328 SWITCH DE APAGADO</v>
          </cell>
          <cell r="C6088">
            <v>130.06</v>
          </cell>
        </row>
        <row r="6089">
          <cell r="A6089">
            <v>50685</v>
          </cell>
          <cell r="B6089" t="str">
            <v>2324093 FILTRO P/AIRE VENTILAD</v>
          </cell>
          <cell r="C6089">
            <v>83.63</v>
          </cell>
        </row>
        <row r="6090">
          <cell r="A6090">
            <v>50686</v>
          </cell>
          <cell r="B6090" t="str">
            <v>2324168 COIL ASSY CHARGE</v>
          </cell>
          <cell r="C6090">
            <v>242.18</v>
          </cell>
        </row>
        <row r="6091">
          <cell r="A6091">
            <v>50687</v>
          </cell>
          <cell r="B6091" t="str">
            <v>2409662 RECTIFICADOR</v>
          </cell>
          <cell r="C6091">
            <v>141.94</v>
          </cell>
        </row>
        <row r="6092">
          <cell r="A6092">
            <v>50688</v>
          </cell>
          <cell r="B6092" t="str">
            <v>2461754 BUZZER ASSY</v>
          </cell>
          <cell r="C6092">
            <v>276.54000000000002</v>
          </cell>
        </row>
        <row r="6093">
          <cell r="A6093">
            <v>50689</v>
          </cell>
          <cell r="B6093" t="str">
            <v>2485142 SPRING CABLE RETURN</v>
          </cell>
          <cell r="C6093">
            <v>31.51</v>
          </cell>
        </row>
        <row r="6094">
          <cell r="A6094">
            <v>50690</v>
          </cell>
          <cell r="B6094" t="str">
            <v>3132206 SWITCH OIL LEVER</v>
          </cell>
          <cell r="C6094">
            <v>315.94</v>
          </cell>
        </row>
        <row r="6095">
          <cell r="A6095">
            <v>50691</v>
          </cell>
          <cell r="B6095" t="str">
            <v>3131992 SPRING GOBERNOR</v>
          </cell>
          <cell r="C6095">
            <v>31.51</v>
          </cell>
        </row>
        <row r="6096">
          <cell r="A6096">
            <v>50692</v>
          </cell>
          <cell r="B6096" t="str">
            <v>3133808 FILTRO P/AIRE C/PROT. METALICA</v>
          </cell>
          <cell r="C6096">
            <v>176.66</v>
          </cell>
        </row>
        <row r="6097">
          <cell r="A6097">
            <v>50693</v>
          </cell>
          <cell r="B6097" t="str">
            <v>3803467 CAP ASSY SUPRESSOR</v>
          </cell>
          <cell r="C6097">
            <v>97.53</v>
          </cell>
        </row>
        <row r="6098">
          <cell r="A6098">
            <v>50694</v>
          </cell>
          <cell r="B6098" t="str">
            <v>4542528 COIL ASSY IGNITION</v>
          </cell>
          <cell r="C6098">
            <v>752.19</v>
          </cell>
        </row>
        <row r="6099">
          <cell r="A6099">
            <v>50695</v>
          </cell>
          <cell r="B6099" t="str">
            <v>5159298 FILTRO P/ ACEITE</v>
          </cell>
          <cell r="C6099">
            <v>62.01</v>
          </cell>
        </row>
        <row r="6100">
          <cell r="A6100">
            <v>50696</v>
          </cell>
          <cell r="B6100" t="str">
            <v>0997320 BEARING RADIAL</v>
          </cell>
          <cell r="C6100">
            <v>194.58</v>
          </cell>
        </row>
        <row r="6101">
          <cell r="A6101">
            <v>50697</v>
          </cell>
          <cell r="B6101" t="str">
            <v>1010 GRYS HANDLE</v>
          </cell>
          <cell r="C6101">
            <v>43.91</v>
          </cell>
        </row>
        <row r="6102">
          <cell r="A6102">
            <v>50698</v>
          </cell>
          <cell r="B6102" t="str">
            <v>1115 VALVULA DE GAS LP</v>
          </cell>
          <cell r="C6102">
            <v>1082.54</v>
          </cell>
        </row>
        <row r="6103">
          <cell r="A6103">
            <v>50699</v>
          </cell>
          <cell r="B6103" t="str">
            <v>1550 MARCHA</v>
          </cell>
          <cell r="C6103">
            <v>1435.01</v>
          </cell>
        </row>
        <row r="6104">
          <cell r="A6104">
            <v>50700</v>
          </cell>
          <cell r="B6104" t="str">
            <v>9038 SWITCH DE CLUTCH</v>
          </cell>
          <cell r="C6104">
            <v>500.8</v>
          </cell>
        </row>
        <row r="6105">
          <cell r="A6105">
            <v>50701</v>
          </cell>
          <cell r="B6105" t="str">
            <v>1480992-01 REGULADOR-GAS 110 V</v>
          </cell>
          <cell r="C6105">
            <v>2745.98</v>
          </cell>
        </row>
        <row r="6106">
          <cell r="A6106">
            <v>50702</v>
          </cell>
          <cell r="B6106" t="str">
            <v>1660799 BOBINA A110 V.</v>
          </cell>
          <cell r="C6106">
            <v>1028.75</v>
          </cell>
        </row>
        <row r="6107">
          <cell r="A6107">
            <v>50703</v>
          </cell>
          <cell r="B6107" t="str">
            <v>3090606 SWITCH DE PRES./ACEITE</v>
          </cell>
          <cell r="C6107">
            <v>462.58</v>
          </cell>
        </row>
        <row r="6108">
          <cell r="A6108">
            <v>50704</v>
          </cell>
          <cell r="B6108" t="str">
            <v>NI502548 SPRING GOBERNOR (P/MAQ.TAON 2100-CONT.EMI</v>
          </cell>
          <cell r="C6108">
            <v>102.24</v>
          </cell>
        </row>
        <row r="6109">
          <cell r="A6109">
            <v>50705</v>
          </cell>
          <cell r="B6109" t="str">
            <v>3050718 RECTIFIER B. (P/MAQ.TAON 21-CONT.EMISIONES</v>
          </cell>
          <cell r="C6109">
            <v>167.13</v>
          </cell>
        </row>
        <row r="6110">
          <cell r="A6110">
            <v>50706</v>
          </cell>
          <cell r="B6110" t="str">
            <v>1502290 SPRING GOBERNOR (P/MAQ.TAON 21-CONT.EMISIO</v>
          </cell>
          <cell r="C6110">
            <v>41.58</v>
          </cell>
        </row>
        <row r="6111">
          <cell r="A6111">
            <v>50707</v>
          </cell>
          <cell r="B6111" t="str">
            <v>1481072 SELENOID DUTY (P/MAQ.PULID.C/SIST.CONT.EMI</v>
          </cell>
          <cell r="C6111">
            <v>1114.55</v>
          </cell>
        </row>
        <row r="6112">
          <cell r="A6112">
            <v>50708</v>
          </cell>
          <cell r="B6112" t="str">
            <v>3713344 ROPE RECOIL STARTER</v>
          </cell>
          <cell r="C6112">
            <v>181.34</v>
          </cell>
        </row>
        <row r="6113">
          <cell r="A6113">
            <v>50709</v>
          </cell>
          <cell r="B6113" t="str">
            <v>1235 PULLEY IDLER</v>
          </cell>
          <cell r="C6113">
            <v>269.14999999999998</v>
          </cell>
        </row>
        <row r="6114">
          <cell r="A6114">
            <v>50710</v>
          </cell>
          <cell r="B6114" t="str">
            <v>3678877 RATCHET STARTER</v>
          </cell>
          <cell r="C6114">
            <v>93.17</v>
          </cell>
        </row>
        <row r="6115">
          <cell r="A6115">
            <v>50711</v>
          </cell>
          <cell r="B6115" t="str">
            <v>H3678885 SPRING FRICTION</v>
          </cell>
          <cell r="C6115">
            <v>65.540000000000006</v>
          </cell>
        </row>
        <row r="6116">
          <cell r="A6116">
            <v>50712</v>
          </cell>
          <cell r="B6116" t="str">
            <v>3678893 SPRING STARTER</v>
          </cell>
          <cell r="C6116">
            <v>331.84</v>
          </cell>
        </row>
        <row r="6117">
          <cell r="A6117">
            <v>50713</v>
          </cell>
          <cell r="B6117" t="str">
            <v>3678901 SPRING RATCHET</v>
          </cell>
          <cell r="C6117">
            <v>56.32</v>
          </cell>
        </row>
        <row r="6118">
          <cell r="A6118">
            <v>50714</v>
          </cell>
          <cell r="B6118" t="str">
            <v>34203 FILTER VAC IN 1 PZA</v>
          </cell>
          <cell r="C6118">
            <v>49.62</v>
          </cell>
        </row>
        <row r="6119">
          <cell r="A6119">
            <v>50715</v>
          </cell>
          <cell r="B6119" t="str">
            <v>3678919 RETAINER SPRING</v>
          </cell>
          <cell r="C6119">
            <v>156.19999999999999</v>
          </cell>
        </row>
        <row r="6120">
          <cell r="A6120">
            <v>50716</v>
          </cell>
          <cell r="B6120" t="str">
            <v>H340 MOTOR HONDA 11 HP</v>
          </cell>
          <cell r="C6120">
            <v>12989.12</v>
          </cell>
        </row>
        <row r="6121">
          <cell r="A6121">
            <v>50717</v>
          </cell>
          <cell r="B6121" t="str">
            <v>3678927 HOLDER SPRING</v>
          </cell>
          <cell r="C6121">
            <v>210.68</v>
          </cell>
        </row>
        <row r="6122">
          <cell r="A6122">
            <v>50718</v>
          </cell>
          <cell r="B6122" t="str">
            <v>3678950 GRIP STARTER</v>
          </cell>
          <cell r="C6122">
            <v>101.91</v>
          </cell>
        </row>
        <row r="6123">
          <cell r="A6123">
            <v>50719</v>
          </cell>
          <cell r="B6123" t="str">
            <v>4878683 CRANKSHAFT COMP.</v>
          </cell>
          <cell r="C6123">
            <v>3467.68</v>
          </cell>
        </row>
        <row r="6124">
          <cell r="A6124">
            <v>50720</v>
          </cell>
          <cell r="B6124" t="str">
            <v>2025591 ARM, VALVE ROCKER</v>
          </cell>
          <cell r="C6124">
            <v>111.62</v>
          </cell>
        </row>
        <row r="6125">
          <cell r="A6125">
            <v>50721</v>
          </cell>
          <cell r="B6125" t="str">
            <v>2271286 GUIDE PUSH ROD</v>
          </cell>
          <cell r="C6125">
            <v>61.83</v>
          </cell>
        </row>
        <row r="6126">
          <cell r="A6126">
            <v>50722</v>
          </cell>
          <cell r="B6126" t="str">
            <v>1756964 BOLT, PIVOT</v>
          </cell>
          <cell r="C6126">
            <v>90.32</v>
          </cell>
        </row>
        <row r="6127">
          <cell r="A6127">
            <v>50723</v>
          </cell>
          <cell r="B6127" t="str">
            <v>2879948 ROD ASSY CONECTING</v>
          </cell>
          <cell r="C6127">
            <v>1571.77</v>
          </cell>
        </row>
        <row r="6128">
          <cell r="A6128">
            <v>50724</v>
          </cell>
          <cell r="B6128" t="str">
            <v>3735420 PISTON (STD)</v>
          </cell>
          <cell r="C6128">
            <v>1257.3499999999999</v>
          </cell>
        </row>
        <row r="6129">
          <cell r="A6129">
            <v>50725</v>
          </cell>
          <cell r="B6129" t="str">
            <v>3134434 PIN, PISTON</v>
          </cell>
          <cell r="C6129">
            <v>165.1</v>
          </cell>
        </row>
        <row r="6130">
          <cell r="A6130">
            <v>50726</v>
          </cell>
          <cell r="B6130" t="str">
            <v>2108579 CLIP PISTON PIN 20 MM.</v>
          </cell>
          <cell r="C6130">
            <v>25.82</v>
          </cell>
        </row>
        <row r="6131">
          <cell r="A6131">
            <v>50727</v>
          </cell>
          <cell r="B6131" t="str">
            <v>3131919 CAP ASSY OIL FILLER</v>
          </cell>
          <cell r="C6131">
            <v>115.65</v>
          </cell>
        </row>
        <row r="6132">
          <cell r="A6132">
            <v>50728</v>
          </cell>
          <cell r="B6132" t="str">
            <v>2089977 EXTENSION OIL FILLER</v>
          </cell>
          <cell r="C6132">
            <v>217.03</v>
          </cell>
        </row>
        <row r="6133">
          <cell r="A6133">
            <v>50729</v>
          </cell>
          <cell r="B6133" t="str">
            <v>3230987 HOUSING RECEPTACLE (5 REPT)</v>
          </cell>
          <cell r="C6133">
            <v>36.380000000000003</v>
          </cell>
        </row>
        <row r="6134">
          <cell r="A6134">
            <v>50730</v>
          </cell>
          <cell r="B6134" t="str">
            <v>4145660 GASKET OIL PAN</v>
          </cell>
          <cell r="C6134">
            <v>121.67</v>
          </cell>
        </row>
        <row r="6135">
          <cell r="A6135">
            <v>50731</v>
          </cell>
          <cell r="B6135" t="str">
            <v>MC0002 PLUNGER VALVE ONAN</v>
          </cell>
          <cell r="C6135">
            <v>133.19999999999999</v>
          </cell>
        </row>
        <row r="6136">
          <cell r="A6136">
            <v>50732</v>
          </cell>
          <cell r="B6136" t="str">
            <v>3112299 HEAD GASKET TAON 2100 RPM</v>
          </cell>
          <cell r="C6136">
            <v>115.5</v>
          </cell>
        </row>
        <row r="6137">
          <cell r="A6137">
            <v>50733</v>
          </cell>
          <cell r="B6137" t="str">
            <v>3090646-09 SWITCH OIL PRESSURE TAON 2100 RPM</v>
          </cell>
          <cell r="C6137">
            <v>301.39999999999998</v>
          </cell>
        </row>
        <row r="6138">
          <cell r="A6138">
            <v>50734</v>
          </cell>
          <cell r="B6138" t="str">
            <v>1912208 REGULADOR 110 V. TAON 2100 RPM</v>
          </cell>
          <cell r="C6138">
            <v>384.4</v>
          </cell>
        </row>
        <row r="6139">
          <cell r="A6139">
            <v>50735</v>
          </cell>
          <cell r="B6139" t="str">
            <v>2089670 CYLINDER HEAD COMP. TAON 2100 RPM</v>
          </cell>
          <cell r="C6139">
            <v>114.6</v>
          </cell>
        </row>
        <row r="6140">
          <cell r="A6140">
            <v>50736</v>
          </cell>
          <cell r="B6140" t="str">
            <v>3090646-06 SWITCH OIL PRESSURE TAON 2100 RPM</v>
          </cell>
          <cell r="C6140">
            <v>175.9</v>
          </cell>
        </row>
        <row r="6141">
          <cell r="A6141">
            <v>50737</v>
          </cell>
          <cell r="B6141" t="str">
            <v>155 3002 MUFFLER CATALYTIC EAGLE (ONAN)</v>
          </cell>
          <cell r="C6141">
            <v>3651.8</v>
          </cell>
        </row>
        <row r="6142">
          <cell r="A6142">
            <v>50738</v>
          </cell>
          <cell r="B6142" t="str">
            <v>155 3005 02 GUARD MUFFLER EAGLE (ONAN)</v>
          </cell>
          <cell r="C6142">
            <v>410.3</v>
          </cell>
        </row>
        <row r="6143">
          <cell r="A6143">
            <v>50739</v>
          </cell>
          <cell r="B6143" t="str">
            <v>112 0245 RING RETAINING EAGLE (ONAN)</v>
          </cell>
          <cell r="C6143">
            <v>20.2</v>
          </cell>
        </row>
        <row r="6144">
          <cell r="A6144">
            <v>50740</v>
          </cell>
          <cell r="B6144" t="str">
            <v>191 2207 REGULADOR DE VOLTAJE EAGLE (ONAN)</v>
          </cell>
          <cell r="C6144">
            <v>141.19999999999999</v>
          </cell>
        </row>
        <row r="6145">
          <cell r="A6145">
            <v>50741</v>
          </cell>
          <cell r="B6145" t="str">
            <v>123 1874 INDICADOR OIL LEVEL TAON C/SIST.CONTROL D</v>
          </cell>
          <cell r="C6145">
            <v>232.2</v>
          </cell>
        </row>
        <row r="6146">
          <cell r="A6146">
            <v>50742</v>
          </cell>
          <cell r="B6146" t="str">
            <v>680080 ONAN 14 HP</v>
          </cell>
          <cell r="C6146">
            <v>19006</v>
          </cell>
        </row>
        <row r="6147">
          <cell r="A6147">
            <v>50743</v>
          </cell>
          <cell r="B6147" t="str">
            <v>H4981932 CYLINDER ASSY (ONAN)</v>
          </cell>
          <cell r="C6147">
            <v>8914.4</v>
          </cell>
        </row>
        <row r="6148">
          <cell r="A6148">
            <v>50744</v>
          </cell>
          <cell r="B6148" t="str">
            <v>123 1873-02 TUBE OIL FILL (ONAN)</v>
          </cell>
          <cell r="C6148">
            <v>448.78</v>
          </cell>
        </row>
        <row r="6149">
          <cell r="A6149">
            <v>50745</v>
          </cell>
          <cell r="B6149" t="str">
            <v>123-1875 INDICATOR OIL LEVER (ONAN)</v>
          </cell>
          <cell r="C6149">
            <v>233.98</v>
          </cell>
        </row>
        <row r="6150">
          <cell r="A6150">
            <v>50746</v>
          </cell>
          <cell r="B6150" t="str">
            <v>5090269 SEAL OIL FILL TUBE (ONAN)</v>
          </cell>
          <cell r="C6150">
            <v>36.03</v>
          </cell>
        </row>
        <row r="6151">
          <cell r="A6151">
            <v>50747</v>
          </cell>
          <cell r="B6151" t="str">
            <v>0997320 BEARING RADIAL BALL (6207) HONDA</v>
          </cell>
          <cell r="C6151">
            <v>294.27999999999997</v>
          </cell>
        </row>
        <row r="6152">
          <cell r="A6152">
            <v>50748</v>
          </cell>
          <cell r="B6152" t="str">
            <v>1103578 VALVE INTAKE (ONAN)</v>
          </cell>
          <cell r="C6152">
            <v>127.01</v>
          </cell>
        </row>
        <row r="6153">
          <cell r="A6153">
            <v>50749</v>
          </cell>
          <cell r="B6153" t="str">
            <v>1103579 VALVE EXHAUST (ONAN)</v>
          </cell>
          <cell r="C6153">
            <v>295.02</v>
          </cell>
        </row>
        <row r="6154">
          <cell r="A6154">
            <v>50750</v>
          </cell>
          <cell r="B6154" t="str">
            <v>1232043 TUBE BREATHER (ONAN)</v>
          </cell>
          <cell r="C6154">
            <v>40</v>
          </cell>
        </row>
        <row r="6155">
          <cell r="A6155">
            <v>50751</v>
          </cell>
          <cell r="B6155" t="str">
            <v>134473950 TAPA DE MOTOR (ONAN)</v>
          </cell>
          <cell r="C6155">
            <v>664.82</v>
          </cell>
        </row>
        <row r="6156">
          <cell r="A6156">
            <v>50752</v>
          </cell>
          <cell r="B6156" t="str">
            <v>1502548 RESORTE DE ACELERACION (ONAN)</v>
          </cell>
          <cell r="C6156">
            <v>55.65</v>
          </cell>
        </row>
        <row r="6157">
          <cell r="A6157">
            <v>50753</v>
          </cell>
          <cell r="B6157" t="str">
            <v>1520343 CLIP LINK (ONAN)</v>
          </cell>
          <cell r="C6157">
            <v>19.02</v>
          </cell>
        </row>
        <row r="6158">
          <cell r="A6158">
            <v>50754</v>
          </cell>
          <cell r="B6158" t="str">
            <v>1530621 RESORTE DE SIST.ACELER (ONAN)</v>
          </cell>
          <cell r="C6158">
            <v>37.71</v>
          </cell>
        </row>
        <row r="6159">
          <cell r="A6159">
            <v>50755</v>
          </cell>
          <cell r="B6159" t="str">
            <v>2089670 GASKET CYLINDER HEAD COVER (HONDA)</v>
          </cell>
          <cell r="C6159">
            <v>118.62</v>
          </cell>
        </row>
        <row r="6160">
          <cell r="A6160">
            <v>50756</v>
          </cell>
          <cell r="B6160" t="str">
            <v>2324176 RECTIFICADOR ASSY SILI CON (HONDA)</v>
          </cell>
          <cell r="C6160">
            <v>738.64</v>
          </cell>
        </row>
        <row r="6161">
          <cell r="A6161">
            <v>50757</v>
          </cell>
          <cell r="B6161" t="str">
            <v>3132263 BEARING RADIAL BALL (6202) HONDA</v>
          </cell>
          <cell r="C6161">
            <v>107.82</v>
          </cell>
        </row>
        <row r="6162">
          <cell r="A6162">
            <v>50758</v>
          </cell>
          <cell r="B6162" t="str">
            <v>3134368 RING SET P/PISTON 0.25 HONDA</v>
          </cell>
          <cell r="C6162">
            <v>417.14</v>
          </cell>
        </row>
        <row r="6163">
          <cell r="A6163">
            <v>50759</v>
          </cell>
          <cell r="B6163" t="str">
            <v>3134384 RING SET P/PISTON 0.50 HONDA</v>
          </cell>
          <cell r="C6163">
            <v>417.14</v>
          </cell>
        </row>
        <row r="6164">
          <cell r="A6164">
            <v>50760</v>
          </cell>
          <cell r="B6164" t="str">
            <v>3712940 KIT P/ACELER.DEL GOB. HONDA</v>
          </cell>
          <cell r="C6164">
            <v>216.25</v>
          </cell>
        </row>
        <row r="6165">
          <cell r="A6165">
            <v>50761</v>
          </cell>
          <cell r="B6165" t="str">
            <v>3713013 PISTON STD. HONDA</v>
          </cell>
          <cell r="C6165">
            <v>747.31</v>
          </cell>
        </row>
        <row r="6166">
          <cell r="A6166">
            <v>50762</v>
          </cell>
          <cell r="B6166" t="str">
            <v>3713021 PISTON 0.25 HONDA</v>
          </cell>
          <cell r="C6166">
            <v>700.45</v>
          </cell>
        </row>
        <row r="6167">
          <cell r="A6167">
            <v>50763</v>
          </cell>
          <cell r="B6167" t="str">
            <v>3713039 PISTON 0.50 HONDA</v>
          </cell>
          <cell r="C6167">
            <v>700.45</v>
          </cell>
        </row>
        <row r="6168">
          <cell r="A6168">
            <v>50764</v>
          </cell>
          <cell r="B6168" t="str">
            <v>3750759 RING SET P/PISTON 0.75 HONDA</v>
          </cell>
          <cell r="C6168">
            <v>417.14</v>
          </cell>
        </row>
        <row r="6169">
          <cell r="A6169">
            <v>50765</v>
          </cell>
          <cell r="B6169" t="str">
            <v>3755204 PISTON 0.75 HONDA</v>
          </cell>
          <cell r="C6169">
            <v>700.45</v>
          </cell>
        </row>
        <row r="6170">
          <cell r="A6170">
            <v>50766</v>
          </cell>
          <cell r="B6170" t="str">
            <v>1481073 REGULADOR DE VAPOR ONAN</v>
          </cell>
          <cell r="C6170">
            <v>2491.62</v>
          </cell>
        </row>
        <row r="6171">
          <cell r="A6171">
            <v>50767</v>
          </cell>
          <cell r="B6171" t="str">
            <v>1481074 SOLENOID FUEL CUT OFF ONAN</v>
          </cell>
          <cell r="C6171">
            <v>1067.8699999999999</v>
          </cell>
        </row>
        <row r="6172">
          <cell r="A6172">
            <v>50768</v>
          </cell>
          <cell r="B6172" t="str">
            <v>1553080-02 BRAKET MUFFLER GUAR ONAN</v>
          </cell>
          <cell r="C6172">
            <v>630.80999999999995</v>
          </cell>
        </row>
        <row r="6173">
          <cell r="A6173">
            <v>50769</v>
          </cell>
          <cell r="B6173" t="str">
            <v>1553160-01 ELBOW EXHAUST ONAN</v>
          </cell>
          <cell r="C6173">
            <v>1147.1099999999999</v>
          </cell>
        </row>
        <row r="6174">
          <cell r="A6174">
            <v>50770</v>
          </cell>
          <cell r="B6174" t="str">
            <v>H3112299 CYLINDER HEAD GASKET (HONDA)</v>
          </cell>
          <cell r="C6174">
            <v>181</v>
          </cell>
        </row>
        <row r="6175">
          <cell r="A6175">
            <v>50771</v>
          </cell>
          <cell r="B6175" t="str">
            <v>H4949723 PAN ASSY (HONDA)</v>
          </cell>
          <cell r="C6175">
            <v>2786.7</v>
          </cell>
        </row>
        <row r="6176">
          <cell r="A6176">
            <v>50772</v>
          </cell>
          <cell r="B6176" t="str">
            <v>N3090640 OIL PRESSURE SWITCH (ONAN)</v>
          </cell>
          <cell r="C6176">
            <v>528.5</v>
          </cell>
        </row>
        <row r="6177">
          <cell r="A6177">
            <v>50773</v>
          </cell>
          <cell r="B6177" t="str">
            <v>N1481074 SOLENOID CUT OFF (ONAN)</v>
          </cell>
          <cell r="C6177">
            <v>1067.9000000000001</v>
          </cell>
        </row>
        <row r="6178">
          <cell r="A6178">
            <v>50774</v>
          </cell>
          <cell r="B6178" t="str">
            <v>N3383651 HARNESS, ENGINE (ONAN)</v>
          </cell>
          <cell r="C6178">
            <v>451.7</v>
          </cell>
        </row>
        <row r="6179">
          <cell r="A6179">
            <v>50775</v>
          </cell>
          <cell r="B6179" t="str">
            <v>1481076 SENSOR OXIGENO (ONAN)</v>
          </cell>
          <cell r="C6179">
            <v>489.7</v>
          </cell>
        </row>
        <row r="6180">
          <cell r="A6180">
            <v>50776</v>
          </cell>
          <cell r="B6180" t="str">
            <v>1481077 CONTROL UNIT LPG (ONAN)</v>
          </cell>
          <cell r="C6180">
            <v>3226</v>
          </cell>
        </row>
        <row r="6181">
          <cell r="A6181">
            <v>50777</v>
          </cell>
          <cell r="B6181" t="str">
            <v>1402534 COVER ELEMENT MAQ. ONAN</v>
          </cell>
          <cell r="C6181">
            <v>71.3</v>
          </cell>
        </row>
        <row r="6182">
          <cell r="A6182">
            <v>50778</v>
          </cell>
          <cell r="B6182" t="str">
            <v>1402584-50 COVER AIR CLEANER MAQ. ONAN</v>
          </cell>
          <cell r="C6182">
            <v>462.8</v>
          </cell>
        </row>
        <row r="6183">
          <cell r="A6183">
            <v>50779</v>
          </cell>
          <cell r="B6183" t="str">
            <v>1402527-01 ADAPTER</v>
          </cell>
          <cell r="C6183">
            <v>358.3</v>
          </cell>
        </row>
        <row r="6184">
          <cell r="A6184">
            <v>50780</v>
          </cell>
          <cell r="B6184" t="str">
            <v>15530005-02 GUARD MUFFLER MAQ. ONAN</v>
          </cell>
          <cell r="C6184">
            <v>814.5</v>
          </cell>
        </row>
        <row r="6185">
          <cell r="A6185">
            <v>50781</v>
          </cell>
          <cell r="B6185" t="str">
            <v>4949780 WEIGHT B, BALANCER MAQ. HONDA</v>
          </cell>
          <cell r="C6185">
            <v>1414.3</v>
          </cell>
        </row>
        <row r="6186">
          <cell r="A6186">
            <v>50782</v>
          </cell>
          <cell r="B6186" t="str">
            <v>4947917 WEIGHT A, BALANCER MAQ. HONDA</v>
          </cell>
          <cell r="C6186">
            <v>1414.3</v>
          </cell>
        </row>
        <row r="6187">
          <cell r="A6187">
            <v>50783</v>
          </cell>
          <cell r="B6187" t="str">
            <v>23166 CABLE ASSEMBL 1 PZA</v>
          </cell>
          <cell r="C6187">
            <v>390.65</v>
          </cell>
        </row>
        <row r="6188">
          <cell r="A6188">
            <v>50784</v>
          </cell>
          <cell r="B6188" t="str">
            <v>76065 CONNECTOR 50 AMP DC</v>
          </cell>
          <cell r="C6188">
            <v>164.94</v>
          </cell>
        </row>
        <row r="6189">
          <cell r="A6189">
            <v>50785</v>
          </cell>
          <cell r="B6189" t="str">
            <v>73597 SQUEEGEE BLAD 1 PZA</v>
          </cell>
          <cell r="C6189">
            <v>242.51</v>
          </cell>
        </row>
        <row r="6190">
          <cell r="A6190">
            <v>50786</v>
          </cell>
          <cell r="B6190" t="str">
            <v>73625 SQUEEGEE BLAD 1 PZA</v>
          </cell>
          <cell r="C6190">
            <v>247.1</v>
          </cell>
        </row>
        <row r="6191">
          <cell r="A6191">
            <v>50787</v>
          </cell>
          <cell r="B6191" t="str">
            <v>27580 CABLE ASM SPR SOLUTION</v>
          </cell>
          <cell r="C6191">
            <v>344.67</v>
          </cell>
        </row>
        <row r="6192">
          <cell r="A6192">
            <v>50788</v>
          </cell>
          <cell r="B6192" t="str">
            <v>51200 LEVER SOL RELEASE SPR 1</v>
          </cell>
          <cell r="C6192">
            <v>226.36</v>
          </cell>
        </row>
        <row r="6193">
          <cell r="A6193">
            <v>50789</v>
          </cell>
          <cell r="B6193" t="str">
            <v>27507 CABLE P/CONTROL D SOLUCI</v>
          </cell>
          <cell r="C6193">
            <v>390.06</v>
          </cell>
        </row>
        <row r="6194">
          <cell r="A6194">
            <v>50790</v>
          </cell>
          <cell r="B6194" t="str">
            <v>210210 FLOW CONTROL VALVE HAND TOOL</v>
          </cell>
          <cell r="C6194">
            <v>287</v>
          </cell>
        </row>
        <row r="6195">
          <cell r="A6195">
            <v>50791</v>
          </cell>
          <cell r="B6195" t="str">
            <v>210150 FLOW CONTROL VALVE</v>
          </cell>
          <cell r="C6195">
            <v>301.8</v>
          </cell>
        </row>
        <row r="6196">
          <cell r="A6196">
            <v>50792</v>
          </cell>
          <cell r="B6196" t="str">
            <v>100105 LID CENTER</v>
          </cell>
          <cell r="C6196">
            <v>74.599999999999994</v>
          </cell>
        </row>
        <row r="6197">
          <cell r="A6197">
            <v>50793</v>
          </cell>
          <cell r="B6197" t="str">
            <v>150913 QUICK CAUPLER 0.60</v>
          </cell>
          <cell r="C6197">
            <v>172.8</v>
          </cell>
        </row>
        <row r="6198">
          <cell r="A6198">
            <v>50794</v>
          </cell>
          <cell r="B6198" t="str">
            <v>200809 LID TIGGER</v>
          </cell>
          <cell r="C6198">
            <v>16.600000000000001</v>
          </cell>
        </row>
        <row r="6199">
          <cell r="A6199">
            <v>50795</v>
          </cell>
          <cell r="B6199" t="str">
            <v>73377 REAR GUM RUBBER BLADE PT28</v>
          </cell>
          <cell r="C6199">
            <v>390.06</v>
          </cell>
        </row>
        <row r="6200">
          <cell r="A6200">
            <v>50796</v>
          </cell>
          <cell r="B6200" t="str">
            <v>FAN 120 VOLTS 149828</v>
          </cell>
          <cell r="C6200">
            <v>1039.1300000000001</v>
          </cell>
        </row>
        <row r="6201">
          <cell r="A6201">
            <v>50797</v>
          </cell>
          <cell r="B6201" t="str">
            <v>CAPACITOR 120 VOLTS 149830</v>
          </cell>
          <cell r="C6201">
            <v>150.84</v>
          </cell>
        </row>
        <row r="6202">
          <cell r="A6202">
            <v>50798</v>
          </cell>
          <cell r="B6202" t="str">
            <v>HEATING ELEMENT 120 V 149833</v>
          </cell>
          <cell r="C6202">
            <v>243.03</v>
          </cell>
        </row>
        <row r="6203">
          <cell r="A6203">
            <v>50799</v>
          </cell>
          <cell r="B6203" t="str">
            <v>INFRARED ELECTRONIC CONTROL 120 V. 149835</v>
          </cell>
          <cell r="C6203">
            <v>536.34</v>
          </cell>
        </row>
        <row r="6204">
          <cell r="A6204">
            <v>50800</v>
          </cell>
          <cell r="B6204" t="str">
            <v>WIRING BLOCK 057684</v>
          </cell>
          <cell r="C6204">
            <v>69.56</v>
          </cell>
        </row>
        <row r="6205">
          <cell r="A6205">
            <v>50801</v>
          </cell>
          <cell r="B6205" t="str">
            <v>SLIDE LOCK 149837</v>
          </cell>
          <cell r="C6205">
            <v>48.6</v>
          </cell>
        </row>
        <row r="6206">
          <cell r="A6206">
            <v>50802</v>
          </cell>
          <cell r="B6206" t="str">
            <v>160641 CARCASA DE ALUMINIO</v>
          </cell>
          <cell r="C6206">
            <v>693.37</v>
          </cell>
        </row>
        <row r="6207">
          <cell r="A6207">
            <v>50803</v>
          </cell>
          <cell r="B6207" t="str">
            <v>E0027 MOTOR 115/60 1.5 HP ALTA VEL.(P/MAQ.BLUE STA</v>
          </cell>
          <cell r="C6207">
            <v>3987.73</v>
          </cell>
        </row>
        <row r="6208">
          <cell r="A6208">
            <v>50804</v>
          </cell>
          <cell r="B6208" t="str">
            <v>C0013 PAD CENTRING &amp; RETAINING (P/BLUE STAR ALTA V</v>
          </cell>
          <cell r="C6208">
            <v>110.08</v>
          </cell>
        </row>
        <row r="6209">
          <cell r="A6209">
            <v>50805</v>
          </cell>
          <cell r="B6209" t="str">
            <v>C0012 PAD DRIVER FLEX (P/BLUE STAR ALTA VEL.)</v>
          </cell>
          <cell r="C6209">
            <v>673.09</v>
          </cell>
        </row>
        <row r="6210">
          <cell r="A6210">
            <v>50806</v>
          </cell>
          <cell r="B6210" t="str">
            <v>C0014 BELT (P/BLUE STAR ALTA VEL.)</v>
          </cell>
          <cell r="C6210">
            <v>115.82</v>
          </cell>
        </row>
        <row r="6211">
          <cell r="A6211">
            <v>50807</v>
          </cell>
          <cell r="B6211" t="str">
            <v>C0011M BEARING HOUSING (P/BLUE STAR ALTA VEL.)</v>
          </cell>
          <cell r="C6211">
            <v>404.25</v>
          </cell>
        </row>
        <row r="6212">
          <cell r="A6212">
            <v>50808</v>
          </cell>
          <cell r="B6212" t="str">
            <v>M0019 BALL BEARING (P/MAQ.BLUE STAR ALTA VEL.)</v>
          </cell>
          <cell r="C6212">
            <v>349.47</v>
          </cell>
        </row>
        <row r="6213">
          <cell r="A6213">
            <v>50809</v>
          </cell>
          <cell r="B6213" t="str">
            <v>C0007 HANDLE GRIP-BLACK (P/MAQ.BLUE STAR ALTA VEL.</v>
          </cell>
          <cell r="C6213">
            <v>8.5399999999999991</v>
          </cell>
        </row>
        <row r="6214">
          <cell r="A6214">
            <v>50810</v>
          </cell>
          <cell r="B6214" t="str">
            <v>E0007 SWITCH ON-OFF (P/MAQ.BLUE STAR ALTA VEL.)</v>
          </cell>
          <cell r="C6214">
            <v>58.16</v>
          </cell>
        </row>
        <row r="6215">
          <cell r="A6215">
            <v>50811</v>
          </cell>
          <cell r="B6215" t="str">
            <v>C0003 SWITCH SAFETY (P/MAQ.BLUE STAR ALTA VEL.)</v>
          </cell>
          <cell r="C6215">
            <v>25.24</v>
          </cell>
        </row>
        <row r="6216">
          <cell r="A6216">
            <v>50812</v>
          </cell>
          <cell r="B6216" t="str">
            <v>C0004+2 WHEEL 5D (P/MAQ.BLUE STAR ALTA VEL.)</v>
          </cell>
          <cell r="C6216">
            <v>52.28</v>
          </cell>
        </row>
        <row r="6217">
          <cell r="A6217">
            <v>50813</v>
          </cell>
          <cell r="B6217" t="str">
            <v>M0015 PULLEY (P/MAQ.BLUE STAR ALTA VEL.)</v>
          </cell>
          <cell r="C6217">
            <v>192.73</v>
          </cell>
        </row>
        <row r="6218">
          <cell r="A6218">
            <v>50814</v>
          </cell>
          <cell r="B6218" t="str">
            <v>C0002 BUMPER 20 BLACK (P/MAQ.BLUE STAR BAJA VEL.)</v>
          </cell>
          <cell r="C6218">
            <v>115.32</v>
          </cell>
        </row>
        <row r="6219">
          <cell r="A6219">
            <v>50815</v>
          </cell>
          <cell r="B6219" t="str">
            <v>E0003 POWER CORD 14-3 ST SOFT (P/MAQ.BLUE STAR BAJ</v>
          </cell>
          <cell r="C6219">
            <v>442.46</v>
          </cell>
        </row>
        <row r="6220">
          <cell r="A6220">
            <v>50816</v>
          </cell>
          <cell r="B6220" t="str">
            <v>E0030 MOTOR 115/60 BLACK 1.5HP (P/MAQ.BLUE STAR BA</v>
          </cell>
          <cell r="C6220">
            <v>2522.2199999999998</v>
          </cell>
        </row>
        <row r="6221">
          <cell r="A6221">
            <v>50817</v>
          </cell>
          <cell r="B6221" t="str">
            <v>H0014 SPRING (P/MAQ.BLUE STAR BAJA VEL.)</v>
          </cell>
          <cell r="C6221">
            <v>6.54</v>
          </cell>
        </row>
        <row r="6222">
          <cell r="A6222">
            <v>50818</v>
          </cell>
          <cell r="B6222" t="str">
            <v>50008P TRIGGER PAINTED BLACK (P/MAQ.BLUE STAR BAJA</v>
          </cell>
          <cell r="C6222">
            <v>47.25</v>
          </cell>
        </row>
        <row r="6223">
          <cell r="A6223">
            <v>50819</v>
          </cell>
          <cell r="B6223" t="str">
            <v>H390 HONDA MOTOR 13 HP</v>
          </cell>
          <cell r="C6223">
            <v>14246.13</v>
          </cell>
        </row>
        <row r="6224">
          <cell r="A6224">
            <v>50820</v>
          </cell>
          <cell r="B6224" t="str">
            <v>604804 TOOL CREVICE 35 MM.</v>
          </cell>
          <cell r="C6224">
            <v>31.67</v>
          </cell>
        </row>
        <row r="6225">
          <cell r="A6225">
            <v>50821</v>
          </cell>
          <cell r="B6225" t="str">
            <v>604829 CUFF WAND</v>
          </cell>
          <cell r="C6225">
            <v>33.21</v>
          </cell>
        </row>
        <row r="6226">
          <cell r="A6226">
            <v>50822</v>
          </cell>
          <cell r="B6226" t="str">
            <v>604806 HOSE FLEX 1-1 1/4 D</v>
          </cell>
          <cell r="C6226">
            <v>128.22999999999999</v>
          </cell>
        </row>
        <row r="6227">
          <cell r="A6227">
            <v>50823</v>
          </cell>
          <cell r="B6227" t="str">
            <v>604805 CUFF BASE INLET</v>
          </cell>
          <cell r="C6227">
            <v>45.25</v>
          </cell>
        </row>
        <row r="6228">
          <cell r="A6228">
            <v>50824</v>
          </cell>
          <cell r="B6228" t="str">
            <v>604847 CLIP WAND</v>
          </cell>
          <cell r="C6228">
            <v>45.75</v>
          </cell>
        </row>
        <row r="6229">
          <cell r="A6229">
            <v>50825</v>
          </cell>
          <cell r="B6229" t="str">
            <v>604815 MOTOR VAC 5.1 120 V.</v>
          </cell>
          <cell r="C6229">
            <v>607.39</v>
          </cell>
        </row>
        <row r="6230">
          <cell r="A6230">
            <v>50826</v>
          </cell>
          <cell r="B6230" t="str">
            <v>604832 FILTER VAC MOTOR</v>
          </cell>
          <cell r="C6230">
            <v>18.440000000000001</v>
          </cell>
        </row>
        <row r="6231">
          <cell r="A6231">
            <v>50827</v>
          </cell>
          <cell r="B6231" t="str">
            <v>604834 GASKET LID OUNTER</v>
          </cell>
          <cell r="C6231">
            <v>42.24</v>
          </cell>
        </row>
        <row r="6232">
          <cell r="A6232">
            <v>50828</v>
          </cell>
          <cell r="B6232" t="str">
            <v>604833 GASKET LID INNER</v>
          </cell>
          <cell r="C6232">
            <v>42.24</v>
          </cell>
        </row>
        <row r="6233">
          <cell r="A6233">
            <v>50829</v>
          </cell>
          <cell r="B6233" t="str">
            <v>604838 BAG TOP-FILL (10 PACK)</v>
          </cell>
          <cell r="C6233">
            <v>1448.07</v>
          </cell>
        </row>
        <row r="6234">
          <cell r="A6234">
            <v>50830</v>
          </cell>
          <cell r="B6234" t="str">
            <v>604929 CUFF 1 1/4</v>
          </cell>
          <cell r="C6234">
            <v>39.4</v>
          </cell>
        </row>
        <row r="6235">
          <cell r="A6235">
            <v>50831</v>
          </cell>
          <cell r="B6235" t="str">
            <v>604841 WAND 35 MM ID X 19 LG</v>
          </cell>
          <cell r="C6235">
            <v>107.09</v>
          </cell>
        </row>
        <row r="6236">
          <cell r="A6236">
            <v>50832</v>
          </cell>
          <cell r="B6236" t="str">
            <v>604813 SCREW SHOULDER A</v>
          </cell>
          <cell r="C6236">
            <v>12.56</v>
          </cell>
        </row>
        <row r="6237">
          <cell r="A6237">
            <v>50833</v>
          </cell>
          <cell r="B6237" t="str">
            <v>604818 COVER EXHAUST FILTER</v>
          </cell>
          <cell r="C6237">
            <v>54.48</v>
          </cell>
        </row>
        <row r="6238">
          <cell r="A6238">
            <v>50834</v>
          </cell>
          <cell r="B6238" t="str">
            <v>604812 GASKET FOAM BRUSH MTR</v>
          </cell>
          <cell r="C6238">
            <v>18.440000000000001</v>
          </cell>
        </row>
        <row r="6239">
          <cell r="A6239">
            <v>50835</v>
          </cell>
          <cell r="B6239" t="str">
            <v>604803 BRUSH ASM</v>
          </cell>
          <cell r="C6239">
            <v>434.91</v>
          </cell>
        </row>
        <row r="6240">
          <cell r="A6240">
            <v>50836</v>
          </cell>
          <cell r="B6240" t="str">
            <v>604817 FILTER EXHAUST PAG.C/3</v>
          </cell>
          <cell r="C6240">
            <v>87.15</v>
          </cell>
        </row>
        <row r="6241">
          <cell r="A6241">
            <v>50837</v>
          </cell>
          <cell r="B6241" t="str">
            <v>604816 GASKET VAC. MOTOR</v>
          </cell>
          <cell r="C6241">
            <v>102.56</v>
          </cell>
        </row>
        <row r="6242">
          <cell r="A6242">
            <v>50838</v>
          </cell>
          <cell r="B6242" t="str">
            <v>604846 HOOK,CARD QUICK RELEASE</v>
          </cell>
          <cell r="C6242">
            <v>35.19</v>
          </cell>
        </row>
        <row r="6243">
          <cell r="A6243">
            <v>50839</v>
          </cell>
          <cell r="B6243" t="str">
            <v>605011 ASM VAC HOSE WAND</v>
          </cell>
          <cell r="C6243">
            <v>167.3</v>
          </cell>
        </row>
        <row r="6244">
          <cell r="A6244">
            <v>50840</v>
          </cell>
          <cell r="B6244" t="str">
            <v>605080 GASKET, INLET PLATE</v>
          </cell>
          <cell r="C6244">
            <v>40.229999999999997</v>
          </cell>
        </row>
        <row r="6245">
          <cell r="A6245">
            <v>50841</v>
          </cell>
          <cell r="B6245" t="str">
            <v>605998 DECAL, INDICATOR LIGHT</v>
          </cell>
          <cell r="C6245">
            <v>12.56</v>
          </cell>
        </row>
        <row r="6246">
          <cell r="A6246">
            <v>50842</v>
          </cell>
          <cell r="B6246" t="str">
            <v>606382 CARBON BRUSH (2 PACK)</v>
          </cell>
          <cell r="C6246">
            <v>112.63</v>
          </cell>
        </row>
        <row r="6247">
          <cell r="A6247">
            <v>50843</v>
          </cell>
          <cell r="B6247" t="str">
            <v>630450 WHEEL 76DIAX22WD RUBBER</v>
          </cell>
          <cell r="C6247">
            <v>76.42</v>
          </cell>
        </row>
        <row r="6248">
          <cell r="A6248">
            <v>50844</v>
          </cell>
          <cell r="B6248" t="str">
            <v>26548 ROLLER BASE HOUSING F</v>
          </cell>
          <cell r="C6248">
            <v>43.75</v>
          </cell>
        </row>
        <row r="6249">
          <cell r="A6249">
            <v>50845</v>
          </cell>
          <cell r="B6249" t="str">
            <v>230348 PULLEY BRUSH (DOUBLE V)</v>
          </cell>
          <cell r="C6249">
            <v>136.08000000000001</v>
          </cell>
        </row>
        <row r="6250">
          <cell r="A6250">
            <v>50846</v>
          </cell>
          <cell r="B6250" t="str">
            <v>230349 BELT BRUSH DRIVE</v>
          </cell>
          <cell r="C6250">
            <v>24.65</v>
          </cell>
        </row>
        <row r="6251">
          <cell r="A6251">
            <v>50847</v>
          </cell>
          <cell r="B6251" t="str">
            <v>230347 PULLEY MOTOR (DOUBLE V)</v>
          </cell>
          <cell r="C6251">
            <v>109.44</v>
          </cell>
        </row>
        <row r="6252">
          <cell r="A6252">
            <v>50848</v>
          </cell>
          <cell r="B6252" t="str">
            <v>130754 SWITCH ON/OFF SNAP/ACTI</v>
          </cell>
          <cell r="C6252">
            <v>106.77</v>
          </cell>
        </row>
        <row r="6253">
          <cell r="A6253">
            <v>50849</v>
          </cell>
          <cell r="B6253" t="str">
            <v>130398 MOTOR BRUSH DRIVE 120 V</v>
          </cell>
          <cell r="C6253">
            <v>625.49</v>
          </cell>
        </row>
        <row r="6254">
          <cell r="A6254">
            <v>50850</v>
          </cell>
          <cell r="B6254" t="str">
            <v>039708037 SWITCH ROCKER ON/OFF</v>
          </cell>
          <cell r="C6254">
            <v>58.16</v>
          </cell>
        </row>
        <row r="6255">
          <cell r="A6255">
            <v>50851</v>
          </cell>
          <cell r="B6255" t="str">
            <v>130776 POTENTIOMETER 50K SCRUBER 5520</v>
          </cell>
          <cell r="C6255">
            <v>110.2</v>
          </cell>
        </row>
        <row r="6256">
          <cell r="A6256">
            <v>50852</v>
          </cell>
          <cell r="B6256" t="str">
            <v>130218 SOLENOID 24V. SCRUBER 5520</v>
          </cell>
          <cell r="C6256">
            <v>391.2</v>
          </cell>
        </row>
        <row r="6257">
          <cell r="A6257">
            <v>50853</v>
          </cell>
          <cell r="B6257" t="str">
            <v>130477 MOTOR VAC 5.7/3 24 VDC SCRUBER 5520</v>
          </cell>
          <cell r="C6257">
            <v>2158.9</v>
          </cell>
        </row>
        <row r="6258">
          <cell r="A6258">
            <v>50854</v>
          </cell>
          <cell r="B6258" t="str">
            <v>190163 CARBON BRUSH 2/PK SCRUBER 5520</v>
          </cell>
          <cell r="C6258">
            <v>74.3</v>
          </cell>
        </row>
        <row r="6259">
          <cell r="A6259">
            <v>50855</v>
          </cell>
          <cell r="B6259" t="str">
            <v>600952 ACTUADOR SCRUBER 5520</v>
          </cell>
          <cell r="C6259">
            <v>1477.7</v>
          </cell>
        </row>
        <row r="6260">
          <cell r="A6260">
            <v>50856</v>
          </cell>
          <cell r="B6260" t="str">
            <v>630126 TRANSAXLE 20 SCRUBER 5520</v>
          </cell>
          <cell r="C6260">
            <v>8888.9</v>
          </cell>
        </row>
        <row r="6261">
          <cell r="A6261">
            <v>50857</v>
          </cell>
          <cell r="B6261" t="str">
            <v>630504 CARBON BRUSH SCRUBER 5520</v>
          </cell>
          <cell r="C6261">
            <v>209.8</v>
          </cell>
        </row>
        <row r="6262">
          <cell r="A6262">
            <v>50858</v>
          </cell>
          <cell r="B6262" t="str">
            <v>630503 CAP SCRUBER 5520</v>
          </cell>
          <cell r="C6262">
            <v>76.400000000000006</v>
          </cell>
        </row>
        <row r="6263">
          <cell r="A6263">
            <v>50859</v>
          </cell>
          <cell r="B6263" t="str">
            <v>640013 WHEEL 8 SCRUBER 5520</v>
          </cell>
          <cell r="C6263">
            <v>876.2</v>
          </cell>
        </row>
        <row r="6264">
          <cell r="A6264">
            <v>50860</v>
          </cell>
          <cell r="B6264" t="str">
            <v>130491 MOTOR &amp; GEAR BOX BRUSH SCRUBER 5520</v>
          </cell>
          <cell r="C6264">
            <v>5754.4</v>
          </cell>
        </row>
        <row r="6265">
          <cell r="A6265">
            <v>50861</v>
          </cell>
          <cell r="B6265" t="str">
            <v>190741 ASM-BRUSH CARD SCRUBER 5520</v>
          </cell>
          <cell r="C6265">
            <v>1071.7</v>
          </cell>
        </row>
        <row r="6266">
          <cell r="A6266">
            <v>50862</v>
          </cell>
          <cell r="B6266" t="str">
            <v>190970 BRUSH CARBON SCRUBER 5520</v>
          </cell>
          <cell r="C6266">
            <v>178.1</v>
          </cell>
        </row>
        <row r="6267">
          <cell r="A6267">
            <v>50863</v>
          </cell>
          <cell r="B6267" t="str">
            <v>130109 TERMINAL RING(POSITIVO) SCRUBER 5520</v>
          </cell>
          <cell r="C6267">
            <v>7.3</v>
          </cell>
        </row>
        <row r="6268">
          <cell r="A6268">
            <v>50864</v>
          </cell>
          <cell r="B6268" t="str">
            <v>230672 PLATE DRIVER SCRUBER 5520</v>
          </cell>
          <cell r="C6268">
            <v>725.3</v>
          </cell>
        </row>
        <row r="6269">
          <cell r="A6269">
            <v>50865</v>
          </cell>
          <cell r="B6269" t="str">
            <v>100106 PLATE DRIVER BASE SCRUBER 5520</v>
          </cell>
          <cell r="C6269">
            <v>108.7</v>
          </cell>
        </row>
        <row r="6270">
          <cell r="A6270">
            <v>50866</v>
          </cell>
          <cell r="B6270" t="str">
            <v>100107 RING PAD RETAINER SNAP- IN (SCRUBER 5520)</v>
          </cell>
          <cell r="C6270">
            <v>70.5</v>
          </cell>
        </row>
        <row r="6271">
          <cell r="A6271">
            <v>50867</v>
          </cell>
          <cell r="B6271" t="str">
            <v>600294 SPLASH GUARD 5520 SCRUBER 5520</v>
          </cell>
          <cell r="C6271">
            <v>270.7</v>
          </cell>
        </row>
        <row r="6272">
          <cell r="A6272">
            <v>50868</v>
          </cell>
          <cell r="B6272" t="str">
            <v>210259 VALVE 3-WAY 5/16 P. SCRUBER 5520</v>
          </cell>
          <cell r="C6272">
            <v>367.7</v>
          </cell>
        </row>
        <row r="6273">
          <cell r="A6273">
            <v>50869</v>
          </cell>
          <cell r="B6273" t="str">
            <v>603310 VALVE SOLENOID 24 VAC SCRUBER 5520</v>
          </cell>
          <cell r="C6273">
            <v>610.6</v>
          </cell>
        </row>
        <row r="6274">
          <cell r="A6274">
            <v>50870</v>
          </cell>
          <cell r="B6274" t="str">
            <v>603399 SWITCH DPDT MOM ON/OFF SCRUBER 5520</v>
          </cell>
          <cell r="C6274">
            <v>131.19999999999999</v>
          </cell>
        </row>
        <row r="6275">
          <cell r="A6275">
            <v>50871</v>
          </cell>
          <cell r="B6275" t="str">
            <v>601107 SWITCH LIGHTED ROCKER SCRUBER 5520</v>
          </cell>
          <cell r="C6275">
            <v>103.9</v>
          </cell>
        </row>
        <row r="6276">
          <cell r="A6276">
            <v>50872</v>
          </cell>
          <cell r="B6276" t="str">
            <v>130775 POTENTIOMETER 50K L. SCRUBER 5520</v>
          </cell>
          <cell r="C6276">
            <v>133.80000000000001</v>
          </cell>
        </row>
        <row r="6277">
          <cell r="A6277">
            <v>50873</v>
          </cell>
          <cell r="B6277" t="str">
            <v>130729 SWITCH ROIL SCRUBER 5520</v>
          </cell>
          <cell r="C6277">
            <v>61.8</v>
          </cell>
        </row>
        <row r="6278">
          <cell r="A6278">
            <v>50874</v>
          </cell>
          <cell r="B6278" t="str">
            <v>607552 TANK SOLUTION TEAL SCRUBER 5520</v>
          </cell>
          <cell r="C6278">
            <v>4222.6000000000004</v>
          </cell>
        </row>
        <row r="6279">
          <cell r="A6279">
            <v>50875</v>
          </cell>
          <cell r="B6279" t="str">
            <v>607982 ASM SOLUTION TANK COVER TEAL (SCRUBER 5520)</v>
          </cell>
          <cell r="C6279">
            <v>642.79999999999995</v>
          </cell>
        </row>
        <row r="6280">
          <cell r="A6280">
            <v>50876</v>
          </cell>
          <cell r="B6280" t="str">
            <v>607554 TANK RECOVERY TEAL SCRUBER 5520</v>
          </cell>
          <cell r="C6280">
            <v>2174.4</v>
          </cell>
        </row>
        <row r="6281">
          <cell r="A6281">
            <v>50877</v>
          </cell>
          <cell r="B6281" t="str">
            <v>130163 TERMINAL RING(NEGATIVO) SCRUBER 5520</v>
          </cell>
          <cell r="C6281">
            <v>38.799999999999997</v>
          </cell>
        </row>
        <row r="6282">
          <cell r="A6282">
            <v>50878</v>
          </cell>
          <cell r="B6282" t="str">
            <v>REVELADOR DE MOTOR PARA SECADOR</v>
          </cell>
          <cell r="C6282">
            <v>45.92</v>
          </cell>
        </row>
        <row r="6283">
          <cell r="A6283">
            <v>50879</v>
          </cell>
          <cell r="B6283" t="str">
            <v>RESISTENCIA PARA SECADOR</v>
          </cell>
          <cell r="C6283">
            <v>122.49</v>
          </cell>
        </row>
        <row r="6284">
          <cell r="A6284">
            <v>50880</v>
          </cell>
          <cell r="B6284" t="str">
            <v>REP.BARREDORA P/ALF 1 PZA</v>
          </cell>
          <cell r="C6284">
            <v>130.68</v>
          </cell>
        </row>
        <row r="6285">
          <cell r="A6285">
            <v>50881</v>
          </cell>
          <cell r="B6285" t="str">
            <v>TOMAS DE TIPS S.B.</v>
          </cell>
          <cell r="C6285">
            <v>33.49</v>
          </cell>
        </row>
        <row r="6286">
          <cell r="A6286">
            <v>50882</v>
          </cell>
          <cell r="B6286" t="str">
            <v>ABRAZADERA( TUBING 1 PZA</v>
          </cell>
          <cell r="C6286">
            <v>0.9</v>
          </cell>
        </row>
        <row r="6287">
          <cell r="A6287">
            <v>50883</v>
          </cell>
          <cell r="B6287" t="str">
            <v>TUBO BLANCO P/DOSIF.L.G.S.1 MT (TPG-4)</v>
          </cell>
          <cell r="C6287">
            <v>11.61</v>
          </cell>
        </row>
        <row r="6288">
          <cell r="A6288">
            <v>50884</v>
          </cell>
          <cell r="B6288" t="str">
            <v>CANASTILLAS PARA BO 1 PZA</v>
          </cell>
          <cell r="C6288">
            <v>508.81</v>
          </cell>
        </row>
        <row r="6289">
          <cell r="A6289">
            <v>50885</v>
          </cell>
          <cell r="B6289" t="str">
            <v>PIJAS (TAP-IT FASTE 1 PZA</v>
          </cell>
          <cell r="C6289">
            <v>0.8</v>
          </cell>
        </row>
        <row r="6290">
          <cell r="A6290">
            <v>50886</v>
          </cell>
          <cell r="B6290" t="str">
            <v>MECHA AFELPADA(NEW 1 PZA</v>
          </cell>
          <cell r="C6290">
            <v>2.7</v>
          </cell>
        </row>
        <row r="6291">
          <cell r="A6291">
            <v>50887</v>
          </cell>
          <cell r="B6291" t="str">
            <v>LLAVE P/DOSIF.SANOR 1 PZA</v>
          </cell>
          <cell r="C6291">
            <v>15.9</v>
          </cell>
        </row>
        <row r="6292">
          <cell r="A6292">
            <v>50888</v>
          </cell>
          <cell r="B6292" t="str">
            <v>CERRADURA DE DOSIFICADOR SANOR (KEY SLOT FOR SANOR</v>
          </cell>
          <cell r="C6292">
            <v>6.88</v>
          </cell>
        </row>
        <row r="6293">
          <cell r="A6293">
            <v>50889</v>
          </cell>
          <cell r="B6293" t="str">
            <v>100-25 O-RING 1 PZA</v>
          </cell>
          <cell r="C6293">
            <v>7.9</v>
          </cell>
        </row>
        <row r="6294">
          <cell r="A6294">
            <v>50890</v>
          </cell>
          <cell r="B6294" t="str">
            <v>21-2 EMPAQUE 1 PZA</v>
          </cell>
          <cell r="C6294">
            <v>14.73</v>
          </cell>
        </row>
        <row r="6295">
          <cell r="A6295">
            <v>50891</v>
          </cell>
          <cell r="B6295" t="str">
            <v>21-8 O-RING 1 PZA</v>
          </cell>
          <cell r="C6295">
            <v>12.13</v>
          </cell>
        </row>
        <row r="6296">
          <cell r="A6296">
            <v>50892</v>
          </cell>
          <cell r="B6296" t="str">
            <v>24-10 MANGUERA 1/4 1 PZA</v>
          </cell>
          <cell r="C6296">
            <v>46.81</v>
          </cell>
        </row>
        <row r="6297">
          <cell r="A6297">
            <v>50893</v>
          </cell>
          <cell r="B6297" t="str">
            <v>25-37 ACCESORIO MON 1 PZA</v>
          </cell>
          <cell r="C6297">
            <v>178.79</v>
          </cell>
        </row>
        <row r="6298">
          <cell r="A6298">
            <v>50894</v>
          </cell>
          <cell r="B6298" t="str">
            <v>26-10 DIAFRAGMA 1 PZA</v>
          </cell>
          <cell r="C6298">
            <v>111.95</v>
          </cell>
        </row>
        <row r="6299">
          <cell r="A6299">
            <v>50895</v>
          </cell>
          <cell r="B6299" t="str">
            <v>26-14 ESPREA 1 PZA</v>
          </cell>
          <cell r="C6299">
            <v>14.73</v>
          </cell>
        </row>
        <row r="6300">
          <cell r="A6300">
            <v>50896</v>
          </cell>
          <cell r="B6300" t="str">
            <v>26-17 O-RING 1 PZA</v>
          </cell>
          <cell r="C6300">
            <v>6.49</v>
          </cell>
        </row>
        <row r="6301">
          <cell r="A6301">
            <v>50897</v>
          </cell>
          <cell r="B6301" t="str">
            <v>26-19 FLECHA 1 PZA</v>
          </cell>
          <cell r="C6301">
            <v>5.22</v>
          </cell>
        </row>
        <row r="6302">
          <cell r="A6302">
            <v>50898</v>
          </cell>
          <cell r="B6302" t="str">
            <v>26-35 O-RING 1 PZA</v>
          </cell>
          <cell r="C6302">
            <v>9.09</v>
          </cell>
        </row>
        <row r="6303">
          <cell r="A6303">
            <v>50899</v>
          </cell>
          <cell r="B6303" t="str">
            <v>26-38 RONDANA RETEN 1 PZA</v>
          </cell>
          <cell r="C6303">
            <v>316.68</v>
          </cell>
        </row>
        <row r="6304">
          <cell r="A6304">
            <v>50900</v>
          </cell>
          <cell r="B6304" t="str">
            <v>26-40-1 TUBO DE RET 1 PZA</v>
          </cell>
          <cell r="C6304">
            <v>376.65</v>
          </cell>
        </row>
        <row r="6305">
          <cell r="A6305">
            <v>50901</v>
          </cell>
          <cell r="B6305" t="str">
            <v>26-40-2 TUBO DE RET 1 PZA</v>
          </cell>
          <cell r="C6305">
            <v>65.069999999999993</v>
          </cell>
        </row>
        <row r="6306">
          <cell r="A6306">
            <v>50902</v>
          </cell>
          <cell r="B6306" t="str">
            <v>26-47 O-RING 1 PZA</v>
          </cell>
          <cell r="C6306">
            <v>9.09</v>
          </cell>
        </row>
        <row r="6307">
          <cell r="A6307">
            <v>50903</v>
          </cell>
          <cell r="B6307" t="str">
            <v>26-48 RESORTE VALVU 1 PZA</v>
          </cell>
          <cell r="C6307">
            <v>7.83</v>
          </cell>
        </row>
        <row r="6308">
          <cell r="A6308">
            <v>50904</v>
          </cell>
          <cell r="B6308" t="str">
            <v>26-49 BALIN 1 PZA</v>
          </cell>
          <cell r="C6308">
            <v>6.49</v>
          </cell>
        </row>
        <row r="6309">
          <cell r="A6309">
            <v>50905</v>
          </cell>
          <cell r="B6309" t="str">
            <v>26-5 RESORTE 1 PZA</v>
          </cell>
          <cell r="C6309">
            <v>6.49</v>
          </cell>
        </row>
        <row r="6310">
          <cell r="A6310">
            <v>50906</v>
          </cell>
          <cell r="B6310" t="str">
            <v>26-7 ESPIGA DE SUCC 1 PZA</v>
          </cell>
          <cell r="C6310">
            <v>14.73</v>
          </cell>
        </row>
        <row r="6311">
          <cell r="A6311">
            <v>50907</v>
          </cell>
          <cell r="B6311" t="str">
            <v>265-A BOMBA DOSIF.L 1 PZA</v>
          </cell>
          <cell r="C6311">
            <v>3807</v>
          </cell>
        </row>
        <row r="6312">
          <cell r="A6312">
            <v>50908</v>
          </cell>
          <cell r="B6312" t="str">
            <v>33-30 FILTRO 1 PZA</v>
          </cell>
          <cell r="C6312">
            <v>33.42</v>
          </cell>
        </row>
        <row r="6313">
          <cell r="A6313">
            <v>50909</v>
          </cell>
          <cell r="B6313" t="str">
            <v>33-41 DEPOSITO DE P 1 PZA</v>
          </cell>
          <cell r="C6313">
            <v>753.79</v>
          </cell>
        </row>
        <row r="6314">
          <cell r="A6314">
            <v>50910</v>
          </cell>
          <cell r="B6314" t="str">
            <v>33-42A MANG. TRENZA 1 PZA</v>
          </cell>
          <cell r="C6314">
            <v>162.15</v>
          </cell>
        </row>
        <row r="6315">
          <cell r="A6315">
            <v>50911</v>
          </cell>
          <cell r="B6315" t="str">
            <v>41-1-1 RESORTE 1 PZA</v>
          </cell>
          <cell r="C6315">
            <v>10.86</v>
          </cell>
        </row>
        <row r="6316">
          <cell r="A6316">
            <v>50912</v>
          </cell>
          <cell r="B6316" t="str">
            <v>41-14-1 TORNILLO 1 PZA</v>
          </cell>
          <cell r="C6316">
            <v>9.09</v>
          </cell>
        </row>
        <row r="6317">
          <cell r="A6317">
            <v>50913</v>
          </cell>
          <cell r="B6317" t="str">
            <v>41-16-1 TORNILLOS 1 PZA</v>
          </cell>
          <cell r="C6317">
            <v>7.83</v>
          </cell>
        </row>
        <row r="6318">
          <cell r="A6318">
            <v>50914</v>
          </cell>
          <cell r="B6318" t="str">
            <v>41-2-10 NUCLEO 1 PZA</v>
          </cell>
          <cell r="C6318">
            <v>141</v>
          </cell>
        </row>
        <row r="6319">
          <cell r="A6319">
            <v>50915</v>
          </cell>
          <cell r="B6319" t="str">
            <v>41-9C-1 BOBINA 1 PZA</v>
          </cell>
          <cell r="C6319">
            <v>377.74</v>
          </cell>
        </row>
        <row r="6320">
          <cell r="A6320">
            <v>50916</v>
          </cell>
          <cell r="B6320" t="str">
            <v>50-13 PUNTAS DE CAR 1 PZA</v>
          </cell>
          <cell r="C6320">
            <v>62.46</v>
          </cell>
        </row>
        <row r="6321">
          <cell r="A6321">
            <v>50917</v>
          </cell>
          <cell r="B6321" t="str">
            <v>50-24 TABLILLA ELEC 1 PZA</v>
          </cell>
          <cell r="C6321">
            <v>3954.74</v>
          </cell>
        </row>
        <row r="6322">
          <cell r="A6322">
            <v>50918</v>
          </cell>
          <cell r="B6322" t="str">
            <v>C-1 TRANSFORMADOR 1 PZA</v>
          </cell>
          <cell r="C6322">
            <v>1342.32</v>
          </cell>
        </row>
        <row r="6323">
          <cell r="A6323">
            <v>50919</v>
          </cell>
          <cell r="B6323" t="str">
            <v>C-12 ELECTRODO 1 PZA</v>
          </cell>
          <cell r="C6323">
            <v>648.6</v>
          </cell>
        </row>
        <row r="6324">
          <cell r="A6324">
            <v>50920</v>
          </cell>
          <cell r="B6324" t="str">
            <v>C-1A CAJA DE ACERO 1 PZA</v>
          </cell>
          <cell r="C6324">
            <v>229.83</v>
          </cell>
        </row>
        <row r="6325">
          <cell r="A6325">
            <v>50921</v>
          </cell>
          <cell r="B6325" t="str">
            <v>MANGUERA DE DESCARG 1 PZA</v>
          </cell>
          <cell r="C6325">
            <v>38.380000000000003</v>
          </cell>
        </row>
        <row r="6326">
          <cell r="A6326">
            <v>50922</v>
          </cell>
          <cell r="B6326" t="str">
            <v>607900 DOUBLE SWIVEL 1 PZA</v>
          </cell>
          <cell r="C6326">
            <v>93.47</v>
          </cell>
        </row>
        <row r="6327">
          <cell r="A6327">
            <v>50923</v>
          </cell>
          <cell r="B6327" t="str">
            <v>10059204 ELBOW-HYDR 1 PZA</v>
          </cell>
          <cell r="C6327">
            <v>38.450000000000003</v>
          </cell>
        </row>
        <row r="6328">
          <cell r="A6328">
            <v>50924</v>
          </cell>
          <cell r="B6328" t="str">
            <v>10071610 VALVE ASSEMBLY 1 PZA</v>
          </cell>
          <cell r="C6328">
            <v>332.52</v>
          </cell>
        </row>
        <row r="6329">
          <cell r="A6329">
            <v>50925</v>
          </cell>
          <cell r="B6329" t="str">
            <v>10059301 3.5 GPM VENTURY 1 PZA</v>
          </cell>
          <cell r="C6329">
            <v>105.79</v>
          </cell>
        </row>
        <row r="6330">
          <cell r="A6330">
            <v>50926</v>
          </cell>
          <cell r="B6330" t="str">
            <v>10069270 CHECK VALVE-3 1 PZA</v>
          </cell>
          <cell r="C6330">
            <v>310.52</v>
          </cell>
        </row>
        <row r="6331">
          <cell r="A6331">
            <v>50927</v>
          </cell>
          <cell r="B6331" t="str">
            <v>10027209 METRING TI 1 PZA</v>
          </cell>
          <cell r="C6331">
            <v>304.52999999999997</v>
          </cell>
        </row>
        <row r="6332">
          <cell r="A6332">
            <v>50928</v>
          </cell>
          <cell r="B6332" t="str">
            <v>500870 SUCTION TUBE 1/4 1 PZA</v>
          </cell>
          <cell r="C6332">
            <v>68.41</v>
          </cell>
        </row>
        <row r="6333">
          <cell r="A6333">
            <v>50929</v>
          </cell>
          <cell r="B6333" t="str">
            <v>509900 CEREMIC WEIG 1 PZA</v>
          </cell>
          <cell r="C6333">
            <v>39.270000000000003</v>
          </cell>
        </row>
        <row r="6334">
          <cell r="A6334">
            <v>50930</v>
          </cell>
          <cell r="B6334" t="str">
            <v>609600 FOOT STAINER SUCTION 1 PZ.</v>
          </cell>
          <cell r="C6334">
            <v>30.53</v>
          </cell>
        </row>
        <row r="6335">
          <cell r="A6335">
            <v>50931</v>
          </cell>
          <cell r="B6335" t="str">
            <v>10048201 TEE HYDRO 1 PZA</v>
          </cell>
          <cell r="C6335">
            <v>36.18</v>
          </cell>
        </row>
        <row r="6336">
          <cell r="A6336">
            <v>50932</v>
          </cell>
          <cell r="B6336" t="str">
            <v>10071500 ADAPTOR HYD 1 PZA</v>
          </cell>
          <cell r="C6336">
            <v>320.93</v>
          </cell>
        </row>
        <row r="6337">
          <cell r="A6337">
            <v>50933</v>
          </cell>
          <cell r="B6337" t="str">
            <v>238100 STRAINER WAS 1 PZA</v>
          </cell>
          <cell r="C6337">
            <v>12.24</v>
          </cell>
        </row>
        <row r="6338">
          <cell r="A6338">
            <v>50934</v>
          </cell>
          <cell r="B6338" t="str">
            <v>10064687 SWLVEL STE 1 PZA</v>
          </cell>
          <cell r="C6338">
            <v>11.74</v>
          </cell>
        </row>
        <row r="6339">
          <cell r="A6339">
            <v>50935</v>
          </cell>
          <cell r="B6339" t="str">
            <v>10064681 HOSE SWIVE 1 PZA</v>
          </cell>
          <cell r="C6339">
            <v>4.5999999999999996</v>
          </cell>
        </row>
        <row r="6340">
          <cell r="A6340">
            <v>50936</v>
          </cell>
          <cell r="B6340" t="str">
            <v>470100 HEX NIPPLE H 1 PZA</v>
          </cell>
          <cell r="C6340">
            <v>21.97</v>
          </cell>
        </row>
        <row r="6341">
          <cell r="A6341">
            <v>50937</v>
          </cell>
          <cell r="B6341" t="str">
            <v>10075925 PIPE PLUG 1 PZA</v>
          </cell>
          <cell r="C6341">
            <v>8.68</v>
          </cell>
        </row>
        <row r="6342">
          <cell r="A6342">
            <v>50938</v>
          </cell>
          <cell r="B6342" t="str">
            <v>235900 GROMMET FOR 1 PZA</v>
          </cell>
          <cell r="C6342">
            <v>4.1900000000000004</v>
          </cell>
        </row>
        <row r="6343">
          <cell r="A6343">
            <v>50939</v>
          </cell>
          <cell r="B6343" t="str">
            <v>10020700 GROMMET HY 1 PZA</v>
          </cell>
          <cell r="C6343">
            <v>5.1100000000000003</v>
          </cell>
        </row>
        <row r="6344">
          <cell r="A6344">
            <v>50940</v>
          </cell>
          <cell r="B6344" t="str">
            <v>10020900 RETAINER F 1 PZA</v>
          </cell>
          <cell r="C6344">
            <v>9.8800000000000008</v>
          </cell>
        </row>
        <row r="6345">
          <cell r="A6345">
            <v>50941</v>
          </cell>
          <cell r="B6345" t="str">
            <v>390900 HOLE PLUG (F 1 PZA</v>
          </cell>
          <cell r="C6345">
            <v>4.0199999999999996</v>
          </cell>
        </row>
        <row r="6346">
          <cell r="A6346">
            <v>50942</v>
          </cell>
          <cell r="B6346" t="str">
            <v>441200 4 GPM EDUCTO 1 PZA</v>
          </cell>
          <cell r="C6346">
            <v>28.09</v>
          </cell>
        </row>
        <row r="6347">
          <cell r="A6347">
            <v>50943</v>
          </cell>
          <cell r="B6347" t="str">
            <v>440205 1 GPM EDUCTO 1 PZA</v>
          </cell>
          <cell r="C6347">
            <v>28.09</v>
          </cell>
        </row>
        <row r="6348">
          <cell r="A6348">
            <v>50944</v>
          </cell>
          <cell r="B6348" t="str">
            <v>6422-A DISCHARGE TU 1 PZA</v>
          </cell>
          <cell r="C6348">
            <v>23.49</v>
          </cell>
        </row>
        <row r="6349">
          <cell r="A6349">
            <v>50945</v>
          </cell>
          <cell r="B6349" t="str">
            <v>10059920 SELECTOR V 1 PZA</v>
          </cell>
          <cell r="C6349">
            <v>221.24</v>
          </cell>
        </row>
        <row r="6350">
          <cell r="A6350">
            <v>50946</v>
          </cell>
          <cell r="B6350" t="str">
            <v>10076301 FOOT VALVE 1 PZA</v>
          </cell>
          <cell r="C6350">
            <v>167.23</v>
          </cell>
        </row>
        <row r="6351">
          <cell r="A6351">
            <v>50947</v>
          </cell>
          <cell r="B6351" t="str">
            <v>3401-R HOSE BARB HY 1 PZA</v>
          </cell>
          <cell r="C6351">
            <v>7.8</v>
          </cell>
        </row>
        <row r="6352">
          <cell r="A6352">
            <v>50948</v>
          </cell>
          <cell r="B6352" t="str">
            <v>10068700 COVER HYDR 1 PZA</v>
          </cell>
          <cell r="C6352">
            <v>258.44</v>
          </cell>
        </row>
        <row r="6353">
          <cell r="A6353">
            <v>50949</v>
          </cell>
          <cell r="B6353" t="str">
            <v>276700 SWIVEL STEM 1 PZA</v>
          </cell>
          <cell r="C6353">
            <v>30.65</v>
          </cell>
        </row>
        <row r="6354">
          <cell r="A6354">
            <v>50950</v>
          </cell>
          <cell r="B6354" t="str">
            <v>506502 HOSE SWIVEL 1 PZA</v>
          </cell>
          <cell r="C6354">
            <v>10.73</v>
          </cell>
        </row>
        <row r="6355">
          <cell r="A6355">
            <v>50951</v>
          </cell>
          <cell r="B6355" t="str">
            <v>160 1GPM EDUCTOR AS 1 PZA</v>
          </cell>
          <cell r="C6355">
            <v>604.39</v>
          </cell>
        </row>
        <row r="6356">
          <cell r="A6356">
            <v>50952</v>
          </cell>
          <cell r="B6356" t="str">
            <v xml:space="preserve">161 3.5 GPM EDUCTOR 1 PZA      </v>
          </cell>
          <cell r="C6356">
            <v>855.86</v>
          </cell>
        </row>
        <row r="6357">
          <cell r="A6357">
            <v>50953</v>
          </cell>
          <cell r="B6357" t="str">
            <v>10065910 EDUCTOR HO 1 PZA</v>
          </cell>
          <cell r="C6357">
            <v>42.4</v>
          </cell>
        </row>
        <row r="6358">
          <cell r="A6358">
            <v>50954</v>
          </cell>
          <cell r="B6358" t="str">
            <v>10070170 1 GPM INNE 1 PZA</v>
          </cell>
          <cell r="C6358">
            <v>63.72</v>
          </cell>
        </row>
        <row r="6359">
          <cell r="A6359">
            <v>50955</v>
          </cell>
          <cell r="B6359" t="str">
            <v>10070470 3.5 GPM IN 1 PZA</v>
          </cell>
          <cell r="C6359">
            <v>56.17</v>
          </cell>
        </row>
        <row r="6360">
          <cell r="A6360">
            <v>50956</v>
          </cell>
          <cell r="B6360" t="str">
            <v>10064740 DISCHARGE 1 PZA</v>
          </cell>
          <cell r="C6360">
            <v>24.86</v>
          </cell>
        </row>
        <row r="6361">
          <cell r="A6361">
            <v>50957</v>
          </cell>
          <cell r="B6361" t="str">
            <v>10064730 DISCHARGE 1 PZA</v>
          </cell>
          <cell r="C6361">
            <v>268.12</v>
          </cell>
        </row>
        <row r="6362">
          <cell r="A6362">
            <v>50958</v>
          </cell>
          <cell r="B6362" t="str">
            <v>10065700 HOOK FOR E 1 PZA</v>
          </cell>
          <cell r="C6362">
            <v>36.67</v>
          </cell>
        </row>
        <row r="6363">
          <cell r="A6363">
            <v>50959</v>
          </cell>
          <cell r="B6363" t="str">
            <v>250020 FOOT VALVE-V 1 PZA</v>
          </cell>
          <cell r="C6363">
            <v>109.23</v>
          </cell>
        </row>
        <row r="6364">
          <cell r="A6364">
            <v>50960</v>
          </cell>
          <cell r="B6364" t="str">
            <v>603399 SWITCH DPST MOM. ROCKER P/PULID. ALTA VEL.T</v>
          </cell>
          <cell r="C6364">
            <v>144.6</v>
          </cell>
        </row>
        <row r="6365">
          <cell r="A6365">
            <v>50961</v>
          </cell>
          <cell r="B6365" t="str">
            <v>601107 SWITCH LIGHTED ON/OFF P/PULID. ALTA VEL.TEN</v>
          </cell>
          <cell r="C6365">
            <v>118.4</v>
          </cell>
        </row>
        <row r="6366">
          <cell r="A6366">
            <v>50962</v>
          </cell>
          <cell r="B6366" t="str">
            <v>603847 METER BATTERY 36 V. P/PULID. ALTA VEL.TENNA</v>
          </cell>
          <cell r="C6366">
            <v>195.95</v>
          </cell>
        </row>
        <row r="6367">
          <cell r="A6367">
            <v>50963</v>
          </cell>
          <cell r="B6367" t="str">
            <v>607604 HOWSING CONTROL TEAL P/PULID. ALTA VEL.TENN</v>
          </cell>
          <cell r="C6367">
            <v>1572.62</v>
          </cell>
        </row>
        <row r="6368">
          <cell r="A6368">
            <v>50964</v>
          </cell>
          <cell r="B6368" t="str">
            <v>130729 SWITCH ROLL P/PULID. ALTA VEL.TENNANT 2510</v>
          </cell>
          <cell r="C6368">
            <v>68.099999999999994</v>
          </cell>
        </row>
        <row r="6369">
          <cell r="A6369">
            <v>50965</v>
          </cell>
          <cell r="B6369" t="str">
            <v>230649 PIN HANDLE ADJUSTMENT P/PULID. ALTA VEL.TEN</v>
          </cell>
          <cell r="C6369">
            <v>68.67</v>
          </cell>
        </row>
        <row r="6370">
          <cell r="A6370">
            <v>50966</v>
          </cell>
          <cell r="B6370" t="str">
            <v>140155 BUSHING P/PULID. ALTA VEL.TENNANT 2510</v>
          </cell>
          <cell r="C6370">
            <v>33.18</v>
          </cell>
        </row>
        <row r="6371">
          <cell r="A6371">
            <v>50967</v>
          </cell>
          <cell r="B6371" t="str">
            <v>605094 COLLAR HANDLE P/PULID. ALTA VEL.TENNANT 251</v>
          </cell>
          <cell r="C6371">
            <v>57.24</v>
          </cell>
        </row>
        <row r="6372">
          <cell r="A6372">
            <v>50968</v>
          </cell>
          <cell r="B6372" t="str">
            <v>130733 SELENOID 36 V. P/PULID. ALTA VEL.TENNANT 25</v>
          </cell>
          <cell r="C6372">
            <v>431.84</v>
          </cell>
        </row>
        <row r="6373">
          <cell r="A6373">
            <v>50969</v>
          </cell>
          <cell r="B6373" t="str">
            <v>606404 DIODE 400 V. P/PULID. ALTA VEL.TENNANT 2510</v>
          </cell>
          <cell r="C6373">
            <v>36.380000000000003</v>
          </cell>
        </row>
        <row r="6374">
          <cell r="A6374">
            <v>50970</v>
          </cell>
          <cell r="B6374" t="str">
            <v>603487 BREAKER CIRCUIT BRUSH 15 A.PUL.ALTA VEL.TEN</v>
          </cell>
          <cell r="C6374">
            <v>63.65</v>
          </cell>
        </row>
        <row r="6375">
          <cell r="A6375">
            <v>50971</v>
          </cell>
          <cell r="B6375" t="str">
            <v>621478 BRUSH CARBON P/PULID. ALTA VEL.TENNANT 2510</v>
          </cell>
          <cell r="C6375">
            <v>57.77</v>
          </cell>
        </row>
        <row r="6376">
          <cell r="A6376">
            <v>50972</v>
          </cell>
          <cell r="B6376" t="str">
            <v>130781 BREAKER CIRCUIT 80 AMP. P/PULID. ALTA VEL.T</v>
          </cell>
          <cell r="C6376">
            <v>499.05</v>
          </cell>
        </row>
        <row r="6377">
          <cell r="A6377">
            <v>50973</v>
          </cell>
          <cell r="B6377" t="str">
            <v>621381000 CONTACTOR P/PULID. ALTA VEL.TENNANT 2510</v>
          </cell>
          <cell r="C6377">
            <v>661.85</v>
          </cell>
        </row>
        <row r="6378">
          <cell r="A6378">
            <v>50974</v>
          </cell>
          <cell r="B6378" t="str">
            <v>600394 BATTERY 12 VOLT.215 A/H P/PULID. ALTA VEL.T</v>
          </cell>
          <cell r="C6378">
            <v>1919.58</v>
          </cell>
        </row>
        <row r="6379">
          <cell r="A6379">
            <v>50975</v>
          </cell>
          <cell r="B6379" t="str">
            <v>469760868 CHARGER 36 DC 25 AMP P/PULID. ALTA VEL.T</v>
          </cell>
          <cell r="C6379">
            <v>4032.95</v>
          </cell>
        </row>
        <row r="6380">
          <cell r="A6380">
            <v>50976</v>
          </cell>
          <cell r="B6380" t="str">
            <v>604288 ASM CABLE CHARGE PLUG P/PULID. ALTA VEL.TEN</v>
          </cell>
          <cell r="C6380">
            <v>142.97999999999999</v>
          </cell>
        </row>
        <row r="6381">
          <cell r="A6381">
            <v>50977</v>
          </cell>
          <cell r="B6381" t="str">
            <v>604289 ASM WIRE # 4 RED X 46 P/PULID. ALTA VEL.TE</v>
          </cell>
          <cell r="C6381">
            <v>124.46</v>
          </cell>
        </row>
        <row r="6382">
          <cell r="A6382">
            <v>50978</v>
          </cell>
          <cell r="B6382" t="str">
            <v>578427 STAND OFF TERMINAL P/PULID. ALTA VEL.TENNAN</v>
          </cell>
          <cell r="C6382">
            <v>37.79</v>
          </cell>
        </row>
        <row r="6383">
          <cell r="A6383">
            <v>50979</v>
          </cell>
          <cell r="B6383" t="str">
            <v>611116000 CABLE BATERY #6BLACK X15P/PUL.ALTA VEL.</v>
          </cell>
          <cell r="C6383">
            <v>40.130000000000003</v>
          </cell>
        </row>
        <row r="6384">
          <cell r="A6384">
            <v>50980</v>
          </cell>
          <cell r="B6384" t="str">
            <v>604298 TRAY BATTERY P/PULID. ALTA VEL.TENNANT 2510</v>
          </cell>
          <cell r="C6384">
            <v>1030.77</v>
          </cell>
        </row>
        <row r="6385">
          <cell r="A6385">
            <v>50981</v>
          </cell>
          <cell r="B6385" t="str">
            <v>603275 AXLE WELDMENT P/PULID. ALTA VEL.TENNANT 251</v>
          </cell>
          <cell r="C6385">
            <v>596.6</v>
          </cell>
        </row>
        <row r="6386">
          <cell r="A6386">
            <v>50982</v>
          </cell>
          <cell r="B6386" t="str">
            <v>607602 COVER BATTERY COMPART P/PULID. ALTA VEL.TEN</v>
          </cell>
          <cell r="C6386">
            <v>1989.83</v>
          </cell>
        </row>
        <row r="6387">
          <cell r="A6387">
            <v>50983</v>
          </cell>
          <cell r="B6387" t="str">
            <v>607600 CHASIS TEAL P/PULID. ALTA VEL.TENNANT 2510</v>
          </cell>
          <cell r="C6387">
            <v>4407.57</v>
          </cell>
        </row>
        <row r="6388">
          <cell r="A6388">
            <v>50984</v>
          </cell>
          <cell r="B6388" t="str">
            <v>900210 BAG CLOTH P/PULID. ALTA VEL.TENNANT 2510</v>
          </cell>
          <cell r="C6388">
            <v>175.26</v>
          </cell>
        </row>
        <row r="6389">
          <cell r="A6389">
            <v>50985</v>
          </cell>
          <cell r="B6389" t="str">
            <v>604237 BAG PAPER FILTER PK=10 P/PULID. ALTA VEL.TE</v>
          </cell>
          <cell r="C6389">
            <v>205.04</v>
          </cell>
        </row>
        <row r="6390">
          <cell r="A6390">
            <v>50986</v>
          </cell>
          <cell r="B6390" t="str">
            <v>602721 ELBOW DEFLECTOR RM-NAT P/PULID. ALTA VEL.TE</v>
          </cell>
          <cell r="C6390">
            <v>292.22000000000003</v>
          </cell>
        </row>
        <row r="6391">
          <cell r="A6391">
            <v>50987</v>
          </cell>
          <cell r="B6391" t="str">
            <v>603398 MOTOR 36VDC 2000RPM 3HP P/PULID. ALTA VEL.T</v>
          </cell>
          <cell r="C6391">
            <v>6151.34</v>
          </cell>
        </row>
        <row r="6392">
          <cell r="A6392">
            <v>50988</v>
          </cell>
          <cell r="B6392" t="str">
            <v>600195 SEAL MOTOR BASE P/PULID. ALTA VEL.TENNANT 2</v>
          </cell>
          <cell r="C6392">
            <v>66.319999999999993</v>
          </cell>
        </row>
        <row r="6393">
          <cell r="A6393">
            <v>50989</v>
          </cell>
          <cell r="B6393" t="str">
            <v>27900 HUB PAD DRIVER P/PULID. ALTA VEL.TENNANT 251</v>
          </cell>
          <cell r="C6393">
            <v>453.05</v>
          </cell>
        </row>
        <row r="6394">
          <cell r="A6394">
            <v>50990</v>
          </cell>
          <cell r="B6394" t="str">
            <v>27073 ASM DRIVER PAD P/PULID. ALTA VEL.TENNANT 251</v>
          </cell>
          <cell r="C6394">
            <v>1157.7</v>
          </cell>
        </row>
        <row r="6395">
          <cell r="A6395">
            <v>50991</v>
          </cell>
          <cell r="B6395" t="str">
            <v>190177 SCREW &amp; CAPS (PACK OF8) P/PULID. ALTA VEL.T</v>
          </cell>
          <cell r="C6395">
            <v>70.05</v>
          </cell>
        </row>
        <row r="6396">
          <cell r="A6396">
            <v>50992</v>
          </cell>
          <cell r="B6396" t="str">
            <v>27071 DISC FLEXIBLE P/PULID. ALTA VEL.TENNANT 2510</v>
          </cell>
          <cell r="C6396">
            <v>557.9</v>
          </cell>
        </row>
        <row r="6397">
          <cell r="A6397">
            <v>50993</v>
          </cell>
          <cell r="B6397" t="str">
            <v>230888 RING DUST SHIELD P/PULID. ALTA VEL.TENNANT</v>
          </cell>
          <cell r="C6397">
            <v>1571.01</v>
          </cell>
        </row>
        <row r="6398">
          <cell r="A6398">
            <v>50994</v>
          </cell>
          <cell r="B6398" t="str">
            <v>603744 SKIRT DUST CONTROL P/PULID. ALTA VEL.TENNAN</v>
          </cell>
          <cell r="C6398">
            <v>131.06</v>
          </cell>
        </row>
        <row r="6399">
          <cell r="A6399">
            <v>50995</v>
          </cell>
          <cell r="B6399" t="str">
            <v>230913 SCREW-SEAL &amp; RACK P/PULID. ALTA VEL.TENNANT</v>
          </cell>
          <cell r="C6399">
            <v>61.34</v>
          </cell>
        </row>
        <row r="6400">
          <cell r="A6400">
            <v>50996</v>
          </cell>
          <cell r="B6400" t="str">
            <v>230912 STRAP 3/8 X 100 P/PULID. ALTA VEL.TENNANT 2</v>
          </cell>
          <cell r="C6400">
            <v>8.01</v>
          </cell>
        </row>
        <row r="6401">
          <cell r="A6401">
            <v>50997</v>
          </cell>
          <cell r="B6401" t="str">
            <v>25707 ASM-CENTER LOCK P/PULID. ALTA VEL.TENNANT 25</v>
          </cell>
          <cell r="C6401">
            <v>132.84</v>
          </cell>
        </row>
        <row r="6402">
          <cell r="A6402">
            <v>50998</v>
          </cell>
          <cell r="B6402" t="str">
            <v>572084000 WASHER PAD DRIVER LOCK -PUL.ALTA VEL.TEN</v>
          </cell>
          <cell r="C6402">
            <v>60.81</v>
          </cell>
        </row>
        <row r="6403">
          <cell r="A6403">
            <v>50999</v>
          </cell>
          <cell r="B6403" t="str">
            <v>600198 BRAKET MOTOR # 9 P/PULID. ALTA VEL.TENNANT</v>
          </cell>
          <cell r="C6403">
            <v>612.48</v>
          </cell>
        </row>
        <row r="6404">
          <cell r="A6404">
            <v>51000</v>
          </cell>
          <cell r="B6404" t="str">
            <v>603273 LIFT ARM MOTOR P/PULID. ALTA VEL.TENNANT 25</v>
          </cell>
          <cell r="C6404">
            <v>192.74</v>
          </cell>
        </row>
        <row r="6405">
          <cell r="A6405">
            <v>51001</v>
          </cell>
          <cell r="B6405" t="str">
            <v>604278 BRAKET MOTOR # 1 P/PULID. ALTA VEL.TENNANT</v>
          </cell>
          <cell r="C6405">
            <v>250.53</v>
          </cell>
        </row>
        <row r="6406">
          <cell r="A6406">
            <v>51002</v>
          </cell>
          <cell r="B6406" t="str">
            <v>069764009 SWITCH SNAP 25A.LEVE P/PULID. ALTA VEL.T</v>
          </cell>
          <cell r="C6406">
            <v>58.5</v>
          </cell>
        </row>
        <row r="6407">
          <cell r="A6407">
            <v>51003</v>
          </cell>
          <cell r="B6407" t="str">
            <v>103066 WHEEL 4D X 1.5 HUB .50 GREY -PUL.ALTA VEL.</v>
          </cell>
          <cell r="C6407">
            <v>141.57</v>
          </cell>
        </row>
        <row r="6408">
          <cell r="A6408">
            <v>51004</v>
          </cell>
          <cell r="B6408" t="str">
            <v>600952 ACTUADOR P/PULID. ALTA VEL.TENNANT 2510</v>
          </cell>
          <cell r="C6408">
            <v>1628.6</v>
          </cell>
        </row>
        <row r="6409">
          <cell r="A6409">
            <v>51005</v>
          </cell>
          <cell r="B6409" t="str">
            <v>200823 GRIP HANDLE TUBE P/PULID. ALTA VEL.TENNANT</v>
          </cell>
          <cell r="C6409">
            <v>12.83</v>
          </cell>
        </row>
        <row r="6410">
          <cell r="A6410">
            <v>51006</v>
          </cell>
          <cell r="B6410" t="str">
            <v>27099 BUSHING P/PULID. ALTA VEL.TENNANT 2510</v>
          </cell>
          <cell r="C6410">
            <v>8.01</v>
          </cell>
        </row>
        <row r="6411">
          <cell r="A6411">
            <v>51007</v>
          </cell>
          <cell r="B6411" t="str">
            <v>604402 HANDLE TUBE P/PULID. ALTA VEL.TENNANT 2510</v>
          </cell>
          <cell r="C6411">
            <v>254.61</v>
          </cell>
        </row>
        <row r="6412">
          <cell r="A6412">
            <v>51008</v>
          </cell>
          <cell r="B6412" t="str">
            <v>603848 GAUGE PAD PRESSURE P/PULID. ALTA VEL.TENNAN</v>
          </cell>
          <cell r="C6412">
            <v>194.34</v>
          </cell>
        </row>
        <row r="6413">
          <cell r="A6413">
            <v>51009</v>
          </cell>
          <cell r="B6413" t="str">
            <v>069762009 GROMMET DIA 25.4X.03 P/TENNANT 2510</v>
          </cell>
          <cell r="C6413">
            <v>32.43</v>
          </cell>
        </row>
        <row r="6414">
          <cell r="A6414">
            <v>51010</v>
          </cell>
          <cell r="B6414" t="str">
            <v>25671 MOUNT SWITCH P/TENNANT 2510</v>
          </cell>
          <cell r="C6414">
            <v>120.54</v>
          </cell>
        </row>
        <row r="6415">
          <cell r="A6415">
            <v>51011</v>
          </cell>
          <cell r="B6415" t="str">
            <v>27098 BRACKET SWITCH P/TENNANT 2510</v>
          </cell>
          <cell r="C6415">
            <v>82.94</v>
          </cell>
        </row>
        <row r="6416">
          <cell r="A6416">
            <v>51012</v>
          </cell>
          <cell r="B6416" t="str">
            <v>100121 GASKET ELBOW 1/4 P/TENNANT 2510</v>
          </cell>
          <cell r="C6416">
            <v>83.61</v>
          </cell>
        </row>
        <row r="6417">
          <cell r="A6417">
            <v>51013</v>
          </cell>
          <cell r="B6417" t="str">
            <v>103071 BEARING WHEEL REPLACEME P/TENNANT 2510</v>
          </cell>
          <cell r="C6417">
            <v>56.7</v>
          </cell>
        </row>
        <row r="6418">
          <cell r="A6418">
            <v>51014</v>
          </cell>
          <cell r="B6418" t="str">
            <v>120192 DECAL TENNANT LOGO P/TENNANT 2510</v>
          </cell>
          <cell r="C6418">
            <v>42.62</v>
          </cell>
        </row>
        <row r="6419">
          <cell r="A6419">
            <v>51015</v>
          </cell>
          <cell r="B6419" t="str">
            <v>130161 PLUG DOME 0.875 P/TENNANT 2510</v>
          </cell>
          <cell r="C6419">
            <v>8.01</v>
          </cell>
        </row>
        <row r="6420">
          <cell r="A6420">
            <v>51016</v>
          </cell>
          <cell r="B6420" t="str">
            <v>130175 PLUG DOME 0.750 P/TENNANT 2510</v>
          </cell>
          <cell r="C6420">
            <v>17.48</v>
          </cell>
        </row>
        <row r="6421">
          <cell r="A6421">
            <v>51017</v>
          </cell>
          <cell r="B6421" t="str">
            <v>140048 WASHER 5/16 P/TENNANT 2510</v>
          </cell>
          <cell r="C6421">
            <v>8.01</v>
          </cell>
        </row>
        <row r="6422">
          <cell r="A6422">
            <v>51018</v>
          </cell>
          <cell r="B6422" t="str">
            <v>140415 SPRING LOCK PIN P/TENNANT 2510</v>
          </cell>
          <cell r="C6422">
            <v>20.67</v>
          </cell>
        </row>
        <row r="6423">
          <cell r="A6423">
            <v>51019</v>
          </cell>
          <cell r="B6423" t="str">
            <v>140431 SPRING EXT 1.0 X 5 P/TENNANT 2510</v>
          </cell>
          <cell r="C6423">
            <v>34.229999999999997</v>
          </cell>
        </row>
        <row r="6424">
          <cell r="A6424">
            <v>51020</v>
          </cell>
          <cell r="B6424" t="str">
            <v>140144 BUSHING 0.375 X 0.500 P/TENNANT 2510</v>
          </cell>
          <cell r="C6424">
            <v>35.119999999999997</v>
          </cell>
        </row>
        <row r="6425">
          <cell r="A6425">
            <v>51021</v>
          </cell>
          <cell r="B6425" t="str">
            <v>140628 KEY MOTOR 3/16 X 1 P/TENNANT 2510</v>
          </cell>
          <cell r="C6425">
            <v>9.6300000000000008</v>
          </cell>
        </row>
        <row r="6426">
          <cell r="A6426">
            <v>51022</v>
          </cell>
          <cell r="B6426" t="str">
            <v>140859 SET SCREW P/TENNANT 2510</v>
          </cell>
          <cell r="C6426">
            <v>8.01</v>
          </cell>
        </row>
        <row r="6427">
          <cell r="A6427">
            <v>51023</v>
          </cell>
          <cell r="B6427" t="str">
            <v>140962 LATCH SPRING KNURLED P/TENNANT 2510</v>
          </cell>
          <cell r="C6427">
            <v>41.36</v>
          </cell>
        </row>
        <row r="6428">
          <cell r="A6428">
            <v>51024</v>
          </cell>
          <cell r="B6428" t="str">
            <v>150210 PLUG CAP BLACK P/TENNANT 2510</v>
          </cell>
          <cell r="C6428">
            <v>8.01</v>
          </cell>
        </row>
        <row r="6429">
          <cell r="A6429">
            <v>51025</v>
          </cell>
          <cell r="B6429" t="str">
            <v>222519 PLUG P/TENNANT 2510</v>
          </cell>
          <cell r="C6429">
            <v>83.45</v>
          </cell>
        </row>
        <row r="6430">
          <cell r="A6430">
            <v>51026</v>
          </cell>
          <cell r="B6430" t="str">
            <v>230710 PIN HANDLE LOCK P/TENNANT 2510</v>
          </cell>
          <cell r="C6430">
            <v>88.97</v>
          </cell>
        </row>
        <row r="6431">
          <cell r="A6431">
            <v>51027</v>
          </cell>
          <cell r="B6431" t="str">
            <v>230715 TUBE HANDLE ADJUSTMENT P/TENNANT 2510</v>
          </cell>
          <cell r="C6431">
            <v>246.41</v>
          </cell>
        </row>
        <row r="6432">
          <cell r="A6432">
            <v>51028</v>
          </cell>
          <cell r="B6432" t="str">
            <v>230661 PLATE LOCK CONTROL HOUS P/TENNANT 2510</v>
          </cell>
          <cell r="C6432">
            <v>199.34</v>
          </cell>
        </row>
        <row r="6433">
          <cell r="A6433">
            <v>51029</v>
          </cell>
          <cell r="B6433" t="str">
            <v>578421 PIN COTTER P/TENNANT 2510</v>
          </cell>
          <cell r="C6433">
            <v>8.01</v>
          </cell>
        </row>
        <row r="6434">
          <cell r="A6434">
            <v>51030</v>
          </cell>
          <cell r="B6434" t="str">
            <v>601118 SPRING EXTENSION P/TENNANT 2510</v>
          </cell>
          <cell r="C6434">
            <v>14.43</v>
          </cell>
        </row>
        <row r="6435">
          <cell r="A6435">
            <v>51031</v>
          </cell>
          <cell r="B6435" t="str">
            <v>602883 SPACER 3/4 X 4 X 1/8 P/TENNANT 2510</v>
          </cell>
          <cell r="C6435">
            <v>57.96</v>
          </cell>
        </row>
        <row r="6436">
          <cell r="A6436">
            <v>51032</v>
          </cell>
          <cell r="B6436" t="str">
            <v>602886 PIN SPRING RETURN P/TENNANT 2510</v>
          </cell>
          <cell r="C6436">
            <v>66.87</v>
          </cell>
        </row>
        <row r="6437">
          <cell r="A6437">
            <v>51033</v>
          </cell>
          <cell r="B6437" t="str">
            <v>603224 O-RING P/TENNANT 2510</v>
          </cell>
          <cell r="C6437">
            <v>8.01</v>
          </cell>
        </row>
        <row r="6438">
          <cell r="A6438">
            <v>51034</v>
          </cell>
          <cell r="B6438" t="str">
            <v>603267 PLATE PIVOT ARM P/TENNANT 2510</v>
          </cell>
          <cell r="C6438">
            <v>138.36000000000001</v>
          </cell>
        </row>
        <row r="6439">
          <cell r="A6439">
            <v>51035</v>
          </cell>
          <cell r="B6439" t="str">
            <v>603268 HINGE HOOD P/TENNANT 2510</v>
          </cell>
          <cell r="C6439">
            <v>121.25</v>
          </cell>
        </row>
        <row r="6440">
          <cell r="A6440">
            <v>51036</v>
          </cell>
          <cell r="B6440" t="str">
            <v>603269 HINGE DUST COVER P/TENNANT 2510</v>
          </cell>
          <cell r="C6440">
            <v>25.68</v>
          </cell>
        </row>
        <row r="6441">
          <cell r="A6441">
            <v>51037</v>
          </cell>
          <cell r="B6441" t="str">
            <v>603274 AXLE REAR WHEELS P/TENNANT 2510</v>
          </cell>
          <cell r="C6441">
            <v>206.64</v>
          </cell>
        </row>
        <row r="6442">
          <cell r="A6442">
            <v>51038</v>
          </cell>
          <cell r="B6442" t="str">
            <v>603277 FRAME WELDMENT P/TRENNANT 2510</v>
          </cell>
          <cell r="C6442">
            <v>1493.09</v>
          </cell>
        </row>
        <row r="6443">
          <cell r="A6443">
            <v>51039</v>
          </cell>
          <cell r="B6443" t="str">
            <v>603830 PLATE GUARD SWITCH P/TENNANT 2510</v>
          </cell>
          <cell r="C6443">
            <v>62.76</v>
          </cell>
        </row>
        <row r="6444">
          <cell r="A6444">
            <v>51040</v>
          </cell>
          <cell r="B6444" t="str">
            <v>604076 PIN CLEVIS 10 X 28 MM P/TENNANT 2510</v>
          </cell>
          <cell r="C6444">
            <v>20.87</v>
          </cell>
        </row>
        <row r="6445">
          <cell r="A6445">
            <v>51041</v>
          </cell>
          <cell r="B6445" t="str">
            <v>604269 PANEL CONTROL W/SILKS CREEN  P/TENNANT 2510</v>
          </cell>
          <cell r="C6445">
            <v>358.2</v>
          </cell>
        </row>
        <row r="6446">
          <cell r="A6446">
            <v>51042</v>
          </cell>
          <cell r="B6446" t="str">
            <v>604270 BRACKET CHARGER PLUG P/TENNANT 2510</v>
          </cell>
          <cell r="C6446">
            <v>107.33</v>
          </cell>
        </row>
        <row r="6447">
          <cell r="A6447">
            <v>51043</v>
          </cell>
          <cell r="B6447" t="str">
            <v>604271 BRACKET ELECTRICAL CHAS SIS P/TENNANT 2510</v>
          </cell>
          <cell r="C6447">
            <v>331.64</v>
          </cell>
        </row>
        <row r="6448">
          <cell r="A6448">
            <v>51044</v>
          </cell>
          <cell r="B6448" t="str">
            <v>604276 BRACKET MOTOR STOP P/TENNANT 2510</v>
          </cell>
          <cell r="C6448">
            <v>98.06</v>
          </cell>
        </row>
        <row r="6449">
          <cell r="A6449">
            <v>51045</v>
          </cell>
          <cell r="B6449" t="str">
            <v>604290 ASM-WIRE # 4 BLACK X27 P/TENNANT 2510</v>
          </cell>
          <cell r="C6449">
            <v>121.76</v>
          </cell>
        </row>
        <row r="6450">
          <cell r="A6450">
            <v>51046</v>
          </cell>
          <cell r="B6450" t="str">
            <v>604291 ASM-WIRE # 4 BLACK X 6 P/TENNANT 2510</v>
          </cell>
          <cell r="C6450">
            <v>62.22</v>
          </cell>
        </row>
        <row r="6451">
          <cell r="A6451">
            <v>51047</v>
          </cell>
          <cell r="B6451" t="str">
            <v>604292 ASM WIRE # 4 BLACK X 6 P/TENNANT 2510</v>
          </cell>
          <cell r="C6451">
            <v>39.409999999999997</v>
          </cell>
        </row>
        <row r="6452">
          <cell r="A6452">
            <v>51048</v>
          </cell>
          <cell r="B6452" t="str">
            <v>604295 PLATE LATCH P/TENNANT 2510</v>
          </cell>
          <cell r="C6452">
            <v>96.47</v>
          </cell>
        </row>
        <row r="6453">
          <cell r="A6453">
            <v>51049</v>
          </cell>
          <cell r="B6453" t="str">
            <v>604296 SPACER 1 X 16 X 1/4 P/TENNANT 2510</v>
          </cell>
          <cell r="C6453">
            <v>223.77</v>
          </cell>
        </row>
        <row r="6454">
          <cell r="A6454">
            <v>51050</v>
          </cell>
          <cell r="B6454" t="str">
            <v>604297 DECAL RECESS BLACK P/TENNANT 2510</v>
          </cell>
          <cell r="C6454">
            <v>14.43</v>
          </cell>
        </row>
        <row r="6455">
          <cell r="A6455">
            <v>51051</v>
          </cell>
          <cell r="B6455" t="str">
            <v>604304 DECAL BATT HOOK-UP Y CAUTIONS   P/TENNANT 2</v>
          </cell>
          <cell r="C6455">
            <v>41.03</v>
          </cell>
        </row>
        <row r="6456">
          <cell r="A6456">
            <v>51052</v>
          </cell>
          <cell r="B6456" t="str">
            <v>604333 SPRING EXT 1 X 0.095 X5 P/TENNANT 2510</v>
          </cell>
          <cell r="C6456">
            <v>31.74</v>
          </cell>
        </row>
        <row r="6457">
          <cell r="A6457">
            <v>51053</v>
          </cell>
          <cell r="B6457" t="str">
            <v>604637 SUPPORT P/TENNANT 2510</v>
          </cell>
          <cell r="C6457">
            <v>63.12</v>
          </cell>
        </row>
        <row r="6458">
          <cell r="A6458">
            <v>51054</v>
          </cell>
          <cell r="B6458" t="str">
            <v>604939 PANEL CONTROL HOUSING P/TENNANT 2510</v>
          </cell>
          <cell r="C6458">
            <v>134.79</v>
          </cell>
        </row>
        <row r="6459">
          <cell r="A6459">
            <v>51055</v>
          </cell>
          <cell r="B6459" t="str">
            <v>605840 WRAP LOOM 0.75 DIA-1 FT P/TENNANT 2510</v>
          </cell>
          <cell r="C6459">
            <v>67.94</v>
          </cell>
        </row>
        <row r="6460">
          <cell r="A6460">
            <v>51056</v>
          </cell>
          <cell r="B6460" t="str">
            <v>606539 HARNES WIRE MAIN P/TENNANT 2510</v>
          </cell>
          <cell r="C6460">
            <v>1214.94</v>
          </cell>
        </row>
        <row r="6461">
          <cell r="A6461">
            <v>51057</v>
          </cell>
          <cell r="B6461" t="str">
            <v>606684 STOP MOTOR P/TENNANT 2510</v>
          </cell>
          <cell r="C6461">
            <v>8.01</v>
          </cell>
        </row>
        <row r="6462">
          <cell r="A6462">
            <v>51058</v>
          </cell>
          <cell r="B6462" t="str">
            <v>608512 COVER DUST BAG BLACK P/TENNANT 2510</v>
          </cell>
          <cell r="C6462">
            <v>656.87</v>
          </cell>
        </row>
        <row r="6463">
          <cell r="A6463">
            <v>51059</v>
          </cell>
          <cell r="B6463" t="str">
            <v>608150 DECAL 2510 P/TENNANT 2510</v>
          </cell>
          <cell r="C6463">
            <v>49.22</v>
          </cell>
        </row>
        <row r="6464">
          <cell r="A6464">
            <v>51060</v>
          </cell>
          <cell r="B6464" t="str">
            <v>630450 WHEEL RUBBER DIA76X23WD P/TENNANT 2510</v>
          </cell>
          <cell r="C6464">
            <v>48.87</v>
          </cell>
        </row>
        <row r="6465">
          <cell r="A6465">
            <v>51061</v>
          </cell>
          <cell r="B6465" t="str">
            <v>25646 SHUNT P/TENNANT 2510</v>
          </cell>
          <cell r="C6465">
            <v>297.93</v>
          </cell>
        </row>
        <row r="6466">
          <cell r="A6466">
            <v>51062</v>
          </cell>
          <cell r="B6466" t="str">
            <v>130015METER BATT. VOLT. 5100 SCRUBER</v>
          </cell>
          <cell r="C6466">
            <v>419.5</v>
          </cell>
        </row>
        <row r="6467">
          <cell r="A6467">
            <v>51063</v>
          </cell>
          <cell r="B6467" t="str">
            <v>130441 SWITCH PAD RELEASE 5100 SCRUBER</v>
          </cell>
          <cell r="C6467">
            <v>62.6</v>
          </cell>
        </row>
        <row r="6468">
          <cell r="A6468">
            <v>51064</v>
          </cell>
          <cell r="B6468" t="str">
            <v>130712 SWITCH PULSE 5100 SCRUBER</v>
          </cell>
          <cell r="C6468">
            <v>84.3</v>
          </cell>
        </row>
        <row r="6469">
          <cell r="A6469">
            <v>51065</v>
          </cell>
          <cell r="B6469" t="str">
            <v>130738 LIGHT GREEN INDICATOR 5100 SCRUBER</v>
          </cell>
          <cell r="C6469">
            <v>53.7</v>
          </cell>
        </row>
        <row r="6470">
          <cell r="A6470">
            <v>51066</v>
          </cell>
          <cell r="B6470" t="str">
            <v>130752 BKR CIRCUIT 20 AMP. 5100 SCRUBER</v>
          </cell>
          <cell r="C6470">
            <v>299.39999999999998</v>
          </cell>
        </row>
        <row r="6471">
          <cell r="A6471">
            <v>51067</v>
          </cell>
          <cell r="B6471" t="str">
            <v>140632 KEY 5100 SCRUBER</v>
          </cell>
          <cell r="C6471">
            <v>8</v>
          </cell>
        </row>
        <row r="6472">
          <cell r="A6472">
            <v>51068</v>
          </cell>
          <cell r="B6472" t="str">
            <v>160426 HOSE VAC 1.5 X 16 5100 SCRUBER</v>
          </cell>
          <cell r="C6472">
            <v>100.6</v>
          </cell>
        </row>
        <row r="6473">
          <cell r="A6473">
            <v>51069</v>
          </cell>
          <cell r="B6473" t="str">
            <v>160459 HOSE VAC 1.5 X 16 5100 SCRUBER</v>
          </cell>
          <cell r="C6473">
            <v>156.69999999999999</v>
          </cell>
        </row>
        <row r="6474">
          <cell r="A6474">
            <v>51070</v>
          </cell>
          <cell r="B6474" t="str">
            <v>160617 HOSE VAC W/CUFF 5100 SCRUBER</v>
          </cell>
          <cell r="C6474">
            <v>225.2</v>
          </cell>
        </row>
        <row r="6475">
          <cell r="A6475">
            <v>51071</v>
          </cell>
          <cell r="B6475" t="str">
            <v>240177 TUBE BASE INLET 5100 SCRUBER</v>
          </cell>
          <cell r="C6475">
            <v>132.80000000000001</v>
          </cell>
        </row>
        <row r="6476">
          <cell r="A6476">
            <v>51072</v>
          </cell>
          <cell r="B6476" t="str">
            <v>370003 ASM-PAD DRIVER 17 5100 SCRUBER</v>
          </cell>
          <cell r="C6476">
            <v>1928.3</v>
          </cell>
        </row>
        <row r="6477">
          <cell r="A6477">
            <v>51073</v>
          </cell>
          <cell r="B6477" t="str">
            <v>578002000 ARM-TRIGGER 5100 SCRUBER</v>
          </cell>
          <cell r="C6477">
            <v>37.6</v>
          </cell>
        </row>
        <row r="6478">
          <cell r="A6478">
            <v>51074</v>
          </cell>
          <cell r="B6478" t="str">
            <v>600437 SWITCH ROLLER 15 AMP. MICRO SWITCH     5100</v>
          </cell>
          <cell r="C6478">
            <v>71.5</v>
          </cell>
        </row>
        <row r="6479">
          <cell r="A6479">
            <v>51075</v>
          </cell>
          <cell r="B6479" t="str">
            <v>601429 CONSOLE TRIGGER 5100 SCRUBER</v>
          </cell>
          <cell r="C6479">
            <v>60.6</v>
          </cell>
        </row>
        <row r="6480">
          <cell r="A6480">
            <v>51076</v>
          </cell>
          <cell r="B6480" t="str">
            <v>601431 STRAP BATTERY 5100 SCRUBER</v>
          </cell>
          <cell r="C6480">
            <v>66</v>
          </cell>
        </row>
        <row r="6481">
          <cell r="A6481">
            <v>51077</v>
          </cell>
          <cell r="B6481" t="str">
            <v>601440 HEAD CASTING 5100 SCRUBER</v>
          </cell>
          <cell r="C6481">
            <v>2241.1999999999998</v>
          </cell>
        </row>
        <row r="6482">
          <cell r="A6482">
            <v>51078</v>
          </cell>
          <cell r="B6482" t="str">
            <v>601443 CASTER SWIVEL 5100 SCRUBER</v>
          </cell>
          <cell r="C6482">
            <v>225.7</v>
          </cell>
        </row>
        <row r="6483">
          <cell r="A6483">
            <v>51079</v>
          </cell>
          <cell r="B6483" t="str">
            <v>601449 HUB BRUSH DRIVE 5100 SCRUBER</v>
          </cell>
          <cell r="C6483">
            <v>332.7</v>
          </cell>
        </row>
        <row r="6484">
          <cell r="A6484">
            <v>51080</v>
          </cell>
          <cell r="B6484" t="str">
            <v>601450 CASTING SQUEEGEE 5100 SCRUBER</v>
          </cell>
          <cell r="C6484">
            <v>1115.5999999999999</v>
          </cell>
        </row>
        <row r="6485">
          <cell r="A6485">
            <v>51081</v>
          </cell>
          <cell r="B6485" t="str">
            <v>601453 PLATE CLUTCH 5100 SCRUBER</v>
          </cell>
          <cell r="C6485">
            <v>109.1</v>
          </cell>
        </row>
        <row r="6486">
          <cell r="A6486">
            <v>51082</v>
          </cell>
          <cell r="B6486" t="str">
            <v>601454 BLADE SQUEEGEE FRONT 5100 SCRUBER</v>
          </cell>
          <cell r="C6486">
            <v>87.2</v>
          </cell>
        </row>
        <row r="6487">
          <cell r="A6487">
            <v>51083</v>
          </cell>
          <cell r="B6487" t="str">
            <v>601455 BLADE SQUEEGEE REAR 5100 SCRUBER</v>
          </cell>
          <cell r="C6487">
            <v>162.6</v>
          </cell>
        </row>
        <row r="6488">
          <cell r="A6488">
            <v>51084</v>
          </cell>
          <cell r="B6488" t="str">
            <v>601457 STRIP REAR RETAINER 5100 SCRUBER</v>
          </cell>
          <cell r="C6488">
            <v>179</v>
          </cell>
        </row>
        <row r="6489">
          <cell r="A6489">
            <v>51085</v>
          </cell>
          <cell r="B6489" t="str">
            <v>601467 SOLENOID SPDT 24 V. 5100 SCRUBER</v>
          </cell>
          <cell r="C6489">
            <v>600.5</v>
          </cell>
        </row>
        <row r="6490">
          <cell r="A6490">
            <v>51086</v>
          </cell>
          <cell r="B6490" t="str">
            <v>601468 MOTOR VAC 24 V. 25 TG 5100 SCRUBER</v>
          </cell>
          <cell r="C6490">
            <v>2792.9</v>
          </cell>
        </row>
        <row r="6491">
          <cell r="A6491">
            <v>51087</v>
          </cell>
          <cell r="B6491" t="str">
            <v>601469 WHEEL 5100 SCRUBER</v>
          </cell>
          <cell r="C6491">
            <v>562.9</v>
          </cell>
        </row>
        <row r="6492">
          <cell r="A6492">
            <v>51088</v>
          </cell>
          <cell r="B6492" t="str">
            <v>601475 SCREEN FILTER 5100 SCRUBER</v>
          </cell>
          <cell r="C6492">
            <v>186.7</v>
          </cell>
        </row>
        <row r="6493">
          <cell r="A6493">
            <v>51089</v>
          </cell>
          <cell r="B6493" t="str">
            <v>601485 BLADE SQUEEGEE LINATEX 5100 SCRUBER</v>
          </cell>
          <cell r="C6493">
            <v>110.2</v>
          </cell>
        </row>
        <row r="6494">
          <cell r="A6494">
            <v>51090</v>
          </cell>
          <cell r="B6494" t="str">
            <v>601486 BLADE SQUEEGEE LINATEX 5100 SCRUBER</v>
          </cell>
          <cell r="C6494">
            <v>245.7</v>
          </cell>
        </row>
        <row r="6495">
          <cell r="A6495">
            <v>51091</v>
          </cell>
          <cell r="B6495" t="str">
            <v>601487 BLADE SQUEEGEE URETHANE 5100 SCRUBER</v>
          </cell>
          <cell r="C6495">
            <v>310.2</v>
          </cell>
        </row>
        <row r="6496">
          <cell r="A6496">
            <v>51092</v>
          </cell>
          <cell r="B6496" t="str">
            <v>601488 BLADE SQUEEGEE URETHANE 5100 SCRUBER</v>
          </cell>
          <cell r="C6496">
            <v>671.9</v>
          </cell>
        </row>
        <row r="6497">
          <cell r="A6497">
            <v>51093</v>
          </cell>
          <cell r="B6497" t="str">
            <v>601493 SKIRT SPLASH GUARD 5100 SCRUBER</v>
          </cell>
          <cell r="C6497">
            <v>148.19999999999999</v>
          </cell>
        </row>
        <row r="6498">
          <cell r="A6498">
            <v>51094</v>
          </cell>
          <cell r="B6498" t="str">
            <v>601495 ASM SKIRT BAND 5100 SCRUBER</v>
          </cell>
          <cell r="C6498">
            <v>562.20000000000005</v>
          </cell>
        </row>
        <row r="6499">
          <cell r="A6499">
            <v>51095</v>
          </cell>
          <cell r="B6499" t="str">
            <v>601499 MOTOR BRUSH 24 VAC 5100 SCRUBER</v>
          </cell>
          <cell r="C6499">
            <v>7348.6</v>
          </cell>
        </row>
        <row r="6500">
          <cell r="A6500">
            <v>51096</v>
          </cell>
          <cell r="B6500" t="str">
            <v>602871 CABLE JUMPER 5100 SCRUBER</v>
          </cell>
          <cell r="C6500">
            <v>71.3</v>
          </cell>
        </row>
        <row r="6501">
          <cell r="A6501">
            <v>51097</v>
          </cell>
          <cell r="B6501" t="str">
            <v>603207 CABLE BATTERY 6X12 RED 5100 SCRUBER</v>
          </cell>
          <cell r="C6501">
            <v>42.3</v>
          </cell>
        </row>
        <row r="6502">
          <cell r="A6502">
            <v>51098</v>
          </cell>
          <cell r="B6502" t="str">
            <v>603208 CABLE BATTERY 6X24BLAC 5100 SCRUBER</v>
          </cell>
          <cell r="C6502">
            <v>51.5</v>
          </cell>
        </row>
        <row r="6503">
          <cell r="A6503">
            <v>51099</v>
          </cell>
          <cell r="B6503" t="str">
            <v>603212 GAUGE BRUSH PRESS 5100 SCRUBER</v>
          </cell>
          <cell r="C6503">
            <v>198.3</v>
          </cell>
        </row>
        <row r="6504">
          <cell r="A6504">
            <v>51100</v>
          </cell>
          <cell r="B6504" t="str">
            <v>6034378 PLATE WEAR 5100 SCRUBER</v>
          </cell>
          <cell r="C6504">
            <v>24.6</v>
          </cell>
        </row>
        <row r="6505">
          <cell r="A6505">
            <v>51101</v>
          </cell>
          <cell r="B6505" t="str">
            <v>604744 BUMPER EXTENSION 30 5100 SCRUBER</v>
          </cell>
          <cell r="C6505">
            <v>116.8</v>
          </cell>
        </row>
        <row r="6506">
          <cell r="A6506">
            <v>51102</v>
          </cell>
          <cell r="B6506" t="str">
            <v>609201 TANK SOLUTION TEAL 5100 SCRUBER</v>
          </cell>
          <cell r="C6506">
            <v>3423.4</v>
          </cell>
        </row>
        <row r="6507">
          <cell r="A6507">
            <v>51103</v>
          </cell>
          <cell r="B6507" t="str">
            <v>609203 TANK RECOVERY TEAL 5100 SCRUBER</v>
          </cell>
          <cell r="C6507">
            <v>2189.9</v>
          </cell>
        </row>
        <row r="6508">
          <cell r="A6508">
            <v>51104</v>
          </cell>
          <cell r="B6508" t="str">
            <v>609205 COVER BATTERY TEAL 5100 SCRUBER</v>
          </cell>
          <cell r="C6508">
            <v>1925.6</v>
          </cell>
        </row>
        <row r="6509">
          <cell r="A6509">
            <v>51105</v>
          </cell>
          <cell r="B6509" t="str">
            <v>609207 HANDLE TEAL 5100 SCRUBER</v>
          </cell>
          <cell r="C6509">
            <v>1652.8</v>
          </cell>
        </row>
        <row r="6510">
          <cell r="A6510">
            <v>51106</v>
          </cell>
          <cell r="B6510" t="str">
            <v>607475 SWITCH KEY LOCK 12 AMP. 5100 SCRUBER</v>
          </cell>
          <cell r="C6510">
            <v>512.6</v>
          </cell>
        </row>
        <row r="6511">
          <cell r="A6511">
            <v>51107</v>
          </cell>
          <cell r="B6511" t="str">
            <v>612462 KEY SWITCH 5100 SCRUBER</v>
          </cell>
          <cell r="C6511">
            <v>213.6</v>
          </cell>
        </row>
        <row r="6512">
          <cell r="A6512">
            <v>51108</v>
          </cell>
          <cell r="B6512" t="str">
            <v>630022 VALVE SELENOID 24 V 5100 SCRUBER</v>
          </cell>
          <cell r="C6512">
            <v>775.3</v>
          </cell>
        </row>
        <row r="6513">
          <cell r="A6513">
            <v>51109</v>
          </cell>
          <cell r="B6513" t="str">
            <v>630052 FLOAT CAGE W/BALL 5100 SCRUBER</v>
          </cell>
          <cell r="C6513">
            <v>240.2</v>
          </cell>
        </row>
        <row r="6514">
          <cell r="A6514">
            <v>51110</v>
          </cell>
          <cell r="B6514" t="str">
            <v>630053 MOUNT FLOAT CAGE 5100 SCRUBER</v>
          </cell>
          <cell r="C6514">
            <v>132.30000000000001</v>
          </cell>
        </row>
        <row r="6515">
          <cell r="A6515">
            <v>51111</v>
          </cell>
          <cell r="B6515" t="str">
            <v>630055 COVER TANK 5100 SCRUBER</v>
          </cell>
          <cell r="C6515">
            <v>295.10000000000002</v>
          </cell>
        </row>
        <row r="6516">
          <cell r="A6516">
            <v>51112</v>
          </cell>
          <cell r="B6516" t="str">
            <v>630056 STRAP TANK COVER 5100 SCRUBER</v>
          </cell>
          <cell r="C6516">
            <v>48.1</v>
          </cell>
        </row>
        <row r="6517">
          <cell r="A6517">
            <v>51113</v>
          </cell>
          <cell r="B6517" t="str">
            <v>630255 GASKET FLOAT MOUNT 5100 SCRUBER</v>
          </cell>
          <cell r="C6517">
            <v>13.6</v>
          </cell>
        </row>
        <row r="6518">
          <cell r="A6518">
            <v>51114</v>
          </cell>
          <cell r="B6518" t="str">
            <v>630367 GASKET REC. TANK 5100 SCRUBER</v>
          </cell>
          <cell r="C6518">
            <v>21.1</v>
          </cell>
        </row>
        <row r="6519">
          <cell r="A6519">
            <v>51115</v>
          </cell>
          <cell r="B6519" t="str">
            <v>630419 SWITCH ROCKER SPST 5100 SCRUBER</v>
          </cell>
          <cell r="C6519">
            <v>39.6</v>
          </cell>
        </row>
        <row r="6520">
          <cell r="A6520">
            <v>51116</v>
          </cell>
          <cell r="B6520" t="str">
            <v>630450 WHEEL 5100 SCRUBER</v>
          </cell>
          <cell r="C6520">
            <v>48.7</v>
          </cell>
        </row>
        <row r="6521">
          <cell r="A6521">
            <v>51117</v>
          </cell>
          <cell r="B6521" t="str">
            <v>630472 RETAINER BRUSH PAD 5100 SCRUBER</v>
          </cell>
          <cell r="C6521">
            <v>68.5</v>
          </cell>
        </row>
        <row r="6522">
          <cell r="A6522">
            <v>51118</v>
          </cell>
          <cell r="B6522" t="str">
            <v>630473 CENTER LOCK 5100 SCRUBER</v>
          </cell>
          <cell r="C6522">
            <v>191.7</v>
          </cell>
        </row>
        <row r="6523">
          <cell r="A6523">
            <v>51119</v>
          </cell>
          <cell r="B6523" t="str">
            <v>630477 WHEEL 2 5100 SCRUBER</v>
          </cell>
          <cell r="C6523">
            <v>28.5</v>
          </cell>
        </row>
        <row r="6524">
          <cell r="A6524">
            <v>51120</v>
          </cell>
          <cell r="B6524" t="str">
            <v>630609 GEAR BOX 5100 SCRUBER</v>
          </cell>
          <cell r="C6524">
            <v>3472</v>
          </cell>
        </row>
        <row r="6525">
          <cell r="A6525">
            <v>51121</v>
          </cell>
          <cell r="B6525" t="str">
            <v>0001004 TOBERA D300, 32 MM. 3400 GO-VAC</v>
          </cell>
          <cell r="C6525">
            <v>199</v>
          </cell>
        </row>
        <row r="6526">
          <cell r="A6526">
            <v>51122</v>
          </cell>
          <cell r="B6526" t="str">
            <v>0001262 MICRO FILTRO 3400 GO-VAC</v>
          </cell>
          <cell r="C6526">
            <v>299.60000000000002</v>
          </cell>
        </row>
        <row r="6527">
          <cell r="A6527">
            <v>51123</v>
          </cell>
          <cell r="B6527" t="str">
            <v>0001264 FILTRO DE ESCAPE C/5PZ 3400 GO-VAC</v>
          </cell>
          <cell r="C6527">
            <v>101.6</v>
          </cell>
        </row>
        <row r="6528">
          <cell r="A6528">
            <v>51124</v>
          </cell>
          <cell r="B6528" t="str">
            <v>0001265 CONECTOR DE TUBO FLEXI BLE 3400 GO-VAC</v>
          </cell>
          <cell r="C6528">
            <v>16.600000000000001</v>
          </cell>
        </row>
        <row r="6529">
          <cell r="A6529">
            <v>51125</v>
          </cell>
          <cell r="B6529" t="str">
            <v>0001266 JUNTA 3400 GO-VAC</v>
          </cell>
          <cell r="C6529">
            <v>20</v>
          </cell>
        </row>
        <row r="6530">
          <cell r="A6530">
            <v>51126</v>
          </cell>
          <cell r="B6530" t="str">
            <v>2004241 PARACHOQUES 3400 GO-VAC</v>
          </cell>
          <cell r="C6530">
            <v>54.7</v>
          </cell>
        </row>
        <row r="6531">
          <cell r="A6531">
            <v>51127</v>
          </cell>
          <cell r="B6531" t="str">
            <v>2005530 DEPOSITO 3400 GO-VAC</v>
          </cell>
          <cell r="C6531">
            <v>173</v>
          </cell>
        </row>
        <row r="6532">
          <cell r="A6532">
            <v>51128</v>
          </cell>
          <cell r="B6532" t="str">
            <v>2005520 TAPA 3400 GO-VAC</v>
          </cell>
          <cell r="C6532">
            <v>88.1</v>
          </cell>
        </row>
        <row r="6533">
          <cell r="A6533">
            <v>51129</v>
          </cell>
          <cell r="B6533" t="str">
            <v>2005553 MANGO 3400 GO-VAC</v>
          </cell>
          <cell r="C6533">
            <v>44</v>
          </cell>
        </row>
        <row r="6534">
          <cell r="A6534">
            <v>51130</v>
          </cell>
          <cell r="B6534" t="str">
            <v>2005572 EJE 3400 GO-VAC</v>
          </cell>
          <cell r="C6534">
            <v>12</v>
          </cell>
        </row>
        <row r="6535">
          <cell r="A6535">
            <v>51131</v>
          </cell>
          <cell r="B6535" t="str">
            <v>2005582 ACOPLAMIENTO DE DEPOSI TO 3400 GO-VAC</v>
          </cell>
          <cell r="C6535">
            <v>30</v>
          </cell>
        </row>
        <row r="6536">
          <cell r="A6536">
            <v>51132</v>
          </cell>
          <cell r="B6536" t="str">
            <v>2501936 CONECTOR 3400 GO-VAC</v>
          </cell>
          <cell r="C6536">
            <v>8</v>
          </cell>
        </row>
        <row r="6537">
          <cell r="A6537">
            <v>51133</v>
          </cell>
          <cell r="B6537" t="str">
            <v>2502653 JUNTA DE MOTOR 3400 GO-VAC</v>
          </cell>
          <cell r="C6537">
            <v>19.100000000000001</v>
          </cell>
        </row>
        <row r="6538">
          <cell r="A6538">
            <v>51134</v>
          </cell>
          <cell r="B6538" t="str">
            <v>2502656 JUNTA DE TURBINA 3400 GO-VAC</v>
          </cell>
          <cell r="C6538">
            <v>12.5</v>
          </cell>
        </row>
        <row r="6539">
          <cell r="A6539">
            <v>51135</v>
          </cell>
          <cell r="B6539" t="str">
            <v>2506122 RELE TERMICO 3400 GO-VAC</v>
          </cell>
          <cell r="C6539">
            <v>38</v>
          </cell>
        </row>
        <row r="6540">
          <cell r="A6540">
            <v>51136</v>
          </cell>
          <cell r="B6540" t="str">
            <v>2506246 INTERUPTOR 3400 GO-VAC</v>
          </cell>
          <cell r="C6540">
            <v>47.3</v>
          </cell>
        </row>
        <row r="6541">
          <cell r="A6541">
            <v>51137</v>
          </cell>
          <cell r="B6541" t="str">
            <v>2506261 INTERUPTOR DE CUBIERTA 3400 GO-VAC</v>
          </cell>
          <cell r="C6541">
            <v>8</v>
          </cell>
        </row>
        <row r="6542">
          <cell r="A6542">
            <v>51138</v>
          </cell>
          <cell r="B6542" t="str">
            <v>2510065 INSERTO 3400 GO-VAC</v>
          </cell>
          <cell r="C6542">
            <v>8</v>
          </cell>
        </row>
        <row r="6543">
          <cell r="A6543">
            <v>51139</v>
          </cell>
          <cell r="B6543" t="str">
            <v>2510096 RUEDA DE CAUCHO 3400 GO-VAC</v>
          </cell>
          <cell r="C6543">
            <v>20</v>
          </cell>
        </row>
        <row r="6544">
          <cell r="A6544">
            <v>51140</v>
          </cell>
          <cell r="B6544" t="str">
            <v>2510151 RUEDA 3400 GO-VAC</v>
          </cell>
          <cell r="C6544">
            <v>32.6</v>
          </cell>
        </row>
        <row r="6545">
          <cell r="A6545">
            <v>51141</v>
          </cell>
          <cell r="B6545" t="str">
            <v>2511042 TUBO FLEXIBLE 32MM COM PLETO   3400 GO-VAC</v>
          </cell>
          <cell r="C6545">
            <v>173.9</v>
          </cell>
        </row>
        <row r="6546">
          <cell r="A6546">
            <v>51142</v>
          </cell>
          <cell r="B6546" t="str">
            <v>2511904 TUBO ACODADO 32 MM. 3400 GO-VAC</v>
          </cell>
          <cell r="C6546">
            <v>81.3</v>
          </cell>
        </row>
        <row r="6547">
          <cell r="A6547">
            <v>51143</v>
          </cell>
          <cell r="B6547" t="str">
            <v>2550403 CARBON 120 V. 3400 GO-VAC</v>
          </cell>
          <cell r="C6547">
            <v>90.2</v>
          </cell>
        </row>
        <row r="6548">
          <cell r="A6548">
            <v>51144</v>
          </cell>
          <cell r="B6548" t="str">
            <v>3000167 GUIA DE AIRE DE SILENC PARTE LATERAL    34</v>
          </cell>
          <cell r="C6548">
            <v>8</v>
          </cell>
        </row>
        <row r="6549">
          <cell r="A6549">
            <v>51145</v>
          </cell>
          <cell r="B6549" t="str">
            <v>3000168 GUIA DE AIRE DE SILENC PARTE CENTRICA    3</v>
          </cell>
          <cell r="C6549">
            <v>8</v>
          </cell>
        </row>
        <row r="6550">
          <cell r="A6550">
            <v>51146</v>
          </cell>
          <cell r="B6550" t="str">
            <v>3000169 AMORTIGUADOR DE DEPOSI 3400 GO-VAC</v>
          </cell>
          <cell r="C6550">
            <v>37.4</v>
          </cell>
        </row>
        <row r="6551">
          <cell r="A6551">
            <v>51147</v>
          </cell>
          <cell r="B6551" t="str">
            <v>3000177 AMORTIGUADOR DE TURBIN 3400 GO-VAC</v>
          </cell>
          <cell r="C6551">
            <v>14.1</v>
          </cell>
        </row>
        <row r="6552">
          <cell r="A6552">
            <v>51148</v>
          </cell>
          <cell r="B6552" t="str">
            <v>3000178 AMORTIGUADOR DE MOTOR 3400 GO-VAC</v>
          </cell>
          <cell r="C6552">
            <v>8</v>
          </cell>
        </row>
        <row r="6553">
          <cell r="A6553">
            <v>51149</v>
          </cell>
          <cell r="B6553" t="str">
            <v>4397205 MOTOR 120 V. 3400 GO-VAC</v>
          </cell>
          <cell r="C6553">
            <v>1273.0999999999999</v>
          </cell>
        </row>
        <row r="6554">
          <cell r="A6554">
            <v>51150</v>
          </cell>
          <cell r="B6554" t="str">
            <v>6972001 CHASIS COMP.C/INSERTOS 3400 GO-VAC</v>
          </cell>
          <cell r="C6554">
            <v>216.7</v>
          </cell>
        </row>
        <row r="6555">
          <cell r="A6555">
            <v>51151</v>
          </cell>
          <cell r="B6555" t="str">
            <v>855002745 TUBO DE MANO 32 MM. 3400 GO-VAC</v>
          </cell>
          <cell r="C6555">
            <v>64</v>
          </cell>
        </row>
        <row r="6556">
          <cell r="A6556">
            <v>51152</v>
          </cell>
          <cell r="B6556" t="str">
            <v>PERNO MACHO BLANCO NOVUX</v>
          </cell>
          <cell r="C6556">
            <v>0.39</v>
          </cell>
        </row>
        <row r="6557">
          <cell r="A6557">
            <v>51153</v>
          </cell>
          <cell r="B6557" t="str">
            <v>MIRILLA</v>
          </cell>
          <cell r="C6557">
            <v>0.24</v>
          </cell>
        </row>
        <row r="6558">
          <cell r="A6558">
            <v>51154</v>
          </cell>
          <cell r="B6558" t="str">
            <v>MUELLE BASE BLANCA</v>
          </cell>
          <cell r="C6558">
            <v>1.43</v>
          </cell>
        </row>
        <row r="6559">
          <cell r="A6559">
            <v>51155</v>
          </cell>
          <cell r="B6559" t="str">
            <v>BASE JABONERA BLANCA</v>
          </cell>
          <cell r="C6559">
            <v>22.85</v>
          </cell>
        </row>
        <row r="6560">
          <cell r="A6560">
            <v>51156</v>
          </cell>
          <cell r="B6560" t="str">
            <v>PERNO HEMBRA BLANCO</v>
          </cell>
          <cell r="C6560">
            <v>0.4</v>
          </cell>
        </row>
        <row r="6561">
          <cell r="A6561">
            <v>51157</v>
          </cell>
          <cell r="B6561" t="str">
            <v>TAPA BLANCA</v>
          </cell>
          <cell r="C6561">
            <v>32.86</v>
          </cell>
        </row>
        <row r="6562">
          <cell r="A6562">
            <v>51158</v>
          </cell>
          <cell r="B6562" t="str">
            <v>BOTON PULSADOR BLANCO</v>
          </cell>
          <cell r="C6562">
            <v>4.29</v>
          </cell>
        </row>
        <row r="6563">
          <cell r="A6563">
            <v>51159</v>
          </cell>
          <cell r="B6563" t="str">
            <v>MUELLE PULSADOR BLANCO</v>
          </cell>
          <cell r="C6563">
            <v>9.41</v>
          </cell>
        </row>
        <row r="6564">
          <cell r="A6564">
            <v>51160</v>
          </cell>
          <cell r="B6564" t="str">
            <v>PLACA CON LOGO BLANCA</v>
          </cell>
          <cell r="C6564">
            <v>0.72</v>
          </cell>
        </row>
        <row r="6565">
          <cell r="A6565">
            <v>51161</v>
          </cell>
          <cell r="B6565" t="str">
            <v>PERNO HEMBRA NEGRO</v>
          </cell>
          <cell r="C6565">
            <v>0.18</v>
          </cell>
        </row>
        <row r="6566">
          <cell r="A6566">
            <v>51162</v>
          </cell>
          <cell r="B6566" t="str">
            <v>TAPA NEGRA</v>
          </cell>
          <cell r="C6566">
            <v>32.86</v>
          </cell>
        </row>
        <row r="6567">
          <cell r="A6567">
            <v>51163</v>
          </cell>
          <cell r="B6567" t="str">
            <v>BOTON PULSADOR NEGRO</v>
          </cell>
          <cell r="C6567">
            <v>4.29</v>
          </cell>
        </row>
        <row r="6568">
          <cell r="A6568">
            <v>51164</v>
          </cell>
          <cell r="B6568" t="str">
            <v>MUELLE PULSADOR NEGRO</v>
          </cell>
          <cell r="C6568">
            <v>9.41</v>
          </cell>
        </row>
        <row r="6569">
          <cell r="A6569">
            <v>51165</v>
          </cell>
          <cell r="B6569" t="str">
            <v>BASE JABONERA NEGRA</v>
          </cell>
          <cell r="C6569">
            <v>22.85</v>
          </cell>
        </row>
        <row r="6570">
          <cell r="A6570">
            <v>51166</v>
          </cell>
          <cell r="B6570" t="str">
            <v>MUELLE BASE NEGRO</v>
          </cell>
          <cell r="C6570">
            <v>1.43</v>
          </cell>
        </row>
        <row r="6571">
          <cell r="A6571">
            <v>51167</v>
          </cell>
          <cell r="B6571" t="str">
            <v>PERNO MACHO NEGRO</v>
          </cell>
          <cell r="C6571">
            <v>0.24</v>
          </cell>
        </row>
        <row r="6572">
          <cell r="A6572">
            <v>51168</v>
          </cell>
          <cell r="B6572" t="str">
            <v>PLACA CON LOGO NEGRA</v>
          </cell>
          <cell r="C6572">
            <v>0.72</v>
          </cell>
        </row>
        <row r="6573">
          <cell r="A6573">
            <v>51200</v>
          </cell>
          <cell r="B6573" t="str">
            <v>140431 SPRING (SS2001)</v>
          </cell>
          <cell r="C6573">
            <v>30.1</v>
          </cell>
        </row>
        <row r="6574">
          <cell r="A6574">
            <v>51201</v>
          </cell>
          <cell r="B6574" t="str">
            <v>190741 ASM BRUSH CARD (SS2001)</v>
          </cell>
          <cell r="C6574">
            <v>1040.2</v>
          </cell>
        </row>
        <row r="6575">
          <cell r="A6575">
            <v>51202</v>
          </cell>
          <cell r="B6575" t="str">
            <v>630609 ASM GEARBOX (SS2001)</v>
          </cell>
          <cell r="C6575">
            <v>3038.5</v>
          </cell>
        </row>
        <row r="6576">
          <cell r="A6576">
            <v>51203</v>
          </cell>
          <cell r="B6576" t="str">
            <v>140127 BEARING THRUST (SS2001)</v>
          </cell>
          <cell r="C6576">
            <v>11.4</v>
          </cell>
        </row>
        <row r="6577">
          <cell r="A6577">
            <v>51204</v>
          </cell>
          <cell r="B6577" t="str">
            <v>140430 SPRING (SS2001)</v>
          </cell>
          <cell r="C6577">
            <v>23.9</v>
          </cell>
        </row>
        <row r="6578">
          <cell r="A6578">
            <v>51205</v>
          </cell>
          <cell r="B6578" t="str">
            <v>100091 BUMPER RECESSED (SS2001)</v>
          </cell>
          <cell r="C6578">
            <v>11.4</v>
          </cell>
        </row>
        <row r="6579">
          <cell r="A6579">
            <v>51206</v>
          </cell>
          <cell r="B6579" t="str">
            <v>140262 CLIP SNAP-IN (SS2001)</v>
          </cell>
          <cell r="C6579">
            <v>12.2</v>
          </cell>
        </row>
        <row r="6580">
          <cell r="A6580">
            <v>51207</v>
          </cell>
          <cell r="B6580" t="str">
            <v>230730 BK BRAKET SQUEEGEE (SS2001)</v>
          </cell>
          <cell r="C6580">
            <v>615.9</v>
          </cell>
        </row>
        <row r="6581">
          <cell r="A6581">
            <v>51208</v>
          </cell>
          <cell r="B6581" t="str">
            <v>140501 NUT LUCK 1/4 (SS2001)</v>
          </cell>
          <cell r="C6581">
            <v>12.2</v>
          </cell>
        </row>
        <row r="6582">
          <cell r="A6582">
            <v>51209</v>
          </cell>
          <cell r="B6582" t="str">
            <v>230731 BRAKET PIVOT MOUNT (SS2001)</v>
          </cell>
          <cell r="C6582">
            <v>328.5</v>
          </cell>
        </row>
        <row r="6583">
          <cell r="A6583">
            <v>51210</v>
          </cell>
          <cell r="B6583" t="str">
            <v>140139 BUSHING (SS2001)</v>
          </cell>
          <cell r="C6583">
            <v>29.7</v>
          </cell>
        </row>
        <row r="6584">
          <cell r="A6584">
            <v>51211</v>
          </cell>
          <cell r="B6584" t="str">
            <v>140433 SPRING (SS2001)</v>
          </cell>
          <cell r="C6584">
            <v>28.9</v>
          </cell>
        </row>
        <row r="6585">
          <cell r="A6585">
            <v>51212</v>
          </cell>
          <cell r="B6585" t="str">
            <v>602959 WELMENT SQUEEGEE (SS2001)</v>
          </cell>
          <cell r="C6585">
            <v>456.2</v>
          </cell>
        </row>
        <row r="6586">
          <cell r="A6586">
            <v>51213</v>
          </cell>
          <cell r="B6586" t="str">
            <v>603260 GASKET (SS2001)</v>
          </cell>
          <cell r="C6586">
            <v>28.7</v>
          </cell>
        </row>
        <row r="6587">
          <cell r="A6587">
            <v>51214</v>
          </cell>
          <cell r="B6587" t="str">
            <v>600009 MUFFLER EXHAUST (SS2001)</v>
          </cell>
          <cell r="C6587">
            <v>113.2</v>
          </cell>
        </row>
        <row r="6588">
          <cell r="A6588">
            <v>51215</v>
          </cell>
          <cell r="B6588" t="str">
            <v>230715 TUBE HANDLE ADJUSTMENT (SS2001)</v>
          </cell>
          <cell r="C6588">
            <v>215.5</v>
          </cell>
        </row>
        <row r="6589">
          <cell r="A6589">
            <v>51216</v>
          </cell>
          <cell r="B6589" t="str">
            <v>140415 SPRING LOCK PIN (SS2001)</v>
          </cell>
          <cell r="C6589">
            <v>30.3</v>
          </cell>
        </row>
        <row r="6590">
          <cell r="A6590">
            <v>51217</v>
          </cell>
          <cell r="B6590" t="str">
            <v>230649 PIN HANDLE ADJUSTMENT (SS2001)</v>
          </cell>
          <cell r="C6590">
            <v>61.1</v>
          </cell>
        </row>
        <row r="6591">
          <cell r="A6591">
            <v>51218</v>
          </cell>
          <cell r="B6591" t="str">
            <v>230710 PIN HANDLE LOCK (SS2001)</v>
          </cell>
          <cell r="C6591">
            <v>77.7</v>
          </cell>
        </row>
        <row r="6592">
          <cell r="A6592">
            <v>51219</v>
          </cell>
          <cell r="B6592" t="str">
            <v>RESORTE INTERNO (JABONERA AITANA BLANCA)</v>
          </cell>
          <cell r="C6592">
            <v>3.58</v>
          </cell>
        </row>
        <row r="6593">
          <cell r="A6593">
            <v>51220</v>
          </cell>
          <cell r="B6593" t="str">
            <v>BOTON PULSADOR (VALVULA DOSIF) (JABONERA AITANA BL</v>
          </cell>
          <cell r="C6593">
            <v>16.670000000000002</v>
          </cell>
        </row>
        <row r="6594">
          <cell r="A6594">
            <v>51221</v>
          </cell>
          <cell r="B6594" t="str">
            <v>626 130 PLUG CHARGER W/CABLE ASSEMBLY</v>
          </cell>
          <cell r="C6594">
            <v>218.5</v>
          </cell>
        </row>
        <row r="6595">
          <cell r="A6595">
            <v>51222</v>
          </cell>
          <cell r="B6595" t="str">
            <v>067 760 603 STRIP BACK UP SQUE EGEE</v>
          </cell>
          <cell r="C6595">
            <v>73.900000000000006</v>
          </cell>
        </row>
        <row r="6596">
          <cell r="A6596">
            <v>51223</v>
          </cell>
          <cell r="B6596" t="str">
            <v>027 683 000 MANIJA SUPERIOR PUSH SWEEPER</v>
          </cell>
          <cell r="C6596">
            <v>486</v>
          </cell>
        </row>
        <row r="6597">
          <cell r="A6597">
            <v>51224</v>
          </cell>
          <cell r="B6597" t="str">
            <v>027 698 000 MANIJA INFERIOR PUSH SWEEPER</v>
          </cell>
          <cell r="C6597">
            <v>383.4</v>
          </cell>
        </row>
        <row r="6598">
          <cell r="A6598">
            <v>51225</v>
          </cell>
          <cell r="B6598" t="str">
            <v>027 716 000 ALOJAMIENTO TRASER PUSH SWEEPER</v>
          </cell>
          <cell r="C6598">
            <v>1063.8</v>
          </cell>
        </row>
        <row r="6599">
          <cell r="A6599">
            <v>51226</v>
          </cell>
          <cell r="B6599" t="str">
            <v>027 498 000 OBTURADOR TRASERO DE PISO     PUSH SWE</v>
          </cell>
          <cell r="C6599">
            <v>318.39999999999998</v>
          </cell>
        </row>
        <row r="6600">
          <cell r="A6600">
            <v>51227</v>
          </cell>
          <cell r="B6600" t="str">
            <v>027 500 000 EJE PUSH SWEEPER</v>
          </cell>
          <cell r="C6600">
            <v>440.4</v>
          </cell>
        </row>
        <row r="6601">
          <cell r="A6601">
            <v>51228</v>
          </cell>
          <cell r="B6601" t="str">
            <v>027 504 000 CONJUNTO DE RUEDA Y EMBRAGUE     PUSH</v>
          </cell>
          <cell r="C6601">
            <v>1009.6</v>
          </cell>
        </row>
        <row r="6602">
          <cell r="A6602">
            <v>51229</v>
          </cell>
          <cell r="B6602" t="str">
            <v>027 501 000 CUBO PIVOTE PUSH SWEEPER</v>
          </cell>
          <cell r="C6602">
            <v>218.5</v>
          </cell>
        </row>
        <row r="6603">
          <cell r="A6603">
            <v>51230</v>
          </cell>
          <cell r="B6603" t="str">
            <v>027 503 000 CONJUNTO DE RUEDA Y COJINETE   PUSH SW</v>
          </cell>
          <cell r="C6603">
            <v>538.4</v>
          </cell>
        </row>
        <row r="6604">
          <cell r="A6604">
            <v>51231</v>
          </cell>
          <cell r="B6604" t="str">
            <v>027 515 000 ESCOBA PRINCIPAL PUSH SWEEPER</v>
          </cell>
          <cell r="C6604">
            <v>1003.7</v>
          </cell>
        </row>
        <row r="6605">
          <cell r="A6605">
            <v>51232</v>
          </cell>
          <cell r="B6605" t="str">
            <v>027 516 000 COJINETE PUSH SWEEPER</v>
          </cell>
          <cell r="C6605">
            <v>155.6</v>
          </cell>
        </row>
        <row r="6606">
          <cell r="A6606">
            <v>51233</v>
          </cell>
          <cell r="B6606" t="str">
            <v>027 001 000 TOLVA PUSH SWEEPER</v>
          </cell>
          <cell r="C6606">
            <v>1183.8</v>
          </cell>
        </row>
        <row r="6607">
          <cell r="A6607">
            <v>51234</v>
          </cell>
          <cell r="B6607" t="str">
            <v>027 520 000 BASTIDOR PUSH SWEEPER</v>
          </cell>
          <cell r="C6607">
            <v>1286.5999999999999</v>
          </cell>
        </row>
        <row r="6608">
          <cell r="A6608">
            <v>51235</v>
          </cell>
          <cell r="B6608" t="str">
            <v>027 510 000 PALETA DE PISO PUSH SWEEPER</v>
          </cell>
          <cell r="C6608">
            <v>79.8</v>
          </cell>
        </row>
        <row r="6609">
          <cell r="A6609">
            <v>51236</v>
          </cell>
          <cell r="B6609" t="str">
            <v>027 511 000 RETENEDOR DE LA PALETA DE PISO    PUSH</v>
          </cell>
          <cell r="C6609">
            <v>151.5</v>
          </cell>
        </row>
        <row r="6610">
          <cell r="A6610">
            <v>51237</v>
          </cell>
          <cell r="B6610" t="str">
            <v>027 506 000 AGARRADERA DE LA TOLVA     PUSH SWEEPE</v>
          </cell>
          <cell r="C6610">
            <v>135.80000000000001</v>
          </cell>
        </row>
        <row r="6611">
          <cell r="A6611">
            <v>51238</v>
          </cell>
          <cell r="B6611" t="str">
            <v>027 571 000 RUEDA PUSH SWEEPER</v>
          </cell>
          <cell r="C6611">
            <v>176.6</v>
          </cell>
        </row>
        <row r="6612">
          <cell r="A6612">
            <v>51239</v>
          </cell>
          <cell r="B6612" t="str">
            <v>027 715 000 OBTURADOR DEPOSITO PUSH SWEEPER</v>
          </cell>
          <cell r="C6612">
            <v>101.7</v>
          </cell>
        </row>
        <row r="6613">
          <cell r="A6613">
            <v>51240</v>
          </cell>
          <cell r="B6613" t="str">
            <v>027 714 000 TUERCA DE AJUSTE DE ALTURA    PUSH SWE</v>
          </cell>
          <cell r="C6613">
            <v>30.6</v>
          </cell>
        </row>
        <row r="6614">
          <cell r="A6614">
            <v>51241</v>
          </cell>
          <cell r="B6614" t="str">
            <v>027 617 000 MENSULA DE BRAZO LATERAL      PUSH SWE</v>
          </cell>
          <cell r="C6614">
            <v>163</v>
          </cell>
        </row>
        <row r="6615">
          <cell r="A6615">
            <v>51242</v>
          </cell>
          <cell r="B6615" t="str">
            <v>027 604 000 CUBIERTA DE LA ES- COBA LATERAL    PUS</v>
          </cell>
          <cell r="C6615">
            <v>148.30000000000001</v>
          </cell>
        </row>
        <row r="6616">
          <cell r="A6616">
            <v>51243</v>
          </cell>
          <cell r="B6616" t="str">
            <v>027 606 000 AMOTIGUADOR DE CHO QUE DE LA ESCOBA LA</v>
          </cell>
          <cell r="C6616">
            <v>142.80000000000001</v>
          </cell>
        </row>
        <row r="6617">
          <cell r="A6617">
            <v>51244</v>
          </cell>
          <cell r="B6617" t="str">
            <v>027 616 000 ESCOBA LATERAL PUSH SWEEPER</v>
          </cell>
          <cell r="C6617">
            <v>1295.7</v>
          </cell>
        </row>
        <row r="6618">
          <cell r="A6618">
            <v>51245</v>
          </cell>
          <cell r="B6618" t="str">
            <v>027 673 000 BANDA PUSH SWEEPER</v>
          </cell>
          <cell r="C6618">
            <v>351.3</v>
          </cell>
        </row>
        <row r="6619">
          <cell r="A6619">
            <v>51246</v>
          </cell>
          <cell r="B6619" t="str">
            <v>027 479 000 PERNILLO DE AJUSTE DE ESCOBA PRINCIP.P</v>
          </cell>
          <cell r="C6619">
            <v>226</v>
          </cell>
        </row>
        <row r="6620">
          <cell r="A6620">
            <v>51247</v>
          </cell>
          <cell r="B6620" t="str">
            <v>027 640 000 GUIA DE LA BANDA PUSH SWEEPER</v>
          </cell>
          <cell r="C6620">
            <v>23.7</v>
          </cell>
        </row>
        <row r="6621">
          <cell r="A6621">
            <v>51248</v>
          </cell>
          <cell r="B6621" t="str">
            <v>027 597 000 PIE DE AJUSTE DEL TOPE     PUSH SWEEPE</v>
          </cell>
          <cell r="C6621">
            <v>11.4</v>
          </cell>
        </row>
        <row r="6622">
          <cell r="A6622">
            <v>51249</v>
          </cell>
          <cell r="B6622" t="str">
            <v>027 595 000 BOTON DE AJUSTE DE TOPE    PUSH SWEEPE</v>
          </cell>
          <cell r="C6622">
            <v>115.6</v>
          </cell>
        </row>
        <row r="6623">
          <cell r="A6623">
            <v>51250</v>
          </cell>
          <cell r="B6623" t="str">
            <v>1201770 UMP-LABEL</v>
          </cell>
          <cell r="C6623">
            <v>41.1</v>
          </cell>
        </row>
        <row r="6624">
          <cell r="A6624">
            <v>51251</v>
          </cell>
          <cell r="B6624" t="str">
            <v>130988 MOTOR VAC, FAN ASPIRADORA 3280</v>
          </cell>
          <cell r="C6624">
            <v>684.3</v>
          </cell>
        </row>
        <row r="6625">
          <cell r="A6625">
            <v>51252</v>
          </cell>
          <cell r="B6625" t="str">
            <v>039 708 069 BAG VACUUM CLOTH ASPIRADORA 3280</v>
          </cell>
          <cell r="C6625">
            <v>442.5</v>
          </cell>
        </row>
        <row r="6626">
          <cell r="A6626">
            <v>51253</v>
          </cell>
          <cell r="B6626" t="str">
            <v>039 708 120 SKID ASPIRADORA 3280</v>
          </cell>
          <cell r="C6626">
            <v>720.8</v>
          </cell>
        </row>
        <row r="6627">
          <cell r="A6627">
            <v>51254</v>
          </cell>
          <cell r="B6627" t="str">
            <v>039 708 025 SKID GASKET ASPIRADORA 3280</v>
          </cell>
          <cell r="C6627">
            <v>80.3</v>
          </cell>
        </row>
        <row r="6628">
          <cell r="A6628">
            <v>51255</v>
          </cell>
          <cell r="B6628" t="str">
            <v>039 708 022 BEARING MOUNT ASPIRADORA 3280</v>
          </cell>
          <cell r="C6628">
            <v>113.2</v>
          </cell>
        </row>
        <row r="6629">
          <cell r="A6629">
            <v>51256</v>
          </cell>
          <cell r="B6629" t="str">
            <v>039 708 090 V-BELT ASPIRADORA 3280</v>
          </cell>
          <cell r="C6629">
            <v>118.6</v>
          </cell>
        </row>
        <row r="6630">
          <cell r="A6630">
            <v>51257</v>
          </cell>
          <cell r="B6630" t="str">
            <v>039 708 064 BEARING ASPIRADORA 3280</v>
          </cell>
          <cell r="C6630">
            <v>26.6</v>
          </cell>
        </row>
        <row r="6631">
          <cell r="A6631">
            <v>51258</v>
          </cell>
          <cell r="B6631" t="str">
            <v>039 708 026 WHEEL REAR ASPIRADORA 3280</v>
          </cell>
          <cell r="C6631">
            <v>250.9</v>
          </cell>
        </row>
        <row r="6632">
          <cell r="A6632">
            <v>51259</v>
          </cell>
          <cell r="B6632" t="str">
            <v>575 577 COVER CONSOLE ASPIRADORA 3280</v>
          </cell>
          <cell r="C6632">
            <v>83.5</v>
          </cell>
        </row>
        <row r="6633">
          <cell r="A6633">
            <v>51260</v>
          </cell>
          <cell r="B6633" t="str">
            <v>069 767 136 CIRCUIT BREAKER 7A ASPIRADORA 3280</v>
          </cell>
          <cell r="C6633">
            <v>161.1</v>
          </cell>
        </row>
        <row r="6634">
          <cell r="A6634">
            <v>51261</v>
          </cell>
          <cell r="B6634" t="str">
            <v>578 414 PULEY MOTOR ASPIRADORA 3280</v>
          </cell>
          <cell r="C6634">
            <v>130.5</v>
          </cell>
        </row>
        <row r="6635">
          <cell r="A6635">
            <v>51262</v>
          </cell>
          <cell r="B6635" t="str">
            <v>573 090 ASM BRUSH MOTOR ASPIRADORA 3280</v>
          </cell>
          <cell r="C6635">
            <v>1901.1</v>
          </cell>
        </row>
        <row r="6636">
          <cell r="A6636">
            <v>51263</v>
          </cell>
          <cell r="B6636" t="str">
            <v>190 754 KIT ROLLER REPLACEMENT ASPIRADORA 3280</v>
          </cell>
          <cell r="C6636">
            <v>1153.4000000000001</v>
          </cell>
        </row>
        <row r="6637">
          <cell r="A6637">
            <v>51264</v>
          </cell>
          <cell r="B6637" t="str">
            <v>140 123 BEARING BRUSH ASPIRADORA 3280</v>
          </cell>
          <cell r="C6637">
            <v>117.7</v>
          </cell>
        </row>
        <row r="6638">
          <cell r="A6638">
            <v>51265</v>
          </cell>
          <cell r="B6638" t="str">
            <v>439 708 912 BAG PAPER PACK /10 ASPIRADORA 3280</v>
          </cell>
          <cell r="C6638">
            <v>346.7</v>
          </cell>
        </row>
        <row r="6639">
          <cell r="A6639">
            <v>51266</v>
          </cell>
          <cell r="B6639" t="str">
            <v>578 002 000 TRIGGER ARMS ASPIRADORA 3280</v>
          </cell>
          <cell r="C6639">
            <v>33.299999999999997</v>
          </cell>
        </row>
        <row r="6640">
          <cell r="A6640">
            <v>51267</v>
          </cell>
          <cell r="B6640" t="str">
            <v>130 712 SWITCH PUSH BOTTON ASPIRADORA 3280</v>
          </cell>
          <cell r="C6640">
            <v>73.900000000000006</v>
          </cell>
        </row>
        <row r="6641">
          <cell r="A6641">
            <v>51268</v>
          </cell>
          <cell r="B6641" t="str">
            <v>578 00 500 SWITCH ROCKER ASPIRADORA 3280</v>
          </cell>
          <cell r="C6641">
            <v>24.2</v>
          </cell>
        </row>
        <row r="6642">
          <cell r="A6642">
            <v>51269</v>
          </cell>
          <cell r="B6642" t="str">
            <v>039 708 135 ASM BRUSH W/PINS ASPIRADORA 3280</v>
          </cell>
          <cell r="C6642">
            <v>809.8</v>
          </cell>
        </row>
        <row r="6643">
          <cell r="A6643">
            <v>51270</v>
          </cell>
          <cell r="B6643" t="str">
            <v>103 066 WHEEL SPR20RBHD</v>
          </cell>
          <cell r="C6643">
            <v>74.400000000000006</v>
          </cell>
        </row>
        <row r="6644">
          <cell r="A6644">
            <v>51272</v>
          </cell>
          <cell r="B6644" t="str">
            <v>201011 NOZZLE BRASS (1000)P/CO 5 PZAS.     POWER E</v>
          </cell>
          <cell r="C6644">
            <v>255.5</v>
          </cell>
        </row>
        <row r="6645">
          <cell r="A6645">
            <v>51273</v>
          </cell>
          <cell r="B6645" t="str">
            <v>100106 PLATE DRIVER BASE SCRUBBER 5520</v>
          </cell>
          <cell r="C6645">
            <v>104.9</v>
          </cell>
        </row>
        <row r="6646">
          <cell r="A6646">
            <v>51274</v>
          </cell>
          <cell r="B6646" t="str">
            <v>100107 RING PAD RETAINER SNAP- IN     SCRUBBER 552</v>
          </cell>
          <cell r="C6646">
            <v>68.400000000000006</v>
          </cell>
        </row>
        <row r="6647">
          <cell r="A6647">
            <v>51275</v>
          </cell>
          <cell r="B6647" t="str">
            <v>069762427 MOTOR DRIVE .45 HP SCRUBBER ROBINSON</v>
          </cell>
          <cell r="C6647">
            <v>4972.8999999999996</v>
          </cell>
        </row>
        <row r="6648">
          <cell r="A6648">
            <v>51276</v>
          </cell>
          <cell r="B6648" t="str">
            <v>069762436 ACTUATOR LINEAR 36VO SCRUBBER ROBINSON</v>
          </cell>
          <cell r="C6648">
            <v>4434.6000000000004</v>
          </cell>
        </row>
        <row r="6649">
          <cell r="A6649">
            <v>51277</v>
          </cell>
          <cell r="B6649" t="str">
            <v>069760006 BEARING, FL ANGETTE 2 HOLE (SET/2) SCRUB</v>
          </cell>
          <cell r="C6649">
            <v>18.7</v>
          </cell>
        </row>
        <row r="6650">
          <cell r="A6650">
            <v>51278</v>
          </cell>
          <cell r="B6650" t="str">
            <v>069760007 BEARING BALL 19.05 O SCRUBBER ROBINSON</v>
          </cell>
          <cell r="C6650">
            <v>172</v>
          </cell>
        </row>
        <row r="6651">
          <cell r="A6651">
            <v>51279</v>
          </cell>
          <cell r="B6651" t="str">
            <v>069760741 SPACER 19.9X25.4X18M SCRUBBER ROBINSON</v>
          </cell>
          <cell r="C6651">
            <v>34.200000000000003</v>
          </cell>
        </row>
        <row r="6652">
          <cell r="A6652">
            <v>51280</v>
          </cell>
          <cell r="B6652" t="str">
            <v>069760365 SPROKET #41 CHAIN 10 TOOTH   SCRUBBER RO</v>
          </cell>
          <cell r="C6652">
            <v>194.4</v>
          </cell>
        </row>
        <row r="6653">
          <cell r="A6653">
            <v>51281</v>
          </cell>
          <cell r="B6653" t="str">
            <v>069760030 CASTER 127X50 MM WID SCRUBBER ROBINSON</v>
          </cell>
          <cell r="C6653">
            <v>588.5</v>
          </cell>
        </row>
        <row r="6654">
          <cell r="A6654">
            <v>51282</v>
          </cell>
          <cell r="B6654" t="str">
            <v>069764009 SWITCH SNAP 24 AMPS. SCRUBBER ROBINSON</v>
          </cell>
          <cell r="C6654">
            <v>51.5</v>
          </cell>
        </row>
        <row r="6655">
          <cell r="A6655">
            <v>51283</v>
          </cell>
          <cell r="B6655" t="str">
            <v>069764561 CAPLUNG 33-A1 2.62 HOLE       SCRUBBER</v>
          </cell>
          <cell r="C6655">
            <v>11.4</v>
          </cell>
        </row>
        <row r="6656">
          <cell r="A6656">
            <v>51284</v>
          </cell>
          <cell r="B6656" t="str">
            <v>069760605 STRIP RETAINER FRONT SCRUBBER ROBINSON</v>
          </cell>
          <cell r="C6656">
            <v>259.60000000000002</v>
          </cell>
        </row>
        <row r="6657">
          <cell r="A6657">
            <v>51285</v>
          </cell>
          <cell r="B6657" t="str">
            <v>069760604 SQUEEGEE BAND REAR 26 SIZE  SCRUBBER RO</v>
          </cell>
          <cell r="C6657">
            <v>292</v>
          </cell>
        </row>
        <row r="6658">
          <cell r="A6658">
            <v>51286</v>
          </cell>
          <cell r="B6658" t="str">
            <v>069764206 DIODE REPLACEMENT SCRUBBER ROBINSON</v>
          </cell>
          <cell r="C6658">
            <v>82.1</v>
          </cell>
        </row>
        <row r="6659">
          <cell r="A6659">
            <v>51287</v>
          </cell>
          <cell r="B6659" t="str">
            <v>069764092 CIRCUIT BREAKER 15AM SCRUBBER ROBINSON</v>
          </cell>
          <cell r="C6659">
            <v>355.9</v>
          </cell>
        </row>
        <row r="6660">
          <cell r="A6660">
            <v>51288</v>
          </cell>
          <cell r="B6660" t="str">
            <v>069764008 SWITCH SNAP 25 AMP. SCRUBBER ROBINSON</v>
          </cell>
          <cell r="C6660">
            <v>110.9</v>
          </cell>
        </row>
        <row r="6661">
          <cell r="A6661">
            <v>51289</v>
          </cell>
          <cell r="B6661" t="str">
            <v>069760440 CONTACTOR SPDT 100AM SCRUBBER ROBINSON</v>
          </cell>
          <cell r="C6661">
            <v>442.5</v>
          </cell>
        </row>
        <row r="6662">
          <cell r="A6662">
            <v>51290</v>
          </cell>
          <cell r="B6662" t="str">
            <v>069764222 BATERY 6V/240 AMP. SCRUBBER ROBINSON</v>
          </cell>
          <cell r="C6662">
            <v>798.4</v>
          </cell>
        </row>
        <row r="6663">
          <cell r="A6663">
            <v>51291</v>
          </cell>
          <cell r="B6663" t="str">
            <v>469760868 CHARGER BATTERY 36 VDC 25 AMP. 120 VAC S</v>
          </cell>
          <cell r="C6663">
            <v>3522.1</v>
          </cell>
        </row>
        <row r="6664">
          <cell r="A6664">
            <v>51292</v>
          </cell>
          <cell r="B6664" t="str">
            <v>578418 FUSE HOLDER BAYONETE SCRUBBER ROBINSON</v>
          </cell>
          <cell r="C6664">
            <v>32.4</v>
          </cell>
        </row>
        <row r="6665">
          <cell r="A6665">
            <v>51293</v>
          </cell>
          <cell r="B6665" t="str">
            <v>572011000 BREAKER CIRCUIT 19AM SCRUBBER ROBINSON</v>
          </cell>
          <cell r="C6665">
            <v>193.4</v>
          </cell>
        </row>
        <row r="6666">
          <cell r="A6666">
            <v>51294</v>
          </cell>
          <cell r="B6666" t="str">
            <v>039705081 SWITCH ROCKER 15 A SCRUBBER ROBINSON</v>
          </cell>
          <cell r="C6666">
            <v>103.6</v>
          </cell>
        </row>
        <row r="6667">
          <cell r="A6667">
            <v>51295</v>
          </cell>
          <cell r="B6667" t="str">
            <v>140124 BEARING SCRUBBER ROBINSON</v>
          </cell>
          <cell r="C6667">
            <v>173.4</v>
          </cell>
        </row>
        <row r="6668">
          <cell r="A6668">
            <v>51296</v>
          </cell>
          <cell r="B6668" t="str">
            <v>199201017 SQUEEGEE BLADE KIT SCRUBBER ROBINSON</v>
          </cell>
          <cell r="C6668">
            <v>342.2</v>
          </cell>
        </row>
        <row r="6669">
          <cell r="A6669">
            <v>51297</v>
          </cell>
          <cell r="B6669" t="str">
            <v>600218 ASM SQUEEGEE WHEEL SCRUBBER ROBINSON</v>
          </cell>
          <cell r="C6669">
            <v>172.3</v>
          </cell>
        </row>
        <row r="6670">
          <cell r="A6670">
            <v>51298</v>
          </cell>
          <cell r="B6670" t="str">
            <v>601091 FUSE 2AMP 3AG FAST BLOW SCRUBBER ROBINSON</v>
          </cell>
          <cell r="C6670">
            <v>12.2</v>
          </cell>
        </row>
        <row r="6671">
          <cell r="A6671">
            <v>51299</v>
          </cell>
          <cell r="B6671" t="str">
            <v>601104000 FITTING ELBOW.5HOSE X.5NPT  SCRUBBER R</v>
          </cell>
          <cell r="C6671">
            <v>19.2</v>
          </cell>
        </row>
        <row r="6672">
          <cell r="A6672">
            <v>51300</v>
          </cell>
          <cell r="B6672" t="str">
            <v>601085000 DECAL PMC CONNECTION SCRUBBER ROBINSON</v>
          </cell>
          <cell r="C6672">
            <v>44.3</v>
          </cell>
        </row>
        <row r="6673">
          <cell r="A6673">
            <v>51301</v>
          </cell>
          <cell r="B6673" t="str">
            <v>602088000 BEARING SCRUBBER ROBINSON</v>
          </cell>
          <cell r="C6673">
            <v>135.5</v>
          </cell>
        </row>
        <row r="6674">
          <cell r="A6674">
            <v>51302</v>
          </cell>
          <cell r="B6674" t="str">
            <v>608366 TANK, RECOVERY GREEN SCRUBBER ROBINSON</v>
          </cell>
          <cell r="C6674">
            <v>5420</v>
          </cell>
        </row>
        <row r="6675">
          <cell r="A6675">
            <v>51303</v>
          </cell>
          <cell r="B6675" t="str">
            <v>608364 TANK, SOLUTION GREEN SCRUBBER ROBINSON</v>
          </cell>
          <cell r="C6675">
            <v>4489.3</v>
          </cell>
        </row>
        <row r="6676">
          <cell r="A6676">
            <v>51304</v>
          </cell>
          <cell r="B6676" t="str">
            <v>608368 SHROUD, FRONT GREEN SCRUBBER ROBINSON</v>
          </cell>
          <cell r="C6676">
            <v>2773.9</v>
          </cell>
        </row>
        <row r="6677">
          <cell r="A6677">
            <v>51305</v>
          </cell>
          <cell r="B6677" t="str">
            <v>610026 METER BATTERY 36 VAC SCRUBBER ROBINSON</v>
          </cell>
          <cell r="C6677">
            <v>246.4</v>
          </cell>
        </row>
        <row r="6678">
          <cell r="A6678">
            <v>51306</v>
          </cell>
          <cell r="B6678" t="str">
            <v>611283000 ASM BRUSH BOARD SCRUBBER ROBINSON</v>
          </cell>
          <cell r="C6678">
            <v>553.6</v>
          </cell>
        </row>
        <row r="6679">
          <cell r="A6679">
            <v>51307</v>
          </cell>
          <cell r="B6679" t="str">
            <v>611266000 SWITCH MINE SNAPSPDT SCRUBBER ROBINSON</v>
          </cell>
          <cell r="C6679">
            <v>73</v>
          </cell>
        </row>
        <row r="6680">
          <cell r="A6680">
            <v>51308</v>
          </cell>
          <cell r="B6680" t="str">
            <v>611157000 CONTACTOR 36VDC 100A SCRUBBER ROBINSON</v>
          </cell>
          <cell r="C6680">
            <v>179.7</v>
          </cell>
        </row>
        <row r="6681">
          <cell r="A6681">
            <v>51309</v>
          </cell>
          <cell r="B6681" t="str">
            <v>611110000 CIRCUIT BREAKER 10AM SCRUBBER ROBINSON</v>
          </cell>
          <cell r="C6681">
            <v>150.1</v>
          </cell>
        </row>
        <row r="6682">
          <cell r="A6682">
            <v>51310</v>
          </cell>
          <cell r="B6682" t="str">
            <v>611413 HOSE VAC EXTENSION 50.8 ID X 230  SCRUBBER</v>
          </cell>
          <cell r="C6682">
            <v>36.5</v>
          </cell>
        </row>
        <row r="6683">
          <cell r="A6683">
            <v>51311</v>
          </cell>
          <cell r="B6683" t="str">
            <v>611440 DECAL FUSE SPECIFICATIO SCRUBBER ROBINSON</v>
          </cell>
          <cell r="C6683">
            <v>18.100000000000001</v>
          </cell>
        </row>
        <row r="6684">
          <cell r="A6684">
            <v>51312</v>
          </cell>
          <cell r="B6684" t="str">
            <v>611081000 SPEED CONTROL PMC 40 AMPS.    SCRUBBER R</v>
          </cell>
          <cell r="C6684">
            <v>2308.5</v>
          </cell>
        </row>
        <row r="6685">
          <cell r="A6685">
            <v>51313</v>
          </cell>
          <cell r="B6685" t="str">
            <v>611411 METER PAD PRESSURE 19AM 36 VDC    SCRUBBER</v>
          </cell>
          <cell r="C6685">
            <v>195.3</v>
          </cell>
        </row>
        <row r="6686">
          <cell r="A6686">
            <v>51314</v>
          </cell>
          <cell r="B6686" t="str">
            <v>611054000 CHAIN #41 66 LINKS 33 LONG  SCRUBBER RO</v>
          </cell>
          <cell r="C6686">
            <v>116.8</v>
          </cell>
        </row>
        <row r="6687">
          <cell r="A6687">
            <v>51315</v>
          </cell>
          <cell r="B6687" t="str">
            <v>611376000 DIFERENTIAL SPROKET 40 TOOTH  SCRUBBER R</v>
          </cell>
          <cell r="C6687">
            <v>1067.5999999999999</v>
          </cell>
        </row>
        <row r="6688">
          <cell r="A6688">
            <v>51316</v>
          </cell>
          <cell r="B6688" t="str">
            <v>612453 RESISTOR 10 OHM 100WATT SCRUBBER ROBINSON</v>
          </cell>
          <cell r="C6688">
            <v>158.80000000000001</v>
          </cell>
        </row>
        <row r="6689">
          <cell r="A6689">
            <v>51317</v>
          </cell>
          <cell r="B6689" t="str">
            <v>611333000 WHEEL 11X2 WIDE SCRUBBER ROBINSON</v>
          </cell>
          <cell r="C6689">
            <v>1286.5999999999999</v>
          </cell>
        </row>
        <row r="6690">
          <cell r="A6690">
            <v>51318</v>
          </cell>
          <cell r="B6690" t="str">
            <v>612468 GASKET END BELL SCRUBBER ROBINSON</v>
          </cell>
          <cell r="C6690">
            <v>25.1</v>
          </cell>
        </row>
        <row r="6691">
          <cell r="A6691">
            <v>51319</v>
          </cell>
          <cell r="B6691" t="str">
            <v>626708 KIT WALL ROLLER SCRUBBER ROBINSON</v>
          </cell>
          <cell r="C6691">
            <v>2007.4</v>
          </cell>
        </row>
        <row r="6692">
          <cell r="A6692">
            <v>51320</v>
          </cell>
          <cell r="B6692" t="str">
            <v>626103 EXTENSION, VAC FAN SCRUBBER ROBINSON</v>
          </cell>
          <cell r="C6692">
            <v>49.4</v>
          </cell>
        </row>
        <row r="6693">
          <cell r="A6693">
            <v>51321</v>
          </cell>
          <cell r="B6693" t="str">
            <v>626200 VAC FAN.75HP HIGH PERFO SCRUBBER ROBINSON</v>
          </cell>
          <cell r="C6693">
            <v>2062.1999999999998</v>
          </cell>
        </row>
        <row r="6694">
          <cell r="A6694">
            <v>51322</v>
          </cell>
          <cell r="B6694" t="str">
            <v>626092 GASKET VAC FAN SCRUBBER ROBINSON</v>
          </cell>
          <cell r="C6694">
            <v>137.30000000000001</v>
          </cell>
        </row>
        <row r="6695">
          <cell r="A6695">
            <v>51323</v>
          </cell>
          <cell r="B6695" t="str">
            <v>626128 SWITCH, PUSH BUTTON SCRUBBER ROBINSON</v>
          </cell>
          <cell r="C6695">
            <v>67.5</v>
          </cell>
        </row>
        <row r="6696">
          <cell r="A6696">
            <v>51324</v>
          </cell>
          <cell r="B6696" t="str">
            <v>626101 LIGHT PILOT BLUE 36V. SCRUBBER ROBINSON</v>
          </cell>
          <cell r="C6696">
            <v>41.5</v>
          </cell>
        </row>
        <row r="6697">
          <cell r="A6697">
            <v>51325</v>
          </cell>
          <cell r="B6697" t="str">
            <v>626121 KNOB, WATER VALVE SCRUBBER ROBINSON</v>
          </cell>
          <cell r="C6697">
            <v>58.7</v>
          </cell>
        </row>
        <row r="6698">
          <cell r="A6698">
            <v>51326</v>
          </cell>
          <cell r="B6698" t="str">
            <v>626114 LIGHT PILOT GREEN 36V. SCRUBBER ROBINSON</v>
          </cell>
          <cell r="C6698">
            <v>41.5</v>
          </cell>
        </row>
        <row r="6699">
          <cell r="A6699">
            <v>51327</v>
          </cell>
          <cell r="B6699" t="str">
            <v>626143 KNOB PLASTIC.31-18X2.5 SCRUBBER ROBINSON</v>
          </cell>
          <cell r="C6699">
            <v>232.7</v>
          </cell>
        </row>
        <row r="6700">
          <cell r="A6700">
            <v>51328</v>
          </cell>
          <cell r="B6700" t="str">
            <v>626104 SQUEEGEE HOSE SCRUBBER ROBINSON</v>
          </cell>
          <cell r="C6700">
            <v>319.39999999999998</v>
          </cell>
        </row>
        <row r="6701">
          <cell r="A6701">
            <v>51329</v>
          </cell>
          <cell r="B6701" t="str">
            <v>626072 SPRING BRUSH HUB SCRUBBER ROBINSON</v>
          </cell>
          <cell r="C6701">
            <v>34.200000000000003</v>
          </cell>
        </row>
        <row r="6702">
          <cell r="A6702">
            <v>51330</v>
          </cell>
          <cell r="B6702" t="str">
            <v>626074 CLIP BRUSH HUB SCRUBBER ROBINSON</v>
          </cell>
          <cell r="C6702">
            <v>44.7</v>
          </cell>
        </row>
        <row r="6703">
          <cell r="A6703">
            <v>51331</v>
          </cell>
          <cell r="B6703" t="str">
            <v>626022 HUB BRUSH SCRUBBER ROBINSON</v>
          </cell>
          <cell r="C6703">
            <v>745.5</v>
          </cell>
        </row>
        <row r="6704">
          <cell r="A6704">
            <v>51332</v>
          </cell>
          <cell r="B6704" t="str">
            <v>626083 KNOB 3/8-16 SCRUBBER ROBINSON</v>
          </cell>
          <cell r="C6704">
            <v>46.1</v>
          </cell>
        </row>
        <row r="6705">
          <cell r="A6705">
            <v>51333</v>
          </cell>
          <cell r="B6705" t="str">
            <v>626073 CABLE SQUEEGEE LIFT SCRUBBER ROBINSON</v>
          </cell>
          <cell r="C6705">
            <v>111.8</v>
          </cell>
        </row>
        <row r="6706">
          <cell r="A6706">
            <v>51334</v>
          </cell>
          <cell r="B6706" t="str">
            <v>621324 PLUG EXPANSION 1/2 SCRUBBER ROBINSON</v>
          </cell>
          <cell r="C6706">
            <v>184.3</v>
          </cell>
        </row>
        <row r="6707">
          <cell r="A6707">
            <v>51335</v>
          </cell>
          <cell r="B6707" t="str">
            <v>626111 FITTING STRAIGHT 1.50 TUBE 1.50 NPT   SCRUB</v>
          </cell>
          <cell r="C6707">
            <v>21.4</v>
          </cell>
        </row>
        <row r="6708">
          <cell r="A6708">
            <v>51336</v>
          </cell>
          <cell r="B6708" t="str">
            <v>630056 HING, RECOVERY TANK SCRUBBER ROBINSON</v>
          </cell>
          <cell r="C6708">
            <v>44.3</v>
          </cell>
        </row>
        <row r="6709">
          <cell r="A6709">
            <v>51337</v>
          </cell>
          <cell r="B6709" t="str">
            <v>630024 FILTER SOLUTION FEED 60 MESH   SCRUBBER ROB</v>
          </cell>
          <cell r="C6709">
            <v>177</v>
          </cell>
        </row>
        <row r="6710">
          <cell r="A6710">
            <v>51338</v>
          </cell>
          <cell r="B6710" t="str">
            <v>630052 FLOAT CAGE W/BALL 12X12 SCREEN      SCRUBBE</v>
          </cell>
          <cell r="C6710">
            <v>210.3</v>
          </cell>
        </row>
        <row r="6711">
          <cell r="A6711">
            <v>51339</v>
          </cell>
          <cell r="B6711" t="str">
            <v>630367 GASKET RECOVERY TANK CO VER        SCRUBBER</v>
          </cell>
          <cell r="C6711">
            <v>18.7</v>
          </cell>
        </row>
        <row r="6712">
          <cell r="A6712">
            <v>51340</v>
          </cell>
          <cell r="B6712" t="str">
            <v>630055 COVER TANK SCRUBBER ROBINSON</v>
          </cell>
          <cell r="C6712">
            <v>260</v>
          </cell>
        </row>
        <row r="6713">
          <cell r="A6713">
            <v>51341</v>
          </cell>
          <cell r="B6713" t="str">
            <v>630133 RESISTOR 0-20K SPEED CONTROL   SCRUBBER ROB</v>
          </cell>
          <cell r="C6713">
            <v>68.900000000000006</v>
          </cell>
        </row>
        <row r="6714">
          <cell r="A6714">
            <v>51342</v>
          </cell>
          <cell r="B6714" t="str">
            <v>630143 METER HOUR 18-60 VDC SCRUBBER ROBINSON</v>
          </cell>
          <cell r="C6714">
            <v>346.7</v>
          </cell>
        </row>
        <row r="6715">
          <cell r="A6715">
            <v>51343</v>
          </cell>
          <cell r="B6715" t="str">
            <v>630394 SLEEVE, DRAIN HOSE 1.5 ID COPER     SCRUBBE</v>
          </cell>
          <cell r="C6715">
            <v>38.299999999999997</v>
          </cell>
        </row>
        <row r="6716">
          <cell r="A6716">
            <v>51344</v>
          </cell>
          <cell r="B6716" t="str">
            <v>602543 BUMPER SPEEDSHINE ROBINSON</v>
          </cell>
          <cell r="C6716">
            <v>117.7</v>
          </cell>
        </row>
        <row r="6717">
          <cell r="A6717">
            <v>51345</v>
          </cell>
          <cell r="B6717" t="str">
            <v>130497 MOTOR 120 V. SPEEDSHINE ROBINSON</v>
          </cell>
          <cell r="C6717">
            <v>5821.5</v>
          </cell>
        </row>
        <row r="6718">
          <cell r="A6718">
            <v>51346</v>
          </cell>
          <cell r="B6718" t="str">
            <v>603954 VALVE LIQUID DISPENSING SCRUBBER ROBINSON</v>
          </cell>
          <cell r="C6718">
            <v>684.3</v>
          </cell>
        </row>
        <row r="6719">
          <cell r="A6719">
            <v>51347</v>
          </cell>
          <cell r="B6719" t="str">
            <v>385926 BRUSH ASSEMBLY POLY SET OF 2         SCRUBB</v>
          </cell>
          <cell r="C6719">
            <v>2235.5</v>
          </cell>
        </row>
        <row r="6720">
          <cell r="A6720">
            <v>51348</v>
          </cell>
          <cell r="B6720" t="str">
            <v>15539 BRUSH ADAPTER SET OF 2 SCRUBBER ROBINSON</v>
          </cell>
          <cell r="C6720">
            <v>252.7</v>
          </cell>
        </row>
        <row r="6721">
          <cell r="A6721">
            <v>51349</v>
          </cell>
          <cell r="B6721" t="str">
            <v>603371 POTENTIOMETER ASSEMBLY SCRUBBER ROBINSON</v>
          </cell>
          <cell r="C6721">
            <v>469.9</v>
          </cell>
        </row>
        <row r="6722">
          <cell r="A6722">
            <v>51350</v>
          </cell>
          <cell r="B6722" t="str">
            <v>190162 CARBON BRUSH, VAC FAN SCRUBBER ROBINSON</v>
          </cell>
          <cell r="C6722">
            <v>104.9</v>
          </cell>
        </row>
        <row r="6723">
          <cell r="A6723">
            <v>51351</v>
          </cell>
          <cell r="B6723" t="str">
            <v>103066 WHEEL SPEEDSHINE ROBINSON</v>
          </cell>
          <cell r="C6723">
            <v>124.1</v>
          </cell>
        </row>
        <row r="6724">
          <cell r="A6724">
            <v>51352</v>
          </cell>
          <cell r="B6724" t="str">
            <v>605724 ASM PAD DRIVER 17 SPEEDSHINE ROBINSON</v>
          </cell>
          <cell r="C6724">
            <v>798.4</v>
          </cell>
        </row>
        <row r="6725">
          <cell r="A6725">
            <v>51353</v>
          </cell>
          <cell r="B6725" t="str">
            <v>608909 AXLE SPEEDSHINE ROBINSON</v>
          </cell>
          <cell r="C6725">
            <v>49.3</v>
          </cell>
        </row>
        <row r="6726">
          <cell r="A6726">
            <v>51354</v>
          </cell>
          <cell r="B6726" t="str">
            <v>626136 BAND ASSEMBLY RETAINING SCRUBBER ROBINSON</v>
          </cell>
          <cell r="C6726">
            <v>661.5</v>
          </cell>
        </row>
        <row r="6727">
          <cell r="A6727">
            <v>51355</v>
          </cell>
          <cell r="B6727" t="str">
            <v>612146000 FITTING STRAIGHT .75 HOSE X.75 NPT  SCRU</v>
          </cell>
          <cell r="C6727">
            <v>12.8</v>
          </cell>
        </row>
        <row r="6728">
          <cell r="A6728">
            <v>51356</v>
          </cell>
          <cell r="B6728" t="str">
            <v>612145000 SEAL SOLUTION DRAIN CAP       SCRUBBER R</v>
          </cell>
          <cell r="C6728">
            <v>8.6999999999999993</v>
          </cell>
        </row>
        <row r="6729">
          <cell r="A6729">
            <v>51357</v>
          </cell>
          <cell r="B6729" t="str">
            <v>601076000 WASHER FLAT PLASTIC SCRUBBER ROBINSON</v>
          </cell>
          <cell r="C6729">
            <v>7.3</v>
          </cell>
        </row>
        <row r="6730">
          <cell r="A6730">
            <v>51358</v>
          </cell>
          <cell r="B6730" t="str">
            <v>612158000 CAP..75NPT PLASTIC W/HOLE      SCRUBBER</v>
          </cell>
          <cell r="C6730">
            <v>24.6</v>
          </cell>
        </row>
        <row r="6731">
          <cell r="A6731">
            <v>51359</v>
          </cell>
          <cell r="B6731" t="str">
            <v>200160014 NUT, HEX LOOK MO4 SCRUBBER ROBINSON</v>
          </cell>
          <cell r="C6731">
            <v>7.3</v>
          </cell>
        </row>
        <row r="6732">
          <cell r="A6732">
            <v>51360</v>
          </cell>
          <cell r="B6732" t="str">
            <v>200055343 SCREW PAN HEAD SLOT MO4-X12MM    SCRUBBE</v>
          </cell>
          <cell r="C6732">
            <v>7.3</v>
          </cell>
        </row>
        <row r="6733">
          <cell r="A6733">
            <v>51361</v>
          </cell>
          <cell r="B6733" t="str">
            <v>067 760 601 BLADE SQUEEGE REAR</v>
          </cell>
          <cell r="C6733">
            <v>169.7</v>
          </cell>
        </row>
        <row r="6734">
          <cell r="A6734">
            <v>51362</v>
          </cell>
          <cell r="B6734" t="str">
            <v>064 762 236 KEY F315 D</v>
          </cell>
          <cell r="C6734">
            <v>36.5</v>
          </cell>
        </row>
        <row r="6735">
          <cell r="A6735">
            <v>51363</v>
          </cell>
          <cell r="B6735" t="str">
            <v>TAPA COLOR HUMO XR36TBK</v>
          </cell>
          <cell r="C6735">
            <v>43.25</v>
          </cell>
        </row>
        <row r="6736">
          <cell r="A6736">
            <v>51364</v>
          </cell>
          <cell r="B6736" t="str">
            <v>TAPA COLOR AZUL XR36TBL</v>
          </cell>
          <cell r="C6736">
            <v>43.25</v>
          </cell>
        </row>
        <row r="6737">
          <cell r="A6737">
            <v>51365</v>
          </cell>
          <cell r="B6737" t="str">
            <v>PROTECTOR DE ROLLO  R3612</v>
          </cell>
          <cell r="C6737">
            <v>1.1499999999999999</v>
          </cell>
        </row>
        <row r="6738">
          <cell r="A6738">
            <v>51366</v>
          </cell>
          <cell r="B6738" t="str">
            <v>LLAVE PARA DESPACHADOR  N16</v>
          </cell>
          <cell r="C6738">
            <v>1</v>
          </cell>
        </row>
        <row r="6739">
          <cell r="A6739">
            <v>51367</v>
          </cell>
          <cell r="B6739" t="str">
            <v>ELBOW, 1/8 M X 1/4 90° NYLON 578 214 000</v>
          </cell>
          <cell r="C6739">
            <v>20.2</v>
          </cell>
        </row>
        <row r="6740">
          <cell r="A6740">
            <v>51370</v>
          </cell>
          <cell r="B6740" t="str">
            <v>7142218-2 C.B. ASSY MT-300</v>
          </cell>
          <cell r="C6740">
            <v>1827.73</v>
          </cell>
        </row>
        <row r="6741">
          <cell r="A6741">
            <v>51371</v>
          </cell>
          <cell r="B6741" t="str">
            <v>9330L TAPA JABONERA 885</v>
          </cell>
          <cell r="C6741">
            <v>61.9</v>
          </cell>
        </row>
        <row r="6742">
          <cell r="A6742">
            <v>51372</v>
          </cell>
          <cell r="B6742" t="str">
            <v>9346L TAPA JABONERA 886</v>
          </cell>
          <cell r="C6742">
            <v>90.24</v>
          </cell>
        </row>
        <row r="6743">
          <cell r="A6743">
            <v>51373</v>
          </cell>
          <cell r="B6743" t="str">
            <v>9346P BARRA DOSIFIC.JABONE.886</v>
          </cell>
          <cell r="C6743">
            <v>83.4</v>
          </cell>
        </row>
        <row r="6744">
          <cell r="A6744">
            <v>51374</v>
          </cell>
          <cell r="B6744" t="str">
            <v>7649106 COVER,SMALL CASE MOLD  W/INSERTS  (TAPA P/</v>
          </cell>
          <cell r="C6744">
            <v>100.6</v>
          </cell>
        </row>
        <row r="6745">
          <cell r="A6745">
            <v>51375</v>
          </cell>
          <cell r="B6745" t="str">
            <v>DOSIFICADOR 4+1 PRODUCTOS C/PISTOLA</v>
          </cell>
          <cell r="C6745">
            <v>3670.5</v>
          </cell>
        </row>
        <row r="6746">
          <cell r="A6746">
            <v>51376</v>
          </cell>
          <cell r="B6746" t="str">
            <v>DOSIFICADOR 4+2 PRODUCTOS C/PISTOLA</v>
          </cell>
          <cell r="C6746">
            <v>3504.1</v>
          </cell>
        </row>
        <row r="6747">
          <cell r="A6747">
            <v>51377</v>
          </cell>
          <cell r="B6747" t="str">
            <v>DOSIFICADOR 4 PRODUCTOS (ACTIVACIÓN SIMPLE)  SP-52</v>
          </cell>
          <cell r="C6747">
            <v>1683.7</v>
          </cell>
        </row>
        <row r="6748">
          <cell r="A6748">
            <v>51378</v>
          </cell>
          <cell r="B6748" t="str">
            <v>DOSIFICADOR 1 PRODUCTO CON PISTOLA  SP-5248</v>
          </cell>
          <cell r="C6748">
            <v>1136.83</v>
          </cell>
        </row>
        <row r="6749">
          <cell r="A6749">
            <v>51379</v>
          </cell>
          <cell r="B6749" t="str">
            <v>RACK METÁLICO PARA GALONES (GRANDE/MÓVIL)</v>
          </cell>
          <cell r="C6749">
            <v>2412.1999999999998</v>
          </cell>
        </row>
        <row r="6750">
          <cell r="A6750">
            <v>51380</v>
          </cell>
          <cell r="B6750" t="str">
            <v>RACK METÁLICO PARA GALONES (CHICO/EMPOTRABLE)</v>
          </cell>
          <cell r="C6750">
            <v>1814.64</v>
          </cell>
        </row>
        <row r="6751">
          <cell r="A6751">
            <v>51381</v>
          </cell>
          <cell r="B6751" t="str">
            <v>PULIDORA 175 RPM C/PAD DRIVER 20 PULG. 1.5 HP (MW2</v>
          </cell>
          <cell r="C6751">
            <v>12918.93</v>
          </cell>
        </row>
        <row r="6752">
          <cell r="A6752">
            <v>51382</v>
          </cell>
          <cell r="B6752" t="str">
            <v>PROTECTOR PARA CONTENEDOR DE CÁPSULA</v>
          </cell>
          <cell r="C6752">
            <v>697.40002441406295</v>
          </cell>
        </row>
        <row r="6753">
          <cell r="A6753">
            <v>51383</v>
          </cell>
          <cell r="B6753" t="str">
            <v>TAPON DE BOTELLA SANOR SC 99570609 S.SC. BOTTLE CA</v>
          </cell>
          <cell r="C6753">
            <v>2</v>
          </cell>
        </row>
        <row r="6754">
          <cell r="A6754">
            <v>51384</v>
          </cell>
          <cell r="B6754" t="str">
            <v>BOTELLA SANOR SC 99570607 S.SC. BOTTLE PLASTIC</v>
          </cell>
          <cell r="C6754">
            <v>9.6</v>
          </cell>
        </row>
        <row r="6755">
          <cell r="A6755">
            <v>51385</v>
          </cell>
          <cell r="B6755" t="str">
            <v>CUBIERTA SANOR SC 99570601 S.SC. COVER</v>
          </cell>
          <cell r="C6755">
            <v>68.3</v>
          </cell>
        </row>
        <row r="6756">
          <cell r="A6756">
            <v>51386</v>
          </cell>
          <cell r="B6756" t="str">
            <v>EMPAQUE DE TAPON SANOR SC 99570610 S.SC. FOIL LINE</v>
          </cell>
          <cell r="C6756">
            <v>0.3</v>
          </cell>
        </row>
        <row r="6757">
          <cell r="A6757">
            <v>51387</v>
          </cell>
          <cell r="B6757" t="str">
            <v>LLAVE SANOR SC 99571406 S.SC. KEY</v>
          </cell>
          <cell r="C6757">
            <v>11.8</v>
          </cell>
        </row>
        <row r="6758">
          <cell r="A6758">
            <v>51388</v>
          </cell>
          <cell r="B6758" t="str">
            <v>ETIQ. SANOR SC</v>
          </cell>
          <cell r="C6758">
            <v>2.1</v>
          </cell>
        </row>
        <row r="6759">
          <cell r="A6759">
            <v>51389</v>
          </cell>
          <cell r="B6759" t="str">
            <v>TUBO RATCHET STUD SANOR SC 99570605 S.SC. RATCHET</v>
          </cell>
          <cell r="C6759">
            <v>7.7</v>
          </cell>
        </row>
        <row r="6760">
          <cell r="A6760">
            <v>51390</v>
          </cell>
          <cell r="B6760" t="str">
            <v>PIJAS SANOR SC 95580900A S.SC.TAP-IT FASTENER</v>
          </cell>
          <cell r="C6760">
            <v>1</v>
          </cell>
        </row>
        <row r="6761">
          <cell r="A6761">
            <v>51391</v>
          </cell>
          <cell r="B6761" t="str">
            <v>CHAROLA SANOR SC 99570602 S.SC. TRAY W/SCISSOR</v>
          </cell>
          <cell r="C6761">
            <v>9.6</v>
          </cell>
        </row>
        <row r="6762">
          <cell r="A6762">
            <v>51392</v>
          </cell>
          <cell r="B6762" t="str">
            <v>CLIP TUBO SANOR SC 99581312A S.SC. TUBING CLIP</v>
          </cell>
          <cell r="C6762">
            <v>1.2</v>
          </cell>
        </row>
        <row r="6763">
          <cell r="A6763">
            <v>51393</v>
          </cell>
          <cell r="B6763" t="str">
            <v>TUBO PLASTICO 100 CM SANOR SC 99570619 S.SC.TUBING</v>
          </cell>
          <cell r="C6763">
            <v>5.2</v>
          </cell>
        </row>
        <row r="6764">
          <cell r="A6764">
            <v>51394</v>
          </cell>
          <cell r="B6764" t="str">
            <v>CLIP DE MECHA SANOR SC 99570604 S.SC. WICK CLIP</v>
          </cell>
          <cell r="C6764">
            <v>5.2</v>
          </cell>
        </row>
        <row r="6765">
          <cell r="A6765">
            <v>51395</v>
          </cell>
          <cell r="B6765" t="str">
            <v>TUBO MECHA SANOR SC 99570606 S.SC. WICK TUBE</v>
          </cell>
          <cell r="C6765">
            <v>3.1</v>
          </cell>
        </row>
        <row r="6766">
          <cell r="A6766">
            <v>51396</v>
          </cell>
          <cell r="B6766" t="str">
            <v>MECHA SANOR SC 99571305A S.SC. WICK FELT</v>
          </cell>
          <cell r="C6766">
            <v>4</v>
          </cell>
        </row>
        <row r="6767">
          <cell r="A6767">
            <v>51397</v>
          </cell>
          <cell r="B6767" t="str">
            <v>ALAMBRE 8 SANOR SC 99581335A S.SC. WIRE 8 STEEL</v>
          </cell>
          <cell r="C6767">
            <v>1.4</v>
          </cell>
        </row>
        <row r="6768">
          <cell r="A6768">
            <v>51398</v>
          </cell>
          <cell r="B6768" t="str">
            <v>PROTECTOR PARA CONTENEDOR DE CÁPSULA (DEMA)</v>
          </cell>
          <cell r="C6768">
            <v>697.40002441406295</v>
          </cell>
        </row>
        <row r="6769">
          <cell r="A6769">
            <v>51399</v>
          </cell>
          <cell r="B6769" t="str">
            <v>PORTAGALON P/RACK SUPER BASE</v>
          </cell>
          <cell r="C6769">
            <v>54</v>
          </cell>
        </row>
        <row r="6770">
          <cell r="A6770">
            <v>51400</v>
          </cell>
          <cell r="B6770" t="str">
            <v>WALL CHART SUPER BASE GENERICO</v>
          </cell>
          <cell r="C6770">
            <v>30</v>
          </cell>
        </row>
        <row r="6771">
          <cell r="A6771">
            <v>51401</v>
          </cell>
          <cell r="B6771" t="str">
            <v>WALL CHART S.B.P/CLIENTES ESP.</v>
          </cell>
          <cell r="C6771">
            <v>25</v>
          </cell>
        </row>
        <row r="6772">
          <cell r="A6772">
            <v>51402</v>
          </cell>
          <cell r="B6772" t="str">
            <v>VALVULA CHECK 10089401</v>
          </cell>
          <cell r="C6772">
            <v>75.930000000000007</v>
          </cell>
        </row>
        <row r="6773">
          <cell r="A6773">
            <v>51403</v>
          </cell>
          <cell r="B6773" t="str">
            <v>ENSAMBLE PISTOLA/CABLE10088619</v>
          </cell>
          <cell r="C6773">
            <v>1498.79</v>
          </cell>
        </row>
        <row r="6774">
          <cell r="A6774">
            <v>51404</v>
          </cell>
          <cell r="B6774" t="str">
            <v>KIT DE TIPS  690014</v>
          </cell>
          <cell r="C6774">
            <v>122.24</v>
          </cell>
        </row>
        <row r="6775">
          <cell r="A6775">
            <v>51405</v>
          </cell>
          <cell r="B6775" t="str">
            <v>ENSABLE TUBO P/DESC.EN BOTELLA 10088852</v>
          </cell>
          <cell r="C6775">
            <v>82.71</v>
          </cell>
        </row>
        <row r="6776">
          <cell r="A6776">
            <v>51406</v>
          </cell>
          <cell r="B6776" t="str">
            <v>MANGUERA DE SUCCION 1/4X14 FT 500814</v>
          </cell>
          <cell r="C6776">
            <v>115.74</v>
          </cell>
        </row>
        <row r="6777">
          <cell r="A6777">
            <v>51407</v>
          </cell>
          <cell r="B6777" t="str">
            <v>ENSAMLE EDUCTOR E-GAP 1GPM 290</v>
          </cell>
          <cell r="C6777">
            <v>635.86</v>
          </cell>
        </row>
        <row r="6778">
          <cell r="A6778">
            <v>51408</v>
          </cell>
          <cell r="B6778" t="str">
            <v>ENSAMBLE EDUCTOR E-GAP 3.5GPM 291</v>
          </cell>
          <cell r="C6778">
            <v>861.06</v>
          </cell>
        </row>
        <row r="6779">
          <cell r="A6779">
            <v>51409</v>
          </cell>
          <cell r="B6779" t="str">
            <v>CONECTOR DENTADO Y 1/4 10068721</v>
          </cell>
          <cell r="C6779">
            <v>61.65</v>
          </cell>
        </row>
        <row r="6780">
          <cell r="A6780">
            <v>51410</v>
          </cell>
          <cell r="B6780" t="str">
            <v>NUEVA ESTACION SANIT. CON KIT</v>
          </cell>
          <cell r="C6780">
            <v>3370.9</v>
          </cell>
        </row>
        <row r="6781">
          <cell r="A6781">
            <v>51411</v>
          </cell>
          <cell r="B6781" t="str">
            <v>904-8S VALVULA CHECK DE 1/4 P/ADITIVO ENJ.</v>
          </cell>
          <cell r="C6781">
            <v>220.5</v>
          </cell>
        </row>
        <row r="6782">
          <cell r="A6782">
            <v>51412</v>
          </cell>
          <cell r="B6782" t="str">
            <v>80-55-2 CODO P/DESCARGA DE1/4 A 90°</v>
          </cell>
          <cell r="C6782">
            <v>163.80000000000001</v>
          </cell>
        </row>
        <row r="6783">
          <cell r="A6783">
            <v>51413</v>
          </cell>
          <cell r="B6783" t="str">
            <v>RACK PARA BOTELLAS DE LITRO</v>
          </cell>
          <cell r="C6783">
            <v>123.81</v>
          </cell>
        </row>
        <row r="6784">
          <cell r="A6784">
            <v>51418</v>
          </cell>
          <cell r="B6784" t="str">
            <v>EQ.DOSIF.LIQ./LIQ.NOVA (HYDRO)</v>
          </cell>
          <cell r="C6784">
            <v>6907.71</v>
          </cell>
        </row>
        <row r="6785">
          <cell r="A6785">
            <v>51419</v>
          </cell>
          <cell r="B6785" t="str">
            <v>PUNTO DE INYECCION P/DETERGENT NOVA (HYDRO)</v>
          </cell>
          <cell r="C6785">
            <v>129.80000000000001</v>
          </cell>
        </row>
        <row r="6786">
          <cell r="A6786">
            <v>51420</v>
          </cell>
          <cell r="B6786" t="str">
            <v>Valvula check para equipo Nova</v>
          </cell>
          <cell r="C6786">
            <v>371.11</v>
          </cell>
        </row>
        <row r="6787">
          <cell r="A6787">
            <v>51421</v>
          </cell>
          <cell r="B6787" t="str">
            <v>MANGUERAS P/DET. PAQ. C/10 NOVA (HYDRO)</v>
          </cell>
          <cell r="C6787">
            <v>1934.09</v>
          </cell>
        </row>
        <row r="6788">
          <cell r="A6788">
            <v>51422</v>
          </cell>
          <cell r="B6788" t="str">
            <v>MANGUERAS P/BOMBA DE ENJ.C/10</v>
          </cell>
          <cell r="C6788">
            <v>2027.18</v>
          </cell>
        </row>
        <row r="6789">
          <cell r="A6789">
            <v>51423</v>
          </cell>
          <cell r="B6789" t="str">
            <v>RODILLOS PARA BOMBA DE ENJ. NOVA (HYDRO)</v>
          </cell>
          <cell r="C6789">
            <v>301.11</v>
          </cell>
        </row>
        <row r="6790">
          <cell r="A6790">
            <v>51424</v>
          </cell>
          <cell r="B6790" t="str">
            <v>TAPA ROJA P/BOMBA DE ENJ. NOVA (HYDRO)</v>
          </cell>
          <cell r="C6790">
            <v>221.58</v>
          </cell>
        </row>
        <row r="6791">
          <cell r="A6791">
            <v>51425</v>
          </cell>
          <cell r="B6791" t="str">
            <v>TRANSFORMADOR 13-06394-00(HYD)</v>
          </cell>
          <cell r="C6791">
            <v>918.8</v>
          </cell>
        </row>
        <row r="6792">
          <cell r="A6792">
            <v>51426</v>
          </cell>
          <cell r="B6792" t="str">
            <v>KIT MOTOR P/BOMBA DE DETERGENT</v>
          </cell>
          <cell r="C6792">
            <v>1761.74</v>
          </cell>
        </row>
        <row r="6793">
          <cell r="A6793">
            <v>51427</v>
          </cell>
          <cell r="B6793" t="str">
            <v>Tablilla electronica para equipo Nova</v>
          </cell>
          <cell r="C6793">
            <v>6209.78</v>
          </cell>
        </row>
        <row r="6794">
          <cell r="A6794">
            <v>51428</v>
          </cell>
          <cell r="B6794" t="str">
            <v>KIT DE MOTOR P/BOMBA DE ENJ. NOVA (HYDRO)</v>
          </cell>
          <cell r="C6794">
            <v>2642.24</v>
          </cell>
        </row>
        <row r="6795">
          <cell r="A6795">
            <v>51429</v>
          </cell>
          <cell r="B6795" t="str">
            <v>ECLIPSE C/6 BOMBAS NOVA(HYDRO)</v>
          </cell>
          <cell r="C6795">
            <v>28732.19</v>
          </cell>
        </row>
        <row r="6796">
          <cell r="A6796">
            <v>51430</v>
          </cell>
          <cell r="B6796" t="str">
            <v>ORION C/7 BOMBAS 18 OZ.(HYDRO)</v>
          </cell>
          <cell r="C6796">
            <v>36100.53</v>
          </cell>
        </row>
        <row r="6797">
          <cell r="A6797">
            <v>51431</v>
          </cell>
          <cell r="B6797" t="str">
            <v>ORION C/7 BOMBAS 46 OZ.(HYDRO)</v>
          </cell>
          <cell r="C6797">
            <v>46604.12</v>
          </cell>
        </row>
        <row r="6798">
          <cell r="A6798">
            <v>51437</v>
          </cell>
          <cell r="B6798" t="str">
            <v>RESISTENCIA LINCE AUTOMATICO</v>
          </cell>
          <cell r="C6798">
            <v>194.05</v>
          </cell>
        </row>
        <row r="6799">
          <cell r="A6799">
            <v>51438</v>
          </cell>
          <cell r="B6799" t="str">
            <v>RESISTENCIA IBERO PULSADOR</v>
          </cell>
          <cell r="C6799">
            <v>363.7</v>
          </cell>
        </row>
        <row r="6800">
          <cell r="A6800">
            <v>51439</v>
          </cell>
          <cell r="B6800" t="str">
            <v>RESISTENCIA IBERO AUTOMATICO</v>
          </cell>
          <cell r="C6800">
            <v>363.7</v>
          </cell>
        </row>
        <row r="6801">
          <cell r="A6801">
            <v>51440</v>
          </cell>
          <cell r="B6801" t="str">
            <v xml:space="preserve">SENSOR AURA AUTOMATICO         </v>
          </cell>
          <cell r="C6801">
            <v>559.53</v>
          </cell>
        </row>
        <row r="6802">
          <cell r="A6802">
            <v>51441</v>
          </cell>
          <cell r="B6802" t="str">
            <v>SENSOR LINCE AUTOMATICO</v>
          </cell>
          <cell r="C6802">
            <v>160.69999999999999</v>
          </cell>
        </row>
        <row r="6803">
          <cell r="A6803">
            <v>51442</v>
          </cell>
          <cell r="B6803" t="str">
            <v>SENSOR IBERO AUTOMATICO</v>
          </cell>
          <cell r="C6803">
            <v>542.86</v>
          </cell>
        </row>
        <row r="6804">
          <cell r="A6804">
            <v>51459</v>
          </cell>
          <cell r="B6804" t="str">
            <v>CIRCUITO AURA AUTOMATICO</v>
          </cell>
          <cell r="C6804">
            <v>538.08000000000004</v>
          </cell>
        </row>
        <row r="6805">
          <cell r="A6805">
            <v>51460</v>
          </cell>
          <cell r="B6805" t="str">
            <v>CIRCUITO LINCE AUTOMATICO</v>
          </cell>
          <cell r="C6805">
            <v>480.96</v>
          </cell>
        </row>
        <row r="6806">
          <cell r="A6806">
            <v>51461</v>
          </cell>
          <cell r="B6806" t="str">
            <v>CIRCUITO IBERO AUTOMATICO</v>
          </cell>
          <cell r="C6806">
            <v>154.19999999999999</v>
          </cell>
        </row>
        <row r="6807">
          <cell r="A6807">
            <v>51465</v>
          </cell>
          <cell r="B6807" t="str">
            <v>TEMPORIZADOR IBERO PULSADOR</v>
          </cell>
          <cell r="C6807">
            <v>275</v>
          </cell>
        </row>
        <row r="6808">
          <cell r="A6808">
            <v>51466</v>
          </cell>
          <cell r="B6808" t="str">
            <v>CONECTOR P/DESCARGA DE DET.LIQ</v>
          </cell>
          <cell r="C6808">
            <v>342.77</v>
          </cell>
        </row>
        <row r="6809">
          <cell r="A6809">
            <v>51478</v>
          </cell>
          <cell r="B6809" t="str">
            <v>1550 LAVADORA ALFOMBRAS CONCOR (COMPLETA)</v>
          </cell>
          <cell r="C6809">
            <v>85333.3</v>
          </cell>
        </row>
        <row r="6810">
          <cell r="A6810">
            <v>51479</v>
          </cell>
          <cell r="B6810" t="str">
            <v>TAPA C/LOGO P/JABONERA ESPUMAD</v>
          </cell>
          <cell r="C6810">
            <v>96.09</v>
          </cell>
        </row>
        <row r="6811">
          <cell r="A6811">
            <v>51480</v>
          </cell>
          <cell r="B6811" t="str">
            <v>Controlador Orion</v>
          </cell>
          <cell r="C6811">
            <v>16367.56</v>
          </cell>
        </row>
        <row r="6812">
          <cell r="A6812">
            <v>51481</v>
          </cell>
          <cell r="B6812" t="str">
            <v>03-03609-02 INTERFASE DE SEÑA LES DE LA MAQUINA</v>
          </cell>
          <cell r="C6812">
            <v>3010.65</v>
          </cell>
        </row>
        <row r="6813">
          <cell r="A6813">
            <v>51482</v>
          </cell>
          <cell r="B6813" t="str">
            <v>13-05516-150 CABLE J1 15 PIES</v>
          </cell>
          <cell r="C6813">
            <v>221.68</v>
          </cell>
        </row>
        <row r="6814">
          <cell r="A6814">
            <v>51483</v>
          </cell>
          <cell r="B6814" t="str">
            <v>13-05516-450 CABLE J1 45 PIES</v>
          </cell>
          <cell r="C6814">
            <v>962.24</v>
          </cell>
        </row>
        <row r="6815">
          <cell r="A6815">
            <v>51484</v>
          </cell>
          <cell r="B6815" t="str">
            <v>13-05516-075 CABLE J2 7.5 PIES</v>
          </cell>
          <cell r="C6815">
            <v>361.36</v>
          </cell>
        </row>
        <row r="6816">
          <cell r="A6816">
            <v>51485</v>
          </cell>
          <cell r="B6816" t="str">
            <v xml:space="preserve">50-04880-11 TABLILLA ELECTRONI CA PARA LAS BOMBAS </v>
          </cell>
          <cell r="C6816">
            <v>10275.85</v>
          </cell>
        </row>
        <row r="6817">
          <cell r="A6817">
            <v>51486</v>
          </cell>
          <cell r="B6817" t="str">
            <v>13-06151-01 JUEGO DE MOTOR Y BOMBA</v>
          </cell>
          <cell r="C6817">
            <v>1887.1</v>
          </cell>
        </row>
        <row r="6818">
          <cell r="A6818">
            <v>51487</v>
          </cell>
          <cell r="B6818" t="str">
            <v>Tapa frontal Orion 48 oz</v>
          </cell>
          <cell r="C6818">
            <v>275.64999999999998</v>
          </cell>
        </row>
        <row r="6819">
          <cell r="A6819">
            <v>51488</v>
          </cell>
          <cell r="B6819" t="str">
            <v>Base trasera de Bomba Peristáltica para Equipo Ori</v>
          </cell>
          <cell r="C6819">
            <v>332.43</v>
          </cell>
        </row>
        <row r="6820">
          <cell r="A6820">
            <v>51489</v>
          </cell>
          <cell r="B6820" t="str">
            <v>13-06621-00 RODILLOS DE LA BOM BA</v>
          </cell>
          <cell r="C6820">
            <v>520.39</v>
          </cell>
        </row>
        <row r="6821">
          <cell r="A6821">
            <v>51490</v>
          </cell>
          <cell r="B6821" t="str">
            <v>Motor de bomba para equipo 51431</v>
          </cell>
          <cell r="C6821">
            <v>2548.61</v>
          </cell>
        </row>
        <row r="6822">
          <cell r="A6822">
            <v>51491</v>
          </cell>
          <cell r="B6822" t="str">
            <v>13-06619-00 JUEGO DE BOMBA CON RODILLOS</v>
          </cell>
          <cell r="C6822">
            <v>829.39</v>
          </cell>
        </row>
        <row r="6823">
          <cell r="A6823">
            <v>51492</v>
          </cell>
          <cell r="B6823" t="str">
            <v>Manguera para equipo Orión 51431</v>
          </cell>
          <cell r="C6823">
            <v>295.86</v>
          </cell>
        </row>
        <row r="6824">
          <cell r="A6824">
            <v>51493</v>
          </cell>
          <cell r="B6824" t="str">
            <v>13-03313-03 JUEGO DE MOTOR Y BOMBA 110 V</v>
          </cell>
          <cell r="C6824">
            <v>1207.2</v>
          </cell>
        </row>
        <row r="6825">
          <cell r="A6825">
            <v>51494</v>
          </cell>
          <cell r="B6825" t="str">
            <v>Tapa frontal Orion</v>
          </cell>
          <cell r="C6825">
            <v>507.9</v>
          </cell>
        </row>
        <row r="6826">
          <cell r="A6826">
            <v>51495</v>
          </cell>
          <cell r="B6826" t="str">
            <v>Base trasera de Bomba Peristáltica para Equipo Ori</v>
          </cell>
          <cell r="C6826">
            <v>543.54</v>
          </cell>
        </row>
        <row r="6827">
          <cell r="A6827">
            <v>51496</v>
          </cell>
          <cell r="B6827" t="str">
            <v>03-03157-02 RODILLOS DE LA BOM BA</v>
          </cell>
          <cell r="C6827">
            <v>437.42</v>
          </cell>
        </row>
        <row r="6828">
          <cell r="A6828">
            <v>51497</v>
          </cell>
          <cell r="B6828" t="str">
            <v>Motor de Bomba Peristáltica a 110 v para  Orión</v>
          </cell>
          <cell r="C6828">
            <v>1761.89</v>
          </cell>
        </row>
        <row r="6829">
          <cell r="A6829">
            <v>51498</v>
          </cell>
          <cell r="B6829" t="str">
            <v>13-04204-02 JUEGO DE BOMBA</v>
          </cell>
          <cell r="C6829">
            <v>514.09</v>
          </cell>
        </row>
        <row r="6830">
          <cell r="A6830">
            <v>51499</v>
          </cell>
          <cell r="B6830" t="str">
            <v xml:space="preserve">13-07984-10 MANGUERA PARA LA   BOMBA EPDM         </v>
          </cell>
          <cell r="C6830">
            <v>173.31</v>
          </cell>
        </row>
        <row r="6831">
          <cell r="A6831">
            <v>51500</v>
          </cell>
          <cell r="B6831" t="str">
            <v>49-04802-00 REGULADOR DE PRE SION</v>
          </cell>
          <cell r="C6831">
            <v>1397.8</v>
          </cell>
        </row>
        <row r="6832">
          <cell r="A6832">
            <v>51501</v>
          </cell>
          <cell r="B6832" t="str">
            <v>49-04803-00 VALVULA SOLENOIDE 24 VOLTS</v>
          </cell>
          <cell r="C6832">
            <v>3813.56</v>
          </cell>
        </row>
        <row r="6833">
          <cell r="A6833">
            <v>51502</v>
          </cell>
          <cell r="B6833" t="str">
            <v>Sensor de Flujo de agua</v>
          </cell>
          <cell r="C6833">
            <v>2308.15</v>
          </cell>
        </row>
        <row r="6834">
          <cell r="A6834">
            <v>51503</v>
          </cell>
          <cell r="B6834" t="str">
            <v>41-04207-46 VALVULA ANTIRETORN</v>
          </cell>
          <cell r="C6834">
            <v>463.7</v>
          </cell>
        </row>
        <row r="6835">
          <cell r="A6835">
            <v>51504</v>
          </cell>
          <cell r="B6835" t="str">
            <v>03-05828-31 RODILLOS P/ BOMBAS</v>
          </cell>
          <cell r="C6835">
            <v>223.66</v>
          </cell>
        </row>
        <row r="6836">
          <cell r="A6836">
            <v>51505</v>
          </cell>
          <cell r="B6836" t="str">
            <v>Tablilla Electrónica para Equipo Eclipse</v>
          </cell>
          <cell r="C6836">
            <v>3512.37</v>
          </cell>
        </row>
        <row r="6837">
          <cell r="A6837">
            <v>51506</v>
          </cell>
          <cell r="B6837" t="str">
            <v>03-05516-150 CABLE J1 5 MT</v>
          </cell>
          <cell r="C6837">
            <v>354.61</v>
          </cell>
        </row>
        <row r="6838">
          <cell r="A6838">
            <v>51507</v>
          </cell>
          <cell r="B6838" t="str">
            <v>13-05516-300 CABLE J1 10 MT</v>
          </cell>
          <cell r="C6838">
            <v>611.33000000000004</v>
          </cell>
        </row>
        <row r="6839">
          <cell r="A6839">
            <v>51508</v>
          </cell>
          <cell r="B6839" t="str">
            <v>13-05516-075 CABLE J2 7.5 PIES</v>
          </cell>
          <cell r="C6839">
            <v>359.78</v>
          </cell>
        </row>
        <row r="6840">
          <cell r="A6840">
            <v>51509</v>
          </cell>
          <cell r="B6840" t="str">
            <v>Motor de Bomba Peristáltico a 110 v. para  Eclips</v>
          </cell>
          <cell r="C6840">
            <v>1098.77</v>
          </cell>
        </row>
        <row r="6841">
          <cell r="A6841">
            <v>51510</v>
          </cell>
          <cell r="B6841" t="str">
            <v>13-06143-02 MOTOR 208 V.</v>
          </cell>
          <cell r="C6841">
            <v>689.53</v>
          </cell>
        </row>
        <row r="6842">
          <cell r="A6842">
            <v>51511</v>
          </cell>
          <cell r="B6842" t="str">
            <v>13-06720-10 MANGUERA EPDM-642 PAQ. C/10</v>
          </cell>
          <cell r="C6842">
            <v>2384.79</v>
          </cell>
        </row>
        <row r="6843">
          <cell r="A6843">
            <v>51512</v>
          </cell>
          <cell r="B6843" t="str">
            <v>13-06720-25 MANGUERA EPDM-642 PAQ. C/25</v>
          </cell>
          <cell r="C6843">
            <v>5643.35</v>
          </cell>
        </row>
        <row r="6844">
          <cell r="A6844">
            <v>51513</v>
          </cell>
          <cell r="B6844" t="str">
            <v>Manguera para equipo Orión 51430</v>
          </cell>
          <cell r="C6844">
            <v>269.05</v>
          </cell>
        </row>
        <row r="6845">
          <cell r="A6845">
            <v>51514</v>
          </cell>
          <cell r="B6845" t="str">
            <v>Controlador Eclipse.</v>
          </cell>
          <cell r="C6845">
            <v>3593.3</v>
          </cell>
        </row>
        <row r="6846">
          <cell r="A6846">
            <v>51515</v>
          </cell>
          <cell r="B6846" t="str">
            <v>Interfase de Señales</v>
          </cell>
          <cell r="C6846">
            <v>3531.39</v>
          </cell>
        </row>
        <row r="6847">
          <cell r="A6847">
            <v>51516</v>
          </cell>
          <cell r="B6847" t="str">
            <v>Tapa frontal Eclipse</v>
          </cell>
          <cell r="C6847">
            <v>176.85</v>
          </cell>
        </row>
        <row r="6848">
          <cell r="A6848">
            <v>51517</v>
          </cell>
          <cell r="B6848" t="str">
            <v>SOPORTE PARA LGS (BOLSA C/25PZ</v>
          </cell>
          <cell r="C6848">
            <v>265.5</v>
          </cell>
        </row>
        <row r="6849">
          <cell r="A6849">
            <v>51518</v>
          </cell>
          <cell r="B6849" t="str">
            <v>ECLIPSE C/6 BOMBAS C/FLUSH Y CONTROLADOR EXF</v>
          </cell>
          <cell r="C6849">
            <v>19833.599999999999</v>
          </cell>
        </row>
        <row r="6850">
          <cell r="A6850">
            <v>51519</v>
          </cell>
          <cell r="B6850" t="str">
            <v>KIT DE LAVADO DE MANOS</v>
          </cell>
          <cell r="C6850">
            <v>91</v>
          </cell>
        </row>
        <row r="6851">
          <cell r="A6851">
            <v>51520</v>
          </cell>
          <cell r="B6851" t="str">
            <v>REPUESTO P/SOPORTE DE LGS BOLSA C/50 PZAS.</v>
          </cell>
          <cell r="C6851">
            <v>142.9</v>
          </cell>
        </row>
        <row r="6852">
          <cell r="A6852">
            <v>51521</v>
          </cell>
          <cell r="B6852" t="str">
            <v>ESTACION DE DESENG.C/TERMOSTAT</v>
          </cell>
          <cell r="C6852">
            <v>18204.55</v>
          </cell>
        </row>
        <row r="6853">
          <cell r="A6853">
            <v>51522</v>
          </cell>
          <cell r="B6853" t="str">
            <v>CUBIERTA FRONTAL P/DOSIFICADOR L.G.S.</v>
          </cell>
          <cell r="C6853">
            <v>78.06</v>
          </cell>
        </row>
        <row r="6854">
          <cell r="A6854">
            <v>51523</v>
          </cell>
          <cell r="B6854" t="str">
            <v>RESPALDO TRASERO P/DOSIFICADOR L.G.S.</v>
          </cell>
          <cell r="C6854">
            <v>50.9</v>
          </cell>
        </row>
        <row r="6855">
          <cell r="A6855">
            <v>51524</v>
          </cell>
          <cell r="B6855" t="str">
            <v>INSERTO PLASTICO P/DOSIFICADOR L.G.S.</v>
          </cell>
          <cell r="C6855">
            <v>7.03</v>
          </cell>
        </row>
        <row r="6856">
          <cell r="A6856">
            <v>51525</v>
          </cell>
          <cell r="B6856" t="str">
            <v>TANQUE DE RESERVA P/DOSIFICADO L.G.S.</v>
          </cell>
          <cell r="C6856">
            <v>12.62</v>
          </cell>
        </row>
        <row r="6857">
          <cell r="A6857">
            <v>51526</v>
          </cell>
          <cell r="B6857" t="str">
            <v>SET DE TAPA,PIN,RESORTEySOSTEN DE DOSIFICADOR L.G.</v>
          </cell>
          <cell r="C6857">
            <v>16.27</v>
          </cell>
        </row>
        <row r="6858">
          <cell r="A6858">
            <v>51527</v>
          </cell>
          <cell r="B6858" t="str">
            <v>PIN EN CRUZ P/DOSIFICADOR LGS</v>
          </cell>
          <cell r="C6858">
            <v>1.4</v>
          </cell>
        </row>
        <row r="6859">
          <cell r="A6859">
            <v>51528</v>
          </cell>
          <cell r="B6859" t="str">
            <v>RESORTE P/DOSIFICADOR DE L.G.S</v>
          </cell>
          <cell r="C6859">
            <v>2.1</v>
          </cell>
        </row>
        <row r="6860">
          <cell r="A6860">
            <v>51529</v>
          </cell>
          <cell r="B6860" t="str">
            <v>SOSTEN DE RESORTE P/DOSIFICADO L.G.S.</v>
          </cell>
          <cell r="C6860">
            <v>2.1</v>
          </cell>
        </row>
        <row r="6861">
          <cell r="A6861">
            <v>51530</v>
          </cell>
          <cell r="B6861" t="str">
            <v>BOTELLA P/LIQUIDO (720 ML.)PAR DOSIFICADOR L.G.S.</v>
          </cell>
          <cell r="C6861">
            <v>20.98</v>
          </cell>
        </row>
        <row r="6862">
          <cell r="A6862">
            <v>51531</v>
          </cell>
          <cell r="B6862" t="str">
            <v>CODO DE RETENCIN P/DOSIFICADO L.G.S.</v>
          </cell>
          <cell r="C6862">
            <v>3.52</v>
          </cell>
        </row>
        <row r="6863">
          <cell r="A6863">
            <v>51532</v>
          </cell>
          <cell r="B6863" t="str">
            <v>CLIP POSICIONADOR P/DOSIFICADO L.G.S.</v>
          </cell>
          <cell r="C6863">
            <v>3.99</v>
          </cell>
        </row>
        <row r="6864">
          <cell r="A6864">
            <v>51533</v>
          </cell>
          <cell r="B6864" t="str">
            <v>TUBO PLASTICO P/DOSIFICADOR L.G.S.</v>
          </cell>
          <cell r="C6864">
            <v>7.42</v>
          </cell>
        </row>
        <row r="6865">
          <cell r="A6865">
            <v>51534</v>
          </cell>
          <cell r="B6865" t="str">
            <v>LLAVE PARA DOSIFICADOR DE LGS</v>
          </cell>
          <cell r="C6865">
            <v>8.42</v>
          </cell>
        </row>
        <row r="6866">
          <cell r="A6866">
            <v>51535</v>
          </cell>
          <cell r="B6866" t="str">
            <v>BASE ACRÍLICA P/DOSIFICADOR DE L.G.S.</v>
          </cell>
          <cell r="C6866">
            <v>7.78</v>
          </cell>
        </row>
        <row r="6867">
          <cell r="A6867">
            <v>51536</v>
          </cell>
          <cell r="B6867" t="str">
            <v>BANDA MARMOL (PLAST.)P/DOSIFI CADOR DE L.G.S.</v>
          </cell>
          <cell r="C6867">
            <v>5.34</v>
          </cell>
        </row>
        <row r="6868">
          <cell r="A6868">
            <v>51537</v>
          </cell>
          <cell r="B6868" t="str">
            <v>BOMBA ESPUMADORA P/NUEVA JABO NERA ESPUMA</v>
          </cell>
          <cell r="C6868">
            <v>22.12</v>
          </cell>
        </row>
        <row r="6869">
          <cell r="A6869">
            <v>51538</v>
          </cell>
          <cell r="B6869" t="str">
            <v>SOSTEN DE BOMBA P/NUEVA JABONE RA ESPUMA</v>
          </cell>
          <cell r="C6869">
            <v>4.68</v>
          </cell>
        </row>
        <row r="6870">
          <cell r="A6870">
            <v>51539</v>
          </cell>
          <cell r="B6870" t="str">
            <v>MIRILLA P/NUEVA JABONERA ESPUM</v>
          </cell>
          <cell r="C6870">
            <v>5.04</v>
          </cell>
        </row>
        <row r="6871">
          <cell r="A6871">
            <v>51540</v>
          </cell>
          <cell r="B6871" t="str">
            <v>MAQUINA LAVALOZA HOBART C-44A</v>
          </cell>
          <cell r="C6871">
            <v>219535</v>
          </cell>
        </row>
        <row r="6872">
          <cell r="A6872">
            <v>51541</v>
          </cell>
          <cell r="B6872" t="str">
            <v>MAQUINA LAVALOZA HOBART C-44A</v>
          </cell>
          <cell r="C6872">
            <v>174723.78</v>
          </cell>
        </row>
        <row r="6873">
          <cell r="A6873">
            <v>51542</v>
          </cell>
          <cell r="B6873" t="str">
            <v>MAQUINA LAVALOZA HOBART AM-15-</v>
          </cell>
          <cell r="C6873">
            <v>123859.88</v>
          </cell>
        </row>
        <row r="6874">
          <cell r="A6874">
            <v>51543</v>
          </cell>
          <cell r="B6874" t="str">
            <v>MAQUINA P/LAVADO DE CRISTALERIA</v>
          </cell>
          <cell r="C6874">
            <v>64095.59</v>
          </cell>
        </row>
        <row r="6875">
          <cell r="A6875">
            <v>51544</v>
          </cell>
          <cell r="B6875" t="str">
            <v>PULIDORA ALTA VEL.1600 RPM 20 (MW1600)</v>
          </cell>
          <cell r="C6875">
            <v>23364.87</v>
          </cell>
        </row>
        <row r="6876">
          <cell r="A6876">
            <v>51545</v>
          </cell>
          <cell r="B6876" t="str">
            <v>KIT REPARACION B51</v>
          </cell>
          <cell r="C6876">
            <v>135.11000000000001</v>
          </cell>
        </row>
        <row r="6877">
          <cell r="A6877">
            <v>51546</v>
          </cell>
          <cell r="B6877" t="str">
            <v>KIT REPARACION BK50</v>
          </cell>
          <cell r="C6877">
            <v>158.91</v>
          </cell>
        </row>
        <row r="6878">
          <cell r="A6878">
            <v>51547</v>
          </cell>
          <cell r="B6878" t="str">
            <v>CEPILLO ROTATIVO 19 EN P.P. CON ALZA Y BASE DE MA</v>
          </cell>
          <cell r="C6878">
            <v>299.39999999999998</v>
          </cell>
        </row>
        <row r="6879">
          <cell r="A6879">
            <v>51548</v>
          </cell>
          <cell r="B6879" t="str">
            <v>ESTACION SANITIZANTE ACERO INOX.</v>
          </cell>
          <cell r="C6879">
            <v>3855.5</v>
          </cell>
        </row>
        <row r="6880">
          <cell r="A6880">
            <v>51549</v>
          </cell>
          <cell r="B6880" t="str">
            <v>ESTACION SANITIZANTE ACERO INOX.</v>
          </cell>
          <cell r="C6880">
            <v>4648.37</v>
          </cell>
        </row>
        <row r="6881">
          <cell r="A6881">
            <v>51550</v>
          </cell>
          <cell r="B6881" t="str">
            <v>EDUCTOR E-GAP (10088840)</v>
          </cell>
          <cell r="C6881">
            <v>57.99</v>
          </cell>
        </row>
        <row r="6882">
          <cell r="A6882">
            <v>51551</v>
          </cell>
          <cell r="B6882" t="str">
            <v>GANCHO PARA MANGUERA (10080730)</v>
          </cell>
          <cell r="C6882">
            <v>9.11</v>
          </cell>
        </row>
        <row r="6883">
          <cell r="A6883">
            <v>51552</v>
          </cell>
          <cell r="B6883" t="str">
            <v>MANGUERA DE DESCARGA 1/2X6 (10084485)</v>
          </cell>
          <cell r="C6883">
            <v>216.37</v>
          </cell>
        </row>
        <row r="6884">
          <cell r="A6884">
            <v>51553</v>
          </cell>
          <cell r="B6884" t="str">
            <v>KIT ESPUMADOR-ASPRESOR</v>
          </cell>
          <cell r="C6884">
            <v>1244.7</v>
          </cell>
        </row>
        <row r="6885">
          <cell r="A6885">
            <v>51554</v>
          </cell>
          <cell r="B6885" t="str">
            <v>ESTACION DE LAVADO</v>
          </cell>
          <cell r="C6885">
            <v>19688.46</v>
          </cell>
        </row>
        <row r="6886">
          <cell r="A6886">
            <v>51555</v>
          </cell>
          <cell r="B6886" t="str">
            <v>RESISTENCIA P/BOSTER DE H66 (ITA-230083)</v>
          </cell>
          <cell r="C6886">
            <v>1729.77</v>
          </cell>
        </row>
        <row r="6887">
          <cell r="A6887">
            <v>51556</v>
          </cell>
          <cell r="B6887" t="str">
            <v>SWITCHS P/H2 (490379 RP TCELL PCB COILS)</v>
          </cell>
          <cell r="C6887">
            <v>10.1</v>
          </cell>
        </row>
        <row r="6888">
          <cell r="A6888">
            <v>51557</v>
          </cell>
          <cell r="B6888" t="str">
            <v>STAINER WASHER 238100</v>
          </cell>
          <cell r="C6888">
            <v>6.58</v>
          </cell>
        </row>
        <row r="6889">
          <cell r="A6889">
            <v>51558</v>
          </cell>
          <cell r="B6889" t="str">
            <v>PIPE PLUG 10075925</v>
          </cell>
          <cell r="C6889">
            <v>10.86</v>
          </cell>
        </row>
        <row r="6890">
          <cell r="A6890">
            <v>51559</v>
          </cell>
          <cell r="B6890" t="str">
            <v>BALL VALVE 10084020</v>
          </cell>
          <cell r="C6890">
            <v>178.39</v>
          </cell>
        </row>
        <row r="6891">
          <cell r="A6891">
            <v>51560</v>
          </cell>
          <cell r="B6891" t="str">
            <v>SWIVEL NUT 506502</v>
          </cell>
          <cell r="C6891">
            <v>13.3</v>
          </cell>
        </row>
        <row r="6892">
          <cell r="A6892">
            <v>51561</v>
          </cell>
          <cell r="B6892" t="str">
            <v>NUT 10005803</v>
          </cell>
          <cell r="C6892">
            <v>3.93</v>
          </cell>
        </row>
        <row r="6893">
          <cell r="A6893">
            <v>51562</v>
          </cell>
          <cell r="B6893" t="str">
            <v>HOSE HANGER 605400</v>
          </cell>
          <cell r="C6893">
            <v>168.18</v>
          </cell>
        </row>
        <row r="6894">
          <cell r="A6894">
            <v>51563</v>
          </cell>
          <cell r="B6894" t="str">
            <v>TIPS TRANSPARENTE 690001</v>
          </cell>
          <cell r="C6894">
            <v>18.22</v>
          </cell>
        </row>
        <row r="6895">
          <cell r="A6895">
            <v>51564</v>
          </cell>
          <cell r="B6895" t="str">
            <v>TIPS ROSA 690002</v>
          </cell>
          <cell r="C6895">
            <v>17.96</v>
          </cell>
        </row>
        <row r="6896">
          <cell r="A6896">
            <v>51565</v>
          </cell>
          <cell r="B6896" t="str">
            <v>TIPS MORADO 690003</v>
          </cell>
          <cell r="C6896">
            <v>17.96</v>
          </cell>
        </row>
        <row r="6897">
          <cell r="A6897">
            <v>51566</v>
          </cell>
          <cell r="B6897" t="str">
            <v>TIPS AGUA (AZUL CLARO) 690016</v>
          </cell>
          <cell r="C6897">
            <v>18.22</v>
          </cell>
        </row>
        <row r="6898">
          <cell r="A6898">
            <v>51567</v>
          </cell>
          <cell r="B6898" t="str">
            <v>TIPS AMARILLO 690004</v>
          </cell>
          <cell r="C6898">
            <v>10.119999999999999</v>
          </cell>
        </row>
        <row r="6899">
          <cell r="A6899">
            <v>51568</v>
          </cell>
          <cell r="B6899" t="str">
            <v>TIPS CAFE 690005</v>
          </cell>
          <cell r="C6899">
            <v>10.119999999999999</v>
          </cell>
        </row>
        <row r="6900">
          <cell r="A6900">
            <v>51569</v>
          </cell>
          <cell r="B6900" t="str">
            <v>TIPS NARANJA 690024</v>
          </cell>
          <cell r="C6900">
            <v>10.119999999999999</v>
          </cell>
        </row>
        <row r="6901">
          <cell r="A6901">
            <v>51570</v>
          </cell>
          <cell r="B6901" t="str">
            <v>TIPS VERDE 690006</v>
          </cell>
          <cell r="C6901">
            <v>10.119999999999999</v>
          </cell>
        </row>
        <row r="6902">
          <cell r="A6902">
            <v>51571</v>
          </cell>
          <cell r="B6902" t="str">
            <v>TIPS CAFE CLARO 690007</v>
          </cell>
          <cell r="C6902">
            <v>10.119999999999999</v>
          </cell>
        </row>
        <row r="6903">
          <cell r="A6903">
            <v>51572</v>
          </cell>
          <cell r="B6903" t="str">
            <v>TIPS AZUL 690008</v>
          </cell>
          <cell r="C6903">
            <v>10.119999999999999</v>
          </cell>
        </row>
        <row r="6904">
          <cell r="A6904">
            <v>51573</v>
          </cell>
          <cell r="B6904" t="str">
            <v>TIPS BLANCO 690025</v>
          </cell>
          <cell r="C6904">
            <v>18.22</v>
          </cell>
        </row>
        <row r="6905">
          <cell r="A6905">
            <v>51574</v>
          </cell>
          <cell r="B6905" t="str">
            <v>TIPS ROJO 690009</v>
          </cell>
          <cell r="C6905">
            <v>10.119999999999999</v>
          </cell>
        </row>
        <row r="6906">
          <cell r="A6906">
            <v>51575</v>
          </cell>
          <cell r="B6906" t="str">
            <v>TIPS BEIGE 690010</v>
          </cell>
          <cell r="C6906">
            <v>10.119999999999999</v>
          </cell>
        </row>
        <row r="6907">
          <cell r="A6907">
            <v>51576</v>
          </cell>
          <cell r="B6907" t="str">
            <v>TIPS NEGRO 690011</v>
          </cell>
          <cell r="C6907">
            <v>10.119999999999999</v>
          </cell>
        </row>
        <row r="6908">
          <cell r="A6908">
            <v>51577</v>
          </cell>
          <cell r="B6908" t="str">
            <v>TIPS GRIS 690012</v>
          </cell>
          <cell r="C6908">
            <v>10.119999999999999</v>
          </cell>
        </row>
        <row r="6909">
          <cell r="A6909">
            <v>51578</v>
          </cell>
          <cell r="B6909" t="str">
            <v>TIPS MORADO CLARO 10027001</v>
          </cell>
          <cell r="C6909">
            <v>51.5</v>
          </cell>
        </row>
        <row r="6910">
          <cell r="A6910">
            <v>51579</v>
          </cell>
          <cell r="B6910" t="str">
            <v>MANGUERA GOOD YEAR AZUL 1/2X 15 MT. CON CONEXIONE</v>
          </cell>
          <cell r="C6910">
            <v>510.72</v>
          </cell>
        </row>
        <row r="6911">
          <cell r="A6911">
            <v>51580</v>
          </cell>
          <cell r="B6911" t="str">
            <v>EQUIPO ESPUMADOR DE PLASTICO</v>
          </cell>
          <cell r="C6911">
            <v>376.31</v>
          </cell>
        </row>
        <row r="6912">
          <cell r="A6912">
            <v>51581</v>
          </cell>
          <cell r="B6912" t="str">
            <v>ENSAMBLE DE PISTOLA 10083713</v>
          </cell>
          <cell r="C6912">
            <v>289.27</v>
          </cell>
        </row>
        <row r="6913">
          <cell r="A6913">
            <v>51582</v>
          </cell>
          <cell r="B6913" t="str">
            <v>COPLE RAPIDO 10061500</v>
          </cell>
          <cell r="C6913">
            <v>130.99</v>
          </cell>
        </row>
        <row r="6914">
          <cell r="A6914">
            <v>51583</v>
          </cell>
          <cell r="B6914" t="str">
            <v>PISTOLA ROCIADORA 10083710</v>
          </cell>
          <cell r="C6914">
            <v>339.46</v>
          </cell>
        </row>
        <row r="6915">
          <cell r="A6915">
            <v>51584</v>
          </cell>
          <cell r="B6915" t="str">
            <v>SET TORNILLO MICROM.Y TUBO J (OO-102)</v>
          </cell>
          <cell r="C6915">
            <v>5.71</v>
          </cell>
        </row>
        <row r="6916">
          <cell r="A6916">
            <v>51585</v>
          </cell>
          <cell r="B6916" t="str">
            <v>EDUCTOR DE 3.5 GPM P/EST.SANIT 440800</v>
          </cell>
          <cell r="C6916">
            <v>150.58000000000001</v>
          </cell>
        </row>
        <row r="6917">
          <cell r="A6917">
            <v>51586</v>
          </cell>
          <cell r="B6917" t="str">
            <v>TAPA PARA ESPUMADOR 10061501</v>
          </cell>
          <cell r="C6917">
            <v>339.85</v>
          </cell>
        </row>
        <row r="6918">
          <cell r="A6918">
            <v>51587</v>
          </cell>
          <cell r="B6918" t="str">
            <v>TAPA DE ROCIADOR 10061502</v>
          </cell>
          <cell r="C6918">
            <v>339.85</v>
          </cell>
        </row>
        <row r="6919">
          <cell r="A6919">
            <v>51590</v>
          </cell>
          <cell r="B6919" t="str">
            <v>40 RPM 24 VDC MOTOR (7010241)</v>
          </cell>
          <cell r="C6919">
            <v>1697.43</v>
          </cell>
        </row>
        <row r="6920">
          <cell r="A6920">
            <v>51591</v>
          </cell>
          <cell r="B6920" t="str">
            <v>SQUEZZE TUBE T53T (7018096)</v>
          </cell>
          <cell r="C6920">
            <v>86.15</v>
          </cell>
        </row>
        <row r="6921">
          <cell r="A6921">
            <v>51592</v>
          </cell>
          <cell r="B6921" t="str">
            <v>LAVADORA DE LOZA DE TUNEL C44A</v>
          </cell>
          <cell r="C6921">
            <v>266275.20000000001</v>
          </cell>
        </row>
        <row r="6922">
          <cell r="A6922">
            <v>51593</v>
          </cell>
          <cell r="B6922" t="str">
            <v>C44A-1505</v>
          </cell>
          <cell r="C6922">
            <v>266275.20000000001</v>
          </cell>
        </row>
        <row r="6923">
          <cell r="A6923">
            <v>51594</v>
          </cell>
          <cell r="B6923" t="str">
            <v>LAVADORA DE LOZA TIPO CAMPANA</v>
          </cell>
          <cell r="C6923">
            <v>84508.4</v>
          </cell>
        </row>
        <row r="6924">
          <cell r="A6924">
            <v>51595</v>
          </cell>
          <cell r="B6924" t="str">
            <v>H50</v>
          </cell>
          <cell r="C6924">
            <v>54859.199999999997</v>
          </cell>
        </row>
        <row r="6925">
          <cell r="A6925">
            <v>51596</v>
          </cell>
          <cell r="B6925" t="str">
            <v>LXIH-4</v>
          </cell>
          <cell r="C6925">
            <v>110437.8</v>
          </cell>
        </row>
        <row r="6926">
          <cell r="A6926">
            <v>51597</v>
          </cell>
          <cell r="B6926" t="str">
            <v>AM 15-1 ELECTRICA</v>
          </cell>
          <cell r="C6926">
            <v>178190.7</v>
          </cell>
        </row>
        <row r="6927">
          <cell r="A6927">
            <v>51598</v>
          </cell>
          <cell r="B6927" t="str">
            <v>AM 15-2 ELECTRICA C/ BOOSTER</v>
          </cell>
          <cell r="C6927">
            <v>212949.3</v>
          </cell>
        </row>
        <row r="6928">
          <cell r="A6928">
            <v>51599</v>
          </cell>
          <cell r="B6928" t="str">
            <v>AM 15-16 GAS LP</v>
          </cell>
          <cell r="C6928">
            <v>220875.6</v>
          </cell>
        </row>
        <row r="6929">
          <cell r="A6929">
            <v>51600</v>
          </cell>
          <cell r="B6929" t="str">
            <v>AM 15-15</v>
          </cell>
          <cell r="C6929">
            <v>220875.6</v>
          </cell>
        </row>
        <row r="6930">
          <cell r="A6930">
            <v>51601</v>
          </cell>
          <cell r="B6930" t="str">
            <v>C44A-302</v>
          </cell>
          <cell r="C6930">
            <v>304725.3</v>
          </cell>
        </row>
        <row r="6931">
          <cell r="A6931">
            <v>51602</v>
          </cell>
          <cell r="B6931" t="str">
            <v>C44A-263</v>
          </cell>
          <cell r="C6931">
            <v>335371.5</v>
          </cell>
        </row>
        <row r="6932">
          <cell r="A6932">
            <v>51603</v>
          </cell>
          <cell r="B6932" t="str">
            <v>C44A-676</v>
          </cell>
          <cell r="C6932">
            <v>349215.3</v>
          </cell>
        </row>
        <row r="6933">
          <cell r="A6933">
            <v>51604</v>
          </cell>
          <cell r="B6933" t="str">
            <v>C44A-732</v>
          </cell>
          <cell r="C6933">
            <v>349215.3</v>
          </cell>
        </row>
        <row r="6934">
          <cell r="A6934">
            <v>51605</v>
          </cell>
          <cell r="B6934" t="str">
            <v>C44A-506</v>
          </cell>
          <cell r="C6934">
            <v>349215.3</v>
          </cell>
        </row>
        <row r="6935">
          <cell r="A6935">
            <v>51606</v>
          </cell>
          <cell r="B6935" t="str">
            <v>C44A-507</v>
          </cell>
          <cell r="C6935">
            <v>349215.3</v>
          </cell>
        </row>
        <row r="6936">
          <cell r="A6936">
            <v>51607</v>
          </cell>
          <cell r="B6936" t="str">
            <v>C44A-1599</v>
          </cell>
          <cell r="C6936">
            <v>395564.6</v>
          </cell>
        </row>
        <row r="6937">
          <cell r="A6937">
            <v>51608</v>
          </cell>
          <cell r="B6937" t="str">
            <v>C44A-1560</v>
          </cell>
          <cell r="C6937">
            <v>395564.6</v>
          </cell>
        </row>
        <row r="6938">
          <cell r="A6938">
            <v>51609</v>
          </cell>
          <cell r="B6938" t="str">
            <v>C44A-1647</v>
          </cell>
          <cell r="C6938">
            <v>395564.6</v>
          </cell>
        </row>
        <row r="6939">
          <cell r="A6939">
            <v>51610</v>
          </cell>
          <cell r="B6939" t="str">
            <v>C44A-1583</v>
          </cell>
          <cell r="C6939">
            <v>395562.9</v>
          </cell>
        </row>
        <row r="6940">
          <cell r="A6940">
            <v>51611</v>
          </cell>
          <cell r="B6940" t="str">
            <v>ECOMAX X50</v>
          </cell>
          <cell r="C6940">
            <v>47503.1</v>
          </cell>
        </row>
        <row r="6941">
          <cell r="A6941">
            <v>51612</v>
          </cell>
          <cell r="B6941" t="str">
            <v>ECOMAX 652</v>
          </cell>
          <cell r="C6941">
            <v>87212.6</v>
          </cell>
        </row>
        <row r="6942">
          <cell r="A6942">
            <v>51613</v>
          </cell>
          <cell r="B6942" t="str">
            <v>ECOMAX CCR100</v>
          </cell>
          <cell r="C6942">
            <v>200403.5</v>
          </cell>
        </row>
        <row r="6943">
          <cell r="A6943">
            <v>51614</v>
          </cell>
          <cell r="B6943" t="str">
            <v>SET DE 2 PIJAS  + 2  TAQUETES LGS</v>
          </cell>
          <cell r="C6943">
            <v>1.06</v>
          </cell>
        </row>
        <row r="6944">
          <cell r="A6944">
            <v>51615</v>
          </cell>
          <cell r="B6944" t="str">
            <v>KIT ELECTRICO 59480</v>
          </cell>
          <cell r="C6944">
            <v>371.4</v>
          </cell>
        </row>
        <row r="6945">
          <cell r="A6945">
            <v>51616</v>
          </cell>
          <cell r="B6945" t="str">
            <v>CONECTOR RAPIDO DE BRONCE</v>
          </cell>
          <cell r="C6945">
            <v>333.14</v>
          </cell>
        </row>
        <row r="6946">
          <cell r="A6946">
            <v>51617</v>
          </cell>
          <cell r="B6946" t="str">
            <v>NOVALINK CONVERTION KIT RECONSTRUIDO</v>
          </cell>
          <cell r="C6946">
            <v>26624.75</v>
          </cell>
        </row>
        <row r="6947">
          <cell r="A6947">
            <v>51618</v>
          </cell>
          <cell r="B6947" t="str">
            <v>MASTERLINK MODEM CON OVERVIEW</v>
          </cell>
          <cell r="C6947">
            <v>16101.4</v>
          </cell>
        </row>
        <row r="6948">
          <cell r="A6948">
            <v>51619</v>
          </cell>
          <cell r="B6948" t="str">
            <v>Valvula Check 1/4  FPT x 1/4  MPT</v>
          </cell>
          <cell r="C6948">
            <v>273.26</v>
          </cell>
        </row>
        <row r="6949">
          <cell r="A6949">
            <v>51620</v>
          </cell>
          <cell r="B6949" t="str">
            <v>Valvula Solenoide de 24 volts</v>
          </cell>
          <cell r="C6949">
            <v>1082.1199999999999</v>
          </cell>
        </row>
        <row r="6950">
          <cell r="A6950">
            <v>51621</v>
          </cell>
          <cell r="B6950" t="str">
            <v>Codo 1/4 MPT x 1/4 FPT</v>
          </cell>
          <cell r="C6950">
            <v>72.56</v>
          </cell>
        </row>
        <row r="6951">
          <cell r="A6951">
            <v>51622</v>
          </cell>
          <cell r="B6951" t="str">
            <v>REDUCCION 1/2MPT X 1/4FPT</v>
          </cell>
          <cell r="C6951">
            <v>110.25</v>
          </cell>
        </row>
        <row r="6952">
          <cell r="A6952">
            <v>51623</v>
          </cell>
          <cell r="B6952" t="str">
            <v>LLAVE PARA JABONERA 995</v>
          </cell>
          <cell r="C6952">
            <v>13.49</v>
          </cell>
        </row>
        <row r="6953">
          <cell r="A6953">
            <v>51624</v>
          </cell>
          <cell r="B6953" t="str">
            <v>CABLE SERIAL USB</v>
          </cell>
          <cell r="C6953">
            <v>1154.3900000000001</v>
          </cell>
        </row>
        <row r="6954">
          <cell r="A6954">
            <v>51625</v>
          </cell>
          <cell r="B6954" t="str">
            <v>FLUSH MANIFOLD</v>
          </cell>
          <cell r="C6954">
            <v>9686.0400000000009</v>
          </cell>
        </row>
        <row r="6955">
          <cell r="A6955">
            <v>51626</v>
          </cell>
          <cell r="B6955" t="str">
            <v>KIT DE SELECTOR CARGO</v>
          </cell>
          <cell r="C6955">
            <v>485.28</v>
          </cell>
        </row>
        <row r="6956">
          <cell r="A6956">
            <v>51627</v>
          </cell>
          <cell r="B6956" t="str">
            <v>DISPOSITIVO ESPECIAL 1:1000</v>
          </cell>
          <cell r="C6956">
            <v>195.38</v>
          </cell>
        </row>
        <row r="6957">
          <cell r="A6957">
            <v>51628</v>
          </cell>
          <cell r="B6957" t="str">
            <v>DEPOSITO CON VALVULA (JABONERA 995)</v>
          </cell>
          <cell r="C6957">
            <v>116.8</v>
          </cell>
        </row>
        <row r="6958">
          <cell r="A6958">
            <v>51629</v>
          </cell>
          <cell r="B6958" t="str">
            <v>PORTA TOALLAS P/MANOS 1 PZA.</v>
          </cell>
          <cell r="C6958">
            <v>28</v>
          </cell>
        </row>
        <row r="6959">
          <cell r="A6959">
            <v>51630</v>
          </cell>
          <cell r="B6959" t="str">
            <v>PORTA TOALLAS P/SUPERFICIE 1PZ</v>
          </cell>
          <cell r="C6959">
            <v>34.15</v>
          </cell>
        </row>
        <row r="6960">
          <cell r="A6960">
            <v>51631</v>
          </cell>
          <cell r="B6960" t="str">
            <v>PLATAFORMA MODULAR P 12 TAMBORES 5000 LBS</v>
          </cell>
          <cell r="C6960">
            <v>2380</v>
          </cell>
        </row>
        <row r="6961">
          <cell r="A6961">
            <v>51632</v>
          </cell>
          <cell r="B6961" t="str">
            <v>VALVULA CON ROSCA CH-1083</v>
          </cell>
          <cell r="C6961">
            <v>9.4600000000000009</v>
          </cell>
        </row>
        <row r="6962">
          <cell r="A6962">
            <v>51633</v>
          </cell>
          <cell r="B6962" t="str">
            <v xml:space="preserve">BOTE RRELLENABLE DE 1.1L SD-A1 AI-R               </v>
          </cell>
          <cell r="C6962">
            <v>8.9499999999999993</v>
          </cell>
        </row>
        <row r="6963">
          <cell r="A6963">
            <v>51634</v>
          </cell>
          <cell r="B6963" t="str">
            <v xml:space="preserve">TABLILLA ELECTRONICA SD-A1     SD-A1 MODULE       </v>
          </cell>
          <cell r="C6963">
            <v>309.27999999999997</v>
          </cell>
        </row>
        <row r="6964">
          <cell r="A6964">
            <v>51639</v>
          </cell>
          <cell r="B6964" t="str">
            <v>NUEVA LLAVE UNIVERSAL (5001)   (2902,2912,2924,293</v>
          </cell>
          <cell r="C6964">
            <v>3.58</v>
          </cell>
        </row>
        <row r="6965">
          <cell r="A6965">
            <v>51640</v>
          </cell>
          <cell r="B6965" t="str">
            <v>RESORTE TOALLERO DE PALANCA</v>
          </cell>
          <cell r="C6965">
            <v>4.72</v>
          </cell>
        </row>
        <row r="6966">
          <cell r="A6966">
            <v>51641</v>
          </cell>
          <cell r="B6966" t="str">
            <v>PIVOTE P/DESP. MASTER JR/</v>
          </cell>
          <cell r="C6966">
            <v>1.2</v>
          </cell>
        </row>
        <row r="6967">
          <cell r="A6967">
            <v>51642</v>
          </cell>
          <cell r="B6967" t="str">
            <v>TAPA BLANCA TOALLERO DE P</v>
          </cell>
          <cell r="C6967">
            <v>67.099999999999994</v>
          </cell>
        </row>
        <row r="6968">
          <cell r="A6968">
            <v>51643</v>
          </cell>
          <cell r="B6968" t="str">
            <v>TAPA HUMO TOALLERO DE PAL</v>
          </cell>
          <cell r="C6968">
            <v>59</v>
          </cell>
        </row>
        <row r="6969">
          <cell r="A6969">
            <v>51644</v>
          </cell>
          <cell r="B6969" t="str">
            <v>CERRADURA GRIS MASTER JR</v>
          </cell>
          <cell r="C6969">
            <v>14.29</v>
          </cell>
        </row>
        <row r="6970">
          <cell r="A6970">
            <v>51645</v>
          </cell>
          <cell r="B6970" t="str">
            <v>CERRADURA GRIS MASTER KING</v>
          </cell>
          <cell r="C6970">
            <v>14.05</v>
          </cell>
        </row>
        <row r="6971">
          <cell r="A6971">
            <v>51646</v>
          </cell>
          <cell r="B6971" t="str">
            <v>CERRADURA GRIS TOALLERO D</v>
          </cell>
          <cell r="C6971">
            <v>14.29</v>
          </cell>
        </row>
        <row r="6972">
          <cell r="A6972">
            <v>51647</v>
          </cell>
          <cell r="B6972" t="str">
            <v>FLEJE CERRADURA TOALLERO</v>
          </cell>
          <cell r="C6972">
            <v>3.58</v>
          </cell>
        </row>
        <row r="6973">
          <cell r="A6973">
            <v>51648</v>
          </cell>
          <cell r="B6973" t="str">
            <v>PESTILO CERRADURA TOALLER</v>
          </cell>
          <cell r="C6973">
            <v>3.58</v>
          </cell>
        </row>
        <row r="6974">
          <cell r="A6974">
            <v>51649</v>
          </cell>
          <cell r="B6974" t="str">
            <v>RODAMIENTO INT.METAL.DEL</v>
          </cell>
          <cell r="C6974">
            <v>106.1</v>
          </cell>
        </row>
        <row r="6975">
          <cell r="A6975">
            <v>51650</v>
          </cell>
          <cell r="B6975" t="str">
            <v>ENGRANE P/TOALLERO DE PAL</v>
          </cell>
          <cell r="C6975">
            <v>4.7699999999999996</v>
          </cell>
        </row>
        <row r="6976">
          <cell r="A6976">
            <v>51651</v>
          </cell>
          <cell r="B6976" t="str">
            <v>PALANCA P/TOALLERO DE PAL</v>
          </cell>
          <cell r="C6976">
            <v>14.29</v>
          </cell>
        </row>
        <row r="6977">
          <cell r="A6977">
            <v>51652</v>
          </cell>
          <cell r="B6977" t="str">
            <v>TAPA HUMO MASTER JUNIOR M</v>
          </cell>
          <cell r="C6977">
            <v>72.62</v>
          </cell>
        </row>
        <row r="6978">
          <cell r="A6978">
            <v>51653</v>
          </cell>
          <cell r="B6978" t="str">
            <v>TAPA BLANCA MASTER JUNIOR</v>
          </cell>
          <cell r="C6978">
            <v>72.62</v>
          </cell>
        </row>
        <row r="6979">
          <cell r="A6979">
            <v>51654</v>
          </cell>
          <cell r="B6979" t="str">
            <v>TAPA HUMO MASTER KING (MA</v>
          </cell>
          <cell r="C6979">
            <v>122.62</v>
          </cell>
        </row>
        <row r="6980">
          <cell r="A6980">
            <v>51655</v>
          </cell>
          <cell r="B6980" t="str">
            <v>TAPA BLANCA MASTER KING (</v>
          </cell>
          <cell r="C6980">
            <v>107.15</v>
          </cell>
        </row>
        <row r="6981">
          <cell r="A6981">
            <v>51656</v>
          </cell>
          <cell r="B6981" t="str">
            <v>TAPA BLANCA TOALLERO Z600</v>
          </cell>
          <cell r="C6981">
            <v>64.900000000000006</v>
          </cell>
        </row>
        <row r="6982">
          <cell r="A6982">
            <v>51657</v>
          </cell>
          <cell r="B6982" t="str">
            <v>CENICERO</v>
          </cell>
          <cell r="C6982">
            <v>8.34</v>
          </cell>
        </row>
        <row r="6983">
          <cell r="A6983">
            <v>51658</v>
          </cell>
          <cell r="B6983" t="str">
            <v>TAPA HUMO TOALLERO Z600 (</v>
          </cell>
          <cell r="C6983">
            <v>65.48</v>
          </cell>
        </row>
        <row r="6984">
          <cell r="A6984">
            <v>51659</v>
          </cell>
          <cell r="B6984" t="str">
            <v>PIVOTE TOALLERO DE PALANC</v>
          </cell>
          <cell r="C6984">
            <v>2.39</v>
          </cell>
        </row>
        <row r="6985">
          <cell r="A6985">
            <v>51660</v>
          </cell>
          <cell r="B6985" t="str">
            <v>CERRADURA TOALLERO Z600 B</v>
          </cell>
          <cell r="C6985">
            <v>3.58</v>
          </cell>
        </row>
        <row r="6986">
          <cell r="A6986">
            <v>51661</v>
          </cell>
          <cell r="B6986" t="str">
            <v>CERRADURA TOALLERO Z600 N</v>
          </cell>
          <cell r="C6986">
            <v>3.58</v>
          </cell>
        </row>
        <row r="6987">
          <cell r="A6987">
            <v>51662</v>
          </cell>
          <cell r="B6987" t="str">
            <v>BASE NEGRA DESPACHADOR MI</v>
          </cell>
          <cell r="C6987">
            <v>57.82</v>
          </cell>
        </row>
        <row r="6988">
          <cell r="A6988">
            <v>51663</v>
          </cell>
          <cell r="B6988" t="str">
            <v>BASE GRIS DESPACHADOR MIN</v>
          </cell>
          <cell r="C6988">
            <v>58.3</v>
          </cell>
        </row>
        <row r="6989">
          <cell r="A6989">
            <v>51664</v>
          </cell>
          <cell r="B6989" t="str">
            <v>BASE NEGRA DESPACHADOR MA</v>
          </cell>
          <cell r="C6989">
            <v>63.72</v>
          </cell>
        </row>
        <row r="6990">
          <cell r="A6990">
            <v>51665</v>
          </cell>
          <cell r="B6990" t="str">
            <v>BASE GRIS DESPACHADOR MAX</v>
          </cell>
          <cell r="C6990">
            <v>73.81</v>
          </cell>
        </row>
        <row r="6991">
          <cell r="A6991">
            <v>51666</v>
          </cell>
          <cell r="B6991" t="str">
            <v>LLAVE HEXAGONAL P/TOALLER</v>
          </cell>
          <cell r="C6991">
            <v>2.36</v>
          </cell>
        </row>
        <row r="6992">
          <cell r="A6992">
            <v>51667</v>
          </cell>
          <cell r="B6992" t="str">
            <v>LLAVE PLASTICA PARA VERSA</v>
          </cell>
          <cell r="C6992">
            <v>5.96</v>
          </cell>
        </row>
        <row r="6993">
          <cell r="A6993">
            <v>51668</v>
          </cell>
          <cell r="B6993" t="str">
            <v>LLAVE METALICA UNIVERSAL</v>
          </cell>
          <cell r="C6993">
            <v>7.15</v>
          </cell>
        </row>
        <row r="6994">
          <cell r="A6994">
            <v>51669</v>
          </cell>
          <cell r="B6994" t="str">
            <v>CENICERO P/DESPACHADOR CO</v>
          </cell>
          <cell r="C6994">
            <v>7.15</v>
          </cell>
        </row>
        <row r="6995">
          <cell r="A6995">
            <v>51670</v>
          </cell>
          <cell r="B6995" t="str">
            <v>CUBIERTA HUMO DE ENMOTION</v>
          </cell>
          <cell r="C6995">
            <v>178.58</v>
          </cell>
        </row>
        <row r="6996">
          <cell r="A6996">
            <v>51671</v>
          </cell>
          <cell r="B6996" t="str">
            <v>CUBIERTA AZUL DE ENMOTION</v>
          </cell>
          <cell r="C6996">
            <v>178.58</v>
          </cell>
        </row>
        <row r="6997">
          <cell r="A6997">
            <v>51672</v>
          </cell>
          <cell r="B6997" t="str">
            <v>CUBIERTA HUMO DE ENMOTION</v>
          </cell>
          <cell r="C6997">
            <v>178.58</v>
          </cell>
        </row>
        <row r="6998">
          <cell r="A6998">
            <v>51673</v>
          </cell>
          <cell r="B6998" t="str">
            <v>CUBIERTA AZUL DE ENMOTION</v>
          </cell>
          <cell r="C6998">
            <v>178.58</v>
          </cell>
        </row>
        <row r="6999">
          <cell r="A6999">
            <v>51674</v>
          </cell>
          <cell r="B6999" t="str">
            <v>CUBIERTA HUMO DE ENMOTION</v>
          </cell>
          <cell r="C6999">
            <v>178.58</v>
          </cell>
        </row>
        <row r="7000">
          <cell r="A7000">
            <v>51675</v>
          </cell>
          <cell r="B7000" t="str">
            <v>CUBIERTA AZUL DE ENMOTION</v>
          </cell>
          <cell r="C7000">
            <v>178.58</v>
          </cell>
        </row>
        <row r="7001">
          <cell r="A7001">
            <v>51676</v>
          </cell>
          <cell r="B7001" t="str">
            <v>BASE P/JABONERA AITANA (A</v>
          </cell>
          <cell r="C7001">
            <v>17.5</v>
          </cell>
        </row>
        <row r="7002">
          <cell r="A7002">
            <v>51677</v>
          </cell>
          <cell r="B7002" t="str">
            <v>BASE P/JABONERA AITANA (N</v>
          </cell>
          <cell r="C7002">
            <v>17.149999999999999</v>
          </cell>
        </row>
        <row r="7003">
          <cell r="A7003">
            <v>51678</v>
          </cell>
          <cell r="B7003" t="str">
            <v>CERRADURA P/JABONERA AITA</v>
          </cell>
          <cell r="C7003">
            <v>6.15</v>
          </cell>
        </row>
        <row r="7004">
          <cell r="A7004">
            <v>51679</v>
          </cell>
          <cell r="B7004" t="str">
            <v>CERRADURA P/JABONERA AITA</v>
          </cell>
          <cell r="C7004">
            <v>2.06</v>
          </cell>
        </row>
        <row r="7005">
          <cell r="A7005">
            <v>51680</v>
          </cell>
          <cell r="B7005" t="str">
            <v>DEPOSITO P/JABONERA AITAN</v>
          </cell>
          <cell r="C7005">
            <v>56.93</v>
          </cell>
        </row>
        <row r="7006">
          <cell r="A7006">
            <v>51681</v>
          </cell>
          <cell r="B7006" t="str">
            <v>DEPOSITO P/JABONERA AITAN</v>
          </cell>
          <cell r="C7006">
            <v>63.05</v>
          </cell>
        </row>
        <row r="7007">
          <cell r="A7007">
            <v>51682</v>
          </cell>
          <cell r="B7007" t="str">
            <v>BOTON PULSADOR P/JABONERA</v>
          </cell>
          <cell r="C7007">
            <v>18.46</v>
          </cell>
        </row>
        <row r="7008">
          <cell r="A7008">
            <v>51683</v>
          </cell>
          <cell r="B7008" t="str">
            <v xml:space="preserve">PORTAGALON SENCILLO GALVANIZAD </v>
          </cell>
          <cell r="C7008">
            <v>51.14</v>
          </cell>
        </row>
        <row r="7009">
          <cell r="A7009">
            <v>51684</v>
          </cell>
          <cell r="B7009" t="str">
            <v>BASE SENCILLA PARA PORRON 20 L</v>
          </cell>
          <cell r="C7009">
            <v>181.82</v>
          </cell>
        </row>
        <row r="7010">
          <cell r="A7010">
            <v>51685</v>
          </cell>
          <cell r="B7010" t="str">
            <v>BASE DOBLE PARA PORRON 20 LT</v>
          </cell>
          <cell r="C7010">
            <v>348.87</v>
          </cell>
        </row>
        <row r="7011">
          <cell r="A7011">
            <v>51686</v>
          </cell>
          <cell r="B7011" t="str">
            <v>BASE SENCILLA PARA PORRON 60 L</v>
          </cell>
          <cell r="C7011">
            <v>255.69</v>
          </cell>
        </row>
        <row r="7012">
          <cell r="A7012">
            <v>51687</v>
          </cell>
          <cell r="B7012" t="str">
            <v>BASE DOBLE PARA PORRON 60 LT</v>
          </cell>
          <cell r="C7012">
            <v>448.87</v>
          </cell>
        </row>
        <row r="7013">
          <cell r="A7013">
            <v>51688</v>
          </cell>
          <cell r="B7013" t="str">
            <v>KEYS FOR LOCK</v>
          </cell>
          <cell r="C7013">
            <v>34.47</v>
          </cell>
        </row>
        <row r="7014">
          <cell r="A7014">
            <v>51689</v>
          </cell>
          <cell r="B7014" t="str">
            <v xml:space="preserve">PORTAGALON SENC. GALVAN. C/SEG </v>
          </cell>
          <cell r="C7014">
            <v>56.82</v>
          </cell>
        </row>
        <row r="7015">
          <cell r="A7015">
            <v>51690</v>
          </cell>
          <cell r="B7015" t="str">
            <v xml:space="preserve">PORTAGALON DOBLE GALVAN. C/SEG </v>
          </cell>
          <cell r="C7015">
            <v>79.55</v>
          </cell>
        </row>
        <row r="7016">
          <cell r="A7016">
            <v>51699</v>
          </cell>
          <cell r="B7016" t="str">
            <v>NUT FOR LOCK 10029509</v>
          </cell>
          <cell r="C7016">
            <v>6.58</v>
          </cell>
        </row>
        <row r="7017">
          <cell r="A7017">
            <v>51700</v>
          </cell>
          <cell r="B7017" t="str">
            <v>LOCK 10075150</v>
          </cell>
          <cell r="C7017">
            <v>119.33</v>
          </cell>
        </row>
        <row r="7018">
          <cell r="A7018">
            <v>51701</v>
          </cell>
          <cell r="B7018" t="str">
            <v>Puertas con Candado rev2</v>
          </cell>
          <cell r="C7018">
            <v>821.74</v>
          </cell>
        </row>
        <row r="7019">
          <cell r="A7019">
            <v>51702</v>
          </cell>
          <cell r="B7019" t="str">
            <v>NIPPLE</v>
          </cell>
          <cell r="C7019">
            <v>21.37</v>
          </cell>
        </row>
        <row r="7020">
          <cell r="A7020">
            <v>51703</v>
          </cell>
          <cell r="B7020" t="str">
            <v>LLAVE CIRCULAR LGS 2011        ABC_(LGS 1064) SP 1</v>
          </cell>
          <cell r="C7020">
            <v>3.44</v>
          </cell>
        </row>
        <row r="7021">
          <cell r="A7021">
            <v>51707</v>
          </cell>
          <cell r="B7021" t="str">
            <v xml:space="preserve">22-08487-01 MEMBRANA P/CONTRO </v>
          </cell>
          <cell r="C7021">
            <v>74.66</v>
          </cell>
        </row>
        <row r="7022">
          <cell r="A7022">
            <v>51708</v>
          </cell>
          <cell r="B7022" t="str">
            <v xml:space="preserve">112600 EQUIPO DOSIFICADOR MINI DOS 1% NPT         </v>
          </cell>
          <cell r="C7022">
            <v>4526.6899999999996</v>
          </cell>
        </row>
        <row r="7023">
          <cell r="A7023">
            <v>51709</v>
          </cell>
          <cell r="B7023" t="str">
            <v xml:space="preserve">011071V MINIDOS 1% WEAR KIT A </v>
          </cell>
          <cell r="C7023">
            <v>222.91</v>
          </cell>
        </row>
        <row r="7024">
          <cell r="A7024">
            <v>51710</v>
          </cell>
          <cell r="B7024" t="str">
            <v xml:space="preserve">011046V MINIDOS 1% WEAR KIT D </v>
          </cell>
          <cell r="C7024">
            <v>300.87</v>
          </cell>
        </row>
        <row r="7025">
          <cell r="A7025">
            <v>51711</v>
          </cell>
          <cell r="B7025" t="str">
            <v>113228HAC SUPERDOS 20 0.3% AC.</v>
          </cell>
          <cell r="C7025">
            <v>18382.28</v>
          </cell>
        </row>
        <row r="7026">
          <cell r="A7026">
            <v>51712</v>
          </cell>
          <cell r="B7026" t="str">
            <v xml:space="preserve">012310HAC SUPERDOS 0.3% WEAR  </v>
          </cell>
          <cell r="C7026">
            <v>2086.48</v>
          </cell>
        </row>
        <row r="7027">
          <cell r="A7027">
            <v>51713</v>
          </cell>
          <cell r="B7027" t="str">
            <v xml:space="preserve">011463HAC SUPERDOS 0.3% WEAR  </v>
          </cell>
          <cell r="C7027">
            <v>1688.3</v>
          </cell>
        </row>
        <row r="7028">
          <cell r="A7028">
            <v>51714</v>
          </cell>
          <cell r="B7028" t="str">
            <v>113205 SUPERDOS 20 2.5% 1" NPT</v>
          </cell>
          <cell r="C7028">
            <v>5638.8</v>
          </cell>
        </row>
        <row r="7029">
          <cell r="A7029">
            <v>51715</v>
          </cell>
          <cell r="B7029" t="str">
            <v>011850V BIGDOS 2.5% WEAR KIT A</v>
          </cell>
          <cell r="C7029">
            <v>149.69999999999999</v>
          </cell>
        </row>
        <row r="7030">
          <cell r="A7030">
            <v>51716</v>
          </cell>
          <cell r="B7030" t="str">
            <v xml:space="preserve">011463V 1/4" SUCTION WEAR KIT </v>
          </cell>
          <cell r="C7030">
            <v>402.41</v>
          </cell>
        </row>
        <row r="7031">
          <cell r="A7031">
            <v>51717</v>
          </cell>
          <cell r="B7031" t="str">
            <v>112608 EQUIPO DOSIFICADOR MINI DOS 0.4% DESINFECTA</v>
          </cell>
          <cell r="C7031">
            <v>9435.66</v>
          </cell>
        </row>
        <row r="7032">
          <cell r="A7032">
            <v>51718</v>
          </cell>
          <cell r="B7032" t="str">
            <v xml:space="preserve">011109V MINIDOS .4% WEAR KIT A 0.4%               </v>
          </cell>
          <cell r="C7032">
            <v>539.92999999999995</v>
          </cell>
        </row>
        <row r="7033">
          <cell r="A7033">
            <v>51719</v>
          </cell>
          <cell r="B7033" t="str">
            <v xml:space="preserve">011111 MINIDOS 0.4% WEAR KIT D </v>
          </cell>
          <cell r="C7033">
            <v>434.41</v>
          </cell>
        </row>
        <row r="7034">
          <cell r="A7034">
            <v>51720</v>
          </cell>
          <cell r="B7034" t="str">
            <v xml:space="preserve">113230R SUPERDOS 45 0.3% DESIN FECTANTE           </v>
          </cell>
          <cell r="C7034">
            <v>15013.66</v>
          </cell>
        </row>
        <row r="7035">
          <cell r="A7035">
            <v>51721</v>
          </cell>
          <cell r="B7035" t="str">
            <v xml:space="preserve">012310 SUPERDOS 45 0.3% WEAR   KIT A              </v>
          </cell>
          <cell r="C7035">
            <v>504.43</v>
          </cell>
        </row>
        <row r="7036">
          <cell r="A7036">
            <v>51722</v>
          </cell>
          <cell r="B7036" t="str">
            <v xml:space="preserve">011461V SUPERDOS 45 0.3% WEAR  KIT D              </v>
          </cell>
          <cell r="C7036">
            <v>407.87</v>
          </cell>
        </row>
        <row r="7037">
          <cell r="A7037">
            <v>51723</v>
          </cell>
          <cell r="B7037" t="str">
            <v xml:space="preserve">113215 SUPERDOS 45 5% DETERGEN TE                 </v>
          </cell>
          <cell r="C7037">
            <v>15013.66</v>
          </cell>
        </row>
        <row r="7038">
          <cell r="A7038">
            <v>51724</v>
          </cell>
          <cell r="B7038" t="str">
            <v xml:space="preserve">011852PV SUPERDOS 45 5% WEAR   KIT A              </v>
          </cell>
          <cell r="C7038">
            <v>507.65</v>
          </cell>
        </row>
        <row r="7039">
          <cell r="A7039">
            <v>51725</v>
          </cell>
          <cell r="B7039" t="str">
            <v xml:space="preserve">011950V SUPERDOS 45 5% WEAR    KIT D              </v>
          </cell>
          <cell r="C7039">
            <v>1327.35</v>
          </cell>
        </row>
        <row r="7040">
          <cell r="A7040">
            <v>51726</v>
          </cell>
          <cell r="B7040" t="str">
            <v xml:space="preserve">017002 FILTRO TWIST II CLEAN   3/4"               </v>
          </cell>
          <cell r="C7040">
            <v>1250.92</v>
          </cell>
        </row>
        <row r="7041">
          <cell r="A7041">
            <v>51727</v>
          </cell>
          <cell r="B7041" t="str">
            <v xml:space="preserve">017006 FILTRO TWIST II CLEAN   1"                 </v>
          </cell>
          <cell r="C7041">
            <v>1250.92</v>
          </cell>
        </row>
        <row r="7042">
          <cell r="A7042">
            <v>51769</v>
          </cell>
          <cell r="B7042" t="str">
            <v>DOSIFICADOR DE AROMATIZANTE</v>
          </cell>
          <cell r="C7042">
            <v>4313.24</v>
          </cell>
        </row>
        <row r="7043">
          <cell r="A7043">
            <v>51770</v>
          </cell>
          <cell r="B7043" t="str">
            <v xml:space="preserve">VALVULA DE PIE                 </v>
          </cell>
          <cell r="C7043">
            <v>486.43</v>
          </cell>
        </row>
        <row r="7044">
          <cell r="A7044">
            <v>51771</v>
          </cell>
          <cell r="B7044" t="str">
            <v xml:space="preserve">NEBULIZADOR P/DOSIFICADOR      AROMATIZANTE       </v>
          </cell>
          <cell r="C7044">
            <v>878.88</v>
          </cell>
        </row>
        <row r="7045">
          <cell r="A7045">
            <v>51782</v>
          </cell>
          <cell r="B7045" t="str">
            <v xml:space="preserve">RESGUARDO SENCILLO PARA GALON  (MULTIFLEX 1 GAL)  </v>
          </cell>
          <cell r="C7045">
            <v>811.4</v>
          </cell>
        </row>
        <row r="7046">
          <cell r="A7046">
            <v>51783</v>
          </cell>
          <cell r="B7046" t="str">
            <v>PISTOLA DOSIFICADORA SB</v>
          </cell>
          <cell r="C7046">
            <v>505.96</v>
          </cell>
        </row>
        <row r="7047">
          <cell r="A7047">
            <v>51784</v>
          </cell>
          <cell r="B7047" t="str">
            <v xml:space="preserve">RESGUARDO DOBLE PARA GALON     (MULTIFLEX 2 GAL)  </v>
          </cell>
          <cell r="C7047">
            <v>1061.06</v>
          </cell>
        </row>
        <row r="7048">
          <cell r="A7048">
            <v>51785</v>
          </cell>
          <cell r="B7048" t="str">
            <v>DOSIFICADOR PRODOSE</v>
          </cell>
          <cell r="C7048">
            <v>457.24</v>
          </cell>
        </row>
        <row r="7049">
          <cell r="A7049">
            <v>51789</v>
          </cell>
          <cell r="B7049" t="str">
            <v>801 LAVADORA ELEC ECOMAX 24M</v>
          </cell>
          <cell r="C7049">
            <v>28658.3</v>
          </cell>
        </row>
        <row r="7050">
          <cell r="A7050">
            <v>51790</v>
          </cell>
          <cell r="B7050" t="str">
            <v>LAVADORA ELECTRICA ECOMAX</v>
          </cell>
          <cell r="C7050">
            <v>3256.52</v>
          </cell>
        </row>
        <row r="7051">
          <cell r="A7051">
            <v>51791</v>
          </cell>
          <cell r="B7051" t="str">
            <v>LAVADORA ELECTRICA ECOMAX</v>
          </cell>
          <cell r="C7051">
            <v>3011.02</v>
          </cell>
        </row>
        <row r="7052">
          <cell r="A7052">
            <v>51792</v>
          </cell>
          <cell r="B7052" t="str">
            <v>LAVADORA ELECTRICA ECOMAX</v>
          </cell>
          <cell r="C7052">
            <v>3186.78</v>
          </cell>
        </row>
        <row r="7053">
          <cell r="A7053">
            <v>51793</v>
          </cell>
          <cell r="B7053" t="str">
            <v>LLAVE CIRCULAR LGS 1065        SP-168 PLASTIC ROUN</v>
          </cell>
          <cell r="C7053">
            <v>3.44</v>
          </cell>
        </row>
        <row r="7054">
          <cell r="A7054">
            <v>51794</v>
          </cell>
          <cell r="B7054" t="str">
            <v>SEGURO EN FORMA DE TWIST LGS   1065 SP-169 TWIST L</v>
          </cell>
          <cell r="C7054">
            <v>4.6500000000000004</v>
          </cell>
        </row>
        <row r="7055">
          <cell r="A7055">
            <v>51795</v>
          </cell>
          <cell r="B7055" t="str">
            <v>CUBIERTA DELANTERA LGS 1065    OP-041A-0S610 (FRON</v>
          </cell>
          <cell r="C7055">
            <v>36.97</v>
          </cell>
        </row>
        <row r="7056">
          <cell r="A7056">
            <v>51796</v>
          </cell>
          <cell r="B7056" t="str">
            <v>RESPALDO LGS 1065              OP-042A-0S610 (BLAC</v>
          </cell>
          <cell r="C7056">
            <v>38.69</v>
          </cell>
        </row>
        <row r="7057">
          <cell r="A7057">
            <v>51797</v>
          </cell>
          <cell r="B7057" t="str">
            <v xml:space="preserve">LABEL PRO WATCH                (1201767)          </v>
          </cell>
          <cell r="C7057">
            <v>36.11</v>
          </cell>
        </row>
        <row r="7058">
          <cell r="A7058">
            <v>51798</v>
          </cell>
          <cell r="B7058" t="str">
            <v>VALVULA P/JABONERA DE ESPUMA</v>
          </cell>
          <cell r="C7058">
            <v>516.76</v>
          </cell>
        </row>
        <row r="7059">
          <cell r="A7059">
            <v>51799</v>
          </cell>
          <cell r="B7059" t="str">
            <v xml:space="preserve">TAPA LATERAL                   </v>
          </cell>
          <cell r="C7059">
            <v>335.81</v>
          </cell>
        </row>
        <row r="7060">
          <cell r="A7060">
            <v>51800</v>
          </cell>
          <cell r="B7060" t="str">
            <v>WICK LGS AUTOMATICO PAQ C/100</v>
          </cell>
          <cell r="C7060">
            <v>206.1</v>
          </cell>
        </row>
        <row r="7061">
          <cell r="A7061">
            <v>51801</v>
          </cell>
          <cell r="B7061" t="str">
            <v xml:space="preserve">DOSIFICADOR LGS AUTOMATICO     </v>
          </cell>
          <cell r="C7061">
            <v>230.74</v>
          </cell>
        </row>
        <row r="7062">
          <cell r="A7062">
            <v>51802</v>
          </cell>
          <cell r="B7062" t="str">
            <v xml:space="preserve">ALAMBRE AC INOX 20CM PAQ C/100 LGS AUTOMATICO PAQ </v>
          </cell>
          <cell r="C7062">
            <v>633.97</v>
          </cell>
        </row>
        <row r="7063">
          <cell r="A7063">
            <v>51803</v>
          </cell>
          <cell r="B7063" t="str">
            <v xml:space="preserve">MANGUERA 1.20M PAQ C/100 LGS  </v>
          </cell>
          <cell r="C7063">
            <v>633.97</v>
          </cell>
        </row>
        <row r="7064">
          <cell r="A7064">
            <v>51804</v>
          </cell>
          <cell r="B7064" t="str">
            <v xml:space="preserve">PAQ C/2 ABRAZACERAS,TORNILLOS </v>
          </cell>
          <cell r="C7064">
            <v>2.67</v>
          </cell>
        </row>
        <row r="7065">
          <cell r="A7065">
            <v>51805</v>
          </cell>
          <cell r="B7065" t="str">
            <v>MECANISMO ELECTRONICO LGS</v>
          </cell>
          <cell r="C7065">
            <v>139.47</v>
          </cell>
        </row>
        <row r="7066">
          <cell r="A7066">
            <v>51806</v>
          </cell>
          <cell r="B7066" t="str">
            <v>CUBIERTA FRONTAL LGS</v>
          </cell>
          <cell r="C7066">
            <v>35.49</v>
          </cell>
        </row>
        <row r="7067">
          <cell r="A7067">
            <v>51807</v>
          </cell>
          <cell r="B7067" t="str">
            <v>BASE LGS AUTOMATICO 1 PZA</v>
          </cell>
          <cell r="C7067">
            <v>35.49</v>
          </cell>
        </row>
        <row r="7068">
          <cell r="A7068">
            <v>51808</v>
          </cell>
          <cell r="B7068" t="str">
            <v xml:space="preserve">ETIQUETA FRONTAL PAQ C/50 LGS </v>
          </cell>
          <cell r="C7068">
            <v>277.11</v>
          </cell>
        </row>
        <row r="7069">
          <cell r="A7069">
            <v>51809</v>
          </cell>
          <cell r="B7069" t="str">
            <v>PROTECTOR ETIQUETA FRONTAL</v>
          </cell>
          <cell r="C7069">
            <v>3.8</v>
          </cell>
        </row>
        <row r="7070">
          <cell r="A7070">
            <v>51810</v>
          </cell>
          <cell r="B7070" t="str">
            <v>VALVULA DESECH. PAQ C/50 LGS</v>
          </cell>
          <cell r="C7070">
            <v>190.2</v>
          </cell>
        </row>
        <row r="7071">
          <cell r="A7071">
            <v>51811</v>
          </cell>
          <cell r="B7071" t="str">
            <v>BOTE DE FLUIDO 700 ML</v>
          </cell>
          <cell r="C7071">
            <v>16.48</v>
          </cell>
        </row>
        <row r="7072">
          <cell r="A7072">
            <v>51812</v>
          </cell>
          <cell r="B7072" t="str">
            <v>LLAVE Y CIRCULO LGS AUTOMATICO</v>
          </cell>
          <cell r="C7072">
            <v>2.5499999999999998</v>
          </cell>
        </row>
        <row r="7073">
          <cell r="A7073">
            <v>51813</v>
          </cell>
          <cell r="B7073" t="str">
            <v xml:space="preserve">INSERTO NCC AZUL 4 L           58mm POLYPROPYLENE </v>
          </cell>
          <cell r="C7073">
            <v>8.92</v>
          </cell>
        </row>
        <row r="7074">
          <cell r="A7074">
            <v>51814</v>
          </cell>
          <cell r="B7074" t="str">
            <v>BOTONERA NOVA                  KIT,PUMP PRIME MODU</v>
          </cell>
          <cell r="C7074">
            <v>2929.75</v>
          </cell>
        </row>
        <row r="7075">
          <cell r="A7075">
            <v>51815</v>
          </cell>
          <cell r="B7075" t="str">
            <v>Dosificador 4 Botones 1 Gal/min</v>
          </cell>
          <cell r="C7075">
            <v>1755.52</v>
          </cell>
        </row>
        <row r="7076">
          <cell r="A7076">
            <v>51816</v>
          </cell>
          <cell r="B7076" t="str">
            <v>Dosificador 1 Botón 4 Gal/min</v>
          </cell>
          <cell r="C7076">
            <v>1089.07</v>
          </cell>
        </row>
        <row r="7077">
          <cell r="A7077">
            <v>51817</v>
          </cell>
          <cell r="B7077" t="str">
            <v xml:space="preserve">DOSIFICADOR 1 BOTON 1 GAL MIN  SEKO               </v>
          </cell>
          <cell r="C7077">
            <v>1089.07</v>
          </cell>
        </row>
        <row r="7078">
          <cell r="A7078">
            <v>51818</v>
          </cell>
          <cell r="B7078" t="str">
            <v xml:space="preserve">KIT CUBIERTA DELANTERA Y       TRASERA            </v>
          </cell>
          <cell r="C7078">
            <v>296.48</v>
          </cell>
        </row>
        <row r="7079">
          <cell r="A7079">
            <v>51819</v>
          </cell>
          <cell r="B7079" t="str">
            <v xml:space="preserve">KIT CUBIERTA TPTE E IMAGEN     1 BOTON            </v>
          </cell>
          <cell r="C7079">
            <v>73.349999999999994</v>
          </cell>
        </row>
        <row r="7080">
          <cell r="A7080">
            <v>51820</v>
          </cell>
          <cell r="B7080" t="str">
            <v xml:space="preserve">KIT CUBIERTA TPTE E IMAGEN     4 BOTONES          </v>
          </cell>
          <cell r="C7080">
            <v>73.349999999999994</v>
          </cell>
        </row>
        <row r="7081">
          <cell r="A7081">
            <v>51821</v>
          </cell>
          <cell r="B7081" t="str">
            <v xml:space="preserve">KIT DE BOTON                   </v>
          </cell>
          <cell r="C7081">
            <v>171.64</v>
          </cell>
        </row>
        <row r="7082">
          <cell r="A7082">
            <v>51822</v>
          </cell>
          <cell r="B7082" t="str">
            <v xml:space="preserve">SOPORTE BASICO P/MONTAJE       </v>
          </cell>
          <cell r="C7082">
            <v>81.14</v>
          </cell>
        </row>
        <row r="7083">
          <cell r="A7083">
            <v>51823</v>
          </cell>
          <cell r="B7083" t="str">
            <v xml:space="preserve">VALVULA FLEX GAP               </v>
          </cell>
          <cell r="C7083">
            <v>187.31</v>
          </cell>
        </row>
        <row r="7084">
          <cell r="A7084">
            <v>51824</v>
          </cell>
          <cell r="B7084" t="str">
            <v xml:space="preserve">EDUCTOR GRIS 1 GAL MIN         </v>
          </cell>
          <cell r="C7084">
            <v>146.68</v>
          </cell>
        </row>
        <row r="7085">
          <cell r="A7085">
            <v>51825</v>
          </cell>
          <cell r="B7085" t="str">
            <v xml:space="preserve">EDUCTOR AMARILLO 4 GAL MIN </v>
          </cell>
          <cell r="C7085">
            <v>156.04</v>
          </cell>
        </row>
        <row r="7086">
          <cell r="A7086">
            <v>51826</v>
          </cell>
          <cell r="B7086" t="str">
            <v xml:space="preserve">KIT SELECTOR DE 4 PRODUCTOS   </v>
          </cell>
          <cell r="C7086">
            <v>596.02</v>
          </cell>
        </row>
        <row r="7087">
          <cell r="A7087">
            <v>51827</v>
          </cell>
          <cell r="B7087" t="str">
            <v xml:space="preserve">TUBO LLENADO INTERNO           </v>
          </cell>
          <cell r="C7087">
            <v>98.3</v>
          </cell>
        </row>
        <row r="7088">
          <cell r="A7088">
            <v>51828</v>
          </cell>
          <cell r="B7088" t="str">
            <v xml:space="preserve">ENTRADA DE LLENADO CON MALLA   </v>
          </cell>
          <cell r="C7088">
            <v>81.14</v>
          </cell>
        </row>
        <row r="7089">
          <cell r="A7089">
            <v>51829</v>
          </cell>
          <cell r="B7089" t="str">
            <v xml:space="preserve">KIT DE INSTALACION P/DOSIFIC.  1 BOTON            </v>
          </cell>
          <cell r="C7089">
            <v>162.29</v>
          </cell>
        </row>
        <row r="7090">
          <cell r="A7090">
            <v>51830</v>
          </cell>
          <cell r="B7090" t="str">
            <v>KIT DE INSTALACION P/DOSIF. 4 BOTONES</v>
          </cell>
          <cell r="C7090">
            <v>561.74</v>
          </cell>
        </row>
        <row r="7091">
          <cell r="A7091">
            <v>51831</v>
          </cell>
          <cell r="B7091" t="str">
            <v xml:space="preserve">TUBO DE DESCARGA 1 GAL/MIN    </v>
          </cell>
          <cell r="C7091">
            <v>73.349999999999994</v>
          </cell>
        </row>
        <row r="7092">
          <cell r="A7092">
            <v>51832</v>
          </cell>
          <cell r="B7092" t="str">
            <v xml:space="preserve">MANGUERA DE DESCARGA (2MT)  </v>
          </cell>
          <cell r="C7092">
            <v>195.04</v>
          </cell>
        </row>
        <row r="7093">
          <cell r="A7093">
            <v>51833</v>
          </cell>
          <cell r="B7093" t="str">
            <v xml:space="preserve">MANGUERA SUCCION PVC (13FT)   </v>
          </cell>
          <cell r="C7093">
            <v>78.03</v>
          </cell>
        </row>
        <row r="7094">
          <cell r="A7094">
            <v>51834</v>
          </cell>
          <cell r="B7094" t="str">
            <v xml:space="preserve">CONTRAPESO CERAMICO           </v>
          </cell>
          <cell r="C7094">
            <v>54.64</v>
          </cell>
        </row>
        <row r="7095">
          <cell r="A7095">
            <v>51835</v>
          </cell>
          <cell r="B7095" t="str">
            <v>VALVULA CHECK (FPM)</v>
          </cell>
          <cell r="C7095">
            <v>78.03</v>
          </cell>
        </row>
        <row r="7096">
          <cell r="A7096">
            <v>51836</v>
          </cell>
          <cell r="B7096" t="str">
            <v>VALVULA CHECK (EPDM)</v>
          </cell>
          <cell r="C7096">
            <v>81.14</v>
          </cell>
        </row>
        <row r="7097">
          <cell r="A7097">
            <v>51837</v>
          </cell>
          <cell r="B7097" t="str">
            <v xml:space="preserve">KIT DE TIPS                   </v>
          </cell>
          <cell r="C7097">
            <v>101.42</v>
          </cell>
        </row>
        <row r="7098">
          <cell r="A7098">
            <v>51838</v>
          </cell>
          <cell r="B7098" t="str">
            <v>BOMBA DOSIFICADORA AROMAT 220</v>
          </cell>
          <cell r="C7098">
            <v>3295.46</v>
          </cell>
        </row>
        <row r="7099">
          <cell r="A7099">
            <v>51839</v>
          </cell>
          <cell r="B7099" t="str">
            <v xml:space="preserve">BOMBA DOSIFICADORA AROMAT 110  </v>
          </cell>
          <cell r="C7099">
            <v>3295.46</v>
          </cell>
        </row>
        <row r="7100">
          <cell r="A7100">
            <v>51840</v>
          </cell>
          <cell r="B7100" t="str">
            <v>KTL-6808C10 LAUN SYS FOR</v>
          </cell>
          <cell r="C7100">
            <v>49755.26</v>
          </cell>
        </row>
        <row r="7101">
          <cell r="A7101">
            <v>51841</v>
          </cell>
          <cell r="B7101" t="str">
            <v>HI FLOW MANIFOLD 8PORT 115 VAC</v>
          </cell>
          <cell r="C7101">
            <v>10695.27</v>
          </cell>
        </row>
        <row r="7102">
          <cell r="A7102">
            <v>51842</v>
          </cell>
          <cell r="B7102" t="str">
            <v>CHEMTRAK TUNNEL EXPRESS BASE</v>
          </cell>
          <cell r="C7102">
            <v>32696.53</v>
          </cell>
        </row>
        <row r="7103">
          <cell r="A7103">
            <v>51844</v>
          </cell>
          <cell r="B7103" t="str">
            <v>MF-4901 MULTA-FLOW 900 SERIES</v>
          </cell>
          <cell r="C7103">
            <v>1072.93</v>
          </cell>
        </row>
        <row r="7104">
          <cell r="A7104">
            <v>51846</v>
          </cell>
          <cell r="B7104" t="str">
            <v xml:space="preserve">ASSY W/O CHECK VALVES FLUSH    MANIFOLD CT TUNNEL </v>
          </cell>
          <cell r="C7104">
            <v>6431.4</v>
          </cell>
        </row>
        <row r="7105">
          <cell r="A7105">
            <v>51847</v>
          </cell>
          <cell r="B7105" t="str">
            <v>EXPERT 6000WIN REPORTER</v>
          </cell>
          <cell r="C7105">
            <v>3423.2</v>
          </cell>
        </row>
        <row r="7106">
          <cell r="A7106">
            <v>51848</v>
          </cell>
          <cell r="B7106" t="str">
            <v>MANGUERA 14 P/EQUIPO MAXIMIZER</v>
          </cell>
          <cell r="C7106">
            <v>70.13</v>
          </cell>
        </row>
        <row r="7107">
          <cell r="A7107">
            <v>51849</v>
          </cell>
          <cell r="B7107" t="str">
            <v xml:space="preserve">PROSINK 1p F-GAP               </v>
          </cell>
          <cell r="C7107">
            <v>1186.6099999999999</v>
          </cell>
        </row>
        <row r="7108">
          <cell r="A7108">
            <v>51850</v>
          </cell>
          <cell r="B7108" t="str">
            <v>PROSINK 2P F-GAP</v>
          </cell>
          <cell r="C7108">
            <v>1690.51</v>
          </cell>
        </row>
        <row r="7109">
          <cell r="A7109">
            <v>51851</v>
          </cell>
          <cell r="B7109" t="str">
            <v xml:space="preserve">COPLE(CONEXION EN SERIE)       PROSINK            </v>
          </cell>
          <cell r="C7109">
            <v>84.53</v>
          </cell>
        </row>
        <row r="7110">
          <cell r="A7110">
            <v>51852</v>
          </cell>
          <cell r="B7110" t="str">
            <v xml:space="preserve">EDCUTOR NEGRO PROSINK 1GAL/MIN </v>
          </cell>
          <cell r="C7110">
            <v>270.47000000000003</v>
          </cell>
        </row>
        <row r="7111">
          <cell r="A7111">
            <v>51853</v>
          </cell>
          <cell r="B7111" t="str">
            <v>EDUCTOR AZUL PROSINK 4GAL/MIN</v>
          </cell>
          <cell r="C7111">
            <v>286.8</v>
          </cell>
        </row>
        <row r="7112">
          <cell r="A7112">
            <v>51854</v>
          </cell>
          <cell r="B7112" t="str">
            <v xml:space="preserve">MANIFOLD PROSINK DOBLE         </v>
          </cell>
          <cell r="C7112">
            <v>152.13999999999999</v>
          </cell>
        </row>
        <row r="7113">
          <cell r="A7113">
            <v>51855</v>
          </cell>
          <cell r="B7113" t="str">
            <v xml:space="preserve">MANIFOLD PROSINK SENCILLO      </v>
          </cell>
          <cell r="C7113">
            <v>101.42</v>
          </cell>
        </row>
        <row r="7114">
          <cell r="A7114">
            <v>51856</v>
          </cell>
          <cell r="B7114" t="str">
            <v xml:space="preserve">VALVULA ESFERA PROSINK         </v>
          </cell>
          <cell r="C7114">
            <v>218.46</v>
          </cell>
        </row>
        <row r="7115">
          <cell r="A7115">
            <v>51857</v>
          </cell>
          <cell r="B7115" t="str">
            <v xml:space="preserve">KIT O´RINGS PROSINK            </v>
          </cell>
          <cell r="C7115">
            <v>50.72</v>
          </cell>
        </row>
        <row r="7116">
          <cell r="A7116">
            <v>51858</v>
          </cell>
          <cell r="B7116" t="str">
            <v xml:space="preserve">ENTRADA PROSINK                </v>
          </cell>
          <cell r="C7116">
            <v>84.53</v>
          </cell>
        </row>
        <row r="7117">
          <cell r="A7117">
            <v>51859</v>
          </cell>
          <cell r="B7117" t="str">
            <v xml:space="preserve">TAPON ENTRADA PROSINK          </v>
          </cell>
          <cell r="C7117">
            <v>50.72</v>
          </cell>
        </row>
        <row r="7118">
          <cell r="A7118">
            <v>51860</v>
          </cell>
          <cell r="B7118" t="str">
            <v xml:space="preserve">ULTRA LEAN TIPS               </v>
          </cell>
          <cell r="C7118">
            <v>62.42</v>
          </cell>
        </row>
        <row r="7119">
          <cell r="A7119">
            <v>51862</v>
          </cell>
          <cell r="B7119" t="str">
            <v xml:space="preserve">MANGUERA P/BOMBA KP-900 EQ.    KNIGHT TRACK II    </v>
          </cell>
          <cell r="C7119">
            <v>384.9</v>
          </cell>
        </row>
        <row r="7120">
          <cell r="A7120">
            <v>51863</v>
          </cell>
          <cell r="B7120" t="str">
            <v xml:space="preserve">INTERFASE DE SEÑALES P/TUNEL   (7140430)          </v>
          </cell>
          <cell r="C7120">
            <v>2749.91</v>
          </cell>
        </row>
        <row r="7121">
          <cell r="A7121">
            <v>51864</v>
          </cell>
          <cell r="B7121" t="str">
            <v xml:space="preserve">CIRCUITO BOMBA KP-900 P/TUNEL  (7142001)          </v>
          </cell>
          <cell r="C7121">
            <v>4976.84</v>
          </cell>
        </row>
        <row r="7122">
          <cell r="A7122">
            <v>51865</v>
          </cell>
          <cell r="B7122" t="str">
            <v xml:space="preserve">ETIQUETA CONTROLADOR P/TUNEL  </v>
          </cell>
          <cell r="C7122">
            <v>4003.92</v>
          </cell>
        </row>
        <row r="7123">
          <cell r="A7123">
            <v>51866</v>
          </cell>
          <cell r="B7123" t="str">
            <v xml:space="preserve">CEREBRO P/TUNEL (7142019)      </v>
          </cell>
          <cell r="C7123">
            <v>5565.45</v>
          </cell>
        </row>
        <row r="7124">
          <cell r="A7124">
            <v>51868</v>
          </cell>
          <cell r="B7124" t="str">
            <v xml:space="preserve">RODILLO BOMBA KP-900 P/TUNEL   (7630731-1)        </v>
          </cell>
          <cell r="C7124">
            <v>1515.91</v>
          </cell>
        </row>
        <row r="7125">
          <cell r="A7125">
            <v>51869</v>
          </cell>
          <cell r="B7125" t="str">
            <v xml:space="preserve">MOTOR DE BOMBA KP-900 P/TUNEL  (7010233)          </v>
          </cell>
          <cell r="C7125">
            <v>7636.14</v>
          </cell>
        </row>
        <row r="7126">
          <cell r="A7126">
            <v>51870</v>
          </cell>
          <cell r="B7126" t="str">
            <v xml:space="preserve">CIRCUITO BOMBA KP-800 P/KNIGHT TRAK II (7146010)  </v>
          </cell>
          <cell r="C7126">
            <v>5413.02</v>
          </cell>
        </row>
        <row r="7127">
          <cell r="A7127">
            <v>51871</v>
          </cell>
          <cell r="B7127" t="str">
            <v xml:space="preserve">INTERFASE DE SEÑALES P/KNIGHT  TRAK II (7655110)  </v>
          </cell>
          <cell r="C7127">
            <v>4640.42</v>
          </cell>
        </row>
        <row r="7128">
          <cell r="A7128">
            <v>51872</v>
          </cell>
          <cell r="B7128" t="str">
            <v xml:space="preserve">CEREBRO P/KNIGHT TRAK II       (7700040-25)       </v>
          </cell>
          <cell r="C7128">
            <v>7218.65</v>
          </cell>
        </row>
        <row r="7129">
          <cell r="A7129">
            <v>51873</v>
          </cell>
          <cell r="B7129" t="str">
            <v xml:space="preserve">MOTOR DE BOMBA KP-800 P/KNIGHT TRAK II (7010374)  </v>
          </cell>
          <cell r="C7129">
            <v>2704.14</v>
          </cell>
        </row>
        <row r="7130">
          <cell r="A7130">
            <v>51874</v>
          </cell>
          <cell r="B7130" t="str">
            <v>MANG T-66E DE BOMBA KP-800 P/  KNIGHT TRAK II (701</v>
          </cell>
          <cell r="C7130">
            <v>267.86</v>
          </cell>
        </row>
        <row r="7131">
          <cell r="A7131">
            <v>51875</v>
          </cell>
          <cell r="B7131" t="str">
            <v>RODILLO BOMBA KP-800 P/KNIGHT</v>
          </cell>
          <cell r="C7131">
            <v>545.98</v>
          </cell>
        </row>
        <row r="7132">
          <cell r="A7132">
            <v>51884</v>
          </cell>
          <cell r="B7132" t="str">
            <v>MULTI-WASHER CHEMTRAK JR 7224501</v>
          </cell>
          <cell r="C7132">
            <v>143089.66</v>
          </cell>
        </row>
        <row r="7133">
          <cell r="A7133">
            <v>51890</v>
          </cell>
          <cell r="B7133" t="str">
            <v xml:space="preserve">EQUIPO ELECTRICO P/TRAMPA GRAS A DRAIN PLUS       </v>
          </cell>
          <cell r="C7133">
            <v>3098.06</v>
          </cell>
        </row>
        <row r="7134">
          <cell r="A7134">
            <v>51891</v>
          </cell>
          <cell r="B7134" t="str">
            <v>EQUIPO PRODOSE SILICON P/CLORO</v>
          </cell>
          <cell r="C7134">
            <v>461.73</v>
          </cell>
        </row>
        <row r="7135">
          <cell r="A7135">
            <v>51892</v>
          </cell>
          <cell r="B7135" t="str">
            <v xml:space="preserve">BOMBA PARA DRAIN PLUS (SPARE  </v>
          </cell>
          <cell r="C7135">
            <v>1575.98</v>
          </cell>
        </row>
        <row r="7136">
          <cell r="A7136">
            <v>51893</v>
          </cell>
          <cell r="B7136" t="str">
            <v>MANGUERA P/BOMBA DE DRAIN PLUS</v>
          </cell>
          <cell r="C7136">
            <v>101.42</v>
          </cell>
        </row>
        <row r="7137">
          <cell r="A7137">
            <v>51894</v>
          </cell>
          <cell r="B7137" t="str">
            <v xml:space="preserve">ROLLER P/BOMBA DE DRAIN PLUS  </v>
          </cell>
          <cell r="C7137">
            <v>106.11</v>
          </cell>
        </row>
        <row r="7138">
          <cell r="A7138">
            <v>51895</v>
          </cell>
          <cell r="B7138" t="str">
            <v>MANGUERA PVC P/DRAIN PLUS 5/32</v>
          </cell>
          <cell r="C7138">
            <v>73.349999999999994</v>
          </cell>
        </row>
        <row r="7139">
          <cell r="A7139">
            <v>51896</v>
          </cell>
          <cell r="B7139" t="str">
            <v>CUBIERTA FRONTAL P/BOMBA DRAIN</v>
          </cell>
          <cell r="C7139">
            <v>81.14</v>
          </cell>
        </row>
        <row r="7140">
          <cell r="A7140">
            <v>51897</v>
          </cell>
          <cell r="B7140" t="str">
            <v xml:space="preserve">TUBO LUBRICANTE P/BOMBA DRAIN </v>
          </cell>
          <cell r="C7140">
            <v>20.28</v>
          </cell>
        </row>
        <row r="7141">
          <cell r="A7141">
            <v>51898</v>
          </cell>
          <cell r="B7141" t="str">
            <v xml:space="preserve">ESTACION SANITIZANTE 2 PRODUC  TOS PROSPRAY       </v>
          </cell>
          <cell r="C7141">
            <v>4150.37</v>
          </cell>
        </row>
        <row r="7142">
          <cell r="A7142">
            <v>51900</v>
          </cell>
          <cell r="B7142" t="str">
            <v>BOMBA DOSIFICADORA P/KEY DERMO</v>
          </cell>
          <cell r="C7142">
            <v>10.9</v>
          </cell>
        </row>
        <row r="7143">
          <cell r="A7143">
            <v>51901</v>
          </cell>
          <cell r="B7143" t="str">
            <v>CONTROLADOR PRINCIPAL EQ. CHEM</v>
          </cell>
          <cell r="C7143">
            <v>7473.33</v>
          </cell>
        </row>
        <row r="7144">
          <cell r="A7144">
            <v>51902</v>
          </cell>
          <cell r="B7144" t="str">
            <v xml:space="preserve">MODULO MEMORIA EQ. CHEM-TRAK  </v>
          </cell>
          <cell r="C7144">
            <v>7076.31</v>
          </cell>
        </row>
        <row r="7145">
          <cell r="A7145">
            <v>51903</v>
          </cell>
          <cell r="B7145" t="str">
            <v>TABLILLA ELECTRONICA EQ. CHEM-</v>
          </cell>
          <cell r="C7145">
            <v>9552.84</v>
          </cell>
        </row>
        <row r="7146">
          <cell r="A7146">
            <v>51904</v>
          </cell>
          <cell r="B7146" t="str">
            <v xml:space="preserve">MOTOR BOMBA PERISTALTICA, EQ. </v>
          </cell>
          <cell r="C7146">
            <v>3119.19</v>
          </cell>
        </row>
        <row r="7147">
          <cell r="A7147">
            <v>51905</v>
          </cell>
          <cell r="B7147" t="str">
            <v>VALVULA RETENCION EQ. CHEM-TRA</v>
          </cell>
          <cell r="C7147">
            <v>401.28</v>
          </cell>
        </row>
        <row r="7148">
          <cell r="A7148">
            <v>51906</v>
          </cell>
          <cell r="B7148" t="str">
            <v xml:space="preserve">VALVULA SOLENOIDE FLUSH ,EQ.  </v>
          </cell>
          <cell r="C7148">
            <v>2676.56</v>
          </cell>
        </row>
        <row r="7149">
          <cell r="A7149">
            <v>51907</v>
          </cell>
          <cell r="B7149" t="str">
            <v>VALVULA MODULO DISTRIBUCION EQ</v>
          </cell>
          <cell r="C7149">
            <v>539.89</v>
          </cell>
        </row>
        <row r="7150">
          <cell r="A7150">
            <v>51908</v>
          </cell>
          <cell r="B7150" t="str">
            <v xml:space="preserve">ARMATURE GUIDE W/BASE          </v>
          </cell>
          <cell r="C7150">
            <v>109.74</v>
          </cell>
        </row>
        <row r="7151">
          <cell r="A7151">
            <v>51909</v>
          </cell>
          <cell r="B7151" t="str">
            <v xml:space="preserve">EDUCTOR 4 BOTONES Y VALVULAS   MAXIMIZER          </v>
          </cell>
          <cell r="C7151">
            <v>1579.1</v>
          </cell>
        </row>
        <row r="7152">
          <cell r="A7152">
            <v>51912</v>
          </cell>
          <cell r="B7152" t="str">
            <v xml:space="preserve">NUEVO WICK LGS AUT. PAQ C/100  </v>
          </cell>
          <cell r="C7152">
            <v>187.77999877929699</v>
          </cell>
        </row>
        <row r="7153">
          <cell r="A7153">
            <v>51913</v>
          </cell>
          <cell r="B7153" t="str">
            <v xml:space="preserve">WICK DEFINITIVO LGS AUT. PAQ   C/100              </v>
          </cell>
          <cell r="C7153">
            <v>212.75</v>
          </cell>
        </row>
        <row r="7154">
          <cell r="A7154">
            <v>51914</v>
          </cell>
          <cell r="B7154" t="str">
            <v xml:space="preserve">CAPUCHON DE SILICON LGS AUTOMA TICO               </v>
          </cell>
          <cell r="C7154">
            <v>2.52</v>
          </cell>
        </row>
        <row r="7155">
          <cell r="A7155">
            <v>51915</v>
          </cell>
          <cell r="B7155" t="str">
            <v xml:space="preserve">MANGUERILLA INTERNA DE SILICON LGS AUTOMATICO PZA </v>
          </cell>
          <cell r="C7155">
            <v>2.89</v>
          </cell>
        </row>
        <row r="7156">
          <cell r="A7156">
            <v>51916</v>
          </cell>
          <cell r="B7156" t="str">
            <v xml:space="preserve">MOTOR LGS AUTOMATICO           </v>
          </cell>
          <cell r="C7156">
            <v>24.64</v>
          </cell>
        </row>
        <row r="7157">
          <cell r="A7157">
            <v>51917</v>
          </cell>
          <cell r="B7157" t="str">
            <v xml:space="preserve">TABLILLA LGS AUTOMATICO        </v>
          </cell>
          <cell r="C7157">
            <v>61.57</v>
          </cell>
        </row>
        <row r="7158">
          <cell r="A7158">
            <v>51920</v>
          </cell>
          <cell r="B7158" t="str">
            <v xml:space="preserve">JABONERA RELLENABLE JABON LIQ. 1 L                </v>
          </cell>
          <cell r="C7158">
            <v>299.79000000000002</v>
          </cell>
        </row>
        <row r="7159">
          <cell r="A7159">
            <v>51921</v>
          </cell>
          <cell r="B7159" t="str">
            <v xml:space="preserve">TAPA JABONERA 51920 KEY 113178 </v>
          </cell>
          <cell r="C7159">
            <v>177.93</v>
          </cell>
        </row>
        <row r="7160">
          <cell r="A7160">
            <v>51922</v>
          </cell>
          <cell r="B7160" t="str">
            <v xml:space="preserve">BOTON JABONERA 51920KEY 113180 </v>
          </cell>
          <cell r="C7160">
            <v>88.82</v>
          </cell>
        </row>
        <row r="7161">
          <cell r="A7161">
            <v>51923</v>
          </cell>
          <cell r="B7161" t="str">
            <v xml:space="preserve">BASE JABONERA 51920 KEY 113179 </v>
          </cell>
          <cell r="C7161">
            <v>133.66999999999999</v>
          </cell>
        </row>
        <row r="7162">
          <cell r="A7162">
            <v>51924</v>
          </cell>
          <cell r="B7162" t="str">
            <v xml:space="preserve">VALVULA + BOTELA JABONERA KEY  51920 (REVCJ1000)  </v>
          </cell>
          <cell r="C7162">
            <v>177.93</v>
          </cell>
        </row>
        <row r="7163">
          <cell r="A7163">
            <v>51925</v>
          </cell>
          <cell r="B7163" t="str">
            <v xml:space="preserve">JABONERA RELLENABLE COLOR  PLA TA JABON LIQ. 1 L  </v>
          </cell>
          <cell r="C7163">
            <v>382.22</v>
          </cell>
        </row>
        <row r="7164">
          <cell r="A7164">
            <v>51926</v>
          </cell>
          <cell r="B7164" t="str">
            <v xml:space="preserve">JABONERA RELLENABLE AUTOMATICA BLANCA             </v>
          </cell>
          <cell r="C7164">
            <v>630.30999999999995</v>
          </cell>
        </row>
        <row r="7165">
          <cell r="A7165">
            <v>51930</v>
          </cell>
          <cell r="B7165" t="str">
            <v xml:space="preserve">EQUIPO ESPUMADOR PORTATIL 20   GAL                </v>
          </cell>
          <cell r="C7165">
            <v>17029.37</v>
          </cell>
        </row>
        <row r="7166">
          <cell r="A7166">
            <v>51931</v>
          </cell>
          <cell r="B7166" t="str">
            <v xml:space="preserve">TANQUE ROTOMOLDEADO ESPUMADOR  5 GAL              </v>
          </cell>
          <cell r="C7166">
            <v>2366.58</v>
          </cell>
        </row>
        <row r="7167">
          <cell r="A7167">
            <v>51932</v>
          </cell>
          <cell r="B7167" t="str">
            <v xml:space="preserve">MANGO O AGARRADERA P/ TANQUE   ESPUMADOR 5 GAL    </v>
          </cell>
          <cell r="C7167">
            <v>780.2</v>
          </cell>
        </row>
        <row r="7168">
          <cell r="A7168">
            <v>51933</v>
          </cell>
          <cell r="B7168" t="str">
            <v xml:space="preserve">TAPA DE TANQUE ESPUMADOR 5 GAL 3.5" POLIPROPILENO </v>
          </cell>
          <cell r="C7168">
            <v>156.04</v>
          </cell>
        </row>
        <row r="7169">
          <cell r="A7169">
            <v>51934</v>
          </cell>
          <cell r="B7169" t="str">
            <v xml:space="preserve">RUEDA DE 3" P/ ESPUMADOR 5 GAL </v>
          </cell>
          <cell r="C7169">
            <v>78.03</v>
          </cell>
        </row>
        <row r="7170">
          <cell r="A7170">
            <v>51935</v>
          </cell>
          <cell r="B7170" t="str">
            <v>FILTRO EN LINEA DE 3/8" ACERO  INOXIDABLE P / ESPU</v>
          </cell>
          <cell r="C7170">
            <v>741.18</v>
          </cell>
        </row>
        <row r="7171">
          <cell r="A7171">
            <v>51936</v>
          </cell>
          <cell r="B7171" t="str">
            <v>SEGURO RAPIDO P/ PUERTA 5/8"   P / ESPUMADOR 5 GAL</v>
          </cell>
          <cell r="C7171">
            <v>58.53</v>
          </cell>
        </row>
        <row r="7172">
          <cell r="A7172">
            <v>51937</v>
          </cell>
          <cell r="B7172" t="str">
            <v>TUERCA HEXAGONAL 1/2-13 X 2.5  SUJETA RUEDA P/ ESP</v>
          </cell>
          <cell r="C7172">
            <v>45.52</v>
          </cell>
        </row>
        <row r="7173">
          <cell r="A7173">
            <v>51938</v>
          </cell>
          <cell r="B7173" t="str">
            <v xml:space="preserve">PISTOLA P/ESTACION SANITIZANTE SEKO               </v>
          </cell>
          <cell r="C7173">
            <v>499.31</v>
          </cell>
        </row>
        <row r="7174">
          <cell r="A7174">
            <v>51939</v>
          </cell>
          <cell r="B7174" t="str">
            <v xml:space="preserve">ESPUMADOR P/ESTACION SANITIZAN TE SEKO            </v>
          </cell>
          <cell r="C7174">
            <v>358.9</v>
          </cell>
        </row>
        <row r="7175">
          <cell r="A7175">
            <v>51940</v>
          </cell>
          <cell r="B7175" t="str">
            <v xml:space="preserve">PORTAMANGUERA P/ESTACION  SANI TIZANTE SEKO       </v>
          </cell>
          <cell r="C7175">
            <v>265.27</v>
          </cell>
        </row>
        <row r="7176">
          <cell r="A7176">
            <v>51941</v>
          </cell>
          <cell r="B7176" t="str">
            <v xml:space="preserve">VALVULA CHECK FPM ESTACION SA  NITIZANTE SEKO     </v>
          </cell>
          <cell r="C7176">
            <v>90.52</v>
          </cell>
        </row>
        <row r="7177">
          <cell r="A7177">
            <v>51942</v>
          </cell>
          <cell r="B7177" t="str">
            <v xml:space="preserve">VALVULA CHECK EPDM ESTACION    SANITIZANTE  SEKO  </v>
          </cell>
          <cell r="C7177">
            <v>90.52</v>
          </cell>
        </row>
        <row r="7178">
          <cell r="A7178">
            <v>51943</v>
          </cell>
          <cell r="B7178" t="str">
            <v xml:space="preserve">VALVULA CHECK SILICON ESTACION SANITIZANTE  SEKO  </v>
          </cell>
          <cell r="C7178">
            <v>98.3</v>
          </cell>
        </row>
        <row r="7179">
          <cell r="A7179">
            <v>51944</v>
          </cell>
          <cell r="B7179" t="str">
            <v xml:space="preserve">ESTACION SANITIZANTE 1  PRODUC TO PROSPRAY        </v>
          </cell>
          <cell r="C7179">
            <v>3608.55</v>
          </cell>
        </row>
        <row r="7180">
          <cell r="A7180">
            <v>51945</v>
          </cell>
          <cell r="B7180" t="str">
            <v xml:space="preserve">TIP MORADO (SB SEKO)           </v>
          </cell>
          <cell r="C7180">
            <v>9.74</v>
          </cell>
        </row>
        <row r="7181">
          <cell r="A7181">
            <v>51946</v>
          </cell>
          <cell r="B7181" t="str">
            <v xml:space="preserve">TIP ROSA  (SB SEKO)            </v>
          </cell>
          <cell r="C7181">
            <v>9.74</v>
          </cell>
        </row>
        <row r="7182">
          <cell r="A7182">
            <v>51947</v>
          </cell>
          <cell r="B7182" t="str">
            <v xml:space="preserve">TIP CAFE  (SB SEKO)            </v>
          </cell>
          <cell r="C7182">
            <v>9.74</v>
          </cell>
        </row>
        <row r="7183">
          <cell r="A7183">
            <v>51948</v>
          </cell>
          <cell r="B7183" t="str">
            <v xml:space="preserve">TAPON SUPERIOR PROMAX          SEKO               </v>
          </cell>
          <cell r="C7183">
            <v>33.89</v>
          </cell>
        </row>
        <row r="7184">
          <cell r="A7184">
            <v>51949</v>
          </cell>
          <cell r="B7184" t="str">
            <v xml:space="preserve">VALVULA PRODOSE SILICON        SEKO               </v>
          </cell>
          <cell r="C7184">
            <v>148.41999999999999</v>
          </cell>
        </row>
        <row r="7185">
          <cell r="A7185">
            <v>51950</v>
          </cell>
          <cell r="B7185" t="str">
            <v xml:space="preserve">VALVULA PRODOSE EPDM           SEKO               </v>
          </cell>
          <cell r="C7185">
            <v>108.1</v>
          </cell>
        </row>
        <row r="7186">
          <cell r="A7186">
            <v>51951</v>
          </cell>
          <cell r="B7186" t="str">
            <v xml:space="preserve">LAVADORA AUTOMATICA  INSTRUMEN TAL MEDICO         </v>
          </cell>
          <cell r="C7186">
            <v>6000</v>
          </cell>
        </row>
        <row r="7187">
          <cell r="A7187">
            <v>51952</v>
          </cell>
          <cell r="B7187" t="str">
            <v xml:space="preserve">ESPUMADOR ACERO INOXIDABLE 70  LTS-PRESION 70 LB  </v>
          </cell>
          <cell r="C7187">
            <v>11000</v>
          </cell>
        </row>
        <row r="7188">
          <cell r="A7188">
            <v>51990</v>
          </cell>
          <cell r="B7188" t="str">
            <v>VALVULA B17 BUTYL VALVE PAQ/6  PARA BOTE AEROSOL R</v>
          </cell>
          <cell r="C7188">
            <v>46.1</v>
          </cell>
        </row>
        <row r="7189">
          <cell r="A7189">
            <v>51991</v>
          </cell>
          <cell r="B7189" t="str">
            <v xml:space="preserve">EP O´RING B05 BOTE AEROSOL     RECARGABLE         </v>
          </cell>
          <cell r="C7189">
            <v>18.829999999999998</v>
          </cell>
        </row>
        <row r="7190">
          <cell r="A7190">
            <v>51992</v>
          </cell>
          <cell r="B7190" t="str">
            <v xml:space="preserve">EP O´RING B14 EP P/BOTE AEROSO L RECARGABLE       </v>
          </cell>
          <cell r="C7190">
            <v>17.27</v>
          </cell>
        </row>
        <row r="7191">
          <cell r="A7191">
            <v>51993</v>
          </cell>
          <cell r="B7191" t="str">
            <v xml:space="preserve">VALVULA B11 PARA BOTE AEROSOL  RECARGABLE         </v>
          </cell>
          <cell r="C7191">
            <v>76.459999999999994</v>
          </cell>
        </row>
        <row r="7192">
          <cell r="A7192">
            <v>52000</v>
          </cell>
          <cell r="B7192" t="str">
            <v xml:space="preserve">DESINTEGRADOR P/BAÑO PORTATIL  </v>
          </cell>
          <cell r="C7192">
            <v>259.45</v>
          </cell>
        </row>
        <row r="7193">
          <cell r="A7193">
            <v>70001</v>
          </cell>
          <cell r="B7193" t="str">
            <v>VANG. MULTIUSOS LAVANDA 0.25 L</v>
          </cell>
          <cell r="C7193">
            <v>5.05</v>
          </cell>
        </row>
        <row r="7194">
          <cell r="A7194">
            <v>70002</v>
          </cell>
          <cell r="B7194" t="str">
            <v>VANG. MULTIUSOS LAVANDA 1 LT.</v>
          </cell>
          <cell r="C7194">
            <v>21.77</v>
          </cell>
        </row>
        <row r="7195">
          <cell r="A7195">
            <v>70003</v>
          </cell>
          <cell r="B7195" t="str">
            <v>VANG. MULTIUSOS LAVANDA 4 LT</v>
          </cell>
          <cell r="C7195">
            <v>53.59</v>
          </cell>
        </row>
        <row r="7196">
          <cell r="A7196">
            <v>70004</v>
          </cell>
          <cell r="B7196" t="str">
            <v>VANG. MULTIUSOS LAVANDA 18 L</v>
          </cell>
          <cell r="C7196">
            <v>233.68</v>
          </cell>
        </row>
        <row r="7197">
          <cell r="A7197">
            <v>70005</v>
          </cell>
          <cell r="B7197" t="str">
            <v>VANG. MULTIUSOS LAVANDA</v>
          </cell>
          <cell r="C7197">
            <v>2437.21</v>
          </cell>
        </row>
        <row r="7198">
          <cell r="A7198">
            <v>70008</v>
          </cell>
          <cell r="B7198" t="str">
            <v>VANG. MULTIUSOS PINO 0.25 LT</v>
          </cell>
          <cell r="C7198">
            <v>4.43</v>
          </cell>
        </row>
        <row r="7199">
          <cell r="A7199">
            <v>70009</v>
          </cell>
          <cell r="B7199" t="str">
            <v>VANG. MULTIUSOS PINO 1 LT.</v>
          </cell>
          <cell r="C7199">
            <v>16.68</v>
          </cell>
        </row>
        <row r="7200">
          <cell r="A7200">
            <v>70010</v>
          </cell>
          <cell r="B7200" t="str">
            <v>VANG. MULTIUSOS PINO 4 LTS.</v>
          </cell>
          <cell r="C7200">
            <v>37.29</v>
          </cell>
        </row>
        <row r="7201">
          <cell r="A7201">
            <v>70011</v>
          </cell>
          <cell r="B7201" t="str">
            <v>VANG. MULTIUSOS PINO 18 LTS</v>
          </cell>
          <cell r="C7201">
            <v>157.11000000000001</v>
          </cell>
        </row>
        <row r="7202">
          <cell r="A7202">
            <v>70012</v>
          </cell>
          <cell r="B7202" t="str">
            <v>VANG. MULTIUSOS PINO 19 LT</v>
          </cell>
          <cell r="C7202">
            <v>886.77</v>
          </cell>
        </row>
        <row r="7203">
          <cell r="A7203">
            <v>70015</v>
          </cell>
          <cell r="B7203" t="str">
            <v>VANG.MULTIUSOS FRUTA CITRI0.25 LT</v>
          </cell>
          <cell r="C7203">
            <v>4.72</v>
          </cell>
        </row>
        <row r="7204">
          <cell r="A7204">
            <v>70016</v>
          </cell>
          <cell r="B7204" t="str">
            <v>VANG. MULTIUSOS FRUTA CITRICA1 LT</v>
          </cell>
          <cell r="C7204">
            <v>18.97</v>
          </cell>
        </row>
        <row r="7205">
          <cell r="A7205">
            <v>70017</v>
          </cell>
          <cell r="B7205" t="str">
            <v>VANG. MULTIUSOS FRUTA CITR.4L</v>
          </cell>
          <cell r="C7205">
            <v>44.52</v>
          </cell>
        </row>
        <row r="7206">
          <cell r="A7206">
            <v>70018</v>
          </cell>
          <cell r="B7206" t="str">
            <v>VANG. MULTIUSOS FRUTA CIT.18L</v>
          </cell>
          <cell r="C7206">
            <v>194.24</v>
          </cell>
        </row>
        <row r="7207">
          <cell r="A7207">
            <v>70021</v>
          </cell>
          <cell r="B7207" t="str">
            <v>VANG. MULTIUSOS FRUTA CITR.200 LT.</v>
          </cell>
          <cell r="C7207">
            <v>1878.4</v>
          </cell>
        </row>
        <row r="7208">
          <cell r="A7208">
            <v>70022</v>
          </cell>
          <cell r="B7208" t="str">
            <v>VANG. AROMAT. ALOE 0.25 L</v>
          </cell>
          <cell r="C7208">
            <v>4.9400000000000004</v>
          </cell>
        </row>
        <row r="7209">
          <cell r="A7209">
            <v>70023</v>
          </cell>
          <cell r="B7209" t="str">
            <v>VANG. AROMAT. ALOE 1 LT.</v>
          </cell>
          <cell r="C7209">
            <v>16.100000000000001</v>
          </cell>
        </row>
        <row r="7210">
          <cell r="A7210">
            <v>70024</v>
          </cell>
          <cell r="B7210" t="str">
            <v>VANG. AROMAT. ALOE 4 L</v>
          </cell>
          <cell r="C7210">
            <v>46.92</v>
          </cell>
        </row>
        <row r="7211">
          <cell r="A7211">
            <v>70025</v>
          </cell>
          <cell r="B7211" t="str">
            <v>VANG. AROMAT. ALOE 18 LTS</v>
          </cell>
          <cell r="C7211">
            <v>209.72</v>
          </cell>
        </row>
        <row r="7212">
          <cell r="A7212">
            <v>70029</v>
          </cell>
          <cell r="B7212" t="str">
            <v>VANG. AROMAT. FLORECER 0.25 L</v>
          </cell>
          <cell r="C7212">
            <v>4.8</v>
          </cell>
        </row>
        <row r="7213">
          <cell r="A7213">
            <v>70031</v>
          </cell>
          <cell r="B7213" t="str">
            <v>VANG. AROMAT. FLORECER 4 LT</v>
          </cell>
          <cell r="C7213">
            <v>44.7</v>
          </cell>
        </row>
        <row r="7214">
          <cell r="A7214">
            <v>70032</v>
          </cell>
          <cell r="B7214" t="str">
            <v>VANG. AROMAT. FLORECER 18 LTS.</v>
          </cell>
          <cell r="C7214">
            <v>221.8</v>
          </cell>
        </row>
        <row r="7215">
          <cell r="A7215">
            <v>70036</v>
          </cell>
          <cell r="B7215" t="str">
            <v>VANG. AROM.FIESTA FRUTAL 0.25L</v>
          </cell>
          <cell r="C7215">
            <v>5</v>
          </cell>
        </row>
        <row r="7216">
          <cell r="A7216">
            <v>70037</v>
          </cell>
          <cell r="B7216" t="str">
            <v>VANG. AROMAT.FIESTA FRUTAL 1 L</v>
          </cell>
          <cell r="C7216">
            <v>16.899999999999999</v>
          </cell>
        </row>
        <row r="7217">
          <cell r="A7217">
            <v>70038</v>
          </cell>
          <cell r="B7217" t="str">
            <v>VANG. AROMAT.FIESTA FRUTAL 4 L</v>
          </cell>
          <cell r="C7217">
            <v>49.52</v>
          </cell>
        </row>
        <row r="7218">
          <cell r="A7218">
            <v>70039</v>
          </cell>
          <cell r="B7218" t="str">
            <v>VANG. AROMAT.FIESTA FRUTAL 18L</v>
          </cell>
          <cell r="C7218">
            <v>221.35</v>
          </cell>
        </row>
        <row r="7219">
          <cell r="A7219">
            <v>70041</v>
          </cell>
          <cell r="B7219" t="str">
            <v>VANG.AROMAT. FIESTA FRUTAL 20L</v>
          </cell>
          <cell r="C7219">
            <v>230.02</v>
          </cell>
        </row>
        <row r="7220">
          <cell r="A7220">
            <v>70042</v>
          </cell>
          <cell r="B7220" t="str">
            <v>VANG.AROM. FIESTA FRUTAL 200 L</v>
          </cell>
          <cell r="C7220">
            <v>2176.67</v>
          </cell>
        </row>
        <row r="7221">
          <cell r="A7221">
            <v>70043</v>
          </cell>
          <cell r="B7221" t="str">
            <v>VANG. AROMAT. FRESCURA 0.25 L</v>
          </cell>
          <cell r="C7221">
            <v>4.95</v>
          </cell>
        </row>
        <row r="7222">
          <cell r="A7222">
            <v>70045</v>
          </cell>
          <cell r="B7222" t="str">
            <v>VANG. AROMAT. FRESCURA 4 LTS</v>
          </cell>
          <cell r="C7222">
            <v>47.05</v>
          </cell>
        </row>
        <row r="7223">
          <cell r="A7223">
            <v>70046</v>
          </cell>
          <cell r="B7223" t="str">
            <v>VANG. AROMAT. FRESCURA 18 LTS</v>
          </cell>
          <cell r="C7223">
            <v>210.3</v>
          </cell>
        </row>
        <row r="7224">
          <cell r="A7224">
            <v>70050</v>
          </cell>
          <cell r="B7224" t="str">
            <v>VANG. AROM.MANZANA-CANELA 0.25 LTS.</v>
          </cell>
          <cell r="C7224">
            <v>4.9000000000000004</v>
          </cell>
        </row>
        <row r="7225">
          <cell r="A7225">
            <v>70051</v>
          </cell>
          <cell r="B7225" t="str">
            <v>VANG. AROMAT.MANZANA CANELA 1L</v>
          </cell>
          <cell r="C7225">
            <v>16</v>
          </cell>
        </row>
        <row r="7226">
          <cell r="A7226">
            <v>70052</v>
          </cell>
          <cell r="B7226" t="str">
            <v>VANG. AROM.MANZANA-CANELA 4 LT</v>
          </cell>
          <cell r="C7226">
            <v>45.98</v>
          </cell>
        </row>
        <row r="7227">
          <cell r="A7227">
            <v>70053</v>
          </cell>
          <cell r="B7227" t="str">
            <v>VANG. AROM.MANZANA-CANELA 18 L</v>
          </cell>
          <cell r="C7227">
            <v>205.48</v>
          </cell>
        </row>
        <row r="7228">
          <cell r="A7228">
            <v>70057</v>
          </cell>
          <cell r="B7228" t="str">
            <v>VANG. LIMPIAVIDRIOS 0.25 LT</v>
          </cell>
          <cell r="C7228">
            <v>3.78</v>
          </cell>
        </row>
        <row r="7229">
          <cell r="A7229">
            <v>70058</v>
          </cell>
          <cell r="B7229" t="str">
            <v>VANG. LIMPIAVIDRIOS 1 LT</v>
          </cell>
          <cell r="C7229">
            <v>13.51</v>
          </cell>
        </row>
        <row r="7230">
          <cell r="A7230">
            <v>70059</v>
          </cell>
          <cell r="B7230" t="str">
            <v>VANG. LIMPIAVIDRIOS 4 LT.</v>
          </cell>
          <cell r="C7230">
            <v>22.86</v>
          </cell>
        </row>
        <row r="7231">
          <cell r="A7231">
            <v>70060</v>
          </cell>
          <cell r="B7231" t="str">
            <v>VANGUARD LIMPIAVIDRIOS 18 LT</v>
          </cell>
          <cell r="C7231">
            <v>99.79</v>
          </cell>
        </row>
        <row r="7232">
          <cell r="A7232">
            <v>70062</v>
          </cell>
          <cell r="B7232" t="str">
            <v>VANGUARD LIMPIAVIDRIOS 1L CON ATOMIZADOR</v>
          </cell>
          <cell r="C7232">
            <v>12.4</v>
          </cell>
        </row>
        <row r="7233">
          <cell r="A7233">
            <v>70063</v>
          </cell>
          <cell r="B7233" t="str">
            <v>VANGUARD LIMPIAVIDRIOS 0.5L CON ATOMIZADOR</v>
          </cell>
          <cell r="C7233">
            <v>8.9</v>
          </cell>
        </row>
        <row r="7234">
          <cell r="A7234">
            <v>70064</v>
          </cell>
          <cell r="B7234" t="str">
            <v>VANG. AROM.MELODIA CITRICA0.25 LTS.</v>
          </cell>
          <cell r="C7234">
            <v>4.8499999999999996</v>
          </cell>
        </row>
        <row r="7235">
          <cell r="A7235">
            <v>70066</v>
          </cell>
          <cell r="B7235" t="str">
            <v>VANG. AROM.MELODIA CITRICA 4 L</v>
          </cell>
          <cell r="C7235">
            <v>44.85</v>
          </cell>
        </row>
        <row r="7236">
          <cell r="A7236">
            <v>70067</v>
          </cell>
          <cell r="B7236" t="str">
            <v>VANG. AROM.MELODIA CITRICA 18L</v>
          </cell>
          <cell r="C7236">
            <v>200.41</v>
          </cell>
        </row>
        <row r="7237">
          <cell r="A7237">
            <v>70068</v>
          </cell>
          <cell r="B7237" t="str">
            <v>VANG.AROMAT.MELODIA CITRICA 19 LT</v>
          </cell>
          <cell r="C7237">
            <v>159</v>
          </cell>
        </row>
        <row r="7238">
          <cell r="A7238">
            <v>70070</v>
          </cell>
          <cell r="B7238" t="str">
            <v>VANG. AROMAT.MELODIA CITR.200L</v>
          </cell>
          <cell r="C7238">
            <v>1742.8</v>
          </cell>
        </row>
        <row r="7239">
          <cell r="A7239">
            <v>70071</v>
          </cell>
          <cell r="B7239" t="str">
            <v>VANG. DESENGRASANTE 0.25 LT</v>
          </cell>
          <cell r="C7239">
            <v>4.71</v>
          </cell>
        </row>
        <row r="7240">
          <cell r="A7240">
            <v>70072</v>
          </cell>
          <cell r="B7240" t="str">
            <v>VANG. DESENGRASANTE 1 LT</v>
          </cell>
          <cell r="C7240">
            <v>16.5</v>
          </cell>
        </row>
        <row r="7241">
          <cell r="A7241">
            <v>70073</v>
          </cell>
          <cell r="B7241" t="str">
            <v>VANG. DESENGRASANTE 4 LT</v>
          </cell>
          <cell r="C7241">
            <v>45.8</v>
          </cell>
        </row>
        <row r="7242">
          <cell r="A7242">
            <v>70074</v>
          </cell>
          <cell r="B7242" t="str">
            <v>VANG DESENGRASANTE 18 LT</v>
          </cell>
          <cell r="C7242">
            <v>202.79</v>
          </cell>
        </row>
        <row r="7243">
          <cell r="A7243">
            <v>70076</v>
          </cell>
          <cell r="B7243" t="str">
            <v>VANG DESENGRASANTE 200 LT</v>
          </cell>
          <cell r="C7243">
            <v>2058.04</v>
          </cell>
        </row>
        <row r="7244">
          <cell r="A7244">
            <v>70078</v>
          </cell>
          <cell r="B7244" t="str">
            <v>VANG. SARRICIDA 0.25 LTS</v>
          </cell>
          <cell r="C7244">
            <v>4.58</v>
          </cell>
        </row>
        <row r="7245">
          <cell r="A7245">
            <v>70079</v>
          </cell>
          <cell r="B7245" t="str">
            <v>VANG. SARRICIDA 1 LT</v>
          </cell>
          <cell r="C7245">
            <v>21.08</v>
          </cell>
        </row>
        <row r="7246">
          <cell r="A7246">
            <v>70080</v>
          </cell>
          <cell r="B7246" t="str">
            <v>VANG. SARRICIDA 4 LTS</v>
          </cell>
          <cell r="C7246">
            <v>48.78</v>
          </cell>
        </row>
        <row r="7247">
          <cell r="A7247">
            <v>70081</v>
          </cell>
          <cell r="B7247" t="str">
            <v>VANG. SARRICIDA 18 LTS</v>
          </cell>
          <cell r="C7247">
            <v>211.79</v>
          </cell>
        </row>
        <row r="7248">
          <cell r="A7248">
            <v>70083</v>
          </cell>
          <cell r="B7248" t="str">
            <v>VANG. SARRICIDA 20 LT</v>
          </cell>
          <cell r="C7248">
            <v>217.07</v>
          </cell>
        </row>
        <row r="7249">
          <cell r="A7249">
            <v>70084</v>
          </cell>
          <cell r="B7249" t="str">
            <v>VANG. SARRICIDA 200 LT</v>
          </cell>
          <cell r="C7249">
            <v>2031.91</v>
          </cell>
        </row>
        <row r="7250">
          <cell r="A7250">
            <v>70085</v>
          </cell>
          <cell r="B7250" t="str">
            <v>VANG. MURIATICO 0.25 LT</v>
          </cell>
          <cell r="C7250">
            <v>4.29</v>
          </cell>
        </row>
        <row r="7251">
          <cell r="A7251">
            <v>70086</v>
          </cell>
          <cell r="B7251" t="str">
            <v>VANG. MURIATICO 1 LT</v>
          </cell>
          <cell r="C7251">
            <v>15.43</v>
          </cell>
        </row>
        <row r="7252">
          <cell r="A7252">
            <v>70087</v>
          </cell>
          <cell r="B7252" t="str">
            <v>VANG. MURIATICO 4 L</v>
          </cell>
          <cell r="C7252">
            <v>32.24</v>
          </cell>
        </row>
        <row r="7253">
          <cell r="A7253">
            <v>70088</v>
          </cell>
          <cell r="B7253" t="str">
            <v>VANG. MURIATICO 18 LTS.</v>
          </cell>
          <cell r="C7253">
            <v>143.32</v>
          </cell>
        </row>
        <row r="7254">
          <cell r="A7254">
            <v>70089</v>
          </cell>
          <cell r="B7254" t="str">
            <v>VANG. MURIATICO 19 LT</v>
          </cell>
          <cell r="C7254">
            <v>94.6</v>
          </cell>
        </row>
        <row r="7255">
          <cell r="A7255">
            <v>70090</v>
          </cell>
          <cell r="B7255" t="str">
            <v>VANG. MURIATICO 20 LT</v>
          </cell>
          <cell r="C7255">
            <v>147.58000000000001</v>
          </cell>
        </row>
        <row r="7256">
          <cell r="A7256">
            <v>70092</v>
          </cell>
          <cell r="B7256" t="str">
            <v>VANG. IMPREGNADO 0.25 LTS</v>
          </cell>
          <cell r="C7256">
            <v>15.64</v>
          </cell>
        </row>
        <row r="7257">
          <cell r="A7257">
            <v>70095</v>
          </cell>
          <cell r="B7257" t="str">
            <v>VANG. IMPREGNADOR B/S 18 LT</v>
          </cell>
          <cell r="C7257">
            <v>522.98</v>
          </cell>
        </row>
        <row r="7258">
          <cell r="A7258">
            <v>70099</v>
          </cell>
          <cell r="B7258" t="str">
            <v>VANG. IMPREGNADO 0.25 LTS</v>
          </cell>
          <cell r="C7258">
            <v>5.67</v>
          </cell>
        </row>
        <row r="7259">
          <cell r="A7259">
            <v>70101</v>
          </cell>
          <cell r="B7259" t="str">
            <v>VANGUARD IMPREGNADOR R/A 4 LTS</v>
          </cell>
          <cell r="C7259">
            <v>61.62</v>
          </cell>
        </row>
        <row r="7260">
          <cell r="A7260">
            <v>70102</v>
          </cell>
          <cell r="B7260" t="str">
            <v>VANG. IMPREGNADOR B/A 18 LT</v>
          </cell>
          <cell r="C7260">
            <v>275.58999999999997</v>
          </cell>
        </row>
        <row r="7261">
          <cell r="A7261">
            <v>70107</v>
          </cell>
          <cell r="B7261" t="str">
            <v>CLORO CLORTEX 950 ML.</v>
          </cell>
          <cell r="C7261">
            <v>9.2200000000000006</v>
          </cell>
        </row>
        <row r="7262">
          <cell r="A7262">
            <v>70108</v>
          </cell>
          <cell r="B7262" t="str">
            <v xml:space="preserve">CLORO VANGUARD 3.75 LTS         P.ORIGEN: MEXICO  </v>
          </cell>
          <cell r="C7262">
            <v>27.89</v>
          </cell>
        </row>
        <row r="7263">
          <cell r="A7263">
            <v>70109</v>
          </cell>
          <cell r="B7263" t="str">
            <v>CLORO VANGUARD 18 LT. (AL 6%)</v>
          </cell>
          <cell r="C7263">
            <v>142.31</v>
          </cell>
        </row>
        <row r="7264">
          <cell r="A7264">
            <v>70111</v>
          </cell>
          <cell r="B7264" t="str">
            <v>CLORO VANGUARD 20 LT. (AL 6%)</v>
          </cell>
          <cell r="C7264">
            <v>148.61000000000001</v>
          </cell>
        </row>
        <row r="7265">
          <cell r="A7265">
            <v>70112</v>
          </cell>
          <cell r="B7265" t="str">
            <v>CLORO VANGUARD 200 LT.</v>
          </cell>
          <cell r="C7265">
            <v>676.8</v>
          </cell>
        </row>
        <row r="7266">
          <cell r="A7266">
            <v>70113</v>
          </cell>
          <cell r="B7266" t="str">
            <v>VANG. JABON MANOS MANGO 0.25 L</v>
          </cell>
          <cell r="C7266">
            <v>4.9000000000000004</v>
          </cell>
        </row>
        <row r="7267">
          <cell r="A7267">
            <v>70114</v>
          </cell>
          <cell r="B7267" t="str">
            <v>VANGUARD JABON DE MANOS MANGO</v>
          </cell>
          <cell r="C7267">
            <v>15.6</v>
          </cell>
        </row>
        <row r="7268">
          <cell r="A7268">
            <v>70116</v>
          </cell>
          <cell r="B7268" t="str">
            <v>VANGUARD JABON DE MANOS MANGO</v>
          </cell>
          <cell r="C7268">
            <v>48.4</v>
          </cell>
        </row>
        <row r="7269">
          <cell r="A7269">
            <v>70117</v>
          </cell>
          <cell r="B7269" t="str">
            <v>VANGUARD JABON DE MANOS MANGO</v>
          </cell>
          <cell r="C7269">
            <v>214</v>
          </cell>
        </row>
        <row r="7270">
          <cell r="A7270">
            <v>70121</v>
          </cell>
          <cell r="B7270" t="str">
            <v>VANG.JABON MANOS MANDARINA0.25 LT</v>
          </cell>
          <cell r="C7270">
            <v>4.8</v>
          </cell>
        </row>
        <row r="7271">
          <cell r="A7271">
            <v>70122</v>
          </cell>
          <cell r="B7271" t="str">
            <v>VANGUARD JABON DE MANOS MANDARINA</v>
          </cell>
          <cell r="C7271">
            <v>15.3</v>
          </cell>
        </row>
        <row r="7272">
          <cell r="A7272">
            <v>70124</v>
          </cell>
          <cell r="B7272" t="str">
            <v>VANGUARD JABON DE MANOS MANDARINA</v>
          </cell>
          <cell r="C7272">
            <v>46.7</v>
          </cell>
        </row>
        <row r="7273">
          <cell r="A7273">
            <v>70125</v>
          </cell>
          <cell r="B7273" t="str">
            <v>VANGUARD JABON DE MANOS MANDARINA</v>
          </cell>
          <cell r="C7273">
            <v>200.6</v>
          </cell>
        </row>
        <row r="7274">
          <cell r="A7274">
            <v>70129</v>
          </cell>
          <cell r="B7274" t="str">
            <v>VANG.JABON MANOS FRESCO 0.25LT</v>
          </cell>
          <cell r="C7274">
            <v>4.93</v>
          </cell>
        </row>
        <row r="7275">
          <cell r="A7275">
            <v>70130</v>
          </cell>
          <cell r="B7275" t="str">
            <v>VANGUARD JABON DE MANOS FRESCO</v>
          </cell>
          <cell r="C7275">
            <v>16.87</v>
          </cell>
        </row>
        <row r="7276">
          <cell r="A7276">
            <v>70131</v>
          </cell>
          <cell r="B7276" t="str">
            <v>VANG.JABON DE MANOS FRESCO 1 L</v>
          </cell>
          <cell r="C7276">
            <v>18.48</v>
          </cell>
        </row>
        <row r="7277">
          <cell r="A7277">
            <v>70132</v>
          </cell>
          <cell r="B7277" t="str">
            <v>VANGUARD JABON DE MANOS FRESCO</v>
          </cell>
          <cell r="C7277">
            <v>50.81</v>
          </cell>
        </row>
        <row r="7278">
          <cell r="A7278">
            <v>70133</v>
          </cell>
          <cell r="B7278" t="str">
            <v>VANGUARD JABON DE MANOS FRESCO</v>
          </cell>
          <cell r="C7278">
            <v>221.51</v>
          </cell>
        </row>
        <row r="7279">
          <cell r="A7279">
            <v>70135</v>
          </cell>
          <cell r="B7279" t="str">
            <v xml:space="preserve">VANG.JABON DE MANOS FRESCO 200 LT.                </v>
          </cell>
          <cell r="C7279">
            <v>2232.17</v>
          </cell>
        </row>
        <row r="7280">
          <cell r="A7280">
            <v>70137</v>
          </cell>
          <cell r="B7280" t="str">
            <v>VANG. JABON MANOS LIQ. 0.25 L</v>
          </cell>
          <cell r="C7280">
            <v>4.9800000000000004</v>
          </cell>
        </row>
        <row r="7281">
          <cell r="A7281">
            <v>70138</v>
          </cell>
          <cell r="B7281" t="str">
            <v>VANGUARD JABON DE MANOS LIQUIDO</v>
          </cell>
          <cell r="C7281">
            <v>14.8</v>
          </cell>
        </row>
        <row r="7282">
          <cell r="A7282">
            <v>70140</v>
          </cell>
          <cell r="B7282" t="str">
            <v>VANGUARD JABON DE MANOS LIQUIDO</v>
          </cell>
          <cell r="C7282">
            <v>43.7</v>
          </cell>
        </row>
        <row r="7283">
          <cell r="A7283">
            <v>70141</v>
          </cell>
          <cell r="B7283" t="str">
            <v>VANGUARD JABON DE MANOS LIQUIDO</v>
          </cell>
          <cell r="C7283">
            <v>224.7</v>
          </cell>
        </row>
        <row r="7284">
          <cell r="A7284">
            <v>70145</v>
          </cell>
          <cell r="B7284" t="str">
            <v>VANG. JABON MANOS CREMA 0.25 L</v>
          </cell>
          <cell r="C7284">
            <v>5.35</v>
          </cell>
        </row>
        <row r="7285">
          <cell r="A7285">
            <v>70146</v>
          </cell>
          <cell r="B7285" t="str">
            <v>VANGUARD JABON DE MANOS CREMA</v>
          </cell>
          <cell r="C7285">
            <v>18.45</v>
          </cell>
        </row>
        <row r="7286">
          <cell r="A7286">
            <v>70148</v>
          </cell>
          <cell r="B7286" t="str">
            <v>VANGUARD JABON DE MANOS CREMA</v>
          </cell>
          <cell r="C7286">
            <v>58.6</v>
          </cell>
        </row>
        <row r="7287">
          <cell r="A7287">
            <v>70149</v>
          </cell>
          <cell r="B7287" t="str">
            <v>VANGUARD JABON DE MANOS CREMA</v>
          </cell>
          <cell r="C7287">
            <v>259.58</v>
          </cell>
        </row>
        <row r="7288">
          <cell r="A7288">
            <v>70152</v>
          </cell>
          <cell r="B7288" t="str">
            <v>LUSTRAMUEBLES LPU 1 L</v>
          </cell>
          <cell r="C7288">
            <v>29.08</v>
          </cell>
        </row>
        <row r="7289">
          <cell r="A7289">
            <v>70153</v>
          </cell>
          <cell r="B7289" t="str">
            <v>LUSTRAMUEBLES LPU 4 L</v>
          </cell>
          <cell r="C7289">
            <v>98.04</v>
          </cell>
        </row>
        <row r="7290">
          <cell r="A7290">
            <v>70162</v>
          </cell>
          <cell r="B7290" t="str">
            <v>ABRILLANTADOR LPU 1 L</v>
          </cell>
          <cell r="C7290">
            <v>27.39</v>
          </cell>
        </row>
        <row r="7291">
          <cell r="A7291">
            <v>70163</v>
          </cell>
          <cell r="B7291" t="str">
            <v>VANGUARD ABRILLANTADOR LPU 4 L</v>
          </cell>
          <cell r="C7291">
            <v>83.78</v>
          </cell>
        </row>
        <row r="7292">
          <cell r="A7292">
            <v>70164</v>
          </cell>
          <cell r="B7292" t="str">
            <v>VANGUARD ABRILLANTADOR LPU 20L</v>
          </cell>
          <cell r="C7292">
            <v>411.15</v>
          </cell>
        </row>
        <row r="7293">
          <cell r="A7293">
            <v>70176</v>
          </cell>
          <cell r="B7293" t="str">
            <v>CERA LPU 20 LT.</v>
          </cell>
          <cell r="C7293">
            <v>654.4</v>
          </cell>
        </row>
        <row r="7294">
          <cell r="A7294">
            <v>70182</v>
          </cell>
          <cell r="B7294" t="str">
            <v>DESENGRASANTE LPU 1 L</v>
          </cell>
          <cell r="C7294">
            <v>12.5</v>
          </cell>
        </row>
        <row r="7295">
          <cell r="A7295">
            <v>70183</v>
          </cell>
          <cell r="B7295" t="str">
            <v>DESENGRASANTE LPU 4 L</v>
          </cell>
          <cell r="C7295">
            <v>19.2</v>
          </cell>
        </row>
        <row r="7296">
          <cell r="A7296">
            <v>70186</v>
          </cell>
          <cell r="B7296" t="str">
            <v>DESENGRASANTE LPU 20L</v>
          </cell>
          <cell r="C7296">
            <v>101.9</v>
          </cell>
        </row>
        <row r="7297">
          <cell r="A7297">
            <v>70192</v>
          </cell>
          <cell r="B7297" t="str">
            <v>AROMATIZANTE LAVANDA LPU 1L</v>
          </cell>
          <cell r="C7297">
            <v>14.08</v>
          </cell>
        </row>
        <row r="7298">
          <cell r="A7298">
            <v>70193</v>
          </cell>
          <cell r="B7298" t="str">
            <v>AROMATIZANTE LAVANDA LPU 4L</v>
          </cell>
          <cell r="C7298">
            <v>30.12</v>
          </cell>
        </row>
        <row r="7299">
          <cell r="A7299">
            <v>70196</v>
          </cell>
          <cell r="B7299" t="str">
            <v>AROMATIZANTE LAVANDA LPU 20 LT</v>
          </cell>
          <cell r="C7299">
            <v>134.76</v>
          </cell>
        </row>
        <row r="7300">
          <cell r="A7300">
            <v>70202</v>
          </cell>
          <cell r="B7300" t="str">
            <v>MULTIUSOS LIMA LIMON LPU1 LT.</v>
          </cell>
          <cell r="C7300">
            <v>14.06</v>
          </cell>
        </row>
        <row r="7301">
          <cell r="A7301">
            <v>70203</v>
          </cell>
          <cell r="B7301" t="str">
            <v>VANGUARD MULTIUSOS LIMA LIMON LPU</v>
          </cell>
          <cell r="C7301">
            <v>28.39</v>
          </cell>
        </row>
        <row r="7302">
          <cell r="A7302">
            <v>70206</v>
          </cell>
          <cell r="B7302" t="str">
            <v>VANG.MULTIUSOS LIMA LIMON LPU 20 LT.</v>
          </cell>
          <cell r="C7302">
            <v>129.52000000000001</v>
          </cell>
        </row>
        <row r="7303">
          <cell r="A7303">
            <v>70207</v>
          </cell>
          <cell r="B7303" t="str">
            <v>AROMATIZANTE CANELA LPU 1 LT</v>
          </cell>
          <cell r="C7303">
            <v>14.02</v>
          </cell>
        </row>
        <row r="7304">
          <cell r="A7304">
            <v>70208</v>
          </cell>
          <cell r="B7304" t="str">
            <v>AROMATIZANTE CANELA LPU 4 LT</v>
          </cell>
          <cell r="C7304">
            <v>29.72</v>
          </cell>
        </row>
        <row r="7305">
          <cell r="A7305">
            <v>70209</v>
          </cell>
          <cell r="B7305" t="str">
            <v>AROMATIZANTE CANELA LPU 20 LT</v>
          </cell>
          <cell r="C7305">
            <v>140.63</v>
          </cell>
        </row>
        <row r="7306">
          <cell r="A7306">
            <v>70212</v>
          </cell>
          <cell r="B7306" t="str">
            <v>MULTIUSOS LAVANDA LPU 1L</v>
          </cell>
          <cell r="C7306">
            <v>12.8</v>
          </cell>
        </row>
        <row r="7307">
          <cell r="A7307">
            <v>70213</v>
          </cell>
          <cell r="B7307" t="str">
            <v>MULTIUSOS LAVANDA LPU 4L</v>
          </cell>
          <cell r="C7307">
            <v>25.75</v>
          </cell>
        </row>
        <row r="7308">
          <cell r="A7308">
            <v>70214</v>
          </cell>
          <cell r="B7308" t="str">
            <v>MULTIUSOS LAVANDA LPU 20 LT.</v>
          </cell>
          <cell r="C7308">
            <v>114.4</v>
          </cell>
        </row>
        <row r="7309">
          <cell r="A7309">
            <v>70217</v>
          </cell>
          <cell r="B7309" t="str">
            <v>MULTIUSOS PINO LPU 1 LT</v>
          </cell>
          <cell r="C7309">
            <v>12.96</v>
          </cell>
        </row>
        <row r="7310">
          <cell r="A7310">
            <v>70218</v>
          </cell>
          <cell r="B7310" t="str">
            <v>MULTIUSOS PINO LPU 4 LT</v>
          </cell>
          <cell r="C7310">
            <v>27.08</v>
          </cell>
        </row>
        <row r="7311">
          <cell r="A7311">
            <v>70219</v>
          </cell>
          <cell r="B7311" t="str">
            <v>MULTIUSOS PINO LPU 20 LT</v>
          </cell>
          <cell r="C7311">
            <v>123.75</v>
          </cell>
        </row>
        <row r="7312">
          <cell r="A7312">
            <v>70220</v>
          </cell>
          <cell r="B7312" t="str">
            <v>VANG. MULTIUSOS PINO LPU 200 L</v>
          </cell>
          <cell r="C7312">
            <v>1152.1199999999999</v>
          </cell>
        </row>
        <row r="7313">
          <cell r="A7313">
            <v>70222</v>
          </cell>
          <cell r="B7313" t="str">
            <v>MURIATICO LPU 1 LT</v>
          </cell>
          <cell r="C7313">
            <v>11.58</v>
          </cell>
        </row>
        <row r="7314">
          <cell r="A7314">
            <v>70223</v>
          </cell>
          <cell r="B7314" t="str">
            <v>MURIATICO LPU 4 LT</v>
          </cell>
          <cell r="C7314">
            <v>20.36</v>
          </cell>
        </row>
        <row r="7315">
          <cell r="A7315">
            <v>70224</v>
          </cell>
          <cell r="B7315" t="str">
            <v>MURIATICO LPU 20 LT</v>
          </cell>
          <cell r="C7315">
            <v>94.05</v>
          </cell>
        </row>
        <row r="7316">
          <cell r="A7316">
            <v>70227</v>
          </cell>
          <cell r="B7316" t="str">
            <v>VANG. IMPREGNADOR B/S LPU 1 LT</v>
          </cell>
          <cell r="C7316">
            <v>36.46</v>
          </cell>
        </row>
        <row r="7317">
          <cell r="A7317">
            <v>70229</v>
          </cell>
          <cell r="B7317" t="str">
            <v>IMPREGNADOR B/S LPU 18LT</v>
          </cell>
          <cell r="C7317">
            <v>472.8</v>
          </cell>
        </row>
        <row r="7318">
          <cell r="A7318">
            <v>70232</v>
          </cell>
          <cell r="B7318" t="str">
            <v>MULTIUSOS LIMA LIMON LPU 1 LT. (PEMEX)</v>
          </cell>
          <cell r="C7318">
            <v>10.29</v>
          </cell>
        </row>
        <row r="7319">
          <cell r="A7319">
            <v>70237</v>
          </cell>
          <cell r="B7319" t="str">
            <v xml:space="preserve">JABON DE MANOS LPU 1 LT.       </v>
          </cell>
          <cell r="C7319">
            <v>16.37</v>
          </cell>
        </row>
        <row r="7320">
          <cell r="A7320">
            <v>70238</v>
          </cell>
          <cell r="B7320" t="str">
            <v>JABON DE MANOS LPU 4 LT.</v>
          </cell>
          <cell r="C7320">
            <v>39.14</v>
          </cell>
        </row>
        <row r="7321">
          <cell r="A7321">
            <v>70239</v>
          </cell>
          <cell r="B7321" t="str">
            <v>JABON DE MANOS LPU 20 LTS</v>
          </cell>
          <cell r="C7321">
            <v>187.12</v>
          </cell>
        </row>
        <row r="7322">
          <cell r="A7322">
            <v>73803</v>
          </cell>
          <cell r="B7322" t="str">
            <v>VANG. JABON DE MANOS MANGO 4 L EMPLAYADO</v>
          </cell>
          <cell r="C7322">
            <v>29.5</v>
          </cell>
        </row>
        <row r="7323">
          <cell r="A7323">
            <v>73808</v>
          </cell>
          <cell r="B7323" t="str">
            <v>VANG. JABON MANOS MANDARINA 4L EMPLAYADO</v>
          </cell>
          <cell r="C7323">
            <v>29.1</v>
          </cell>
        </row>
        <row r="7324">
          <cell r="A7324">
            <v>74313</v>
          </cell>
          <cell r="B7324" t="str">
            <v>VANG.MULTIUSOS FRUTA CITR. 4L EMPLAYADO</v>
          </cell>
          <cell r="C7324">
            <v>26.4</v>
          </cell>
        </row>
        <row r="7325">
          <cell r="A7325">
            <v>74518</v>
          </cell>
          <cell r="B7325" t="str">
            <v>VANG. SARRICIDA 4 LT EMPLAYADO</v>
          </cell>
          <cell r="C7325">
            <v>19.3</v>
          </cell>
        </row>
        <row r="7326">
          <cell r="A7326">
            <v>74523</v>
          </cell>
          <cell r="B7326" t="str">
            <v>VANG. MULTIUSOS PINO 4 LT EMPLAYADO</v>
          </cell>
          <cell r="C7326">
            <v>19.2</v>
          </cell>
        </row>
        <row r="7327">
          <cell r="A7327">
            <v>74533</v>
          </cell>
          <cell r="B7327" t="str">
            <v>VANG. JABON MANOS LIQ. 4 LTS EMPLAYADO</v>
          </cell>
          <cell r="C7327">
            <v>26.8</v>
          </cell>
        </row>
        <row r="7328">
          <cell r="A7328">
            <v>74538</v>
          </cell>
          <cell r="B7328" t="str">
            <v>VANG. JABON DE MANOS CREMA 4 L EMPLAYADO</v>
          </cell>
          <cell r="C7328">
            <v>31.5</v>
          </cell>
        </row>
        <row r="7329">
          <cell r="A7329">
            <v>74563</v>
          </cell>
          <cell r="B7329" t="str">
            <v>VANG. MULTIUSOS LAVANDA 4 LT EMPLAYADO</v>
          </cell>
          <cell r="C7329">
            <v>27.7</v>
          </cell>
        </row>
        <row r="7330">
          <cell r="A7330">
            <v>74588</v>
          </cell>
          <cell r="B7330" t="str">
            <v>VANG. JABON MANOS FRESCO 4 LT EMPLAYADO</v>
          </cell>
          <cell r="C7330">
            <v>26.3</v>
          </cell>
        </row>
        <row r="7331">
          <cell r="A7331">
            <v>76808</v>
          </cell>
          <cell r="B7331" t="str">
            <v>VANG. AROMAT. ALOE 4L EMPLAYAD</v>
          </cell>
          <cell r="C7331">
            <v>27.5</v>
          </cell>
        </row>
        <row r="7332">
          <cell r="A7332">
            <v>76813</v>
          </cell>
          <cell r="B7332" t="str">
            <v>VANG. AROMAT. FLORECER 4 LT EMPLAYADO</v>
          </cell>
          <cell r="C7332">
            <v>31.9</v>
          </cell>
        </row>
        <row r="7333">
          <cell r="A7333">
            <v>76818</v>
          </cell>
          <cell r="B7333" t="str">
            <v>VANG. AROMAT.FIESTA FRUTAL 4 L EMPLAYADO</v>
          </cell>
          <cell r="C7333">
            <v>29.8</v>
          </cell>
        </row>
        <row r="7334">
          <cell r="A7334">
            <v>76823</v>
          </cell>
          <cell r="B7334" t="str">
            <v>VANG. AROMAT. FRESCURA 4 LTS EMPLAYADO</v>
          </cell>
          <cell r="C7334">
            <v>30.9</v>
          </cell>
        </row>
        <row r="7335">
          <cell r="A7335">
            <v>76848</v>
          </cell>
          <cell r="B7335" t="str">
            <v>VANG. AROM.MANZANA-CANELA 4 LT EMPLAYADO</v>
          </cell>
          <cell r="C7335">
            <v>28.8</v>
          </cell>
        </row>
        <row r="7336">
          <cell r="A7336">
            <v>76855</v>
          </cell>
          <cell r="B7336" t="str">
            <v>VANG. DESENGRASANTE 4L EMPLAYA</v>
          </cell>
          <cell r="C7336">
            <v>23.5</v>
          </cell>
        </row>
        <row r="7337">
          <cell r="A7337">
            <v>76863</v>
          </cell>
          <cell r="B7337" t="str">
            <v>VANG. AROM.MELODIA CITRICA 4 L EMPLAYADO</v>
          </cell>
          <cell r="C7337">
            <v>28.2</v>
          </cell>
        </row>
        <row r="7338">
          <cell r="A7338">
            <v>76868</v>
          </cell>
          <cell r="B7338" t="str">
            <v>VANG. LIMPIAVIDRIOS 4L EMPLAYA</v>
          </cell>
          <cell r="C7338">
            <v>7.4</v>
          </cell>
        </row>
        <row r="7339">
          <cell r="A7339">
            <v>76898</v>
          </cell>
          <cell r="B7339" t="str">
            <v>VANG. MURIATICO 4 L EMPLAYADO</v>
          </cell>
          <cell r="C7339">
            <v>14.7</v>
          </cell>
        </row>
        <row r="7340">
          <cell r="A7340">
            <v>80004</v>
          </cell>
          <cell r="B7340" t="str">
            <v xml:space="preserve">CERRADURA PARA RESGUARDO GALON </v>
          </cell>
          <cell r="C7340">
            <v>142.66</v>
          </cell>
        </row>
        <row r="7341">
          <cell r="A7341">
            <v>80005</v>
          </cell>
          <cell r="B7341" t="str">
            <v xml:space="preserve">90093271 KIT ULD               </v>
          </cell>
          <cell r="C7341">
            <v>349.29</v>
          </cell>
        </row>
        <row r="7342">
          <cell r="A7342">
            <v>80006</v>
          </cell>
          <cell r="B7342" t="str">
            <v>MANGUERA KURY 3/8 GRADO        ALIMENTICIO (2 METR</v>
          </cell>
          <cell r="C7342">
            <v>21.43</v>
          </cell>
        </row>
        <row r="7343">
          <cell r="A7343">
            <v>80007</v>
          </cell>
          <cell r="B7343" t="str">
            <v>KIT VALVULA CHECK C/6</v>
          </cell>
          <cell r="C7343">
            <v>656.15</v>
          </cell>
        </row>
        <row r="7344">
          <cell r="A7344">
            <v>80008</v>
          </cell>
          <cell r="B7344" t="str">
            <v xml:space="preserve">MANGUERA DE DESCARGA 1 GPM P/ </v>
          </cell>
          <cell r="C7344">
            <v>66</v>
          </cell>
        </row>
        <row r="7345">
          <cell r="A7345">
            <v>80009</v>
          </cell>
          <cell r="B7345" t="str">
            <v xml:space="preserve">CONECTOR DE ESPIGA 1/2"        </v>
          </cell>
          <cell r="C7345">
            <v>235.05</v>
          </cell>
        </row>
        <row r="7346">
          <cell r="A7346">
            <v>80010</v>
          </cell>
          <cell r="B7346" t="str">
            <v xml:space="preserve">ABRAZADERA DE PARED            </v>
          </cell>
          <cell r="C7346">
            <v>208.87</v>
          </cell>
        </row>
        <row r="7347">
          <cell r="A7347">
            <v>80011</v>
          </cell>
          <cell r="B7347" t="str">
            <v xml:space="preserve">ADAPTADOR Y VALVULA ANTIRETORN O                  </v>
          </cell>
          <cell r="C7347">
            <v>499.81</v>
          </cell>
        </row>
        <row r="7348">
          <cell r="A7348">
            <v>80012</v>
          </cell>
          <cell r="B7348" t="str">
            <v xml:space="preserve">CAJA PARA SOLENOIDE Y SENSOR   </v>
          </cell>
          <cell r="C7348">
            <v>639.49</v>
          </cell>
        </row>
        <row r="7349">
          <cell r="A7349">
            <v>80013</v>
          </cell>
          <cell r="B7349" t="str">
            <v xml:space="preserve">KIT O-RINGS (5 PZAS)           </v>
          </cell>
          <cell r="C7349">
            <v>262.76</v>
          </cell>
        </row>
        <row r="7350">
          <cell r="A7350">
            <v>80014</v>
          </cell>
          <cell r="B7350" t="str">
            <v xml:space="preserve">KIT DE EMPAQUES PARA ADAPTADOR (10 PZAS)          </v>
          </cell>
          <cell r="C7350">
            <v>287.14999999999998</v>
          </cell>
        </row>
        <row r="7351">
          <cell r="A7351">
            <v>80015</v>
          </cell>
          <cell r="B7351" t="str">
            <v xml:space="preserve">SEGUROS P/BASE VALVULAS ANTIRE TORNO              </v>
          </cell>
          <cell r="C7351">
            <v>176.06</v>
          </cell>
        </row>
        <row r="7352">
          <cell r="A7352">
            <v>81501</v>
          </cell>
          <cell r="B7352" t="str">
            <v>DOSIFICADOR LGS AUTOMATICO</v>
          </cell>
          <cell r="C7352">
            <v>183.27999877929699</v>
          </cell>
        </row>
        <row r="7353">
          <cell r="A7353">
            <v>88033</v>
          </cell>
          <cell r="B7353" t="str">
            <v>DOSIFICADOR BIODIGESTOR DC</v>
          </cell>
          <cell r="C7353">
            <v>1</v>
          </cell>
        </row>
        <row r="7354">
          <cell r="A7354">
            <v>90000</v>
          </cell>
          <cell r="B7354" t="str">
            <v xml:space="preserve">CL44E-6 RENTA (ARRENDAMIENT0)  </v>
          </cell>
          <cell r="C7354">
            <v>20990.92</v>
          </cell>
        </row>
        <row r="7355">
          <cell r="A7355">
            <v>90001</v>
          </cell>
          <cell r="B7355" t="str">
            <v xml:space="preserve">CL44E-6 OPCION A COMPRA (ARRE) </v>
          </cell>
          <cell r="C7355">
            <v>12860.01</v>
          </cell>
        </row>
        <row r="7356">
          <cell r="A7356">
            <v>90002</v>
          </cell>
          <cell r="B7356" t="str">
            <v xml:space="preserve">CL44E-6 PAGO INICIAL (ARREND)  </v>
          </cell>
          <cell r="C7356">
            <v>10107.43</v>
          </cell>
        </row>
        <row r="7357">
          <cell r="A7357">
            <v>90004</v>
          </cell>
          <cell r="B7357" t="str">
            <v xml:space="preserve">CL44E-6 VENTA                  </v>
          </cell>
          <cell r="C7357">
            <v>416788.59</v>
          </cell>
        </row>
        <row r="7358">
          <cell r="A7358">
            <v>90005</v>
          </cell>
          <cell r="B7358" t="str">
            <v xml:space="preserve">H66-RENTA (ARRENDAMIENTO)      </v>
          </cell>
          <cell r="C7358">
            <v>7428.35</v>
          </cell>
        </row>
        <row r="7359">
          <cell r="A7359">
            <v>90006</v>
          </cell>
          <cell r="B7359" t="str">
            <v xml:space="preserve">H66-VENTA                      </v>
          </cell>
          <cell r="C7359">
            <v>147494.88</v>
          </cell>
        </row>
        <row r="7360">
          <cell r="A7360">
            <v>90007</v>
          </cell>
          <cell r="B7360" t="str">
            <v xml:space="preserve">H66-PAGO INICIAL (ARREND)      </v>
          </cell>
          <cell r="C7360">
            <v>4568.0600000000004</v>
          </cell>
        </row>
        <row r="7361">
          <cell r="A7361">
            <v>90008</v>
          </cell>
          <cell r="B7361" t="str">
            <v xml:space="preserve">H66-COMPRA (ARRENDAMIENTO)     </v>
          </cell>
          <cell r="C7361">
            <v>4550.95</v>
          </cell>
        </row>
        <row r="7362">
          <cell r="A7362">
            <v>90009</v>
          </cell>
          <cell r="B7362" t="str">
            <v xml:space="preserve">AM15-2 RENTA (ARRENDAMIENTO)   </v>
          </cell>
          <cell r="C7362">
            <v>13199.650390625</v>
          </cell>
        </row>
        <row r="7363">
          <cell r="A7363">
            <v>90010</v>
          </cell>
          <cell r="B7363" t="str">
            <v xml:space="preserve">AM15-2 VENTA                   </v>
          </cell>
          <cell r="C7363">
            <v>295545.15999999997</v>
          </cell>
        </row>
        <row r="7364">
          <cell r="A7364">
            <v>90011</v>
          </cell>
          <cell r="B7364" t="str">
            <v xml:space="preserve">AM15-2 PAGO INICIAL (ARREND)   </v>
          </cell>
          <cell r="C7364">
            <v>7613.45</v>
          </cell>
        </row>
        <row r="7365">
          <cell r="A7365">
            <v>90012</v>
          </cell>
          <cell r="B7365" t="str">
            <v xml:space="preserve">AM15-2 COMPRA (ARRENDAMIENTO)  </v>
          </cell>
          <cell r="C7365">
            <v>9119.0499999999993</v>
          </cell>
        </row>
        <row r="7366">
          <cell r="A7366">
            <v>90013</v>
          </cell>
          <cell r="B7366" t="str">
            <v xml:space="preserve">H40 RENTA ARRENDAMIENTO        </v>
          </cell>
          <cell r="C7366">
            <v>1567.35</v>
          </cell>
        </row>
        <row r="7367">
          <cell r="A7367">
            <v>90014</v>
          </cell>
          <cell r="B7367" t="str">
            <v xml:space="preserve">H40 VENTA                      </v>
          </cell>
          <cell r="C7367">
            <v>31120.799999999999</v>
          </cell>
        </row>
        <row r="7368">
          <cell r="A7368">
            <v>90015</v>
          </cell>
          <cell r="B7368" t="str">
            <v xml:space="preserve">H40 PAGO INICIAL (ARREND)      </v>
          </cell>
          <cell r="C7368">
            <v>1890.16</v>
          </cell>
        </row>
        <row r="7369">
          <cell r="A7369">
            <v>90016</v>
          </cell>
          <cell r="B7369" t="str">
            <v xml:space="preserve">H40 OPCION A COMPRA (ARREND)   </v>
          </cell>
          <cell r="C7369">
            <v>960.23</v>
          </cell>
        </row>
        <row r="7370">
          <cell r="A7370">
            <v>90017</v>
          </cell>
          <cell r="B7370" t="str">
            <v xml:space="preserve">AM15-12 RENTA (ARRENDAMIENTO)  </v>
          </cell>
          <cell r="C7370">
            <v>8882.74</v>
          </cell>
        </row>
        <row r="7371">
          <cell r="A7371">
            <v>90018</v>
          </cell>
          <cell r="B7371" t="str">
            <v xml:space="preserve">AM15-12 VENTA                  </v>
          </cell>
          <cell r="C7371">
            <v>176372.72</v>
          </cell>
        </row>
        <row r="7372">
          <cell r="A7372">
            <v>90019</v>
          </cell>
          <cell r="B7372" t="str">
            <v xml:space="preserve">AM15-12 PAGO INICIAL (ARREND)  </v>
          </cell>
          <cell r="C7372">
            <v>4877.99</v>
          </cell>
        </row>
        <row r="7373">
          <cell r="A7373">
            <v>90020</v>
          </cell>
          <cell r="B7373" t="str">
            <v xml:space="preserve">AM15-12 COMPRA (ARRENDAMIENTO) </v>
          </cell>
          <cell r="C7373">
            <v>5441.98</v>
          </cell>
        </row>
        <row r="7374">
          <cell r="A7374">
            <v>90021</v>
          </cell>
          <cell r="B7374" t="str">
            <v xml:space="preserve">CL44E-2 PAGO INICIAL (ARRENDA) CL44E-2            </v>
          </cell>
          <cell r="C7374">
            <v>11618.2</v>
          </cell>
        </row>
        <row r="7375">
          <cell r="A7375">
            <v>90022</v>
          </cell>
          <cell r="B7375" t="str">
            <v xml:space="preserve">CL44E-2 RENTA (ARRENDAMIENTO)  CL44E-2            </v>
          </cell>
          <cell r="C7375">
            <v>18950.240234375</v>
          </cell>
        </row>
        <row r="7376">
          <cell r="A7376">
            <v>90023</v>
          </cell>
          <cell r="B7376" t="str">
            <v xml:space="preserve">CL44E-2 OPCION A COMPRA (ARRE) CL44E-2            </v>
          </cell>
          <cell r="C7376">
            <v>15126.16</v>
          </cell>
        </row>
        <row r="7377">
          <cell r="A7377">
            <v>90024</v>
          </cell>
          <cell r="B7377" t="str">
            <v xml:space="preserve">CL44E-2 VENTA                  CL44E-2            </v>
          </cell>
          <cell r="C7377">
            <v>490233.81</v>
          </cell>
        </row>
        <row r="7378">
          <cell r="A7378">
            <v>90025</v>
          </cell>
          <cell r="B7378" t="str">
            <v xml:space="preserve">CLPS66E-5 OPCION A COMPRA (AR) CLPS66E-5          </v>
          </cell>
          <cell r="C7378">
            <v>19426.099999999999</v>
          </cell>
        </row>
        <row r="7379">
          <cell r="A7379">
            <v>90026</v>
          </cell>
          <cell r="B7379" t="str">
            <v xml:space="preserve">CLPS66E-5 PAGO INICIAL (ARREN) CLPS66E-5          </v>
          </cell>
          <cell r="C7379">
            <v>14484.83</v>
          </cell>
        </row>
        <row r="7380">
          <cell r="A7380">
            <v>90027</v>
          </cell>
          <cell r="B7380" t="str">
            <v xml:space="preserve">CLPS66E-5 RENTA (ARRENDAMIENT) CLPS66E-5          </v>
          </cell>
          <cell r="C7380">
            <v>31708.51</v>
          </cell>
        </row>
        <row r="7381">
          <cell r="A7381">
            <v>90028</v>
          </cell>
          <cell r="B7381" t="str">
            <v xml:space="preserve">CLPS66E-5 VENTA                CLPS66E-5          </v>
          </cell>
          <cell r="C7381">
            <v>629593.51</v>
          </cell>
        </row>
        <row r="7382">
          <cell r="A7382">
            <v>90029</v>
          </cell>
          <cell r="B7382" t="str">
            <v xml:space="preserve">CLPS66E-7 OPCION COMPRA (ARRE) CLPS66E-7          </v>
          </cell>
          <cell r="C7382">
            <v>22426.14</v>
          </cell>
        </row>
        <row r="7383">
          <cell r="A7383">
            <v>90030</v>
          </cell>
          <cell r="B7383" t="str">
            <v xml:space="preserve">CLPS66E-7 PAGO INICIAL (ARREN) CLPS66E-7          </v>
          </cell>
          <cell r="C7383">
            <v>16484.849999999999</v>
          </cell>
        </row>
        <row r="7384">
          <cell r="A7384">
            <v>90031</v>
          </cell>
          <cell r="B7384" t="str">
            <v xml:space="preserve">CLPS66E-7 RENTA (ARRENDAMIEN)  CLPS66E-7          </v>
          </cell>
          <cell r="C7384">
            <v>36605.35</v>
          </cell>
        </row>
        <row r="7385">
          <cell r="A7385">
            <v>90032</v>
          </cell>
          <cell r="B7385" t="str">
            <v xml:space="preserve">CLPS66E-7 VENTA                CLPS66E-7          </v>
          </cell>
          <cell r="C7385">
            <v>726823.49</v>
          </cell>
        </row>
        <row r="7386">
          <cell r="A7386">
            <v>90033</v>
          </cell>
          <cell r="B7386" t="str">
            <v xml:space="preserve">CLPS66E-1 OPCION COMPRA (ARRE) CLPS66E-1          </v>
          </cell>
          <cell r="C7386">
            <v>22426.14</v>
          </cell>
        </row>
        <row r="7387">
          <cell r="A7387">
            <v>90034</v>
          </cell>
          <cell r="B7387" t="str">
            <v xml:space="preserve">CLPS66E-1 PAGO INICIAL (ARREN) CLPS66E-1          </v>
          </cell>
          <cell r="C7387">
            <v>16484.849999999999</v>
          </cell>
        </row>
        <row r="7388">
          <cell r="A7388">
            <v>90035</v>
          </cell>
          <cell r="B7388" t="str">
            <v xml:space="preserve">CLPS66E-1 RENTA (ARRENDAMIE)   CLPS66E-1          </v>
          </cell>
          <cell r="C7388">
            <v>36605.35</v>
          </cell>
        </row>
        <row r="7389">
          <cell r="A7389">
            <v>90036</v>
          </cell>
          <cell r="B7389" t="str">
            <v xml:space="preserve">CLPS66E-1 VENTA                CLPS66E-1          </v>
          </cell>
          <cell r="C7389">
            <v>726823.49</v>
          </cell>
        </row>
        <row r="7390">
          <cell r="A7390">
            <v>90037</v>
          </cell>
          <cell r="B7390" t="str">
            <v xml:space="preserve">CLPS66-25 OPCION COMPRA (ARRE) </v>
          </cell>
          <cell r="C7390">
            <v>22900.44</v>
          </cell>
        </row>
        <row r="7391">
          <cell r="A7391">
            <v>90038</v>
          </cell>
          <cell r="B7391" t="str">
            <v xml:space="preserve">CLPS66E-25 PAGO INICIAL (ARRE) CLPS66E            </v>
          </cell>
          <cell r="C7391">
            <v>16801.05</v>
          </cell>
        </row>
        <row r="7392">
          <cell r="A7392">
            <v>90039</v>
          </cell>
          <cell r="B7392" t="str">
            <v xml:space="preserve">CLPS66E-25 RENTA (ARRENDA)     CLPS66E-25         </v>
          </cell>
          <cell r="C7392">
            <v>37379.53</v>
          </cell>
        </row>
        <row r="7393">
          <cell r="A7393">
            <v>90040</v>
          </cell>
          <cell r="B7393" t="str">
            <v xml:space="preserve">CLPS66E-25 VENTA               CLPS66E-25         </v>
          </cell>
          <cell r="C7393">
            <v>742195.36</v>
          </cell>
        </row>
        <row r="7394">
          <cell r="A7394">
            <v>90041</v>
          </cell>
          <cell r="B7394" t="str">
            <v xml:space="preserve">CLPS66E-32 PAGO INICIAL (ARRE) CLPS66E-32         </v>
          </cell>
          <cell r="C7394">
            <v>16801.05</v>
          </cell>
        </row>
        <row r="7395">
          <cell r="A7395">
            <v>90042</v>
          </cell>
          <cell r="B7395" t="str">
            <v xml:space="preserve">CLPS66E-32 OPCION COMPRA (ARRE CLPS66-32          </v>
          </cell>
          <cell r="C7395">
            <v>22900.44</v>
          </cell>
        </row>
        <row r="7396">
          <cell r="A7396">
            <v>90043</v>
          </cell>
          <cell r="B7396" t="str">
            <v xml:space="preserve">CLPS66E-32 RENTA (ARRENDAMIE)  CLPS66-32          </v>
          </cell>
          <cell r="C7396">
            <v>37379.53</v>
          </cell>
        </row>
        <row r="7397">
          <cell r="A7397">
            <v>90044</v>
          </cell>
          <cell r="B7397" t="str">
            <v xml:space="preserve">CLPS66E-32 VENTA               CLPS66-32          </v>
          </cell>
          <cell r="C7397">
            <v>742195.36</v>
          </cell>
        </row>
        <row r="7398">
          <cell r="A7398">
            <v>90046</v>
          </cell>
          <cell r="B7398" t="str">
            <v xml:space="preserve">CLPS66E-4 OPCION COMPRA (ARRE) CLPS66E-4          </v>
          </cell>
          <cell r="C7398">
            <v>19426.099999999999</v>
          </cell>
        </row>
        <row r="7399">
          <cell r="A7399">
            <v>90047</v>
          </cell>
          <cell r="B7399" t="str">
            <v xml:space="preserve">CLPS66E-4 PAGO INICIAL (ARREN) CLPS66E-4          </v>
          </cell>
          <cell r="C7399">
            <v>14484.83</v>
          </cell>
        </row>
        <row r="7400">
          <cell r="A7400">
            <v>90048</v>
          </cell>
          <cell r="B7400" t="str">
            <v xml:space="preserve">CLPS66E-4 RENTA (ARENDAMIENTO) CLPS66E-4          </v>
          </cell>
          <cell r="C7400">
            <v>31708.51</v>
          </cell>
        </row>
        <row r="7401">
          <cell r="A7401">
            <v>90049</v>
          </cell>
          <cell r="B7401" t="str">
            <v xml:space="preserve">CLPS66E-4 VENTA                CLPS66E-4          </v>
          </cell>
          <cell r="C7401">
            <v>629593.51</v>
          </cell>
        </row>
        <row r="7402">
          <cell r="A7402">
            <v>90050</v>
          </cell>
          <cell r="B7402" t="str">
            <v xml:space="preserve">H50 PAGO INICIAL (ARRENDAMIE)  H50                </v>
          </cell>
          <cell r="C7402">
            <v>2009.97</v>
          </cell>
        </row>
        <row r="7403">
          <cell r="A7403">
            <v>90051</v>
          </cell>
          <cell r="B7403" t="str">
            <v xml:space="preserve">H50 RENTA (ARRENDAMIENTO)      H50                </v>
          </cell>
          <cell r="C7403">
            <v>1860.69</v>
          </cell>
        </row>
        <row r="7404">
          <cell r="A7404">
            <v>90052</v>
          </cell>
          <cell r="B7404" t="str">
            <v xml:space="preserve">H50 OPCION A COMPRA (ARRENDA)  H50                </v>
          </cell>
          <cell r="C7404">
            <v>1139.94</v>
          </cell>
        </row>
        <row r="7405">
          <cell r="A7405">
            <v>90053</v>
          </cell>
          <cell r="B7405" t="str">
            <v xml:space="preserve">H50 VENTA                      H50                </v>
          </cell>
          <cell r="C7405">
            <v>36945.199999999997</v>
          </cell>
        </row>
        <row r="7406">
          <cell r="A7406">
            <v>90055</v>
          </cell>
          <cell r="B7406" t="str">
            <v xml:space="preserve">CI54E-1 OPCION COMPRA (ARRE)   CI54E-1            </v>
          </cell>
          <cell r="C7406">
            <v>21106.07</v>
          </cell>
        </row>
        <row r="7407">
          <cell r="A7407">
            <v>90056</v>
          </cell>
          <cell r="B7407" t="str">
            <v xml:space="preserve">CI54E-1 PAGO INICIAL (ARREND)  CI54E-1            </v>
          </cell>
          <cell r="C7407">
            <v>15604.8</v>
          </cell>
        </row>
        <row r="7408">
          <cell r="A7408">
            <v>90057</v>
          </cell>
          <cell r="B7408" t="str">
            <v xml:space="preserve">CI54E-1 RENTA (ARRENDAMIENTO)  CI54E-1            </v>
          </cell>
          <cell r="C7408">
            <v>34450.65</v>
          </cell>
        </row>
        <row r="7409">
          <cell r="A7409">
            <v>90058</v>
          </cell>
          <cell r="B7409" t="str">
            <v xml:space="preserve">CI54E-1 VENTA                  CI54E-1            </v>
          </cell>
          <cell r="C7409">
            <v>684040.34</v>
          </cell>
        </row>
        <row r="7410">
          <cell r="A7410">
            <v>90060</v>
          </cell>
          <cell r="B7410" t="str">
            <v xml:space="preserve">CI54E-11 OPCION COMPRA (ARREN) CI54E-11           </v>
          </cell>
          <cell r="C7410">
            <v>21106.07</v>
          </cell>
        </row>
        <row r="7411">
          <cell r="A7411">
            <v>90061</v>
          </cell>
          <cell r="B7411" t="str">
            <v xml:space="preserve">CI54E-11 PAGO INICIAL (ARREN)  CI54E-11           </v>
          </cell>
          <cell r="C7411">
            <v>15604.8</v>
          </cell>
        </row>
        <row r="7412">
          <cell r="A7412">
            <v>90062</v>
          </cell>
          <cell r="B7412" t="str">
            <v xml:space="preserve">CI54E-11 RENTA (ARRENDAMIENTO) CI54E-11           </v>
          </cell>
          <cell r="C7412">
            <v>34450.65</v>
          </cell>
        </row>
        <row r="7413">
          <cell r="A7413">
            <v>90063</v>
          </cell>
          <cell r="B7413" t="str">
            <v xml:space="preserve">CI54E-11 VENTA                 CI54E-11           </v>
          </cell>
          <cell r="C7413">
            <v>684040.34</v>
          </cell>
        </row>
        <row r="7414">
          <cell r="A7414">
            <v>90064</v>
          </cell>
          <cell r="B7414" t="str">
            <v xml:space="preserve">CI54E-27 PAGO INICIAl (ARREN)  CI54E-27           </v>
          </cell>
          <cell r="C7414">
            <v>15059.43</v>
          </cell>
        </row>
        <row r="7415">
          <cell r="A7415">
            <v>90065</v>
          </cell>
          <cell r="B7415" t="str">
            <v xml:space="preserve">CI54E-27  COMPRA (ARREN)       CI54E-27           </v>
          </cell>
          <cell r="C7415">
            <v>20288.009999999998</v>
          </cell>
        </row>
        <row r="7416">
          <cell r="A7416">
            <v>90066</v>
          </cell>
          <cell r="B7416" t="str">
            <v xml:space="preserve">CI54E-27 RENTA (ARRENDAMIENTO) CI54E-27           </v>
          </cell>
          <cell r="C7416">
            <v>33115.379999999997</v>
          </cell>
        </row>
        <row r="7417">
          <cell r="A7417">
            <v>90067</v>
          </cell>
          <cell r="B7417" t="str">
            <v xml:space="preserve">CI54E-27 VENTA                 CI54E-27           </v>
          </cell>
          <cell r="C7417">
            <v>657527.53</v>
          </cell>
        </row>
        <row r="7418">
          <cell r="A7418">
            <v>90068</v>
          </cell>
          <cell r="B7418" t="str">
            <v xml:space="preserve">CL44E-41 PAGO INICIAL (ARREND) CL44E-41           </v>
          </cell>
          <cell r="C7418">
            <v>11383.66</v>
          </cell>
        </row>
        <row r="7419">
          <cell r="A7419">
            <v>90069</v>
          </cell>
          <cell r="B7419" t="str">
            <v xml:space="preserve">CL44E-41 RENTA (ARRENDAMIENTO) CL44E-41           </v>
          </cell>
          <cell r="C7419">
            <v>24115.61</v>
          </cell>
        </row>
        <row r="7420">
          <cell r="A7420">
            <v>90070</v>
          </cell>
          <cell r="B7420" t="str">
            <v xml:space="preserve">CL44E-41 OPCION A COMPRA (ARR) CL44E-41           </v>
          </cell>
          <cell r="C7420">
            <v>14774.34</v>
          </cell>
        </row>
        <row r="7421">
          <cell r="A7421">
            <v>90071</v>
          </cell>
          <cell r="B7421" t="str">
            <v xml:space="preserve">CL44E-41 VENTA                 CL44E-41           </v>
          </cell>
          <cell r="C7421">
            <v>478831.5</v>
          </cell>
        </row>
        <row r="7422">
          <cell r="A7422">
            <v>90072</v>
          </cell>
          <cell r="B7422" t="str">
            <v xml:space="preserve">CL44E-28 PAGO INICIAL (ARREN)  CL44E-28           </v>
          </cell>
          <cell r="C7422">
            <v>11383.66</v>
          </cell>
        </row>
        <row r="7423">
          <cell r="A7423">
            <v>90073</v>
          </cell>
          <cell r="B7423" t="str">
            <v xml:space="preserve">CL44E-28 RENTA (ARRENDAMIENTO) CL44E-28           </v>
          </cell>
          <cell r="C7423">
            <v>24115.61</v>
          </cell>
        </row>
        <row r="7424">
          <cell r="A7424">
            <v>90074</v>
          </cell>
          <cell r="B7424" t="str">
            <v xml:space="preserve">CL44E-28 OPCION A COMPRA (ARR) CL44E-28           </v>
          </cell>
          <cell r="C7424">
            <v>14774.34</v>
          </cell>
        </row>
        <row r="7425">
          <cell r="A7425">
            <v>90075</v>
          </cell>
          <cell r="B7425" t="str">
            <v xml:space="preserve">CL44E-28 VENTA                 CL44E-28           </v>
          </cell>
          <cell r="C7425">
            <v>478831.5</v>
          </cell>
        </row>
        <row r="7426">
          <cell r="A7426">
            <v>90076</v>
          </cell>
          <cell r="B7426" t="str">
            <v xml:space="preserve">CL44E-8 PAGO INICIAL (ARREND)  CL44E-8            </v>
          </cell>
          <cell r="C7426">
            <v>11618.2</v>
          </cell>
        </row>
        <row r="7427">
          <cell r="A7427">
            <v>90077</v>
          </cell>
          <cell r="B7427" t="str">
            <v xml:space="preserve">CL44E-8 RENTA (ARRENDAMIENTO)  CL44E-8            </v>
          </cell>
          <cell r="C7427">
            <v>24689.88</v>
          </cell>
        </row>
        <row r="7428">
          <cell r="A7428">
            <v>90078</v>
          </cell>
          <cell r="B7428" t="str">
            <v xml:space="preserve">CL44E-8 OPCION A COMPRA (ARRE) CL44E-8            </v>
          </cell>
          <cell r="C7428">
            <v>15126.16</v>
          </cell>
        </row>
        <row r="7429">
          <cell r="A7429">
            <v>90079</v>
          </cell>
          <cell r="B7429" t="str">
            <v xml:space="preserve">CL44E-8 VENTA                  CL44E-8            </v>
          </cell>
          <cell r="C7429">
            <v>490233.81</v>
          </cell>
        </row>
        <row r="7430">
          <cell r="A7430">
            <v>90080</v>
          </cell>
          <cell r="B7430" t="str">
            <v xml:space="preserve">CL44E-5 PAGO INICIAL (ARREND)  CL44E-5            </v>
          </cell>
          <cell r="C7430">
            <v>10107.43</v>
          </cell>
        </row>
        <row r="7431">
          <cell r="A7431">
            <v>90081</v>
          </cell>
          <cell r="B7431" t="str">
            <v xml:space="preserve">CL44E-5 RENTA (ARRENDAMIENTO)  CL44E-5            </v>
          </cell>
          <cell r="C7431">
            <v>20990.92</v>
          </cell>
        </row>
        <row r="7432">
          <cell r="A7432">
            <v>90082</v>
          </cell>
          <cell r="B7432" t="str">
            <v xml:space="preserve">CL44E-5 OPCION A COMPRA (ARRE) CL44E-5            </v>
          </cell>
          <cell r="C7432">
            <v>12860.01</v>
          </cell>
        </row>
        <row r="7433">
          <cell r="A7433">
            <v>90083</v>
          </cell>
          <cell r="B7433" t="str">
            <v xml:space="preserve">CL44E-5 VENTA                  CL44E-5            </v>
          </cell>
          <cell r="C7433">
            <v>416788.59</v>
          </cell>
        </row>
        <row r="7434">
          <cell r="A7434">
            <v>90084</v>
          </cell>
          <cell r="B7434" t="str">
            <v>LXIH-4 PAGO INICIAL (ARREND)   LXIH-4</v>
          </cell>
          <cell r="C7434">
            <v>2968.23</v>
          </cell>
        </row>
        <row r="7435">
          <cell r="A7435">
            <v>90085</v>
          </cell>
          <cell r="B7435" t="str">
            <v>LXIH-4 RENTA (AARENDAMIENTO)   LXIH-4</v>
          </cell>
          <cell r="C7435">
            <v>4206.8900000000003</v>
          </cell>
        </row>
        <row r="7436">
          <cell r="A7436">
            <v>90086</v>
          </cell>
          <cell r="B7436" t="str">
            <v>LXIH-4 OPCION A COMPRA (ARRE)  LXIH-4</v>
          </cell>
          <cell r="C7436">
            <v>2577.33</v>
          </cell>
        </row>
        <row r="7437">
          <cell r="A7437">
            <v>90087</v>
          </cell>
          <cell r="B7437" t="str">
            <v>LXIH-4 VENTA LXIH-4</v>
          </cell>
          <cell r="C7437">
            <v>83530.5</v>
          </cell>
        </row>
        <row r="7438">
          <cell r="A7438">
            <v>90088</v>
          </cell>
          <cell r="B7438" t="str">
            <v xml:space="preserve">AM15-16 PAGO INICIAL (ARRENDA) AM15-16            </v>
          </cell>
          <cell r="C7438">
            <v>4776.5600000000004</v>
          </cell>
        </row>
        <row r="7439">
          <cell r="A7439">
            <v>90089</v>
          </cell>
          <cell r="B7439" t="str">
            <v xml:space="preserve">AM15-16 RENTA (ARRENDAMIENTO)  AM15-16            </v>
          </cell>
          <cell r="C7439">
            <v>8634.41</v>
          </cell>
        </row>
        <row r="7440">
          <cell r="A7440">
            <v>90090</v>
          </cell>
          <cell r="B7440" t="str">
            <v xml:space="preserve">AM15-16 OPCION A COMPRA (ARRE) AM15-16            </v>
          </cell>
          <cell r="C7440">
            <v>5289.84</v>
          </cell>
        </row>
        <row r="7441">
          <cell r="A7441">
            <v>90091</v>
          </cell>
          <cell r="B7441" t="str">
            <v xml:space="preserve">AM15-16 VENTA                  AM15-16            </v>
          </cell>
          <cell r="C7441">
            <v>171442</v>
          </cell>
        </row>
        <row r="7442">
          <cell r="A7442">
            <v>90092</v>
          </cell>
          <cell r="B7442" t="str">
            <v xml:space="preserve">SR24H-9 PAGO INICIAL (ARREND)  SR24H-9            </v>
          </cell>
          <cell r="C7442">
            <v>2724.03</v>
          </cell>
        </row>
        <row r="7443">
          <cell r="A7443">
            <v>90093</v>
          </cell>
          <cell r="B7443" t="str">
            <v xml:space="preserve">SR24H-9 RENTA (ARRENDAMIENTO)  SR24H-9            </v>
          </cell>
          <cell r="C7443">
            <v>3609.02</v>
          </cell>
        </row>
        <row r="7444">
          <cell r="A7444">
            <v>90094</v>
          </cell>
          <cell r="B7444" t="str">
            <v xml:space="preserve">SR24H-9 OPCION A COMPRA (ARRE) SR24H-9            </v>
          </cell>
          <cell r="C7444">
            <v>2211.06</v>
          </cell>
        </row>
        <row r="7445">
          <cell r="A7445">
            <v>90095</v>
          </cell>
          <cell r="B7445" t="str">
            <v xml:space="preserve">SR24H-9 VENTA                  SR24H-9            </v>
          </cell>
          <cell r="C7445">
            <v>71659.600000000006</v>
          </cell>
        </row>
        <row r="7446">
          <cell r="A7446">
            <v>90096</v>
          </cell>
          <cell r="B7446" t="str">
            <v xml:space="preserve">CL44E-54 PAGO INICIAL (ARREND) CL44E-54           </v>
          </cell>
          <cell r="C7446">
            <v>12906.52</v>
          </cell>
        </row>
        <row r="7447">
          <cell r="A7447">
            <v>90097</v>
          </cell>
          <cell r="B7447" t="str">
            <v xml:space="preserve">CL44E-54 RENTA (ARRENDAMIENTO) CL44E-54           </v>
          </cell>
          <cell r="C7447">
            <v>27844.19</v>
          </cell>
        </row>
        <row r="7448">
          <cell r="A7448">
            <v>90098</v>
          </cell>
          <cell r="B7448" t="str">
            <v xml:space="preserve">CL44E-54 OPCION A COMPRA (ARR) CL44E-54           </v>
          </cell>
          <cell r="C7448">
            <v>17058.650000000001</v>
          </cell>
        </row>
        <row r="7449">
          <cell r="A7449">
            <v>90099</v>
          </cell>
          <cell r="B7449" t="str">
            <v xml:space="preserve">CL44E-54 VENTA                 CL44E-54           </v>
          </cell>
          <cell r="C7449">
            <v>552864.81999999995</v>
          </cell>
        </row>
        <row r="7450">
          <cell r="A7450">
            <v>90100</v>
          </cell>
          <cell r="B7450" t="str">
            <v xml:space="preserve">CL44E-43 PAGO INICIAL (ARREND) CL44E-43           </v>
          </cell>
          <cell r="C7450">
            <v>12906.52</v>
          </cell>
        </row>
        <row r="7451">
          <cell r="A7451">
            <v>90101</v>
          </cell>
          <cell r="B7451" t="str">
            <v xml:space="preserve">CL44E-43 RENTA (ARRENDAMIENTO) CL44E-43           </v>
          </cell>
          <cell r="C7451">
            <v>27844.19</v>
          </cell>
        </row>
        <row r="7452">
          <cell r="A7452">
            <v>90102</v>
          </cell>
          <cell r="B7452" t="str">
            <v xml:space="preserve">CL44E-43 OPCION A COMPRA (ARR) CL44E-43           </v>
          </cell>
          <cell r="C7452">
            <v>17058.650000000001</v>
          </cell>
        </row>
        <row r="7453">
          <cell r="A7453">
            <v>90103</v>
          </cell>
          <cell r="B7453" t="str">
            <v xml:space="preserve">CL44E-43 VENTA                 CL44E-43           </v>
          </cell>
          <cell r="C7453">
            <v>552864.81999999995</v>
          </cell>
        </row>
        <row r="7454">
          <cell r="A7454">
            <v>90104</v>
          </cell>
          <cell r="B7454" t="str">
            <v xml:space="preserve">CI54E-7 PAGO INICIAL (ARRENDA) CI54E-7            </v>
          </cell>
          <cell r="C7454">
            <v>14231.81</v>
          </cell>
        </row>
        <row r="7455">
          <cell r="A7455">
            <v>90105</v>
          </cell>
          <cell r="B7455" t="str">
            <v xml:space="preserve">CI54E-7 OPCION A COMPRA (ARRE) CI54E-7            </v>
          </cell>
          <cell r="C7455">
            <v>19046.57</v>
          </cell>
        </row>
        <row r="7456">
          <cell r="A7456">
            <v>90106</v>
          </cell>
          <cell r="B7456" t="str">
            <v xml:space="preserve">CI54E-7 RENTA (ARRENDAMIENTO)  CI54E-7            </v>
          </cell>
          <cell r="C7456">
            <v>31089.01</v>
          </cell>
        </row>
        <row r="7457">
          <cell r="A7457">
            <v>90107</v>
          </cell>
          <cell r="B7457" t="str">
            <v xml:space="preserve">CI54E-7 VENTA                  CI54E-7            </v>
          </cell>
          <cell r="C7457">
            <v>617292.75</v>
          </cell>
        </row>
        <row r="7458">
          <cell r="A7458">
            <v>90108</v>
          </cell>
          <cell r="B7458" t="str">
            <v xml:space="preserve">CI54E-18 PAGO INICIAL (ARREND) CI54E-18           </v>
          </cell>
          <cell r="C7458">
            <v>14231.81</v>
          </cell>
        </row>
        <row r="7459">
          <cell r="A7459">
            <v>90109</v>
          </cell>
          <cell r="B7459" t="str">
            <v xml:space="preserve">CI54E-18 OPCION A COMPRA (ARR) CI54E-18           </v>
          </cell>
          <cell r="C7459">
            <v>19046.57</v>
          </cell>
        </row>
        <row r="7460">
          <cell r="A7460">
            <v>90110</v>
          </cell>
          <cell r="B7460" t="str">
            <v xml:space="preserve">CI54E-18 RENTA (ARRENDAMIENTO) CI54E-18           </v>
          </cell>
          <cell r="C7460">
            <v>31089.01</v>
          </cell>
        </row>
        <row r="7461">
          <cell r="A7461">
            <v>90111</v>
          </cell>
          <cell r="B7461" t="str">
            <v xml:space="preserve">CI54E-18 VENTA                 CI54E-18           </v>
          </cell>
          <cell r="C7461">
            <v>617292.75</v>
          </cell>
        </row>
        <row r="7462">
          <cell r="A7462">
            <v>90112</v>
          </cell>
          <cell r="B7462" t="str">
            <v xml:space="preserve">CI54E-24 PAGO INICIAL (ARREND) CI54E-24           </v>
          </cell>
          <cell r="C7462">
            <v>15059.43</v>
          </cell>
        </row>
        <row r="7463">
          <cell r="A7463">
            <v>90113</v>
          </cell>
          <cell r="B7463" t="str">
            <v xml:space="preserve">CI54E-24 OPCION A COMPRA (ARR) CI54E-24           </v>
          </cell>
          <cell r="C7463">
            <v>20288.009999999998</v>
          </cell>
        </row>
        <row r="7464">
          <cell r="A7464">
            <v>90114</v>
          </cell>
          <cell r="B7464" t="str">
            <v xml:space="preserve">CI54E-24 RENTA (ARRENDAMIENTO) CI54E-24           </v>
          </cell>
          <cell r="C7464">
            <v>33115.379999999997</v>
          </cell>
        </row>
        <row r="7465">
          <cell r="A7465">
            <v>90115</v>
          </cell>
          <cell r="B7465" t="str">
            <v xml:space="preserve">CI54E-24 VENTA                 CI54E-24           </v>
          </cell>
          <cell r="C7465">
            <v>657527.53</v>
          </cell>
        </row>
        <row r="7466">
          <cell r="A7466">
            <v>90116</v>
          </cell>
          <cell r="B7466" t="str">
            <v xml:space="preserve">AM15-2 PAGO INICIAL (ARREND)   </v>
          </cell>
          <cell r="C7466">
            <v>7781.92</v>
          </cell>
        </row>
        <row r="7467">
          <cell r="A7467">
            <v>90117</v>
          </cell>
          <cell r="B7467" t="str">
            <v xml:space="preserve">AM15-2 RENTA (ARREND)          </v>
          </cell>
          <cell r="C7467">
            <v>8854.85</v>
          </cell>
        </row>
        <row r="7468">
          <cell r="A7468">
            <v>90118</v>
          </cell>
          <cell r="B7468" t="str">
            <v xml:space="preserve">AM15-2 OPCION COMPRA (ARREND)  </v>
          </cell>
          <cell r="C7468">
            <v>9371.74</v>
          </cell>
        </row>
        <row r="7469">
          <cell r="A7469">
            <v>90122</v>
          </cell>
          <cell r="B7469" t="str">
            <v xml:space="preserve">AM15-12 PAGO INICIAL (ARREND)  </v>
          </cell>
          <cell r="C7469">
            <v>4978.5200000000004</v>
          </cell>
        </row>
        <row r="7470">
          <cell r="A7470">
            <v>90123</v>
          </cell>
          <cell r="B7470" t="str">
            <v xml:space="preserve">AM15-12 RENTA (ARREND)         </v>
          </cell>
          <cell r="C7470">
            <v>5284.32</v>
          </cell>
        </row>
        <row r="7471">
          <cell r="A7471">
            <v>90124</v>
          </cell>
          <cell r="B7471" t="str">
            <v xml:space="preserve">AM15-12 OPCION COMPRA (ARREND) </v>
          </cell>
          <cell r="C7471">
            <v>5592.78</v>
          </cell>
        </row>
        <row r="7472">
          <cell r="A7472">
            <v>90125</v>
          </cell>
          <cell r="B7472" t="str">
            <v xml:space="preserve">CL44E-6 PAGO INICIAL (ARREND)  </v>
          </cell>
          <cell r="C7472">
            <v>10345</v>
          </cell>
        </row>
        <row r="7473">
          <cell r="A7473">
            <v>90126</v>
          </cell>
          <cell r="B7473" t="str">
            <v xml:space="preserve">CL44E-6 RENTA (ARREND)         </v>
          </cell>
          <cell r="C7473">
            <v>12487.44</v>
          </cell>
        </row>
        <row r="7474">
          <cell r="A7474">
            <v>90127</v>
          </cell>
          <cell r="B7474" t="str">
            <v xml:space="preserve">CL44E-6 OPCION COMPRA (ARREND) </v>
          </cell>
          <cell r="C7474">
            <v>13216.36</v>
          </cell>
        </row>
        <row r="7475">
          <cell r="A7475">
            <v>90128</v>
          </cell>
          <cell r="B7475" t="str">
            <v xml:space="preserve">CL44E-5 PAGO INICIAL (ARREND)  </v>
          </cell>
          <cell r="C7475">
            <v>10345</v>
          </cell>
        </row>
        <row r="7476">
          <cell r="A7476">
            <v>90129</v>
          </cell>
          <cell r="B7476" t="str">
            <v xml:space="preserve">CL44E-5 RENTA (ARREND)         </v>
          </cell>
          <cell r="C7476">
            <v>12487.44</v>
          </cell>
        </row>
        <row r="7477">
          <cell r="A7477">
            <v>90130</v>
          </cell>
          <cell r="B7477" t="str">
            <v xml:space="preserve">CL44E-5 OPCION COMPRA (ARREND) </v>
          </cell>
          <cell r="C7477">
            <v>13216.36</v>
          </cell>
        </row>
        <row r="7478">
          <cell r="A7478">
            <v>90131</v>
          </cell>
          <cell r="B7478" t="str">
            <v xml:space="preserve">CL44E-28 PAGO INICIAL (ARREND) </v>
          </cell>
          <cell r="C7478">
            <v>11656.59</v>
          </cell>
        </row>
        <row r="7479">
          <cell r="A7479">
            <v>90132</v>
          </cell>
          <cell r="B7479" t="str">
            <v xml:space="preserve">CL44E-28 RENTA (ARREND)        </v>
          </cell>
          <cell r="C7479">
            <v>14346.32</v>
          </cell>
        </row>
        <row r="7480">
          <cell r="A7480">
            <v>90133</v>
          </cell>
          <cell r="B7480" t="str">
            <v xml:space="preserve">CL44E-28 OPCION COMPRA (ARREND </v>
          </cell>
          <cell r="C7480">
            <v>15183.75</v>
          </cell>
        </row>
        <row r="7481">
          <cell r="A7481">
            <v>90134</v>
          </cell>
          <cell r="B7481" t="str">
            <v xml:space="preserve">CL44E-41 PAGO INICIAL          </v>
          </cell>
          <cell r="C7481">
            <v>11656.59</v>
          </cell>
        </row>
        <row r="7482">
          <cell r="A7482">
            <v>90135</v>
          </cell>
          <cell r="B7482" t="str">
            <v xml:space="preserve">CL44E-41 RENTA (ARREND)        </v>
          </cell>
          <cell r="C7482">
            <v>14346.32</v>
          </cell>
        </row>
        <row r="7483">
          <cell r="A7483">
            <v>90136</v>
          </cell>
          <cell r="B7483" t="str">
            <v xml:space="preserve">CL44E-41 OPCION COMPRA (ARREND </v>
          </cell>
          <cell r="C7483">
            <v>15183.75</v>
          </cell>
        </row>
        <row r="7484">
          <cell r="A7484">
            <v>90137</v>
          </cell>
          <cell r="B7484" t="str">
            <v xml:space="preserve">CL44E-8 PAGO INICIAL (ARREND)  </v>
          </cell>
          <cell r="C7484">
            <v>11897.64</v>
          </cell>
        </row>
        <row r="7485">
          <cell r="A7485">
            <v>90138</v>
          </cell>
          <cell r="B7485" t="str">
            <v xml:space="preserve">CL44E-8 RENTA (ARREND)         </v>
          </cell>
          <cell r="C7485">
            <v>14687.94</v>
          </cell>
        </row>
        <row r="7486">
          <cell r="A7486">
            <v>90139</v>
          </cell>
          <cell r="B7486" t="str">
            <v xml:space="preserve">CL44E-8 OPCION COMPRA (ARREND) </v>
          </cell>
          <cell r="C7486">
            <v>15545.32</v>
          </cell>
        </row>
        <row r="7487">
          <cell r="A7487">
            <v>90140</v>
          </cell>
          <cell r="B7487" t="str">
            <v xml:space="preserve">CL44E-2 PAGO INICIAL (ARREND)  </v>
          </cell>
          <cell r="C7487">
            <v>11897.64</v>
          </cell>
        </row>
        <row r="7488">
          <cell r="A7488">
            <v>90141</v>
          </cell>
          <cell r="B7488" t="str">
            <v xml:space="preserve">CL44E-2 RENTA (ARREND)         </v>
          </cell>
          <cell r="C7488">
            <v>14687.94</v>
          </cell>
        </row>
        <row r="7489">
          <cell r="A7489">
            <v>90142</v>
          </cell>
          <cell r="B7489" t="str">
            <v xml:space="preserve">CL44E-2 OPCION COMPRA (ARREND) </v>
          </cell>
          <cell r="C7489">
            <v>15545.32</v>
          </cell>
        </row>
        <row r="7490">
          <cell r="A7490">
            <v>90143</v>
          </cell>
          <cell r="B7490" t="str">
            <v xml:space="preserve">CL44E-43 PAGO INICIAL (ARREND) </v>
          </cell>
          <cell r="C7490">
            <v>13221.65</v>
          </cell>
        </row>
        <row r="7491">
          <cell r="A7491">
            <v>90144</v>
          </cell>
          <cell r="B7491" t="str">
            <v xml:space="preserve">CL44E-43 RENTA (ARREND)        </v>
          </cell>
          <cell r="C7491">
            <v>16564.43</v>
          </cell>
        </row>
        <row r="7492">
          <cell r="A7492">
            <v>90145</v>
          </cell>
          <cell r="B7492" t="str">
            <v xml:space="preserve">CL44E-43 OPCION COMPRA (ARREND </v>
          </cell>
          <cell r="C7492">
            <v>17531.34</v>
          </cell>
        </row>
        <row r="7493">
          <cell r="A7493">
            <v>90146</v>
          </cell>
          <cell r="B7493" t="str">
            <v xml:space="preserve">CL44E-54 PAGO INICIAL (ARREND) </v>
          </cell>
          <cell r="C7493">
            <v>13221.65</v>
          </cell>
        </row>
        <row r="7494">
          <cell r="A7494">
            <v>90147</v>
          </cell>
          <cell r="B7494" t="str">
            <v xml:space="preserve">CL44E-54 RENTA (ARREND)        </v>
          </cell>
          <cell r="C7494">
            <v>16564.43</v>
          </cell>
        </row>
        <row r="7495">
          <cell r="A7495">
            <v>90148</v>
          </cell>
          <cell r="B7495" t="str">
            <v xml:space="preserve">CL44E-54 OPCION COMPRA (ARREN) </v>
          </cell>
          <cell r="C7495">
            <v>17531.34</v>
          </cell>
        </row>
        <row r="7496">
          <cell r="A7496">
            <v>90161</v>
          </cell>
          <cell r="B7496" t="str">
            <v xml:space="preserve">H66 PAGO INICIAL (ARREND)      </v>
          </cell>
          <cell r="C7496">
            <v>4652.1400000000003</v>
          </cell>
        </row>
        <row r="7497">
          <cell r="A7497">
            <v>90162</v>
          </cell>
          <cell r="B7497" t="str">
            <v xml:space="preserve">H66 RENTA (ARREND)             </v>
          </cell>
          <cell r="C7497">
            <v>4419.1000000000004</v>
          </cell>
        </row>
        <row r="7498">
          <cell r="A7498">
            <v>90163</v>
          </cell>
          <cell r="B7498" t="str">
            <v xml:space="preserve">H66 OPCION COMPRA (ARREND)     </v>
          </cell>
          <cell r="C7498">
            <v>4677.0600000000004</v>
          </cell>
        </row>
        <row r="7499">
          <cell r="A7499">
            <v>90164</v>
          </cell>
          <cell r="B7499" t="str">
            <v xml:space="preserve">CI54E-7 PAGO INICIAL (ARREND)  </v>
          </cell>
          <cell r="C7499">
            <v>14583.66</v>
          </cell>
        </row>
        <row r="7500">
          <cell r="A7500">
            <v>90165</v>
          </cell>
          <cell r="B7500" t="str">
            <v xml:space="preserve">CI54E-7 RENTA (ARREND)         </v>
          </cell>
          <cell r="C7500">
            <v>18494.759999999998</v>
          </cell>
        </row>
        <row r="7501">
          <cell r="A7501">
            <v>90166</v>
          </cell>
          <cell r="B7501" t="str">
            <v xml:space="preserve">CI54E-7 OPCION COMPRA (ARREND) </v>
          </cell>
          <cell r="C7501">
            <v>19574.349999999999</v>
          </cell>
        </row>
        <row r="7502">
          <cell r="A7502">
            <v>90167</v>
          </cell>
          <cell r="B7502" t="str">
            <v xml:space="preserve">CI54E-18 PAGO INICIAL (ARREND) </v>
          </cell>
          <cell r="C7502">
            <v>14583.66</v>
          </cell>
        </row>
        <row r="7503">
          <cell r="A7503">
            <v>90168</v>
          </cell>
          <cell r="B7503" t="str">
            <v xml:space="preserve">CI54E-18 RENTA (ARREND)        </v>
          </cell>
          <cell r="C7503">
            <v>18494.759999999998</v>
          </cell>
        </row>
        <row r="7504">
          <cell r="A7504">
            <v>90169</v>
          </cell>
          <cell r="B7504" t="str">
            <v xml:space="preserve">CI54E-18 OPCION COMPRA (ARREND </v>
          </cell>
          <cell r="C7504">
            <v>19574.349999999999</v>
          </cell>
        </row>
        <row r="7505">
          <cell r="A7505">
            <v>90170</v>
          </cell>
          <cell r="B7505" t="str">
            <v xml:space="preserve">CI54E-27 PAGO INICIAL (ARREND) </v>
          </cell>
          <cell r="C7505">
            <v>15434.23</v>
          </cell>
        </row>
        <row r="7506">
          <cell r="A7506">
            <v>90171</v>
          </cell>
          <cell r="B7506" t="str">
            <v xml:space="preserve">CI54E-27 RENTA (ARREND)        </v>
          </cell>
          <cell r="C7506">
            <v>19700.240000000002</v>
          </cell>
        </row>
        <row r="7507">
          <cell r="A7507">
            <v>90172</v>
          </cell>
          <cell r="B7507" t="str">
            <v xml:space="preserve">CI54E-27 OPCION COMPRA (ARREND </v>
          </cell>
          <cell r="C7507">
            <v>20850.189999999999</v>
          </cell>
        </row>
        <row r="7508">
          <cell r="A7508">
            <v>90173</v>
          </cell>
          <cell r="B7508" t="str">
            <v xml:space="preserve">CI54E-24 PAGO INICIAL (ARREND) </v>
          </cell>
          <cell r="C7508">
            <v>15434.23</v>
          </cell>
        </row>
        <row r="7509">
          <cell r="A7509">
            <v>90174</v>
          </cell>
          <cell r="B7509" t="str">
            <v xml:space="preserve">CI54E-24 RENTA (ARREND)        </v>
          </cell>
          <cell r="C7509">
            <v>19700.240000000002</v>
          </cell>
        </row>
        <row r="7510">
          <cell r="A7510">
            <v>90175</v>
          </cell>
          <cell r="B7510" t="str">
            <v xml:space="preserve">CI54E-24 OPCION COMPRA (ARREND </v>
          </cell>
          <cell r="C7510">
            <v>20850.189999999999</v>
          </cell>
        </row>
        <row r="7511">
          <cell r="A7511">
            <v>90176</v>
          </cell>
          <cell r="B7511" t="str">
            <v xml:space="preserve">CI54E-11 PAGO INICIAL (ARREND) </v>
          </cell>
          <cell r="C7511">
            <v>15994.7</v>
          </cell>
        </row>
        <row r="7512">
          <cell r="A7512">
            <v>90177</v>
          </cell>
          <cell r="B7512" t="str">
            <v xml:space="preserve">CI54E-11 RENTA (ARREND)        </v>
          </cell>
          <cell r="C7512">
            <v>20494.59</v>
          </cell>
        </row>
        <row r="7513">
          <cell r="A7513">
            <v>90178</v>
          </cell>
          <cell r="B7513" t="str">
            <v xml:space="preserve">CI54E-11 OPCION COMPRA (ARREND </v>
          </cell>
          <cell r="C7513">
            <v>21690.92</v>
          </cell>
        </row>
        <row r="7514">
          <cell r="A7514">
            <v>90179</v>
          </cell>
          <cell r="B7514" t="str">
            <v xml:space="preserve">CI54E-1 PAGO INICIAL (ARREND)  </v>
          </cell>
          <cell r="C7514">
            <v>15994.7</v>
          </cell>
        </row>
        <row r="7515">
          <cell r="A7515">
            <v>90180</v>
          </cell>
          <cell r="B7515" t="str">
            <v xml:space="preserve">CI54E-1 RENTA (ARREND)         </v>
          </cell>
          <cell r="C7515">
            <v>20494.59</v>
          </cell>
        </row>
        <row r="7516">
          <cell r="A7516">
            <v>90181</v>
          </cell>
          <cell r="B7516" t="str">
            <v xml:space="preserve">CI54E-1 OPCION COMPRA (ARREND) </v>
          </cell>
          <cell r="C7516">
            <v>21690.92</v>
          </cell>
        </row>
        <row r="7517">
          <cell r="A7517">
            <v>90182</v>
          </cell>
          <cell r="B7517" t="str">
            <v xml:space="preserve">CLPS66E-5 PAGO INICIAL (ARREND </v>
          </cell>
          <cell r="C7517">
            <v>14843.69</v>
          </cell>
        </row>
        <row r="7518">
          <cell r="A7518">
            <v>90183</v>
          </cell>
          <cell r="B7518" t="str">
            <v xml:space="preserve">CLPS66E-5 RENTA (ARREND)       </v>
          </cell>
          <cell r="C7518">
            <v>18863.310000000001</v>
          </cell>
        </row>
        <row r="7519">
          <cell r="A7519">
            <v>90184</v>
          </cell>
          <cell r="B7519" t="str">
            <v xml:space="preserve">CLPS66E-5 OPCION COMPRA (ARREN </v>
          </cell>
          <cell r="C7519">
            <v>19964.41</v>
          </cell>
        </row>
        <row r="7520">
          <cell r="A7520">
            <v>90185</v>
          </cell>
          <cell r="B7520" t="str">
            <v xml:space="preserve">CLPS66E-4 PAGO INICIAL (ARREND </v>
          </cell>
          <cell r="C7520">
            <v>14843.69</v>
          </cell>
        </row>
        <row r="7521">
          <cell r="A7521">
            <v>90186</v>
          </cell>
          <cell r="B7521" t="str">
            <v xml:space="preserve">CLPS66E-4 RENTA (ARREND)       </v>
          </cell>
          <cell r="C7521">
            <v>18863.310000000001</v>
          </cell>
        </row>
        <row r="7522">
          <cell r="A7522">
            <v>90187</v>
          </cell>
          <cell r="B7522" t="str">
            <v xml:space="preserve">CLPS66E-4 OPCION COMPRA ARREND </v>
          </cell>
          <cell r="C7522">
            <v>19964.41</v>
          </cell>
        </row>
        <row r="7523">
          <cell r="A7523">
            <v>90188</v>
          </cell>
          <cell r="B7523" t="str">
            <v xml:space="preserve">CLPS66E-32 PAGO INICIAL (ARREN </v>
          </cell>
          <cell r="C7523">
            <v>17224.099999999999</v>
          </cell>
        </row>
        <row r="7524">
          <cell r="A7524">
            <v>90189</v>
          </cell>
          <cell r="B7524" t="str">
            <v xml:space="preserve">CLPS66E-32 RENTA (ARREND)      </v>
          </cell>
          <cell r="C7524">
            <v>22236.98</v>
          </cell>
        </row>
        <row r="7525">
          <cell r="A7525">
            <v>90190</v>
          </cell>
          <cell r="B7525" t="str">
            <v xml:space="preserve">CLPS66E-32 OPCION COMPRA (ARRE </v>
          </cell>
          <cell r="C7525">
            <v>23535.01</v>
          </cell>
        </row>
        <row r="7526">
          <cell r="A7526">
            <v>90191</v>
          </cell>
          <cell r="B7526" t="str">
            <v xml:space="preserve">CLPS66E-25 PAGO INICIAL (ARREN </v>
          </cell>
          <cell r="C7526">
            <v>17224.099999999999</v>
          </cell>
        </row>
        <row r="7527">
          <cell r="A7527">
            <v>90192</v>
          </cell>
          <cell r="B7527" t="str">
            <v xml:space="preserve">CLPS66E-25 RENTA (ARREND)      </v>
          </cell>
          <cell r="C7527">
            <v>22236.98</v>
          </cell>
        </row>
        <row r="7528">
          <cell r="A7528">
            <v>90193</v>
          </cell>
          <cell r="B7528" t="str">
            <v xml:space="preserve">CLPS66E-25 OPCION COMPRA (ARRE </v>
          </cell>
          <cell r="C7528">
            <v>23535.01</v>
          </cell>
        </row>
        <row r="7529">
          <cell r="A7529">
            <v>90194</v>
          </cell>
          <cell r="B7529" t="str">
            <v xml:space="preserve">CLPS66E-1 PAGO INICIAL (ARREND </v>
          </cell>
          <cell r="C7529">
            <v>16899.14</v>
          </cell>
        </row>
        <row r="7530">
          <cell r="A7530">
            <v>90195</v>
          </cell>
          <cell r="B7530" t="str">
            <v xml:space="preserve">CLPS66E-1 RENTA (ARREND)       </v>
          </cell>
          <cell r="C7530">
            <v>21776.42</v>
          </cell>
        </row>
        <row r="7531">
          <cell r="A7531">
            <v>90196</v>
          </cell>
          <cell r="B7531" t="str">
            <v xml:space="preserve">CLPS66E-1 OPCION COMPRA (ARREN </v>
          </cell>
          <cell r="C7531">
            <v>23047.57</v>
          </cell>
        </row>
        <row r="7532">
          <cell r="A7532">
            <v>90197</v>
          </cell>
          <cell r="B7532" t="str">
            <v xml:space="preserve">CLPS66E-7 PAGO INICIAL (ARREND </v>
          </cell>
          <cell r="C7532">
            <v>16899.14</v>
          </cell>
        </row>
        <row r="7533">
          <cell r="A7533">
            <v>90198</v>
          </cell>
          <cell r="B7533" t="str">
            <v xml:space="preserve">CLPS66E-7 RENTA (ARREND)       </v>
          </cell>
          <cell r="C7533">
            <v>21776.42</v>
          </cell>
        </row>
        <row r="7534">
          <cell r="A7534">
            <v>90199</v>
          </cell>
          <cell r="B7534" t="str">
            <v xml:space="preserve">CLPS66E-7 OPCION COMPRA (ARREN </v>
          </cell>
          <cell r="C7534">
            <v>23047.57</v>
          </cell>
        </row>
        <row r="7535">
          <cell r="A7535">
            <v>90207</v>
          </cell>
          <cell r="B7535" t="str">
            <v xml:space="preserve">E800 VENTA LAVALOZA           </v>
          </cell>
          <cell r="C7535">
            <v>108339.08</v>
          </cell>
        </row>
        <row r="7536">
          <cell r="A7536">
            <v>90208</v>
          </cell>
          <cell r="B7536" t="str">
            <v xml:space="preserve">E800 RENTA 24 M LAVALOZA       </v>
          </cell>
          <cell r="C7536">
            <v>5456.33</v>
          </cell>
        </row>
        <row r="7537">
          <cell r="A7537">
            <v>90209</v>
          </cell>
          <cell r="B7537" t="str">
            <v xml:space="preserve">E800 PAGO INICIAL ARREND 24M   </v>
          </cell>
          <cell r="C7537">
            <v>3762.63</v>
          </cell>
        </row>
        <row r="7538">
          <cell r="A7538">
            <v>90210</v>
          </cell>
          <cell r="B7538" t="str">
            <v xml:space="preserve">E800 OPCION COMPRA 24M         </v>
          </cell>
          <cell r="C7538">
            <v>3342.81</v>
          </cell>
        </row>
        <row r="7539">
          <cell r="A7539">
            <v>90211</v>
          </cell>
          <cell r="B7539" t="str">
            <v xml:space="preserve">E800 PAGO INICIAL 48M          </v>
          </cell>
          <cell r="C7539">
            <v>3824.38</v>
          </cell>
        </row>
        <row r="7540">
          <cell r="A7540">
            <v>90212</v>
          </cell>
          <cell r="B7540" t="str">
            <v xml:space="preserve">E800  OPCION COMPRA 48M        </v>
          </cell>
          <cell r="C7540">
            <v>3435.43</v>
          </cell>
        </row>
        <row r="7541">
          <cell r="A7541">
            <v>90213</v>
          </cell>
          <cell r="B7541" t="str">
            <v xml:space="preserve">E800 RENTA 48M                 </v>
          </cell>
          <cell r="C7541">
            <v>3245.95</v>
          </cell>
        </row>
        <row r="7542">
          <cell r="A7542">
            <v>90214</v>
          </cell>
          <cell r="B7542" t="str">
            <v xml:space="preserve">E500 VENTA LAVALOZA            </v>
          </cell>
          <cell r="C7542">
            <v>63038.98</v>
          </cell>
        </row>
        <row r="7543">
          <cell r="A7543">
            <v>90215</v>
          </cell>
          <cell r="B7543" t="str">
            <v xml:space="preserve">E500 PAGO INICIAL 24M          </v>
          </cell>
          <cell r="C7543">
            <v>2830.81</v>
          </cell>
        </row>
        <row r="7544">
          <cell r="A7544">
            <v>90216</v>
          </cell>
          <cell r="B7544" t="str">
            <v xml:space="preserve">E500 OPCION COMPRA 24M         </v>
          </cell>
          <cell r="C7544">
            <v>1945.07</v>
          </cell>
        </row>
        <row r="7545">
          <cell r="A7545">
            <v>90217</v>
          </cell>
          <cell r="B7545" t="str">
            <v xml:space="preserve">E500 PAGO INICIAL 48M          </v>
          </cell>
          <cell r="C7545">
            <v>2866.74</v>
          </cell>
        </row>
        <row r="7546">
          <cell r="A7546">
            <v>90218</v>
          </cell>
          <cell r="B7546" t="str">
            <v xml:space="preserve">E500 OPCION COMPRA 48M         </v>
          </cell>
          <cell r="C7546">
            <v>1998.97</v>
          </cell>
        </row>
        <row r="7547">
          <cell r="A7547">
            <v>90219</v>
          </cell>
          <cell r="B7547" t="str">
            <v xml:space="preserve">E500 RENTA 48M                 </v>
          </cell>
          <cell r="C7547">
            <v>1888.72</v>
          </cell>
        </row>
        <row r="7548">
          <cell r="A7548">
            <v>90220</v>
          </cell>
          <cell r="B7548" t="str">
            <v xml:space="preserve">LXEH2 VENTA LAVALOZA           </v>
          </cell>
          <cell r="C7548">
            <v>153718.76</v>
          </cell>
        </row>
        <row r="7549">
          <cell r="A7549">
            <v>90221</v>
          </cell>
          <cell r="B7549" t="str">
            <v xml:space="preserve">LXEH2 PAGO INICIAL 24M         </v>
          </cell>
          <cell r="C7549">
            <v>4696.09</v>
          </cell>
        </row>
        <row r="7550">
          <cell r="A7550">
            <v>90222</v>
          </cell>
          <cell r="B7550" t="str">
            <v xml:space="preserve">LXEH2 OPCION COMPRA 24M        </v>
          </cell>
          <cell r="C7550">
            <v>4742.99</v>
          </cell>
        </row>
        <row r="7551">
          <cell r="A7551">
            <v>90223</v>
          </cell>
          <cell r="B7551" t="str">
            <v xml:space="preserve">LXEH2 PAGO INICIAL 48M         </v>
          </cell>
          <cell r="C7551">
            <v>4783.7</v>
          </cell>
        </row>
        <row r="7552">
          <cell r="A7552">
            <v>90224</v>
          </cell>
          <cell r="B7552" t="str">
            <v xml:space="preserve">LXEH2 OPCION COMPRA 48M        </v>
          </cell>
          <cell r="C7552">
            <v>4874.42</v>
          </cell>
        </row>
        <row r="7553">
          <cell r="A7553">
            <v>90225</v>
          </cell>
          <cell r="B7553" t="str">
            <v xml:space="preserve">LXEH2 RENTA 48M                </v>
          </cell>
          <cell r="C7553">
            <v>4605.58</v>
          </cell>
        </row>
        <row r="7554">
          <cell r="A7554">
            <v>90226</v>
          </cell>
          <cell r="B7554" t="str">
            <v xml:space="preserve">CCR130 VENTA LAVALOZA          </v>
          </cell>
          <cell r="C7554">
            <v>270319.93</v>
          </cell>
        </row>
        <row r="7555">
          <cell r="A7555">
            <v>90227</v>
          </cell>
          <cell r="B7555" t="str">
            <v xml:space="preserve">CCR130 PAGO INICIAL 24M        </v>
          </cell>
          <cell r="C7555">
            <v>7094.57</v>
          </cell>
        </row>
        <row r="7556">
          <cell r="A7556">
            <v>90228</v>
          </cell>
          <cell r="B7556" t="str">
            <v xml:space="preserve">CCR130 OPCION COMPRA 24M       </v>
          </cell>
          <cell r="C7556">
            <v>8340.7199999999993</v>
          </cell>
        </row>
        <row r="7557">
          <cell r="A7557">
            <v>90229</v>
          </cell>
          <cell r="B7557" t="str">
            <v xml:space="preserve">CCR130 PAGO INICIAL 48M        </v>
          </cell>
          <cell r="C7557">
            <v>7248.66</v>
          </cell>
        </row>
        <row r="7558">
          <cell r="A7558">
            <v>90230</v>
          </cell>
          <cell r="B7558" t="str">
            <v xml:space="preserve">CCR130 OPCION COMPRA 48M       </v>
          </cell>
          <cell r="C7558">
            <v>8571.84</v>
          </cell>
        </row>
        <row r="7559">
          <cell r="A7559">
            <v>90231</v>
          </cell>
          <cell r="B7559" t="str">
            <v xml:space="preserve">CCR130 RENTA 48M               </v>
          </cell>
          <cell r="C7559">
            <v>8099.08</v>
          </cell>
        </row>
        <row r="7560">
          <cell r="A7560">
            <v>90232</v>
          </cell>
          <cell r="B7560" t="str">
            <v xml:space="preserve">E500 RENTA 24M                 </v>
          </cell>
          <cell r="C7560">
            <v>3174.86</v>
          </cell>
        </row>
        <row r="7561">
          <cell r="A7561">
            <v>90233</v>
          </cell>
          <cell r="B7561" t="str">
            <v xml:space="preserve">LXEH2 RENTA 24M                </v>
          </cell>
          <cell r="C7561">
            <v>7741.81</v>
          </cell>
        </row>
        <row r="7562">
          <cell r="A7562">
            <v>90234</v>
          </cell>
          <cell r="B7562" t="str">
            <v xml:space="preserve">CCR130 RENTA 24M               </v>
          </cell>
          <cell r="C7562">
            <v>13614.25</v>
          </cell>
        </row>
        <row r="7563">
          <cell r="A7563">
            <v>90235</v>
          </cell>
          <cell r="B7563" t="str">
            <v xml:space="preserve">LXEH-2 LAVADORA ALSEA VENTA    </v>
          </cell>
          <cell r="C7563">
            <v>66192.7</v>
          </cell>
        </row>
        <row r="7564">
          <cell r="A7564">
            <v>90236</v>
          </cell>
          <cell r="B7564" t="str">
            <v xml:space="preserve">AM15T-12 LAVALOZA ALSEA VENTA  </v>
          </cell>
          <cell r="C7564">
            <v>164586</v>
          </cell>
        </row>
        <row r="7565">
          <cell r="A7565">
            <v>90237</v>
          </cell>
          <cell r="B7565" t="str">
            <v xml:space="preserve">CL44E-43 ALSEA VENTA           </v>
          </cell>
          <cell r="C7565">
            <v>245487</v>
          </cell>
        </row>
        <row r="7566">
          <cell r="A7566">
            <v>90238</v>
          </cell>
          <cell r="B7566" t="str">
            <v xml:space="preserve">CL44E-54 ALSEA VENTA           </v>
          </cell>
          <cell r="C7566">
            <v>245487</v>
          </cell>
        </row>
        <row r="7567">
          <cell r="A7567">
            <v>90239</v>
          </cell>
          <cell r="B7567" t="str">
            <v xml:space="preserve">CL54er-5 ALSEA VENTA           </v>
          </cell>
          <cell r="C7567">
            <v>245487</v>
          </cell>
        </row>
        <row r="7568">
          <cell r="A7568">
            <v>90240</v>
          </cell>
          <cell r="B7568" t="str">
            <v xml:space="preserve">H44 LAVADORA LOZA VENTA        </v>
          </cell>
          <cell r="C7568">
            <v>57191.23</v>
          </cell>
        </row>
        <row r="7569">
          <cell r="A7569">
            <v>90241</v>
          </cell>
          <cell r="B7569" t="str">
            <v xml:space="preserve">H44 LAVADORA LOZA PAGO INICIAL (ARRENDAMIENTO) 24 </v>
          </cell>
          <cell r="C7569">
            <v>2710.51</v>
          </cell>
        </row>
        <row r="7570">
          <cell r="A7570">
            <v>90242</v>
          </cell>
          <cell r="B7570" t="str">
            <v xml:space="preserve">H44 LAVADORA LOZA RENTA (ARREN DAMIENTO) 24 MESES </v>
          </cell>
          <cell r="C7570">
            <v>2880.35</v>
          </cell>
        </row>
        <row r="7571">
          <cell r="A7571">
            <v>90243</v>
          </cell>
          <cell r="B7571" t="str">
            <v xml:space="preserve">H44 OPCION A COMPRA   (ARRENDA MIENTO) 24 MESES   </v>
          </cell>
          <cell r="C7571">
            <v>1764.64</v>
          </cell>
        </row>
        <row r="7572">
          <cell r="A7572">
            <v>90244</v>
          </cell>
          <cell r="B7572" t="str">
            <v xml:space="preserve">H44 LAVADORA LOZA PAGO INICIAL (ARRENDAMIENTO) 48 </v>
          </cell>
          <cell r="C7572">
            <v>2743.11</v>
          </cell>
        </row>
        <row r="7573">
          <cell r="A7573">
            <v>90245</v>
          </cell>
          <cell r="B7573" t="str">
            <v xml:space="preserve">H44 LAVADORA LOZA RENTA (ARREN DAMIENTO) 48 MESES </v>
          </cell>
          <cell r="C7573">
            <v>1713.51</v>
          </cell>
        </row>
        <row r="7574">
          <cell r="A7574">
            <v>90246</v>
          </cell>
          <cell r="B7574" t="str">
            <v xml:space="preserve">H44 OPCION A COMPRA   (ARRENDA MIENTO) 48 MESES   </v>
          </cell>
          <cell r="C7574">
            <v>1813.53</v>
          </cell>
        </row>
        <row r="7575">
          <cell r="A7575">
            <v>90247</v>
          </cell>
          <cell r="B7575" t="str">
            <v xml:space="preserve">LXEH-6 LAVADORA ALSEA VENTA    </v>
          </cell>
          <cell r="C7575">
            <v>67542.600000000006</v>
          </cell>
        </row>
        <row r="7576">
          <cell r="A7576">
            <v>90248</v>
          </cell>
          <cell r="B7576" t="str">
            <v xml:space="preserve">E800 ARRENDAMIENTO LAVALOZA    </v>
          </cell>
          <cell r="C7576">
            <v>1</v>
          </cell>
        </row>
        <row r="7577">
          <cell r="A7577">
            <v>90253</v>
          </cell>
          <cell r="B7577" t="str">
            <v xml:space="preserve">AM15-2 ARRENDAMIENTO LAVALOZA  </v>
          </cell>
          <cell r="C7577">
            <v>1</v>
          </cell>
        </row>
        <row r="7578">
          <cell r="A7578">
            <v>90276</v>
          </cell>
          <cell r="B7578" t="str">
            <v xml:space="preserve">CANASTILLA P/PLATOS MAQ.  LAVA LOZA 50x50 CM      </v>
          </cell>
          <cell r="C7578">
            <v>583.34</v>
          </cell>
        </row>
        <row r="7579">
          <cell r="A7579">
            <v>90277</v>
          </cell>
          <cell r="B7579" t="str">
            <v xml:space="preserve">CANASTILLA USO COMBINADO P/MAQ LAVALOZA 50x50 CM  </v>
          </cell>
          <cell r="C7579">
            <v>583.25</v>
          </cell>
        </row>
        <row r="7580">
          <cell r="A7580">
            <v>90278</v>
          </cell>
          <cell r="C7580">
            <v>221621</v>
          </cell>
        </row>
        <row r="7581">
          <cell r="A7581">
            <v>90300</v>
          </cell>
          <cell r="B7581" t="str">
            <v>CONTROLADOR DE OLORES(CHEMBREZ</v>
          </cell>
          <cell r="C7581">
            <v>1386.79</v>
          </cell>
        </row>
        <row r="7582">
          <cell r="A7582">
            <v>90301</v>
          </cell>
          <cell r="B7582" t="str">
            <v>DYNOFRESH / CONTROLADOR OLORES</v>
          </cell>
          <cell r="C7582">
            <v>353.73</v>
          </cell>
        </row>
        <row r="7583">
          <cell r="A7583">
            <v>90302</v>
          </cell>
          <cell r="B7583" t="str">
            <v>LIMP.DE SERPENTINES (FIN CLEAN</v>
          </cell>
          <cell r="C7583">
            <v>219.15</v>
          </cell>
        </row>
        <row r="7584">
          <cell r="A7584">
            <v>90303</v>
          </cell>
          <cell r="B7584" t="str">
            <v>PAN PURGE 3" STRIP -DESINF.</v>
          </cell>
          <cell r="C7584">
            <v>88.24</v>
          </cell>
        </row>
        <row r="7585">
          <cell r="A7585">
            <v>90304</v>
          </cell>
          <cell r="B7585" t="str">
            <v>DESINF.DE SUPERFICIES(SANI A/C</v>
          </cell>
          <cell r="C7585">
            <v>87.59</v>
          </cell>
        </row>
        <row r="7586">
          <cell r="A7586">
            <v>90305</v>
          </cell>
          <cell r="B7586" t="str">
            <v>CONTROLADOR DE OLORES (SMOKE</v>
          </cell>
          <cell r="C7586">
            <v>183.9</v>
          </cell>
        </row>
        <row r="7587">
          <cell r="A7587">
            <v>90306</v>
          </cell>
          <cell r="B7587" t="str">
            <v>LIMP. DE BANDEJAS Y DRENAJE</v>
          </cell>
          <cell r="C7587">
            <v>202.36</v>
          </cell>
        </row>
        <row r="7588">
          <cell r="A7588">
            <v>90307</v>
          </cell>
          <cell r="B7588" t="str">
            <v>LOW ODOR - LIMPIADOR REMOVEDOR</v>
          </cell>
          <cell r="C7588">
            <v>57.8</v>
          </cell>
        </row>
        <row r="7589">
          <cell r="A7589">
            <v>90308</v>
          </cell>
          <cell r="B7589" t="str">
            <v>DESINF. LIQUIDO (SANI-101) 4LT</v>
          </cell>
          <cell r="C7589">
            <v>354.24</v>
          </cell>
        </row>
        <row r="7590">
          <cell r="A7590">
            <v>90309</v>
          </cell>
          <cell r="B7590" t="str">
            <v>CONTROLADOR DE OLORES (HOWCO</v>
          </cell>
          <cell r="C7590">
            <v>243.4</v>
          </cell>
        </row>
        <row r="7591">
          <cell r="A7591">
            <v>90310</v>
          </cell>
          <cell r="B7591" t="str">
            <v>LIMP.DE SERPENTINES (FIN CLEAN</v>
          </cell>
          <cell r="C7591">
            <v>1015.83</v>
          </cell>
        </row>
        <row r="7592">
          <cell r="A7592">
            <v>90311</v>
          </cell>
          <cell r="B7592" t="str">
            <v xml:space="preserve">LIMPIADOR MOHO Y HONGO 1LTO   </v>
          </cell>
          <cell r="C7592">
            <v>55.5</v>
          </cell>
        </row>
        <row r="7593">
          <cell r="A7593">
            <v>90312</v>
          </cell>
          <cell r="B7593" t="str">
            <v xml:space="preserve">LIMPIADOR SERPENTINES 20 LTS  </v>
          </cell>
          <cell r="C7593">
            <v>1268.24</v>
          </cell>
        </row>
        <row r="7594">
          <cell r="A7594">
            <v>90313</v>
          </cell>
          <cell r="B7594" t="str">
            <v>DYNOFRESH SMALL/CONTROLADOR DE</v>
          </cell>
          <cell r="C7594">
            <v>249.76</v>
          </cell>
        </row>
        <row r="7595">
          <cell r="A7595">
            <v>90314</v>
          </cell>
          <cell r="B7595" t="str">
            <v xml:space="preserve">NEBULIZADOR 2 GAL  (CT-899 FOG GER)               </v>
          </cell>
          <cell r="C7595">
            <v>7671.85</v>
          </cell>
        </row>
        <row r="7596">
          <cell r="A7596">
            <v>90315</v>
          </cell>
          <cell r="B7596" t="str">
            <v xml:space="preserve">BOMBA EXTRACTORA P/SOLVENTE P/ TAMBOR             </v>
          </cell>
          <cell r="C7596">
            <v>685.41</v>
          </cell>
        </row>
        <row r="7597">
          <cell r="A7597">
            <v>90316</v>
          </cell>
          <cell r="B7597" t="str">
            <v xml:space="preserve">BOMBA EXTRACTORA P/ACIDOS P/   TAMBOR             </v>
          </cell>
          <cell r="C7597">
            <v>237.7</v>
          </cell>
        </row>
        <row r="7598">
          <cell r="A7598">
            <v>90317</v>
          </cell>
          <cell r="B7598" t="str">
            <v>PAN PURGE 1.5" STRIP- DESINFEC TANTE P´MTTO AC PZA</v>
          </cell>
          <cell r="C7598">
            <v>52.71</v>
          </cell>
        </row>
        <row r="7599">
          <cell r="A7599">
            <v>90318</v>
          </cell>
          <cell r="B7599" t="str">
            <v xml:space="preserve">TUBO SILICON BLANCO CARTUCHO 8 OZ                 </v>
          </cell>
          <cell r="C7599">
            <v>132.66</v>
          </cell>
        </row>
        <row r="7600">
          <cell r="A7600">
            <v>90319</v>
          </cell>
          <cell r="B7600" t="str">
            <v xml:space="preserve">LIMPIADOR DESINFECTANTE (BACTE RIACIDE) 4 LTS     </v>
          </cell>
          <cell r="C7600">
            <v>351.97</v>
          </cell>
        </row>
        <row r="7601">
          <cell r="A7601">
            <v>90320</v>
          </cell>
          <cell r="B7601" t="str">
            <v xml:space="preserve">EQUIPO MULTISPRAYER P´ENJUAGUE C PRESION          </v>
          </cell>
          <cell r="C7601">
            <v>8088.66</v>
          </cell>
        </row>
        <row r="7602">
          <cell r="A7602">
            <v>90321</v>
          </cell>
          <cell r="B7602" t="str">
            <v xml:space="preserve">CONTROLADOR MOHO (CONTROL II)  1 GAL              </v>
          </cell>
          <cell r="C7602">
            <v>308.25</v>
          </cell>
        </row>
        <row r="7603">
          <cell r="A7603">
            <v>90322</v>
          </cell>
          <cell r="B7603" t="str">
            <v xml:space="preserve">NEBULIZADOR 2 GAL (CT-993 ULV  FOGGER)            </v>
          </cell>
          <cell r="C7603">
            <v>7671.66</v>
          </cell>
        </row>
        <row r="7604">
          <cell r="A7604">
            <v>96000</v>
          </cell>
          <cell r="B7604" t="str">
            <v>HIGIENICO JUMBO JR MARLI ECOLO GICO 200MTS X 9CM P</v>
          </cell>
          <cell r="C7604">
            <v>12.1033333333333</v>
          </cell>
        </row>
        <row r="7605">
          <cell r="A7605">
            <v>96001</v>
          </cell>
          <cell r="B7605" t="str">
            <v xml:space="preserve">HIGIENICO JUMBO PETALO SR 500M X 9.5 CM PIEZA     </v>
          </cell>
          <cell r="C7605">
            <v>46.511666666666699</v>
          </cell>
        </row>
        <row r="7606">
          <cell r="A7606">
            <v>96002</v>
          </cell>
          <cell r="B7606" t="str">
            <v xml:space="preserve">HIGIENICO JUMBO MARLI ECOLOGIC O JR 300MTSX9CM H1 </v>
          </cell>
          <cell r="C7606">
            <v>13.204166666666699</v>
          </cell>
        </row>
        <row r="7607">
          <cell r="A7607">
            <v>96003</v>
          </cell>
          <cell r="B7607" t="str">
            <v xml:space="preserve">HIGIENICO JUMBO KIMLARK SR 700 MTS X 9CM H1 PIEZA </v>
          </cell>
          <cell r="C7607">
            <v>30.86</v>
          </cell>
        </row>
        <row r="7608">
          <cell r="A7608">
            <v>96004</v>
          </cell>
          <cell r="B7608" t="str">
            <v xml:space="preserve">HIGIENICO JUMBO MARLI JR 200MT S X 9CM PIEZA      </v>
          </cell>
          <cell r="C7608">
            <v>14.2475</v>
          </cell>
        </row>
        <row r="7609">
          <cell r="A7609">
            <v>96005</v>
          </cell>
          <cell r="B7609" t="str">
            <v xml:space="preserve">HIGIENICO JUMBO MARLI SR 400MT S X 9 CM PIEZA     </v>
          </cell>
          <cell r="C7609">
            <v>28.495000000000001</v>
          </cell>
        </row>
        <row r="7610">
          <cell r="A7610">
            <v>96006</v>
          </cell>
          <cell r="B7610" t="str">
            <v xml:space="preserve">TOALLA MANOS ROLLO MARLI ECOLO GICA 180 MTS PIEZA </v>
          </cell>
          <cell r="C7610">
            <v>24.968333333333302</v>
          </cell>
        </row>
        <row r="7611">
          <cell r="A7611">
            <v>96007</v>
          </cell>
          <cell r="B7611" t="str">
            <v xml:space="preserve">SERVILLETA OXXO COLOR KRAFT    PIEZA              </v>
          </cell>
          <cell r="C7611">
            <v>5.1587500000000004</v>
          </cell>
        </row>
        <row r="7612">
          <cell r="A7612">
            <v>99990</v>
          </cell>
          <cell r="C7612">
            <v>69.13</v>
          </cell>
        </row>
        <row r="7613">
          <cell r="A7613">
            <v>99991</v>
          </cell>
          <cell r="C7613">
            <v>46</v>
          </cell>
        </row>
        <row r="7614">
          <cell r="A7614">
            <v>99999</v>
          </cell>
          <cell r="B7614" t="str">
            <v>PRODUCTO DE LIMPIEZA</v>
          </cell>
          <cell r="C7614">
            <v>4</v>
          </cell>
        </row>
        <row r="7615">
          <cell r="A7615">
            <v>100030</v>
          </cell>
          <cell r="B7615" t="str">
            <v>BOLSA 60 X 60  (242408K)</v>
          </cell>
          <cell r="C7615">
            <v>176.25</v>
          </cell>
        </row>
        <row r="7616">
          <cell r="A7616">
            <v>101783</v>
          </cell>
          <cell r="B7616" t="str">
            <v>Fibra economica enertec</v>
          </cell>
          <cell r="C7616">
            <v>0.93000000715255704</v>
          </cell>
        </row>
        <row r="7617">
          <cell r="A7617">
            <v>110000</v>
          </cell>
          <cell r="B7617" t="str">
            <v>TRAPEADOR DE ACABADOS SUPER STITCH</v>
          </cell>
          <cell r="C7617">
            <v>157.05999755859401</v>
          </cell>
        </row>
        <row r="7618">
          <cell r="A7618">
            <v>110001</v>
          </cell>
          <cell r="B7618" t="str">
            <v>colgador de escobas</v>
          </cell>
          <cell r="C7618">
            <v>66</v>
          </cell>
        </row>
        <row r="7619">
          <cell r="A7619">
            <v>110002</v>
          </cell>
          <cell r="B7619" t="str">
            <v>Equipo para lavado</v>
          </cell>
          <cell r="C7619">
            <v>425.15</v>
          </cell>
        </row>
        <row r="7620">
          <cell r="A7620">
            <v>110003</v>
          </cell>
          <cell r="B7620" t="str">
            <v>ARENA SILICA</v>
          </cell>
          <cell r="C7620">
            <v>5</v>
          </cell>
        </row>
        <row r="7621">
          <cell r="A7621">
            <v>110004</v>
          </cell>
          <cell r="B7621" t="str">
            <v>PETALO 500 MT.HD CAJA C/6 ROLLO 90502</v>
          </cell>
          <cell r="C7621">
            <v>323.10000610351602</v>
          </cell>
        </row>
        <row r="7622">
          <cell r="A7622">
            <v>110005</v>
          </cell>
          <cell r="B7622" t="str">
            <v>PETALO 250 MT. HD CAJA C/6 ROL CAJA C/6 90500</v>
          </cell>
          <cell r="C7622">
            <v>141.75</v>
          </cell>
        </row>
        <row r="7623">
          <cell r="A7623">
            <v>110006</v>
          </cell>
          <cell r="B7623" t="str">
            <v>HIGIENICO JR LA PRUEBA 180 MTS C/12</v>
          </cell>
          <cell r="C7623">
            <v>132</v>
          </cell>
        </row>
        <row r="7624">
          <cell r="A7624">
            <v>110007</v>
          </cell>
          <cell r="B7624" t="str">
            <v>TOALLA EN ROLLO CAFÉ INSTITUCIONAL C/6 ECO</v>
          </cell>
          <cell r="C7624">
            <v>125</v>
          </cell>
        </row>
        <row r="7625">
          <cell r="A7625">
            <v>110008</v>
          </cell>
          <cell r="B7625" t="str">
            <v>TOALLA EN ROLLO BLANCA INSTITUCIONAL C/6 ECO</v>
          </cell>
          <cell r="C7625">
            <v>140</v>
          </cell>
        </row>
        <row r="7626">
          <cell r="A7626">
            <v>110009</v>
          </cell>
          <cell r="B7626" t="str">
            <v>TAMBOR SELLADO DE PLASTICO 200 LITROS</v>
          </cell>
          <cell r="C7626">
            <v>230</v>
          </cell>
        </row>
        <row r="7627">
          <cell r="A7627">
            <v>110010</v>
          </cell>
          <cell r="B7627" t="str">
            <v>HIGIENICO JUMBO LA PRUEBA BLANCA 360 MTS C/6</v>
          </cell>
          <cell r="C7627">
            <v>132</v>
          </cell>
        </row>
        <row r="7628">
          <cell r="A7628">
            <v>110011</v>
          </cell>
          <cell r="B7628" t="str">
            <v>TOALLA EN ROLLO LA PRUEBA BLANCA 6/180</v>
          </cell>
          <cell r="C7628">
            <v>171</v>
          </cell>
        </row>
        <row r="7629">
          <cell r="A7629">
            <v>110012</v>
          </cell>
          <cell r="B7629" t="str">
            <v>CEPILLO PARA PISO PALMIRA 24" (1224-P)</v>
          </cell>
          <cell r="C7629">
            <v>72.699996948242202</v>
          </cell>
        </row>
        <row r="7630">
          <cell r="A7630">
            <v>110013</v>
          </cell>
          <cell r="B7630" t="str">
            <v>TIRANTES DE REFUERZO PARA CEPILLO (1910)</v>
          </cell>
          <cell r="C7630">
            <v>18.899999618530298</v>
          </cell>
        </row>
        <row r="7631">
          <cell r="A7631">
            <v>110014</v>
          </cell>
          <cell r="B7631" t="str">
            <v>Toalla en rollo 5105 (Pieza)</v>
          </cell>
          <cell r="C7631">
            <v>25.719999313354499</v>
          </cell>
        </row>
        <row r="7632">
          <cell r="A7632">
            <v>110015</v>
          </cell>
          <cell r="B7632" t="str">
            <v>HIGIENICO JUNIOR INSTITUCIONAL C/12 (9031)</v>
          </cell>
          <cell r="C7632">
            <v>138</v>
          </cell>
        </row>
        <row r="7633">
          <cell r="A7633">
            <v>110016</v>
          </cell>
          <cell r="B7633" t="str">
            <v>FIBRA VERDE CHICA (HSBC)</v>
          </cell>
          <cell r="C7633">
            <v>0.60000002384185802</v>
          </cell>
        </row>
        <row r="7634">
          <cell r="A7634">
            <v>110017</v>
          </cell>
          <cell r="B7634" t="str">
            <v>JUEGO DE ESCURRIDOR C/PORTACUBIERTOS FERPLAST</v>
          </cell>
          <cell r="C7634">
            <v>64.699996948242202</v>
          </cell>
        </row>
        <row r="7635">
          <cell r="A7635">
            <v>110018</v>
          </cell>
          <cell r="B7635" t="str">
            <v>JALADOR HULE ESPUMA NEGRO C/BASE METALICA 75 CMS (HD75-B)</v>
          </cell>
          <cell r="C7635">
            <v>171</v>
          </cell>
        </row>
        <row r="7636">
          <cell r="A7636">
            <v>110019</v>
          </cell>
          <cell r="B7636" t="str">
            <v>MARLI  400 MTS HD CAJA C/6 ROLLOS (90510)</v>
          </cell>
          <cell r="C7636">
            <v>196</v>
          </cell>
        </row>
        <row r="7637">
          <cell r="A7637">
            <v>110020</v>
          </cell>
          <cell r="B7637" t="str">
            <v>JABON PALMOLIVE 110g</v>
          </cell>
          <cell r="C7637">
            <v>6.9200000762939498</v>
          </cell>
        </row>
        <row r="7638">
          <cell r="A7638">
            <v>110021</v>
          </cell>
          <cell r="B7638" t="str">
            <v xml:space="preserve">CUBETA PLASTICO BLANCA 19 LTS. </v>
          </cell>
          <cell r="C7638">
            <v>40.450000762939503</v>
          </cell>
        </row>
        <row r="7639">
          <cell r="A7639">
            <v>110022</v>
          </cell>
          <cell r="B7639" t="str">
            <v>ACIDO PERACETICO KG</v>
          </cell>
          <cell r="C7639">
            <v>46.549999237060497</v>
          </cell>
        </row>
        <row r="7640">
          <cell r="A7640">
            <v>110023</v>
          </cell>
          <cell r="B7640" t="str">
            <v>Servicio de limpieza</v>
          </cell>
          <cell r="C7640">
            <v>11700</v>
          </cell>
        </row>
        <row r="7641">
          <cell r="A7641">
            <v>110024</v>
          </cell>
          <cell r="B7641" t="str">
            <v>RE PUESTO TRAPEADOR TWISTER MODELO 500 BLANCO</v>
          </cell>
          <cell r="C7641">
            <v>28.579999923706101</v>
          </cell>
        </row>
        <row r="7642">
          <cell r="A7642">
            <v>110025</v>
          </cell>
          <cell r="B7642" t="str">
            <v>BOLSA 50 x 70 TRANSPARENTE KG. (DELPHI)</v>
          </cell>
          <cell r="C7642">
            <v>29.7399997711182</v>
          </cell>
        </row>
        <row r="7643">
          <cell r="A7643">
            <v>110026</v>
          </cell>
          <cell r="B7643" t="str">
            <v>ESPATULA FLEXIBLE 2 PLASTICA</v>
          </cell>
          <cell r="C7643">
            <v>17.670000076293899</v>
          </cell>
        </row>
        <row r="7644">
          <cell r="A7644">
            <v>110027</v>
          </cell>
          <cell r="B7644" t="str">
            <v>Servicio de limpieza</v>
          </cell>
          <cell r="C7644">
            <v>6508</v>
          </cell>
        </row>
        <row r="7645">
          <cell r="A7645">
            <v>110028</v>
          </cell>
          <cell r="B7645" t="str">
            <v>TORK UNI HIGIENICO JR 12 ROLLOS / 180 METROS (70052712)</v>
          </cell>
          <cell r="C7645">
            <v>172.5</v>
          </cell>
        </row>
        <row r="7646">
          <cell r="A7646">
            <v>110029</v>
          </cell>
          <cell r="B7646" t="str">
            <v>HIGIENICO JUMBO INSTITUCIONAL C/6</v>
          </cell>
          <cell r="C7646">
            <v>159</v>
          </cell>
        </row>
        <row r="7647">
          <cell r="A7647">
            <v>110030</v>
          </cell>
          <cell r="B7647" t="str">
            <v>BOLSA 60 X 60  (242408K)</v>
          </cell>
          <cell r="C7647">
            <v>176.25</v>
          </cell>
        </row>
        <row r="7648">
          <cell r="A7648">
            <v>110031</v>
          </cell>
          <cell r="B7648" t="str">
            <v>ESPATULA FLEXIBLE 4 PLASTICA</v>
          </cell>
          <cell r="C7648">
            <v>21.120000839233398</v>
          </cell>
        </row>
        <row r="7649">
          <cell r="A7649">
            <v>110032</v>
          </cell>
          <cell r="B7649" t="str">
            <v>VASO SOUFFLE 1OZ C/2500</v>
          </cell>
          <cell r="C7649">
            <v>209</v>
          </cell>
        </row>
        <row r="7650">
          <cell r="A7650">
            <v>110033</v>
          </cell>
          <cell r="B7650" t="str">
            <v>BUFFER P.H. 10 1 LT. AZUL B-5655</v>
          </cell>
          <cell r="C7650">
            <v>97.169998168945298</v>
          </cell>
        </row>
        <row r="7651">
          <cell r="A7651">
            <v>110034</v>
          </cell>
          <cell r="B7651" t="str">
            <v>FLETE</v>
          </cell>
          <cell r="C7651">
            <v>615</v>
          </cell>
        </row>
        <row r="7652">
          <cell r="A7652">
            <v>110035</v>
          </cell>
          <cell r="B7652" t="str">
            <v>HIGIENICO KLEENEX COTTONELLE  40/300 HJS</v>
          </cell>
          <cell r="C7652">
            <v>215.69999694824199</v>
          </cell>
        </row>
        <row r="7653">
          <cell r="A7653">
            <v>110036</v>
          </cell>
          <cell r="B7653" t="str">
            <v>ACETONA</v>
          </cell>
          <cell r="C7653">
            <v>27</v>
          </cell>
        </row>
        <row r="7654">
          <cell r="A7654">
            <v>110037</v>
          </cell>
          <cell r="B7654" t="str">
            <v>PILA ALCALINA MARCA VARTA TAMAÑO C</v>
          </cell>
          <cell r="C7654">
            <v>12.75</v>
          </cell>
        </row>
        <row r="7655">
          <cell r="A7655">
            <v>110038</v>
          </cell>
          <cell r="B7655" t="str">
            <v>CONECTORES PARA KIT-2798</v>
          </cell>
          <cell r="C7655">
            <v>250</v>
          </cell>
        </row>
        <row r="7656">
          <cell r="A7656">
            <v>110039</v>
          </cell>
          <cell r="B7656" t="str">
            <v>TORK ADV HIG BOBINA JR 12/200 MTS HD (700165)</v>
          </cell>
          <cell r="C7656">
            <v>321.95999145507801</v>
          </cell>
        </row>
        <row r="7657">
          <cell r="A7657">
            <v>110040</v>
          </cell>
          <cell r="B7657" t="str">
            <v xml:space="preserve">JABON DE PASTILLA DE 400 GRS (AMARILLO) EMPAQUE INDIVIDUAL </v>
          </cell>
          <cell r="C7657">
            <v>9.1300001144409197</v>
          </cell>
        </row>
        <row r="7658">
          <cell r="A7658">
            <v>110041</v>
          </cell>
          <cell r="B7658" t="str">
            <v>DETERGENTE AXION 500g</v>
          </cell>
          <cell r="C7658">
            <v>9.9700002670288104</v>
          </cell>
        </row>
        <row r="7659">
          <cell r="A7659">
            <v>110042</v>
          </cell>
          <cell r="B7659" t="str">
            <v xml:space="preserve">CUBETA PLASTICO GRIS 19 LTS. </v>
          </cell>
          <cell r="C7659">
            <v>40.450000762939503</v>
          </cell>
        </row>
        <row r="7660">
          <cell r="A7660">
            <v>110043</v>
          </cell>
          <cell r="B7660" t="str">
            <v>1810-B CEPILLO DE 10" PVC BI-LEVEL P/CAMIONES</v>
          </cell>
          <cell r="C7660">
            <v>69.5</v>
          </cell>
        </row>
        <row r="7661">
          <cell r="A7661">
            <v>110044</v>
          </cell>
          <cell r="B7661" t="str">
            <v>TORK UNIVERSAL TOALLA ROLLO BLANCA H/S 180M</v>
          </cell>
          <cell r="C7661">
            <v>161.16000366210901</v>
          </cell>
        </row>
        <row r="7662">
          <cell r="A7662">
            <v>110045</v>
          </cell>
          <cell r="B7662" t="str">
            <v>TORK UNIVERSAL H. BOBINA MULTI MAX BLANCO H/D 500M</v>
          </cell>
          <cell r="C7662">
            <v>189.83999633789099</v>
          </cell>
        </row>
        <row r="7663">
          <cell r="A7663">
            <v>110046</v>
          </cell>
          <cell r="B7663" t="str">
            <v>SAL DE GRANO</v>
          </cell>
          <cell r="C7663">
            <v>2.2999999523162802</v>
          </cell>
        </row>
        <row r="7664">
          <cell r="A7664">
            <v>110047</v>
          </cell>
          <cell r="B7664" t="str">
            <v>BASE PARA FIBRA 19" CIRCULAR CON GAJOS</v>
          </cell>
          <cell r="C7664">
            <v>435.14999389648398</v>
          </cell>
        </row>
        <row r="7665">
          <cell r="A7665">
            <v>110048</v>
          </cell>
          <cell r="B7665" t="str">
            <v>CUBETA PLASTICA AMARILLO 4 L</v>
          </cell>
          <cell r="C7665">
            <v>12.069999694824199</v>
          </cell>
        </row>
        <row r="7666">
          <cell r="A7666">
            <v>110049</v>
          </cell>
          <cell r="B7666" t="str">
            <v>POTASA CAUSTICA AL 50%</v>
          </cell>
          <cell r="C7666">
            <v>14.2799997329712</v>
          </cell>
        </row>
        <row r="7667">
          <cell r="A7667">
            <v>110050</v>
          </cell>
          <cell r="B7667" t="str">
            <v>TORK UNIVERSAL TOALLA ROLLO BLANCA H/S 180M (700160)</v>
          </cell>
          <cell r="C7667">
            <v>161.16000366210901</v>
          </cell>
        </row>
        <row r="7668">
          <cell r="A7668">
            <v>110051</v>
          </cell>
          <cell r="B7668" t="str">
            <v>TORK UNIVERSAL HIGIENICO JUMBO HD 500MTS (700154)</v>
          </cell>
          <cell r="C7668">
            <v>189.83999633789099</v>
          </cell>
        </row>
        <row r="7669">
          <cell r="A7669">
            <v>110052</v>
          </cell>
          <cell r="B7669" t="str">
            <v>BOLSA 60 X 60 (242408N)</v>
          </cell>
          <cell r="C7669">
            <v>176.25</v>
          </cell>
        </row>
        <row r="7670">
          <cell r="A7670">
            <v>110053</v>
          </cell>
          <cell r="B7670" t="str">
            <v>18" Qc wet/dry</v>
          </cell>
          <cell r="C7670">
            <v>342.91000366210898</v>
          </cell>
        </row>
        <row r="7671">
          <cell r="A7671">
            <v>110054</v>
          </cell>
          <cell r="B7671" t="str">
            <v>Economy 52" Steel Quick</v>
          </cell>
          <cell r="C7671">
            <v>89.779998779296903</v>
          </cell>
        </row>
        <row r="7672">
          <cell r="A7672">
            <v>110055</v>
          </cell>
          <cell r="B7672" t="str">
            <v>FIBRA VERDE/AMARILLA C/72 PZAS</v>
          </cell>
          <cell r="C7672">
            <v>900</v>
          </cell>
        </row>
        <row r="7673">
          <cell r="A7673">
            <v>110056</v>
          </cell>
          <cell r="B7673" t="str">
            <v>18" Wet room pad</v>
          </cell>
          <cell r="C7673">
            <v>156.330001831055</v>
          </cell>
        </row>
        <row r="7674">
          <cell r="A7674">
            <v>110057</v>
          </cell>
          <cell r="B7674" t="str">
            <v>4801-W CEPILLO P/TANQUE 10" BLANCO</v>
          </cell>
          <cell r="C7674">
            <v>173.919998168945</v>
          </cell>
        </row>
        <row r="7675">
          <cell r="A7675">
            <v>110058</v>
          </cell>
          <cell r="B7675" t="str">
            <v>DESPACHADOR TOALLA TORK EXPRESS</v>
          </cell>
          <cell r="C7675">
            <v>362.5</v>
          </cell>
        </row>
        <row r="7676">
          <cell r="A7676">
            <v>110059</v>
          </cell>
          <cell r="B7676" t="str">
            <v>Palo gripper para trapeador humedo RB (Quijada)</v>
          </cell>
          <cell r="C7676">
            <v>224.44999694824199</v>
          </cell>
        </row>
        <row r="7677">
          <cell r="A7677">
            <v>110060</v>
          </cell>
          <cell r="B7677" t="str">
            <v>SERVILLETAS KIMLARK C/500 HS</v>
          </cell>
          <cell r="C7677">
            <v>16.620000839233398</v>
          </cell>
        </row>
        <row r="7678">
          <cell r="A7678">
            <v>110061</v>
          </cell>
          <cell r="B7678" t="str">
            <v>DISCO VERDE 19" 3M</v>
          </cell>
          <cell r="C7678">
            <v>96.900001525878906</v>
          </cell>
        </row>
        <row r="7679">
          <cell r="A7679">
            <v>110062</v>
          </cell>
          <cell r="B7679" t="str">
            <v>DISCO NEGRO 19"</v>
          </cell>
          <cell r="C7679">
            <v>70</v>
          </cell>
        </row>
        <row r="7680">
          <cell r="A7680">
            <v>110063</v>
          </cell>
          <cell r="B7680" t="str">
            <v>TUPPERWARE RUBBERMAID LOCK ITS 9.0</v>
          </cell>
          <cell r="C7680">
            <v>77.5</v>
          </cell>
        </row>
        <row r="7681">
          <cell r="A7681">
            <v>110064</v>
          </cell>
          <cell r="B7681" t="str">
            <v>RECOGEDOR ESPECIAL FLIPP AZUL</v>
          </cell>
          <cell r="C7681">
            <v>15</v>
          </cell>
        </row>
        <row r="7682">
          <cell r="A7682">
            <v>110065</v>
          </cell>
          <cell r="B7682" t="str">
            <v>8240-SB TRAPEADOR TWISTER 400 AZUL</v>
          </cell>
          <cell r="C7682">
            <v>30.5</v>
          </cell>
        </row>
        <row r="7683">
          <cell r="A7683">
            <v>110066</v>
          </cell>
          <cell r="B7683" t="str">
            <v>8240-SW TRAPEADOR TWISTER 400 BLANCO</v>
          </cell>
          <cell r="C7683">
            <v>30.5</v>
          </cell>
        </row>
        <row r="7684">
          <cell r="A7684">
            <v>110067</v>
          </cell>
          <cell r="B7684" t="str">
            <v>BOTA BLANCA SANITARIA SIN/CASQ SUELA AMARILLA</v>
          </cell>
          <cell r="C7684">
            <v>182.5</v>
          </cell>
        </row>
        <row r="7685">
          <cell r="A7685">
            <v>110068</v>
          </cell>
          <cell r="B7685" t="str">
            <v>SOLVENTE DIELECTRICO</v>
          </cell>
          <cell r="C7685">
            <v>15.949999809265099</v>
          </cell>
        </row>
        <row r="7686">
          <cell r="A7686">
            <v>110069</v>
          </cell>
          <cell r="B7686" t="str">
            <v>SIEGE GEL</v>
          </cell>
          <cell r="C7686">
            <v>99.519996643066406</v>
          </cell>
        </row>
        <row r="7687">
          <cell r="A7687">
            <v>110070</v>
          </cell>
          <cell r="B7687" t="str">
            <v>Rollo Bolsa 434814K (25 bolsas)</v>
          </cell>
          <cell r="C7687">
            <v>40.159999847412102</v>
          </cell>
        </row>
        <row r="7688">
          <cell r="A7688">
            <v>110071</v>
          </cell>
          <cell r="B7688" t="str">
            <v>Rollo Bolsa 303710K (20 bolsas)</v>
          </cell>
          <cell r="C7688">
            <v>15.210000038146999</v>
          </cell>
        </row>
        <row r="7689">
          <cell r="A7689">
            <v>110072</v>
          </cell>
          <cell r="B7689" t="str">
            <v>CUBETA PLASTICA #10 ECONOMICA</v>
          </cell>
          <cell r="C7689">
            <v>8.3999996185302699</v>
          </cell>
        </row>
        <row r="7690">
          <cell r="A7690">
            <v>110073</v>
          </cell>
          <cell r="B7690" t="str">
            <v>192240 TUBO DE EXTENSION 6 MTS P/TRABAJO RUDO</v>
          </cell>
          <cell r="C7690">
            <v>242.25</v>
          </cell>
        </row>
        <row r="7691">
          <cell r="A7691">
            <v>110074</v>
          </cell>
          <cell r="B7691" t="str">
            <v>Cepillo Circular 18" Polipropileno</v>
          </cell>
          <cell r="C7691">
            <v>343</v>
          </cell>
        </row>
        <row r="7692">
          <cell r="A7692">
            <v>110075</v>
          </cell>
          <cell r="B7692" t="str">
            <v>Wypall X70 C/3 de 275</v>
          </cell>
          <cell r="C7692">
            <v>580</v>
          </cell>
        </row>
        <row r="7693">
          <cell r="A7693">
            <v>110076</v>
          </cell>
          <cell r="B7693" t="str">
            <v>GEL PARA MINGITORIO ECOLOGICO</v>
          </cell>
          <cell r="C7693">
            <v>320</v>
          </cell>
        </row>
        <row r="7694">
          <cell r="A7694">
            <v>110077</v>
          </cell>
          <cell r="B7694" t="str">
            <v>GLICERINA USP</v>
          </cell>
          <cell r="C7694">
            <v>21.5</v>
          </cell>
        </row>
        <row r="7695">
          <cell r="A7695">
            <v>110078</v>
          </cell>
          <cell r="B7695" t="str">
            <v>GUANTE DE NITRILO GDE AZUL DESECHABLE C/100</v>
          </cell>
          <cell r="C7695">
            <v>97</v>
          </cell>
        </row>
        <row r="7696">
          <cell r="A7696">
            <v>110079</v>
          </cell>
          <cell r="B7696" t="str">
            <v>GUANTE DE NITRILO DERMACARE VERDE #9</v>
          </cell>
          <cell r="C7696">
            <v>23</v>
          </cell>
        </row>
        <row r="7697">
          <cell r="A7697">
            <v>110080</v>
          </cell>
          <cell r="B7697" t="str">
            <v>CREMA MEMBERS PARA CAFÉ 1KG</v>
          </cell>
          <cell r="C7697">
            <v>54.310001373291001</v>
          </cell>
        </row>
        <row r="7698">
          <cell r="A7698">
            <v>110081</v>
          </cell>
          <cell r="B7698" t="str">
            <v>CONTENEDOR MARSHAL (R8170-88BE)</v>
          </cell>
          <cell r="C7698">
            <v>2828.3798828125</v>
          </cell>
        </row>
        <row r="7699">
          <cell r="A7699">
            <v>110082</v>
          </cell>
          <cell r="B7699" t="str">
            <v>36" GROUNDSKEEPER (R2570-88/BE)</v>
          </cell>
          <cell r="C7699">
            <v>1534.78002929688</v>
          </cell>
        </row>
        <row r="7700">
          <cell r="A7700">
            <v>110083</v>
          </cell>
          <cell r="B7700" t="str">
            <v>PLATAFORMA RODANTE (R2640/NE)</v>
          </cell>
          <cell r="C7700">
            <v>372.77999877929699</v>
          </cell>
        </row>
        <row r="7701">
          <cell r="A7701">
            <v>110084</v>
          </cell>
          <cell r="B7701" t="str">
            <v>192240 TUBO DE EXTENSION 2.4 MTS P/TRABAJO RUDO</v>
          </cell>
          <cell r="C7701">
            <v>233.80000305175801</v>
          </cell>
        </row>
        <row r="7702">
          <cell r="A7702">
            <v>110085</v>
          </cell>
          <cell r="B7702" t="str">
            <v>192360 TUBO DE EXTENCIÓN 4 MTS P/TRABAJO RUDO</v>
          </cell>
          <cell r="C7702">
            <v>340.17001342773398</v>
          </cell>
        </row>
        <row r="7703">
          <cell r="A7703">
            <v>110086</v>
          </cell>
          <cell r="B7703" t="str">
            <v>5400-G ESCOBILLON CURVO P SACUDIR VERDE</v>
          </cell>
          <cell r="C7703">
            <v>84.050003051757798</v>
          </cell>
        </row>
        <row r="7704">
          <cell r="A7704">
            <v>110087</v>
          </cell>
          <cell r="B7704" t="str">
            <v>BOTE BRUTE 44 GAL. AZUL RB (R2643/AZ)</v>
          </cell>
          <cell r="C7704">
            <v>572.88000488281295</v>
          </cell>
        </row>
        <row r="7705">
          <cell r="A7705">
            <v>110088</v>
          </cell>
          <cell r="B7705" t="str">
            <v>ACEITE 3 EN 1 30ML</v>
          </cell>
          <cell r="C7705">
            <v>17.2399997711182</v>
          </cell>
        </row>
        <row r="7706">
          <cell r="A7706">
            <v>110089</v>
          </cell>
          <cell r="B7706" t="str">
            <v>4901-W CEPILLO P/MANOS</v>
          </cell>
          <cell r="C7706">
            <v>51.900001525878899</v>
          </cell>
        </row>
        <row r="7707">
          <cell r="A7707">
            <v>110090</v>
          </cell>
          <cell r="B7707" t="str">
            <v>valvula porron chica</v>
          </cell>
          <cell r="C7707">
            <v>82.870002746582003</v>
          </cell>
        </row>
        <row r="7708">
          <cell r="A7708">
            <v>110091</v>
          </cell>
          <cell r="B7708" t="str">
            <v>Servicio de limpieza</v>
          </cell>
          <cell r="C7708">
            <v>2600</v>
          </cell>
        </row>
        <row r="7709">
          <cell r="A7709">
            <v>110092</v>
          </cell>
          <cell r="B7709" t="str">
            <v>Servicio de limpieza</v>
          </cell>
          <cell r="C7709">
            <v>3000</v>
          </cell>
        </row>
        <row r="7710">
          <cell r="A7710">
            <v>110093</v>
          </cell>
          <cell r="B7710" t="str">
            <v>PORTAROLLO JR GEMELO HUMO/GRIS</v>
          </cell>
          <cell r="C7710">
            <v>379</v>
          </cell>
        </row>
        <row r="7711">
          <cell r="A7711">
            <v>110094</v>
          </cell>
          <cell r="B7711" t="str">
            <v>MECHUDO INTERCAMBIABLE VERDE CODIGO CAS8624G</v>
          </cell>
          <cell r="C7711">
            <v>99.010002136230497</v>
          </cell>
        </row>
        <row r="7712">
          <cell r="A7712">
            <v>110095</v>
          </cell>
          <cell r="B7712" t="str">
            <v>PILA DURACELL TAMAÑO "AA"</v>
          </cell>
          <cell r="C7712">
            <v>6.9299998283386204</v>
          </cell>
        </row>
        <row r="7713">
          <cell r="A7713">
            <v>110096</v>
          </cell>
          <cell r="B7713" t="str">
            <v>TAMBOR DE PLASTICO C/TAPA 220 LITROS</v>
          </cell>
          <cell r="C7713">
            <v>440</v>
          </cell>
        </row>
        <row r="7714">
          <cell r="A7714">
            <v>110097</v>
          </cell>
          <cell r="B7714" t="str">
            <v>TRAPO SECADOR LISO 6 PIEZAS</v>
          </cell>
          <cell r="C7714">
            <v>48</v>
          </cell>
        </row>
        <row r="7715">
          <cell r="A7715">
            <v>110098</v>
          </cell>
          <cell r="B7715" t="str">
            <v>DISCO CANELA 19"</v>
          </cell>
          <cell r="C7715">
            <v>73.650001525878906</v>
          </cell>
        </row>
        <row r="7716">
          <cell r="A7716">
            <v>110099</v>
          </cell>
          <cell r="B7716" t="str">
            <v>RAID MAX</v>
          </cell>
          <cell r="C7716">
            <v>44.740001678466797</v>
          </cell>
        </row>
        <row r="7717">
          <cell r="A7717">
            <v>110100</v>
          </cell>
          <cell r="B7717" t="str">
            <v>INSECTICIDA RAID MATA BICHOS 250 ML</v>
          </cell>
          <cell r="C7717">
            <v>27.420000076293899</v>
          </cell>
        </row>
        <row r="7718">
          <cell r="A7718">
            <v>110101</v>
          </cell>
          <cell r="B7718" t="str">
            <v>PASTILLA P/WC CON CANASTILLA.</v>
          </cell>
          <cell r="C7718">
            <v>8.4499998092651403</v>
          </cell>
        </row>
        <row r="7719">
          <cell r="A7719">
            <v>110102</v>
          </cell>
          <cell r="B7719" t="str">
            <v>Pastilla freshair</v>
          </cell>
          <cell r="C7719">
            <v>12.35</v>
          </cell>
        </row>
        <row r="7720">
          <cell r="A7720">
            <v>110103</v>
          </cell>
          <cell r="B7720" t="str">
            <v>JABON ROSA VENUS 100GRMS.</v>
          </cell>
          <cell r="C7720">
            <v>3.21000003814697</v>
          </cell>
        </row>
        <row r="7721">
          <cell r="A7721">
            <v>110104</v>
          </cell>
          <cell r="B7721" t="str">
            <v>BAYGON CASA Y JARDIN</v>
          </cell>
          <cell r="C7721">
            <v>28.840000152587901</v>
          </cell>
        </row>
        <row r="7722">
          <cell r="A7722">
            <v>110105</v>
          </cell>
          <cell r="B7722" t="str">
            <v>AROMAT. GLADE VARIOS AROMAS</v>
          </cell>
          <cell r="C7722">
            <v>29.969999313354499</v>
          </cell>
        </row>
        <row r="7723">
          <cell r="A7723">
            <v>110106</v>
          </cell>
          <cell r="B7723" t="str">
            <v>PLEDGE PARA MUEBLES AEROSOL</v>
          </cell>
          <cell r="C7723">
            <v>45.0200004577637</v>
          </cell>
        </row>
        <row r="7724">
          <cell r="A7724">
            <v>110107</v>
          </cell>
          <cell r="B7724" t="str">
            <v>PASTIBLOCK 350GMS</v>
          </cell>
          <cell r="C7724">
            <v>22.440000534057599</v>
          </cell>
        </row>
        <row r="7725">
          <cell r="A7725">
            <v>110108</v>
          </cell>
          <cell r="B7725" t="str">
            <v>febreze</v>
          </cell>
          <cell r="C7725">
            <v>34.470001220703097</v>
          </cell>
        </row>
        <row r="7726">
          <cell r="A7726">
            <v>110109</v>
          </cell>
          <cell r="B7726" t="str">
            <v>detergente roma  500 g</v>
          </cell>
          <cell r="C7726">
            <v>9.4499998092651403</v>
          </cell>
        </row>
        <row r="7727">
          <cell r="A7727">
            <v>110110</v>
          </cell>
          <cell r="B7727" t="str">
            <v>Pastilla wiese</v>
          </cell>
          <cell r="C7727">
            <v>4.8000001907348597</v>
          </cell>
        </row>
        <row r="7728">
          <cell r="A7728">
            <v>110111</v>
          </cell>
          <cell r="B7728" t="str">
            <v>CODIGO LIBRE</v>
          </cell>
          <cell r="C7728">
            <v>26.2299995422363</v>
          </cell>
        </row>
        <row r="7729">
          <cell r="A7729">
            <v>110112</v>
          </cell>
          <cell r="B7729" t="str">
            <v>bayeta universal</v>
          </cell>
          <cell r="C7729">
            <v>237.86999511718801</v>
          </cell>
        </row>
        <row r="7730">
          <cell r="A7730">
            <v>110113</v>
          </cell>
          <cell r="B7730" t="str">
            <v>Desengrase y abrillantado fama</v>
          </cell>
          <cell r="C7730">
            <v>3804.27001953125</v>
          </cell>
        </row>
        <row r="7731">
          <cell r="A7731">
            <v>110114</v>
          </cell>
          <cell r="B7731" t="str">
            <v>gamuza multilimp</v>
          </cell>
          <cell r="C7731">
            <v>174.41000366210901</v>
          </cell>
        </row>
        <row r="7732">
          <cell r="A7732">
            <v>110115</v>
          </cell>
          <cell r="B7732" t="str">
            <v>Caja atlanta</v>
          </cell>
          <cell r="C7732">
            <v>109</v>
          </cell>
        </row>
        <row r="7733">
          <cell r="A7733">
            <v>110116</v>
          </cell>
          <cell r="B7733" t="str">
            <v>quick star micro azul</v>
          </cell>
          <cell r="C7733">
            <v>158.05000305175801</v>
          </cell>
        </row>
        <row r="7734">
          <cell r="A7734">
            <v>110117</v>
          </cell>
          <cell r="B7734" t="str">
            <v>baston de aluminio azul</v>
          </cell>
          <cell r="C7734">
            <v>168.5</v>
          </cell>
        </row>
        <row r="7735">
          <cell r="A7735">
            <v>110118</v>
          </cell>
          <cell r="B7735" t="str">
            <v>POLISH PARA MUEBLE SATURNO 240 ML</v>
          </cell>
          <cell r="C7735">
            <v>15.300000190734901</v>
          </cell>
        </row>
        <row r="7736">
          <cell r="A7736">
            <v>110119</v>
          </cell>
          <cell r="B7736" t="str">
            <v>kit ultraspeed</v>
          </cell>
          <cell r="C7736">
            <v>1237.92004394531</v>
          </cell>
        </row>
        <row r="7737">
          <cell r="A7737">
            <v>110120</v>
          </cell>
          <cell r="B7737" t="str">
            <v>malla para mingitorio</v>
          </cell>
          <cell r="C7737">
            <v>16</v>
          </cell>
        </row>
        <row r="7738">
          <cell r="A7738">
            <v>110121</v>
          </cell>
          <cell r="B7738" t="str">
            <v>Coca Cola c/24</v>
          </cell>
          <cell r="C7738">
            <v>134.91000366210901</v>
          </cell>
        </row>
        <row r="7739">
          <cell r="A7739">
            <v>110122</v>
          </cell>
          <cell r="B7739" t="str">
            <v>CUBREBOCAS 1 PZA</v>
          </cell>
          <cell r="C7739">
            <v>67.13</v>
          </cell>
        </row>
        <row r="7740">
          <cell r="A7740">
            <v>110123</v>
          </cell>
          <cell r="B7740" t="str">
            <v>guante Ultra Protector Vileda</v>
          </cell>
          <cell r="C7740">
            <v>18.7399997711182</v>
          </cell>
        </row>
        <row r="7741">
          <cell r="A7741">
            <v>110124</v>
          </cell>
          <cell r="B7741" t="str">
            <v>trapeador 60 puntas azul</v>
          </cell>
          <cell r="C7741">
            <v>60</v>
          </cell>
        </row>
        <row r="7742">
          <cell r="A7742">
            <v>110125</v>
          </cell>
          <cell r="B7742" t="str">
            <v>PURGE INSECTICIDA</v>
          </cell>
          <cell r="C7742">
            <v>144</v>
          </cell>
        </row>
        <row r="7743">
          <cell r="A7743">
            <v>110126</v>
          </cell>
          <cell r="B7743" t="str">
            <v>Crema para manos lander</v>
          </cell>
          <cell r="C7743">
            <v>20.2600002288818</v>
          </cell>
        </row>
        <row r="7744">
          <cell r="A7744">
            <v>110127</v>
          </cell>
          <cell r="B7744" t="str">
            <v>kimwipes</v>
          </cell>
          <cell r="C7744">
            <v>987.84</v>
          </cell>
        </row>
        <row r="7745">
          <cell r="A7745">
            <v>110128</v>
          </cell>
          <cell r="B7745" t="str">
            <v>wypall l40</v>
          </cell>
          <cell r="C7745">
            <v>631.28997802734398</v>
          </cell>
        </row>
        <row r="7746">
          <cell r="A7746">
            <v>110129</v>
          </cell>
          <cell r="B7746" t="str">
            <v>TORK HIGIENICO 12 ROLLO / 200 MTS (700152)</v>
          </cell>
          <cell r="C7746">
            <v>140</v>
          </cell>
        </row>
        <row r="7747">
          <cell r="A7747">
            <v>110130</v>
          </cell>
          <cell r="B7747" t="str">
            <v>higienico 360</v>
          </cell>
          <cell r="C7747">
            <v>140</v>
          </cell>
        </row>
        <row r="7748">
          <cell r="A7748">
            <v>110131</v>
          </cell>
          <cell r="B7748" t="str">
            <v>Pañuelo facial selection</v>
          </cell>
          <cell r="C7748">
            <v>369</v>
          </cell>
        </row>
        <row r="7749">
          <cell r="A7749">
            <v>110132</v>
          </cell>
          <cell r="B7749" t="str">
            <v>PLEDGE MADERAS</v>
          </cell>
          <cell r="C7749">
            <v>36.619998931884801</v>
          </cell>
        </row>
        <row r="7750">
          <cell r="A7750">
            <v>110133</v>
          </cell>
          <cell r="B7750" t="str">
            <v>CAFE INTERNACIONAL</v>
          </cell>
          <cell r="C7750">
            <v>163.78999328613301</v>
          </cell>
        </row>
        <row r="7751">
          <cell r="A7751">
            <v>110134</v>
          </cell>
          <cell r="B7751" t="str">
            <v>SERVILLETA TORK 12/500</v>
          </cell>
          <cell r="C7751">
            <v>506.20001220703102</v>
          </cell>
        </row>
        <row r="7752">
          <cell r="A7752">
            <v>110135</v>
          </cell>
          <cell r="B7752" t="str">
            <v>Azucar canderel</v>
          </cell>
          <cell r="C7752">
            <v>148</v>
          </cell>
        </row>
        <row r="7753">
          <cell r="A7753">
            <v>110136</v>
          </cell>
          <cell r="B7753" t="str">
            <v>servilleta barramesa</v>
          </cell>
          <cell r="C7753">
            <v>227.580001831055</v>
          </cell>
        </row>
        <row r="7754">
          <cell r="A7754">
            <v>110137</v>
          </cell>
          <cell r="B7754" t="str">
            <v>WYPALL X80 CAJA C/150 PZ. (1401)</v>
          </cell>
          <cell r="C7754">
            <v>430</v>
          </cell>
        </row>
        <row r="7755">
          <cell r="A7755">
            <v>110138</v>
          </cell>
          <cell r="B7755" t="str">
            <v>Azucar 1 kilo caja</v>
          </cell>
          <cell r="C7755">
            <v>9.9499998092651403</v>
          </cell>
        </row>
        <row r="7756">
          <cell r="A7756">
            <v>110139</v>
          </cell>
          <cell r="B7756" t="str">
            <v>PASTILLA P.PURIFIC</v>
          </cell>
          <cell r="C7756">
            <v>12.0900001525879</v>
          </cell>
        </row>
        <row r="7757">
          <cell r="A7757">
            <v>110140</v>
          </cell>
          <cell r="B7757" t="str">
            <v>ALCOHOL METILICO</v>
          </cell>
          <cell r="C7757">
            <v>10</v>
          </cell>
        </row>
        <row r="7758">
          <cell r="A7758">
            <v>110141</v>
          </cell>
          <cell r="B7758" t="str">
            <v>5325-W CEPILLO P/TUBOS Y VALVULAS BLANCO</v>
          </cell>
          <cell r="C7758">
            <v>63.459999084472699</v>
          </cell>
        </row>
        <row r="7759">
          <cell r="A7759">
            <v>110142</v>
          </cell>
          <cell r="B7759" t="str">
            <v>PAPEL FLAMINGO 4 ROLLOS 195</v>
          </cell>
          <cell r="C7759">
            <v>163.61999511718801</v>
          </cell>
        </row>
        <row r="7760">
          <cell r="A7760">
            <v>110143</v>
          </cell>
          <cell r="B7760" t="str">
            <v>Base de Discos Ahulada Combinada 19" Pza</v>
          </cell>
          <cell r="C7760">
            <v>358.75</v>
          </cell>
        </row>
        <row r="7761">
          <cell r="A7761">
            <v>110144</v>
          </cell>
          <cell r="B7761" t="str">
            <v>Pistola riego metal flujo ajustable</v>
          </cell>
          <cell r="C7761">
            <v>89.339996337890597</v>
          </cell>
        </row>
        <row r="7762">
          <cell r="A7762">
            <v>110145</v>
          </cell>
          <cell r="B7762" t="str">
            <v>1905 BASTON DE MADERA 1.5 MTS PUNTA METALICA</v>
          </cell>
          <cell r="C7762">
            <v>36.430000305175803</v>
          </cell>
        </row>
        <row r="7763">
          <cell r="A7763">
            <v>110146</v>
          </cell>
          <cell r="B7763" t="str">
            <v>Letreo p/piso Precaucion Varios Idiomas (R6112/AM)</v>
          </cell>
          <cell r="C7763">
            <v>101.94000244140599</v>
          </cell>
        </row>
        <row r="7764">
          <cell r="A7764">
            <v>110147</v>
          </cell>
          <cell r="B7764" t="str">
            <v>Contenedor Brute (R2632/GR)</v>
          </cell>
          <cell r="C7764">
            <v>379.95001220703102</v>
          </cell>
        </row>
        <row r="7765">
          <cell r="A7765">
            <v>110148</v>
          </cell>
          <cell r="B7765" t="str">
            <v>Tapa en forma de embudop/2632 y 2634 (R3543/GR)</v>
          </cell>
          <cell r="C7765">
            <v>255.89999389648401</v>
          </cell>
        </row>
        <row r="7766">
          <cell r="A7766">
            <v>110149</v>
          </cell>
          <cell r="B7766" t="str">
            <v>Contenedor Brute (R2632/AM)</v>
          </cell>
          <cell r="C7766">
            <v>379.95001220703102</v>
          </cell>
        </row>
        <row r="7767">
          <cell r="A7767">
            <v>110150</v>
          </cell>
          <cell r="B7767" t="str">
            <v>Contenedor Brute (R2632/AZ)</v>
          </cell>
          <cell r="C7767">
            <v>379.95001220703102</v>
          </cell>
        </row>
        <row r="7768">
          <cell r="A7768">
            <v>110151</v>
          </cell>
          <cell r="B7768" t="str">
            <v>Contenedor Brute (R2632/VE)</v>
          </cell>
          <cell r="C7768">
            <v>379.95001220703102</v>
          </cell>
        </row>
        <row r="7769">
          <cell r="A7769">
            <v>110152</v>
          </cell>
          <cell r="B7769" t="str">
            <v>Contenedor Brute (R2632/RO)</v>
          </cell>
          <cell r="C7769">
            <v>379.95001220703102</v>
          </cell>
        </row>
        <row r="7770">
          <cell r="A7770">
            <v>110153</v>
          </cell>
          <cell r="B7770" t="str">
            <v>Guante latex tipo cirujano C/100</v>
          </cell>
          <cell r="C7770">
            <v>81</v>
          </cell>
        </row>
        <row r="7771">
          <cell r="A7771">
            <v>110154</v>
          </cell>
          <cell r="B7771" t="str">
            <v>ENVASE 125 MLS.PUSH C/ATOM.</v>
          </cell>
          <cell r="C7771">
            <v>6</v>
          </cell>
        </row>
        <row r="7772">
          <cell r="A7772">
            <v>110155</v>
          </cell>
          <cell r="B7772" t="str">
            <v>Bathroom cloth</v>
          </cell>
          <cell r="C7772">
            <v>39.380001068115199</v>
          </cell>
        </row>
        <row r="7773">
          <cell r="A7773">
            <v>110156</v>
          </cell>
          <cell r="B7773" t="str">
            <v>HIGIENICO TRADICIONAL KLEENEX COTTONELLE C/300 HOJAS CAJA CON 96 PIEZAS</v>
          </cell>
          <cell r="C7773">
            <v>345.60000610351602</v>
          </cell>
        </row>
        <row r="7774">
          <cell r="A7774">
            <v>110157</v>
          </cell>
          <cell r="B7774" t="str">
            <v>DETERGENTE EN POLVO CANARIO 1 KG</v>
          </cell>
          <cell r="C7774">
            <v>12.5</v>
          </cell>
        </row>
        <row r="7775">
          <cell r="A7775">
            <v>110158</v>
          </cell>
          <cell r="B7775" t="str">
            <v>BRUTE LID REC BOTTLE/CAN 32G/121L BLUE</v>
          </cell>
          <cell r="C7775">
            <v>107.419998168945</v>
          </cell>
        </row>
        <row r="7776">
          <cell r="A7776">
            <v>110159</v>
          </cell>
          <cell r="B7776" t="str">
            <v>CONTENEDOR BRUTE R2620-06</v>
          </cell>
          <cell r="C7776">
            <v>360.16000366210898</v>
          </cell>
        </row>
        <row r="7777">
          <cell r="A7777">
            <v>110160</v>
          </cell>
          <cell r="B7777" t="str">
            <v>FRANELA ROJA 50 MTS X METRO (CAD)</v>
          </cell>
          <cell r="C7777">
            <v>6.3000001907348597</v>
          </cell>
        </row>
        <row r="7778">
          <cell r="A7778">
            <v>110161</v>
          </cell>
          <cell r="B7778" t="str">
            <v>DOSIFICADOR EMPOTRABLE CON</v>
          </cell>
          <cell r="C7778">
            <v>772.5</v>
          </cell>
        </row>
        <row r="7779">
          <cell r="A7779">
            <v>110162</v>
          </cell>
          <cell r="B7779" t="str">
            <v>JUEGO DE ATOMIZADOR Y  PISOTLA</v>
          </cell>
          <cell r="C7779">
            <v>15.439999580383301</v>
          </cell>
        </row>
        <row r="7780">
          <cell r="A7780">
            <v>110163</v>
          </cell>
          <cell r="B7780" t="str">
            <v>MECHUDO SECO COMPLETO 60 CMS</v>
          </cell>
          <cell r="C7780">
            <v>49.310001373291001</v>
          </cell>
        </row>
        <row r="7781">
          <cell r="A7781">
            <v>110164</v>
          </cell>
          <cell r="B7781" t="str">
            <v>JUEGO DE TAPA Y CUBETA 4 LTS VERDE</v>
          </cell>
          <cell r="C7781">
            <v>20.180000305175799</v>
          </cell>
        </row>
        <row r="7782">
          <cell r="A7782">
            <v>110165</v>
          </cell>
          <cell r="B7782" t="str">
            <v>JUEGO DE TAPA Y CUBETA 4LT ROJA</v>
          </cell>
          <cell r="C7782">
            <v>20.180000305175799</v>
          </cell>
        </row>
        <row r="7783">
          <cell r="A7783">
            <v>110166</v>
          </cell>
          <cell r="B7783" t="str">
            <v>WAVE BRAKE 35 QT VERDE (JUEGO PARA TRAPEADOR R7588-88VE)</v>
          </cell>
          <cell r="C7783">
            <v>1163.66003417969</v>
          </cell>
        </row>
        <row r="7784">
          <cell r="A7784">
            <v>110167</v>
          </cell>
          <cell r="B7784" t="str">
            <v>WAVE BRAKE 35 QT ROJO (JUEGO PARA TRAPEADOR R7588-88/RO)</v>
          </cell>
          <cell r="C7784">
            <v>1163.66003417969</v>
          </cell>
        </row>
        <row r="7785">
          <cell r="A7785">
            <v>110168</v>
          </cell>
          <cell r="B7785" t="str">
            <v>WAVE BRAKE 35 QT AZUL (JUEGO PARA TRAPEADOR R7588-88/AZ)</v>
          </cell>
          <cell r="C7785">
            <v>1163.66003417969</v>
          </cell>
        </row>
        <row r="7786">
          <cell r="A7786">
            <v>110169</v>
          </cell>
          <cell r="B7786" t="str">
            <v>CHAROLA SANITARIA DESINFECTANTE 32X39</v>
          </cell>
          <cell r="C7786">
            <v>2664</v>
          </cell>
        </row>
        <row r="7787">
          <cell r="A7787">
            <v>110170</v>
          </cell>
          <cell r="B7787" t="str">
            <v>SENSOR P/LX-30</v>
          </cell>
          <cell r="C7787">
            <v>1445.60998535156</v>
          </cell>
        </row>
        <row r="7788">
          <cell r="A7788">
            <v>110171</v>
          </cell>
          <cell r="B7788" t="str">
            <v>Contenedor Brute (R2963/GR)</v>
          </cell>
          <cell r="C7788">
            <v>170.11000061035199</v>
          </cell>
        </row>
        <row r="7789">
          <cell r="A7789">
            <v>110172</v>
          </cell>
          <cell r="B7789" t="str">
            <v>TINACO SMA TRICAPA 750 LTS</v>
          </cell>
          <cell r="C7789">
            <v>1430.17004394531</v>
          </cell>
        </row>
        <row r="7790">
          <cell r="A7790">
            <v>110173</v>
          </cell>
          <cell r="B7790" t="str">
            <v>KIT CLORO RESIDUAL</v>
          </cell>
          <cell r="C7790">
            <v>409</v>
          </cell>
        </row>
        <row r="7791">
          <cell r="A7791">
            <v>110174</v>
          </cell>
          <cell r="B7791" t="str">
            <v>PISTOLA METALICA P/EST.SANITIZANTE</v>
          </cell>
          <cell r="C7791">
            <v>73.199996948242202</v>
          </cell>
        </row>
        <row r="7792">
          <cell r="A7792">
            <v>110175</v>
          </cell>
          <cell r="B7792" t="str">
            <v>FIBRA SCOTCH BRITE VERDE</v>
          </cell>
          <cell r="C7792">
            <v>13</v>
          </cell>
        </row>
        <row r="7793">
          <cell r="A7793">
            <v>110176</v>
          </cell>
          <cell r="B7793" t="str">
            <v>CESTO DE BASURA INGNIFUGO R2540/BE</v>
          </cell>
          <cell r="C7793">
            <v>347.42999267578102</v>
          </cell>
        </row>
        <row r="7794">
          <cell r="A7794">
            <v>110177</v>
          </cell>
          <cell r="B7794" t="str">
            <v>CESTO DE BASURA PARA ESCRITORIO C/TAPA R3071-20/BE</v>
          </cell>
          <cell r="C7794">
            <v>230.16000366210901</v>
          </cell>
        </row>
        <row r="7795">
          <cell r="A7795">
            <v>110178</v>
          </cell>
          <cell r="B7795" t="str">
            <v>CONTENEDOR CON PEDAL  ROJO</v>
          </cell>
          <cell r="C7795">
            <v>1124.80004882813</v>
          </cell>
        </row>
        <row r="7796">
          <cell r="A7796">
            <v>110179</v>
          </cell>
          <cell r="B7796" t="str">
            <v>CONTENEDOR CON PEDAL  AZUL</v>
          </cell>
          <cell r="C7796">
            <v>1124.80004882813</v>
          </cell>
        </row>
        <row r="7797">
          <cell r="A7797">
            <v>110180</v>
          </cell>
          <cell r="B7797" t="str">
            <v>TAPA PARA PORRON</v>
          </cell>
          <cell r="C7797">
            <v>10</v>
          </cell>
        </row>
        <row r="7798">
          <cell r="A7798">
            <v>110181</v>
          </cell>
          <cell r="B7798" t="str">
            <v>ACEITE HIDRAULICO SAE 20</v>
          </cell>
          <cell r="C7798">
            <v>1086.34997558594</v>
          </cell>
        </row>
        <row r="7799">
          <cell r="A7799">
            <v>110182</v>
          </cell>
          <cell r="B7799" t="str">
            <v>BOLSA 84 X 1.02 CM C/250 PZ  AMARILLA  (C334014Y)</v>
          </cell>
          <cell r="C7799">
            <v>353.95001220703102</v>
          </cell>
        </row>
        <row r="7800">
          <cell r="A7800">
            <v>110183</v>
          </cell>
          <cell r="B7800" t="str">
            <v>WB MOPPING TROLLEY</v>
          </cell>
          <cell r="C7800">
            <v>3428.38989257813</v>
          </cell>
        </row>
        <row r="7801">
          <cell r="A7801">
            <v>110184</v>
          </cell>
          <cell r="B7801" t="str">
            <v>CUBETA DE 20 LTS DE ACEITE HIDRAULICO ISO CON ADITIVO ANTIDESGASTANTE</v>
          </cell>
          <cell r="C7801">
            <v>1086.34997558594</v>
          </cell>
        </row>
        <row r="7802">
          <cell r="A7802">
            <v>110185</v>
          </cell>
          <cell r="B7802" t="str">
            <v>TAMBO DE 200 LTS DE ACEITE HIDRAULICO ISO CON ADITIVO ANTIDESGASTANTE</v>
          </cell>
          <cell r="C7802">
            <v>10811.25</v>
          </cell>
        </row>
        <row r="7803">
          <cell r="A7803">
            <v>110186</v>
          </cell>
          <cell r="B7803" t="str">
            <v>ECONOMY WET PAD</v>
          </cell>
          <cell r="C7803">
            <v>125.199996948242</v>
          </cell>
        </row>
        <row r="7804">
          <cell r="A7804">
            <v>110187</v>
          </cell>
          <cell r="B7804" t="str">
            <v>ECONOMY 18" plastic</v>
          </cell>
          <cell r="C7804">
            <v>272.30999755859398</v>
          </cell>
        </row>
        <row r="7805">
          <cell r="A7805">
            <v>110188</v>
          </cell>
          <cell r="B7805" t="str">
            <v>ECONOMY 52 " STEEL QUICK</v>
          </cell>
          <cell r="C7805">
            <v>111.449996948242</v>
          </cell>
        </row>
        <row r="7806">
          <cell r="A7806">
            <v>110189</v>
          </cell>
          <cell r="B7806" t="str">
            <v>TOALLA EMOTION C/6 ROLLOS CLAVE 89470</v>
          </cell>
          <cell r="C7806">
            <v>944</v>
          </cell>
        </row>
        <row r="7807">
          <cell r="A7807">
            <v>110199</v>
          </cell>
          <cell r="B7807" t="str">
            <v>airwick</v>
          </cell>
          <cell r="C7807">
            <v>41.590000152587898</v>
          </cell>
        </row>
        <row r="7808">
          <cell r="A7808">
            <v>110200</v>
          </cell>
          <cell r="B7808" t="str">
            <v>BOLSA 90 X 120 NEGRA  KG</v>
          </cell>
          <cell r="C7808">
            <v>24.940000534057599</v>
          </cell>
        </row>
        <row r="7809">
          <cell r="A7809">
            <v>110201</v>
          </cell>
          <cell r="B7809" t="str">
            <v>BOLSA DE BAJA DENSIDAD TRANSP,90 X 120 CM.</v>
          </cell>
          <cell r="C7809">
            <v>27</v>
          </cell>
        </row>
        <row r="7810">
          <cell r="A7810">
            <v>110202</v>
          </cell>
          <cell r="B7810" t="str">
            <v>BOLSA TRANSPARENTE 96X120 PAQ 25 KGS.</v>
          </cell>
          <cell r="C7810">
            <v>500</v>
          </cell>
        </row>
        <row r="7811">
          <cell r="A7811">
            <v>110203</v>
          </cell>
          <cell r="B7811" t="str">
            <v>BOLSA  70X90 NEGRA KG</v>
          </cell>
          <cell r="C7811">
            <v>24.940000534057599</v>
          </cell>
        </row>
        <row r="7812">
          <cell r="A7812">
            <v>110204</v>
          </cell>
          <cell r="B7812" t="str">
            <v>BOLSA 50 X 70  NARANJA</v>
          </cell>
          <cell r="C7812">
            <v>25</v>
          </cell>
        </row>
        <row r="7813">
          <cell r="A7813">
            <v>110205</v>
          </cell>
          <cell r="B7813" t="str">
            <v>BRASSO</v>
          </cell>
          <cell r="C7813">
            <v>55.34</v>
          </cell>
        </row>
        <row r="7814">
          <cell r="A7814">
            <v>110206</v>
          </cell>
          <cell r="B7814" t="str">
            <v>Clorimetro</v>
          </cell>
          <cell r="C7814">
            <v>898</v>
          </cell>
        </row>
        <row r="7815">
          <cell r="A7815">
            <v>110207</v>
          </cell>
          <cell r="B7815" t="str">
            <v>Bolsa para bollo pieza</v>
          </cell>
          <cell r="C7815">
            <v>5.0000000745058101E-2</v>
          </cell>
        </row>
        <row r="7816">
          <cell r="A7816">
            <v>110208</v>
          </cell>
          <cell r="B7816" t="str">
            <v>BOLSA 50 X 70 AMARILLA 1 KG</v>
          </cell>
          <cell r="C7816">
            <v>28</v>
          </cell>
        </row>
        <row r="7817">
          <cell r="A7817">
            <v>110209</v>
          </cell>
          <cell r="B7817" t="str">
            <v>CAJA BOLSA 43 X 48 NATURAL (C434816N)</v>
          </cell>
          <cell r="C7817">
            <v>405.54000854492199</v>
          </cell>
        </row>
        <row r="7818">
          <cell r="A7818">
            <v>110210</v>
          </cell>
          <cell r="B7818" t="str">
            <v>BOLSA DE POLIETILENO ALTA DENS 60X60 CMS BLANCA C/1000 PZ</v>
          </cell>
          <cell r="C7818">
            <v>288.20999145507801</v>
          </cell>
        </row>
        <row r="7819">
          <cell r="A7819">
            <v>110300</v>
          </cell>
          <cell r="B7819" t="str">
            <v>Set reactivo</v>
          </cell>
          <cell r="C7819">
            <v>89</v>
          </cell>
        </row>
        <row r="7820">
          <cell r="A7820">
            <v>110301</v>
          </cell>
          <cell r="B7820" t="str">
            <v>CEPILLO PARA WC CON TAZA</v>
          </cell>
          <cell r="C7820">
            <v>12.5</v>
          </cell>
        </row>
        <row r="7821">
          <cell r="A7821">
            <v>110302</v>
          </cell>
          <cell r="B7821" t="str">
            <v>Disco blanco 19"</v>
          </cell>
          <cell r="C7821">
            <v>70</v>
          </cell>
        </row>
        <row r="7822">
          <cell r="A7822">
            <v>110303</v>
          </cell>
          <cell r="B7822" t="str">
            <v>Cepillo circular plastico</v>
          </cell>
          <cell r="C7822">
            <v>430.35000610351602</v>
          </cell>
        </row>
        <row r="7823">
          <cell r="A7823">
            <v>110304</v>
          </cell>
          <cell r="B7823" t="str">
            <v>PORTAFIBRA 20 P/PULIDORA</v>
          </cell>
          <cell r="C7823">
            <v>545.5</v>
          </cell>
        </row>
        <row r="7824">
          <cell r="A7824">
            <v>110305</v>
          </cell>
          <cell r="B7824" t="str">
            <v>CEPILLO 10" PLASTICO SUAVE C/MANGO BASE DE MADERA #7</v>
          </cell>
          <cell r="C7824">
            <v>37.400001525878899</v>
          </cell>
        </row>
        <row r="7825">
          <cell r="A7825">
            <v>110306</v>
          </cell>
          <cell r="B7825" t="str">
            <v>CEPILLO PBT AMARILLO</v>
          </cell>
          <cell r="C7825">
            <v>160</v>
          </cell>
        </row>
        <row r="7826">
          <cell r="A7826">
            <v>110307</v>
          </cell>
          <cell r="B7826" t="str">
            <v xml:space="preserve">CEPILLO  PUSH 10" BROOM </v>
          </cell>
          <cell r="C7826">
            <v>160</v>
          </cell>
        </row>
        <row r="7827">
          <cell r="A7827">
            <v>110308</v>
          </cell>
          <cell r="B7827" t="str">
            <v>CEPILLO ROJO PUSH BROOM 18</v>
          </cell>
          <cell r="C7827">
            <v>430.54</v>
          </cell>
        </row>
        <row r="7828">
          <cell r="A7828">
            <v>110309</v>
          </cell>
          <cell r="B7828" t="str">
            <v>CEPILLO VERDE PUSH BROOM 18</v>
          </cell>
          <cell r="C7828">
            <v>283.17</v>
          </cell>
        </row>
        <row r="7829">
          <cell r="A7829">
            <v>110310</v>
          </cell>
          <cell r="B7829" t="str">
            <v>CEPILLO CORTO 8 CERDA BLANCA</v>
          </cell>
          <cell r="C7829">
            <v>88.14</v>
          </cell>
        </row>
        <row r="7830">
          <cell r="A7830">
            <v>110311</v>
          </cell>
          <cell r="B7830" t="str">
            <v>CEPILLO CORTO 8 CERDAS AMARILLAS</v>
          </cell>
          <cell r="C7830">
            <v>88.14</v>
          </cell>
        </row>
        <row r="7831">
          <cell r="A7831">
            <v>110312</v>
          </cell>
          <cell r="B7831" t="str">
            <v>4501-G CEPILLO DECK SKRUB 10"</v>
          </cell>
          <cell r="C7831">
            <v>71.809997558593807</v>
          </cell>
        </row>
        <row r="7832">
          <cell r="A7832">
            <v>110313</v>
          </cell>
          <cell r="B7832" t="str">
            <v>Recogedor negro</v>
          </cell>
          <cell r="C7832">
            <v>91.629997253417997</v>
          </cell>
        </row>
        <row r="7833">
          <cell r="A7833">
            <v>110314</v>
          </cell>
          <cell r="B7833" t="str">
            <v>Cepillo para estacion de desengrase</v>
          </cell>
          <cell r="C7833">
            <v>300</v>
          </cell>
        </row>
        <row r="7834">
          <cell r="A7834">
            <v>110315</v>
          </cell>
          <cell r="B7834" t="str">
            <v>CEPILLO P/CAMIONES PAREDES Y VENTANAS</v>
          </cell>
          <cell r="C7834">
            <v>61.900001525878899</v>
          </cell>
        </row>
        <row r="7835">
          <cell r="A7835">
            <v>110316</v>
          </cell>
          <cell r="B7835" t="str">
            <v>CEPILLO DE MANO TIPO PLANCHA   WS1VAD9</v>
          </cell>
          <cell r="C7835">
            <v>42.24</v>
          </cell>
        </row>
        <row r="7836">
          <cell r="A7836">
            <v>110317</v>
          </cell>
          <cell r="B7836" t="str">
            <v>CEPILO P/PISO 12AZUL</v>
          </cell>
          <cell r="C7836">
            <v>172.25</v>
          </cell>
        </row>
        <row r="7837">
          <cell r="A7837">
            <v>110318</v>
          </cell>
          <cell r="B7837" t="str">
            <v>mango fibra de vidrio amarillo</v>
          </cell>
          <cell r="C7837">
            <v>109.35</v>
          </cell>
        </row>
        <row r="7838">
          <cell r="A7838">
            <v>110319</v>
          </cell>
          <cell r="B7838" t="str">
            <v>cepillo deck scrub 10"</v>
          </cell>
          <cell r="C7838">
            <v>172.25</v>
          </cell>
        </row>
        <row r="7839">
          <cell r="A7839">
            <v>110320</v>
          </cell>
          <cell r="B7839" t="str">
            <v>Cepillo bilevel</v>
          </cell>
          <cell r="C7839">
            <v>72.400001525878906</v>
          </cell>
        </row>
        <row r="7840">
          <cell r="A7840">
            <v>110321</v>
          </cell>
          <cell r="B7840" t="str">
            <v>Cepillo mostrador</v>
          </cell>
          <cell r="C7840">
            <v>62.700000762939503</v>
          </cell>
        </row>
        <row r="7841">
          <cell r="A7841">
            <v>110322</v>
          </cell>
          <cell r="B7841" t="str">
            <v>CEPILLO PARA TANQUES PBT BLANCO</v>
          </cell>
          <cell r="C7841">
            <v>163.28</v>
          </cell>
        </row>
        <row r="7842">
          <cell r="A7842">
            <v>110323</v>
          </cell>
          <cell r="B7842" t="str">
            <v>CEPILLO P/OLLAS MANGO CORTO AZUL</v>
          </cell>
          <cell r="C7842">
            <v>59.74</v>
          </cell>
        </row>
        <row r="7843">
          <cell r="A7843">
            <v>110324</v>
          </cell>
          <cell r="B7843" t="str">
            <v>CREMA COFEE MATE</v>
          </cell>
          <cell r="C7843">
            <v>24.200000762939499</v>
          </cell>
        </row>
        <row r="7844">
          <cell r="A7844">
            <v>110325</v>
          </cell>
          <cell r="B7844" t="str">
            <v>CEPILLO PLASTICO TIPO PLANCHA</v>
          </cell>
          <cell r="C7844">
            <v>4.5999999046325701</v>
          </cell>
        </row>
        <row r="7845">
          <cell r="A7845">
            <v>110326</v>
          </cell>
          <cell r="B7845" t="str">
            <v>DESPACHADOR DE SANIASIENTO</v>
          </cell>
          <cell r="C7845">
            <v>273.60000000000002</v>
          </cell>
        </row>
        <row r="7846">
          <cell r="A7846">
            <v>110327</v>
          </cell>
          <cell r="B7846" t="str">
            <v>SANIASIENTO BLANCO 24/125</v>
          </cell>
          <cell r="C7846">
            <v>480.3</v>
          </cell>
        </row>
        <row r="7847">
          <cell r="A7847">
            <v>110328</v>
          </cell>
          <cell r="B7847" t="str">
            <v>CEPILLO BRSHTECH</v>
          </cell>
          <cell r="C7847">
            <v>45</v>
          </cell>
        </row>
        <row r="7848">
          <cell r="A7848">
            <v>110329</v>
          </cell>
          <cell r="B7848" t="str">
            <v>CEPILLO DE BOLA SIN BASE</v>
          </cell>
          <cell r="C7848">
            <v>8</v>
          </cell>
        </row>
        <row r="7849">
          <cell r="A7849">
            <v>110330</v>
          </cell>
          <cell r="B7849" t="str">
            <v>CEPILLO DE IXTLE C/MANGO</v>
          </cell>
          <cell r="C7849">
            <v>25.200000762939499</v>
          </cell>
        </row>
        <row r="7850">
          <cell r="A7850">
            <v>110331</v>
          </cell>
          <cell r="B7850" t="str">
            <v>HILO DE LECHUGILLA</v>
          </cell>
          <cell r="C7850">
            <v>34.78</v>
          </cell>
        </row>
        <row r="7851">
          <cell r="A7851">
            <v>110332</v>
          </cell>
          <cell r="B7851" t="str">
            <v>CEPILLO MONACO</v>
          </cell>
          <cell r="C7851">
            <v>19</v>
          </cell>
        </row>
        <row r="7852">
          <cell r="A7852">
            <v>110333</v>
          </cell>
          <cell r="B7852" t="str">
            <v>MESA P/CAMBIAR BEBE</v>
          </cell>
          <cell r="C7852">
            <v>2110.6799999999998</v>
          </cell>
        </row>
        <row r="7853">
          <cell r="A7853">
            <v>110334</v>
          </cell>
          <cell r="B7853" t="str">
            <v>CEPILLO PLASTICO ECONOMICO</v>
          </cell>
          <cell r="C7853">
            <v>11.300000190734901</v>
          </cell>
        </row>
        <row r="7854">
          <cell r="A7854">
            <v>110335</v>
          </cell>
          <cell r="B7854" t="str">
            <v>JICARA</v>
          </cell>
          <cell r="C7854">
            <v>16</v>
          </cell>
        </row>
        <row r="7855">
          <cell r="A7855">
            <v>110336</v>
          </cell>
          <cell r="B7855" t="str">
            <v>INSTALACION DE RESISTENCIA A ESTACION CON TERMOSTATO</v>
          </cell>
          <cell r="C7855">
            <v>1200</v>
          </cell>
        </row>
        <row r="7856">
          <cell r="A7856">
            <v>110337</v>
          </cell>
          <cell r="B7856" t="str">
            <v>RECIPIENTE DE CEPILLO PARA UÑAS</v>
          </cell>
          <cell r="C7856">
            <v>40</v>
          </cell>
        </row>
        <row r="7857">
          <cell r="A7857">
            <v>110338</v>
          </cell>
          <cell r="B7857" t="str">
            <v>FIBRA BLANCA ECONOMICA</v>
          </cell>
          <cell r="C7857">
            <v>4.96000003814697</v>
          </cell>
        </row>
        <row r="7858">
          <cell r="A7858">
            <v>110339</v>
          </cell>
          <cell r="B7858" t="str">
            <v>CUBREASIENTOS</v>
          </cell>
          <cell r="C7858">
            <v>880</v>
          </cell>
        </row>
        <row r="7859">
          <cell r="A7859">
            <v>110340</v>
          </cell>
          <cell r="B7859" t="str">
            <v>HILO DE HENEKEN DOS CABOS BOLA</v>
          </cell>
          <cell r="C7859">
            <v>53.7</v>
          </cell>
        </row>
        <row r="7860">
          <cell r="A7860">
            <v>110341</v>
          </cell>
          <cell r="B7860" t="str">
            <v>CONTENEDOR PARA TOALLAS SANITARIAS</v>
          </cell>
          <cell r="C7860">
            <v>697.15</v>
          </cell>
        </row>
        <row r="7861">
          <cell r="A7861">
            <v>110342</v>
          </cell>
          <cell r="B7861" t="str">
            <v>BOLSA P/CONTENEDOR DE TOALLAS SANITARIAS C/250</v>
          </cell>
          <cell r="C7861">
            <v>332.97000122070301</v>
          </cell>
        </row>
        <row r="7862">
          <cell r="A7862">
            <v>110343</v>
          </cell>
          <cell r="B7862" t="str">
            <v>contenedor step-on</v>
          </cell>
          <cell r="C7862">
            <v>1464.2099609375</v>
          </cell>
        </row>
        <row r="7863">
          <cell r="A7863">
            <v>110344</v>
          </cell>
          <cell r="B7863" t="str">
            <v>BARREDORA</v>
          </cell>
          <cell r="C7863">
            <v>22500</v>
          </cell>
        </row>
        <row r="7864">
          <cell r="A7864">
            <v>110345</v>
          </cell>
          <cell r="B7864" t="str">
            <v>Bonnet</v>
          </cell>
          <cell r="C7864">
            <v>312.51998901367199</v>
          </cell>
        </row>
        <row r="7865">
          <cell r="A7865">
            <v>110346</v>
          </cell>
          <cell r="B7865" t="str">
            <v>CREMA COFFEE MATE 1.4</v>
          </cell>
          <cell r="C7865">
            <v>94.889999389648395</v>
          </cell>
        </row>
        <row r="7866">
          <cell r="A7866">
            <v>110347</v>
          </cell>
          <cell r="B7866" t="str">
            <v>Carbon p/pulidora</v>
          </cell>
          <cell r="C7866">
            <v>105</v>
          </cell>
        </row>
        <row r="7867">
          <cell r="A7867">
            <v>110348</v>
          </cell>
          <cell r="B7867" t="str">
            <v>TAMBOR METALICO USADO</v>
          </cell>
          <cell r="C7867">
            <v>180</v>
          </cell>
        </row>
        <row r="7868">
          <cell r="A7868">
            <v>110349</v>
          </cell>
          <cell r="B7868" t="str">
            <v>WIND FRES</v>
          </cell>
          <cell r="C7868">
            <v>304.260009765625</v>
          </cell>
        </row>
        <row r="7869">
          <cell r="A7869">
            <v>110351</v>
          </cell>
          <cell r="B7869" t="str">
            <v>PILA DURACEL C  10 PIEZAS</v>
          </cell>
          <cell r="C7869">
            <v>189.60000610351599</v>
          </cell>
        </row>
        <row r="7870">
          <cell r="A7870">
            <v>110400</v>
          </cell>
          <cell r="B7870" t="str">
            <v>REPUESTO DE MOP FUNDA 90 CMS</v>
          </cell>
          <cell r="C7870">
            <v>17</v>
          </cell>
        </row>
        <row r="7871">
          <cell r="A7871">
            <v>110401</v>
          </cell>
          <cell r="B7871" t="str">
            <v>CUBETA CON EXPRIMIDOR</v>
          </cell>
          <cell r="C7871">
            <v>1097.06994628906</v>
          </cell>
        </row>
        <row r="7872">
          <cell r="A7872">
            <v>110402</v>
          </cell>
          <cell r="B7872" t="str">
            <v>JABONERA RELLENABLE</v>
          </cell>
          <cell r="C7872">
            <v>180</v>
          </cell>
        </row>
        <row r="7873">
          <cell r="A7873">
            <v>110403</v>
          </cell>
          <cell r="B7873" t="str">
            <v>CUBETA DE PLASTICO  no.16</v>
          </cell>
          <cell r="C7873">
            <v>13.800000190734901</v>
          </cell>
        </row>
        <row r="7874">
          <cell r="A7874">
            <v>110404</v>
          </cell>
          <cell r="B7874" t="str">
            <v>CUBETA PLASTICA #19</v>
          </cell>
          <cell r="C7874">
            <v>50.740001678466797</v>
          </cell>
        </row>
        <row r="7875">
          <cell r="A7875">
            <v>110405</v>
          </cell>
          <cell r="B7875" t="str">
            <v>CUBETA DE PLASTICO #14</v>
          </cell>
          <cell r="C7875">
            <v>24.700000762939499</v>
          </cell>
        </row>
        <row r="7876">
          <cell r="A7876">
            <v>110406</v>
          </cell>
          <cell r="B7876" t="str">
            <v>CUBETA DE PLASTCO #12</v>
          </cell>
          <cell r="C7876">
            <v>18.399999618530298</v>
          </cell>
        </row>
        <row r="7877">
          <cell r="A7877">
            <v>110407</v>
          </cell>
          <cell r="B7877" t="str">
            <v>CUBETA DE PLASTICO BLANCA 10 LITROS</v>
          </cell>
          <cell r="C7877">
            <v>39.700000762939503</v>
          </cell>
        </row>
        <row r="7878">
          <cell r="A7878">
            <v>110408</v>
          </cell>
          <cell r="B7878" t="str">
            <v>Repuesto y Baston de 60"</v>
          </cell>
          <cell r="C7878">
            <v>624.84997558593795</v>
          </cell>
        </row>
        <row r="7879">
          <cell r="A7879">
            <v>110409</v>
          </cell>
          <cell r="B7879" t="str">
            <v>Cubeta sct</v>
          </cell>
          <cell r="C7879">
            <v>26.64</v>
          </cell>
        </row>
        <row r="7880">
          <cell r="A7880">
            <v>110409</v>
          </cell>
          <cell r="B7880" t="str">
            <v>Cubeta sct</v>
          </cell>
          <cell r="C7880">
            <v>28.24</v>
          </cell>
        </row>
        <row r="7881">
          <cell r="A7881">
            <v>110410</v>
          </cell>
          <cell r="B7881" t="str">
            <v>ARMAZON DE METAL PARA MOP 90</v>
          </cell>
          <cell r="C7881">
            <v>47.599998474121101</v>
          </cell>
        </row>
        <row r="7882">
          <cell r="A7882">
            <v>110411</v>
          </cell>
          <cell r="B7882" t="str">
            <v>SUAVIZANTES DE TELAS</v>
          </cell>
          <cell r="C7882">
            <v>35.340000152587898</v>
          </cell>
        </row>
        <row r="7883">
          <cell r="A7883">
            <v>110471</v>
          </cell>
          <cell r="B7883" t="str">
            <v>Ecosolv 500</v>
          </cell>
          <cell r="C7883">
            <v>26.059999465942401</v>
          </cell>
        </row>
        <row r="7884">
          <cell r="A7884">
            <v>110472</v>
          </cell>
          <cell r="B7884" t="str">
            <v>KEY ECOSOLVETRON .30 KGS.</v>
          </cell>
          <cell r="C7884">
            <v>59.4</v>
          </cell>
        </row>
        <row r="7885">
          <cell r="A7885">
            <v>110473</v>
          </cell>
          <cell r="B7885" t="str">
            <v>CESTO BALANCIN GRANDE</v>
          </cell>
          <cell r="C7885">
            <v>110.800003051758</v>
          </cell>
        </row>
        <row r="7886">
          <cell r="A7886">
            <v>110474</v>
          </cell>
          <cell r="B7886" t="str">
            <v>CESTO BALANCIN CHICO</v>
          </cell>
          <cell r="C7886">
            <v>71.900001525878906</v>
          </cell>
        </row>
        <row r="7887">
          <cell r="A7887">
            <v>110500</v>
          </cell>
          <cell r="B7887" t="str">
            <v>48*48 negra</v>
          </cell>
          <cell r="C7887">
            <v>411.55</v>
          </cell>
        </row>
        <row r="7888">
          <cell r="A7888">
            <v>110501</v>
          </cell>
          <cell r="B7888" t="str">
            <v>CUCHARONES</v>
          </cell>
          <cell r="C7888">
            <v>60.01</v>
          </cell>
        </row>
        <row r="7889">
          <cell r="A7889">
            <v>110601</v>
          </cell>
          <cell r="B7889" t="str">
            <v>DETERGENTE EN POLVO CANARIO</v>
          </cell>
          <cell r="C7889">
            <v>113.5</v>
          </cell>
        </row>
        <row r="7890">
          <cell r="A7890">
            <v>110602</v>
          </cell>
          <cell r="B7890" t="str">
            <v>JABON EN POLVO MARIPOSA</v>
          </cell>
          <cell r="C7890">
            <v>18</v>
          </cell>
        </row>
        <row r="7891">
          <cell r="A7891">
            <v>110603</v>
          </cell>
          <cell r="B7891" t="str">
            <v>Jabon lavatrastes axion pasta</v>
          </cell>
          <cell r="C7891">
            <v>16.659999847412099</v>
          </cell>
        </row>
        <row r="7892">
          <cell r="A7892">
            <v>110604</v>
          </cell>
          <cell r="B7892" t="str">
            <v>DETERGENTE ROMA DE 10KGM</v>
          </cell>
          <cell r="C7892">
            <v>196.55000305175801</v>
          </cell>
        </row>
        <row r="7893">
          <cell r="A7893">
            <v>110605</v>
          </cell>
          <cell r="B7893" t="str">
            <v>DETERGENTE ARIEL 1 KG.</v>
          </cell>
          <cell r="C7893">
            <v>35.119998931884801</v>
          </cell>
        </row>
        <row r="7894">
          <cell r="A7894">
            <v>110606</v>
          </cell>
          <cell r="B7894" t="str">
            <v>DETERGENTE AXION 1 KG</v>
          </cell>
          <cell r="C7894">
            <v>19.819999694824201</v>
          </cell>
        </row>
        <row r="7895">
          <cell r="A7895">
            <v>110607</v>
          </cell>
          <cell r="B7895" t="str">
            <v>JABON ZOTE 200 GRS</v>
          </cell>
          <cell r="C7895">
            <v>5.3000001907348597</v>
          </cell>
        </row>
        <row r="7896">
          <cell r="A7896">
            <v>110608</v>
          </cell>
          <cell r="B7896" t="str">
            <v>Jabon kimkare</v>
          </cell>
          <cell r="C7896">
            <v>147</v>
          </cell>
        </row>
        <row r="7897">
          <cell r="A7897">
            <v>110609</v>
          </cell>
          <cell r="B7897" t="str">
            <v>Cepillo pbt swiss azul</v>
          </cell>
          <cell r="C7897">
            <v>43.700000762939503</v>
          </cell>
        </row>
        <row r="7898">
          <cell r="A7898">
            <v>110610</v>
          </cell>
          <cell r="B7898" t="str">
            <v>DETERGENTE ARCOIRIS 9 KGS</v>
          </cell>
          <cell r="C7898">
            <v>131.69999694824199</v>
          </cell>
        </row>
        <row r="7899">
          <cell r="A7899">
            <v>110611</v>
          </cell>
          <cell r="B7899" t="str">
            <v>DETERGENTE EN POLVO 9KGS PALOMA</v>
          </cell>
          <cell r="C7899">
            <v>152</v>
          </cell>
        </row>
        <row r="7900">
          <cell r="A7900">
            <v>110612</v>
          </cell>
          <cell r="B7900" t="str">
            <v>DETERGENTE EN POLVO ARCOIRIS 900 GRM</v>
          </cell>
          <cell r="C7900">
            <v>14.960000038146999</v>
          </cell>
        </row>
        <row r="7901">
          <cell r="A7901">
            <v>110613</v>
          </cell>
          <cell r="B7901" t="str">
            <v>BOLSA 50 x 70 TRANSPARENTE KG.</v>
          </cell>
          <cell r="C7901">
            <v>27</v>
          </cell>
        </row>
        <row r="7902">
          <cell r="A7902">
            <v>110614</v>
          </cell>
          <cell r="B7902" t="str">
            <v>BOLSA 50 X 70 NEGRA</v>
          </cell>
          <cell r="C7902">
            <v>24.940000534057599</v>
          </cell>
        </row>
        <row r="7903">
          <cell r="A7903">
            <v>110615</v>
          </cell>
          <cell r="B7903" t="str">
            <v>BOLSA 40 x 48 NATURAL (C404812N)</v>
          </cell>
          <cell r="C7903">
            <v>280.04998779296898</v>
          </cell>
        </row>
        <row r="7904">
          <cell r="A7904">
            <v>110616</v>
          </cell>
          <cell r="B7904" t="str">
            <v>Tapete tipo alfombra</v>
          </cell>
          <cell r="C7904">
            <v>471.60000610351602</v>
          </cell>
        </row>
        <row r="7905">
          <cell r="A7905">
            <v>110617</v>
          </cell>
          <cell r="B7905" t="str">
            <v>BOLSA P/BASURA 24X24 negra</v>
          </cell>
          <cell r="C7905">
            <v>288.97000122070301</v>
          </cell>
        </row>
        <row r="7906">
          <cell r="A7906">
            <v>110618</v>
          </cell>
          <cell r="B7906" t="str">
            <v>BOLSA P/BASURA 24*24 AMARILLA</v>
          </cell>
          <cell r="C7906">
            <v>344.95</v>
          </cell>
        </row>
        <row r="7907">
          <cell r="A7907">
            <v>110619</v>
          </cell>
          <cell r="B7907" t="str">
            <v>BOLSA PARA BASURA 24X24 TRANSPARENTEC/1000</v>
          </cell>
          <cell r="C7907">
            <v>157.00999450683599</v>
          </cell>
        </row>
        <row r="7908">
          <cell r="A7908">
            <v>110620</v>
          </cell>
          <cell r="B7908" t="str">
            <v>CAJA BOLSA 43 X 48 NEGRA (C434814K)</v>
          </cell>
          <cell r="C7908">
            <v>300.75</v>
          </cell>
        </row>
        <row r="7909">
          <cell r="A7909">
            <v>110621</v>
          </cell>
          <cell r="B7909" t="str">
            <v>BOLSA P/BASURA 40*48 transparente</v>
          </cell>
          <cell r="C7909">
            <v>280.05</v>
          </cell>
        </row>
        <row r="7910">
          <cell r="A7910">
            <v>110622</v>
          </cell>
          <cell r="B7910" t="str">
            <v>BOLSA AD 40X48 NEGRA C/250 12MIC</v>
          </cell>
          <cell r="C7910">
            <v>334.45999145507801</v>
          </cell>
        </row>
        <row r="7911">
          <cell r="A7911">
            <v>110623</v>
          </cell>
          <cell r="B7911" t="str">
            <v>CAJA BOLSA 30 GALONES</v>
          </cell>
          <cell r="C7911">
            <v>203.77000427246099</v>
          </cell>
        </row>
        <row r="7912">
          <cell r="A7912">
            <v>110624</v>
          </cell>
          <cell r="B7912" t="str">
            <v>CAJA BOLSA 76 X 94 CMS C/500 PZAS (303710K)</v>
          </cell>
          <cell r="C7912">
            <v>337.20999145507801</v>
          </cell>
        </row>
        <row r="7913">
          <cell r="A7913">
            <v>110625</v>
          </cell>
          <cell r="B7913" t="str">
            <v>BOLSA AD 33 X 40 NEGRA C/500</v>
          </cell>
          <cell r="C7913">
            <v>367.05999755859398</v>
          </cell>
        </row>
        <row r="7914">
          <cell r="A7914">
            <v>110626</v>
          </cell>
          <cell r="B7914" t="str">
            <v>TAPETE T.RIZO 0.80 * 1.20</v>
          </cell>
          <cell r="C7914">
            <v>900</v>
          </cell>
        </row>
        <row r="7915">
          <cell r="A7915">
            <v>110627</v>
          </cell>
          <cell r="B7915" t="str">
            <v>TAPETE T.RIZO RESPALDO/ORILLA/LOGO 1.80 X 2.00</v>
          </cell>
          <cell r="C7915">
            <v>3920</v>
          </cell>
        </row>
        <row r="7916">
          <cell r="A7916">
            <v>110628</v>
          </cell>
          <cell r="B7916" t="str">
            <v>DETERGENTE ROMA KILO</v>
          </cell>
          <cell r="C7916">
            <v>23.639999389648398</v>
          </cell>
        </row>
        <row r="7917">
          <cell r="A7917">
            <v>110629</v>
          </cell>
          <cell r="B7917" t="str">
            <v>MAESTRO LIMPIO VARIOS AROMAS LTO.</v>
          </cell>
          <cell r="C7917">
            <v>25.7399997711182</v>
          </cell>
        </row>
        <row r="7918">
          <cell r="A7918">
            <v>110630</v>
          </cell>
          <cell r="B7918" t="str">
            <v>Pasta blanca 10 kilos</v>
          </cell>
          <cell r="C7918">
            <v>867.18</v>
          </cell>
        </row>
        <row r="7919">
          <cell r="A7919">
            <v>110631</v>
          </cell>
          <cell r="B7919" t="str">
            <v>LIMP.MULTIUSOS FABULOSO VARIOS AROMAS</v>
          </cell>
          <cell r="C7919">
            <v>13.5</v>
          </cell>
        </row>
        <row r="7920">
          <cell r="A7920">
            <v>110632</v>
          </cell>
          <cell r="B7920" t="str">
            <v>LIMPIADOR LIQUIDOPARA TRASTES EFICAZ 200ml</v>
          </cell>
          <cell r="C7920">
            <v>6.3</v>
          </cell>
        </row>
        <row r="7921">
          <cell r="A7921">
            <v>110633</v>
          </cell>
          <cell r="B7921" t="str">
            <v>Bomba polipropileno</v>
          </cell>
          <cell r="C7921">
            <v>1350.3</v>
          </cell>
        </row>
        <row r="7922">
          <cell r="A7922">
            <v>110634</v>
          </cell>
          <cell r="B7922" t="str">
            <v>BOLSA 210</v>
          </cell>
          <cell r="C7922">
            <v>150.88999938964801</v>
          </cell>
        </row>
        <row r="7923">
          <cell r="A7923">
            <v>110635</v>
          </cell>
          <cell r="B7923" t="str">
            <v>BOLSA AD 40 X 48 NEGRA (C404812K)</v>
          </cell>
          <cell r="C7923">
            <v>322.04998779296898</v>
          </cell>
        </row>
        <row r="7924">
          <cell r="A7924">
            <v>110636</v>
          </cell>
          <cell r="B7924" t="str">
            <v>CAJA BOLSA 102 X 122 C/250 PZAS. (C404812N)</v>
          </cell>
          <cell r="C7924">
            <v>269.89001464843801</v>
          </cell>
        </row>
        <row r="7925">
          <cell r="A7925">
            <v>110637</v>
          </cell>
          <cell r="B7925" t="str">
            <v>Bolsa celofan invitacion 12x20 c/100</v>
          </cell>
          <cell r="C7925">
            <v>11.800000190734901</v>
          </cell>
        </row>
        <row r="7926">
          <cell r="A7926">
            <v>110638</v>
          </cell>
          <cell r="B7926" t="str">
            <v>DETERGENTE 500 GRS</v>
          </cell>
          <cell r="C7926">
            <v>5.9</v>
          </cell>
        </row>
        <row r="7927">
          <cell r="A7927">
            <v>110639</v>
          </cell>
          <cell r="B7927" t="str">
            <v>AXION PARA TRASTES LIQUIDO 750 ML</v>
          </cell>
          <cell r="C7927">
            <v>18.7600002288818</v>
          </cell>
        </row>
        <row r="7928">
          <cell r="A7928">
            <v>110640</v>
          </cell>
          <cell r="B7928" t="str">
            <v>BOLSA 70 X 90 NATURAL KG.</v>
          </cell>
          <cell r="C7928">
            <v>27</v>
          </cell>
        </row>
        <row r="7929">
          <cell r="A7929">
            <v>110641</v>
          </cell>
          <cell r="B7929" t="str">
            <v>BOLSA TRANSPARENTE 33*40</v>
          </cell>
          <cell r="C7929">
            <v>367.05999755859398</v>
          </cell>
        </row>
        <row r="7930">
          <cell r="A7930">
            <v>110642</v>
          </cell>
          <cell r="B7930" t="str">
            <v>AROMATIZANTE PINOL DE 1 LITRO</v>
          </cell>
          <cell r="C7930">
            <v>11.3699998855591</v>
          </cell>
        </row>
        <row r="7931">
          <cell r="A7931">
            <v>110643</v>
          </cell>
          <cell r="B7931" t="str">
            <v>LIMPIADOR WINDEX 500 ML C/ATOMIZADOR</v>
          </cell>
          <cell r="C7931">
            <v>31.030000686645501</v>
          </cell>
        </row>
        <row r="7932">
          <cell r="A7932">
            <v>110644</v>
          </cell>
          <cell r="B7932" t="str">
            <v>TAPETE LEXINGTON</v>
          </cell>
          <cell r="C7932">
            <v>171.55000305175801</v>
          </cell>
        </row>
        <row r="7933">
          <cell r="A7933">
            <v>110645</v>
          </cell>
          <cell r="B7933" t="str">
            <v>Detergente ariel 250 gr C/48</v>
          </cell>
          <cell r="C7933">
            <v>288.54000854492199</v>
          </cell>
        </row>
        <row r="7934">
          <cell r="A7934">
            <v>110646</v>
          </cell>
          <cell r="B7934" t="str">
            <v>Detergente axion 250 gr</v>
          </cell>
          <cell r="C7934">
            <v>4.47</v>
          </cell>
        </row>
        <row r="7935">
          <cell r="A7935">
            <v>110647</v>
          </cell>
          <cell r="B7935" t="str">
            <v>LIMPIADOR PINOL 800 ML</v>
          </cell>
          <cell r="C7935">
            <v>13.810000419616699</v>
          </cell>
        </row>
        <row r="7936">
          <cell r="A7936">
            <v>110699</v>
          </cell>
          <cell r="B7936" t="str">
            <v>Refacciones para bomba dosificadora</v>
          </cell>
          <cell r="C7936">
            <v>1756.40002441406</v>
          </cell>
        </row>
        <row r="7937">
          <cell r="A7937">
            <v>110700</v>
          </cell>
          <cell r="B7937" t="str">
            <v>ESCOBILLA DE IXTLE</v>
          </cell>
          <cell r="C7937">
            <v>14.25</v>
          </cell>
        </row>
        <row r="7938">
          <cell r="A7938">
            <v>110701</v>
          </cell>
          <cell r="B7938" t="str">
            <v>ESCOBA VERDE</v>
          </cell>
          <cell r="C7938">
            <v>17.5</v>
          </cell>
        </row>
        <row r="7939">
          <cell r="A7939">
            <v>110702</v>
          </cell>
          <cell r="B7939" t="str">
            <v>ESCOBA TIPO INDUSTRIAL AZUL</v>
          </cell>
          <cell r="C7939">
            <v>30.799999237060501</v>
          </cell>
        </row>
        <row r="7940">
          <cell r="A7940">
            <v>110703</v>
          </cell>
          <cell r="B7940" t="str">
            <v>Escoba de mijo 8 hilos</v>
          </cell>
          <cell r="C7940">
            <v>30</v>
          </cell>
        </row>
        <row r="7941">
          <cell r="A7941">
            <v>110704</v>
          </cell>
          <cell r="B7941" t="str">
            <v>ESCOBA ANGULADA SUAVE P/POLVO AMAR.</v>
          </cell>
          <cell r="C7941">
            <v>99.629997253417997</v>
          </cell>
        </row>
        <row r="7942">
          <cell r="A7942">
            <v>110705</v>
          </cell>
          <cell r="B7942" t="str">
            <v>CEPILLO OVALADO DE IXTLE</v>
          </cell>
          <cell r="C7942">
            <v>7</v>
          </cell>
        </row>
        <row r="7943">
          <cell r="A7943">
            <v>110706</v>
          </cell>
          <cell r="B7943" t="str">
            <v>ESCOBA PEÑOLERA MANGO NEGRO</v>
          </cell>
          <cell r="C7943">
            <v>21.5</v>
          </cell>
        </row>
        <row r="7944">
          <cell r="A7944">
            <v>110707</v>
          </cell>
          <cell r="B7944" t="str">
            <v>ESCOBA SPECTRUM UNFLAGGED ROJA</v>
          </cell>
          <cell r="C7944">
            <v>27.170000076293899</v>
          </cell>
        </row>
        <row r="7945">
          <cell r="A7945">
            <v>110708</v>
          </cell>
          <cell r="B7945" t="str">
            <v>ESCOBA SPECTRUM UNFLAGGED AZUL</v>
          </cell>
          <cell r="C7945">
            <v>38.799999237060497</v>
          </cell>
        </row>
        <row r="7946">
          <cell r="A7946">
            <v>110709</v>
          </cell>
          <cell r="B7946" t="str">
            <v>ESCOBA SPECTRUM UNFLAGGED VERDE</v>
          </cell>
          <cell r="C7946">
            <v>98.9</v>
          </cell>
        </row>
        <row r="7947">
          <cell r="A7947">
            <v>110710</v>
          </cell>
          <cell r="B7947" t="str">
            <v>PLUMERO SINTETICO</v>
          </cell>
          <cell r="C7947">
            <v>11</v>
          </cell>
        </row>
        <row r="7948">
          <cell r="A7948">
            <v>110711</v>
          </cell>
          <cell r="B7948" t="str">
            <v>Pigmento</v>
          </cell>
          <cell r="C7948">
            <v>274.76998901367199</v>
          </cell>
        </row>
        <row r="7949">
          <cell r="A7949">
            <v>110712</v>
          </cell>
          <cell r="B7949" t="str">
            <v>Concresel</v>
          </cell>
          <cell r="C7949">
            <v>1994.31</v>
          </cell>
        </row>
        <row r="7950">
          <cell r="A7950">
            <v>110713</v>
          </cell>
          <cell r="B7950" t="str">
            <v>ESCOBA SPECTRUM FLAGGED AMARILLA</v>
          </cell>
          <cell r="C7950">
            <v>27.17</v>
          </cell>
        </row>
        <row r="7951">
          <cell r="A7951">
            <v>110714</v>
          </cell>
          <cell r="B7951" t="str">
            <v>ESCOBA SPECTRM FLAGGED CAFE</v>
          </cell>
          <cell r="C7951">
            <v>192.68</v>
          </cell>
        </row>
        <row r="7952">
          <cell r="A7952">
            <v>110715</v>
          </cell>
          <cell r="B7952" t="str">
            <v>ESCOBA TIPO ABANICO CADEREYTA AMARILLA</v>
          </cell>
          <cell r="C7952">
            <v>20</v>
          </cell>
        </row>
        <row r="7953">
          <cell r="A7953">
            <v>110716</v>
          </cell>
          <cell r="B7953" t="str">
            <v>COFIA BLANCA PIEZA</v>
          </cell>
          <cell r="C7953">
            <v>0.72000002861022905</v>
          </cell>
        </row>
        <row r="7954">
          <cell r="A7954">
            <v>110717</v>
          </cell>
          <cell r="B7954" t="str">
            <v>paquete de pinzas C/48</v>
          </cell>
          <cell r="C7954">
            <v>15.300000190734901</v>
          </cell>
        </row>
        <row r="7955">
          <cell r="A7955">
            <v>110718</v>
          </cell>
          <cell r="B7955" t="str">
            <v>TRAPEADORDE PABILO MANGO PLASTICO AMARILLO</v>
          </cell>
          <cell r="C7955">
            <v>21</v>
          </cell>
        </row>
        <row r="7956">
          <cell r="A7956">
            <v>110719</v>
          </cell>
          <cell r="B7956" t="str">
            <v>plumero</v>
          </cell>
          <cell r="C7956">
            <v>16</v>
          </cell>
        </row>
        <row r="7957">
          <cell r="A7957">
            <v>110720</v>
          </cell>
          <cell r="B7957" t="str">
            <v>ESCOBA TIPO ABANICO CADEREYTA</v>
          </cell>
          <cell r="C7957">
            <v>17</v>
          </cell>
        </row>
        <row r="7958">
          <cell r="A7958">
            <v>110721</v>
          </cell>
          <cell r="B7958" t="str">
            <v>Coagulante inorganico</v>
          </cell>
          <cell r="C7958">
            <v>772</v>
          </cell>
        </row>
        <row r="7959">
          <cell r="A7959">
            <v>110722</v>
          </cell>
          <cell r="B7959" t="str">
            <v>Escoba angular roja</v>
          </cell>
          <cell r="C7959">
            <v>31.559999465942401</v>
          </cell>
        </row>
        <row r="7960">
          <cell r="A7960">
            <v>110723</v>
          </cell>
          <cell r="B7960" t="str">
            <v>Tapete personalizado</v>
          </cell>
          <cell r="C7960">
            <v>3312</v>
          </cell>
        </row>
        <row r="7961">
          <cell r="A7961">
            <v>110724</v>
          </cell>
          <cell r="B7961" t="str">
            <v>ESCOBA 6 HILOS</v>
          </cell>
          <cell r="C7961">
            <v>16.329999999999998</v>
          </cell>
        </row>
        <row r="7962">
          <cell r="A7962">
            <v>110725</v>
          </cell>
          <cell r="B7962" t="str">
            <v>Limpiapipas varias medidas</v>
          </cell>
          <cell r="C7962">
            <v>21.600000381469702</v>
          </cell>
        </row>
        <row r="7963">
          <cell r="A7963">
            <v>110726</v>
          </cell>
          <cell r="B7963" t="str">
            <v>bomba para galon</v>
          </cell>
          <cell r="C7963">
            <v>28.799999237060501</v>
          </cell>
        </row>
        <row r="7964">
          <cell r="A7964">
            <v>110727</v>
          </cell>
          <cell r="B7964" t="str">
            <v>power quat</v>
          </cell>
          <cell r="C7964">
            <v>83</v>
          </cell>
        </row>
        <row r="7965">
          <cell r="A7965">
            <v>110728</v>
          </cell>
          <cell r="B7965" t="str">
            <v>RED PARA PELO CAJA C/144</v>
          </cell>
          <cell r="C7965">
            <v>390.43</v>
          </cell>
        </row>
        <row r="7966">
          <cell r="A7966">
            <v>110729</v>
          </cell>
          <cell r="B7966" t="str">
            <v>Colgador de escobas HD</v>
          </cell>
          <cell r="C7966">
            <v>107.76000213623</v>
          </cell>
        </row>
        <row r="7967">
          <cell r="A7967">
            <v>110730</v>
          </cell>
          <cell r="B7967" t="str">
            <v>GOGGLE VENTILACION DIRECTA</v>
          </cell>
          <cell r="C7967">
            <v>23.069999694824201</v>
          </cell>
        </row>
        <row r="7968">
          <cell r="A7968">
            <v>110731</v>
          </cell>
          <cell r="B7968" t="str">
            <v>parrilla electrica</v>
          </cell>
          <cell r="C7968">
            <v>149.91999999999999</v>
          </cell>
        </row>
        <row r="7969">
          <cell r="A7969">
            <v>110732</v>
          </cell>
          <cell r="B7969" t="str">
            <v>estropajo para trastes</v>
          </cell>
          <cell r="C7969">
            <v>6</v>
          </cell>
        </row>
        <row r="7970">
          <cell r="A7970">
            <v>110733</v>
          </cell>
          <cell r="B7970" t="str">
            <v>Valvula solenoide</v>
          </cell>
          <cell r="C7970">
            <v>1583.55</v>
          </cell>
        </row>
        <row r="7971">
          <cell r="A7971">
            <v>110734</v>
          </cell>
          <cell r="B7971" t="str">
            <v>Brawny uso medio</v>
          </cell>
          <cell r="C7971">
            <v>36.580001831054702</v>
          </cell>
        </row>
        <row r="7972">
          <cell r="A7972">
            <v>110735</v>
          </cell>
          <cell r="B7972" t="str">
            <v>TORK ADVANCE TOALLA T INTER BLANCA(700174)</v>
          </cell>
          <cell r="C7972">
            <v>279.48001098632801</v>
          </cell>
        </row>
        <row r="7973">
          <cell r="A7973">
            <v>110747</v>
          </cell>
          <cell r="B7973" t="str">
            <v>cesto balancin grande</v>
          </cell>
          <cell r="C7973">
            <v>110.800003051758</v>
          </cell>
        </row>
        <row r="7974">
          <cell r="A7974">
            <v>110787</v>
          </cell>
          <cell r="B7974" t="str">
            <v>AMBIENTADOR AQUA LPU</v>
          </cell>
          <cell r="C7974">
            <v>80.3</v>
          </cell>
        </row>
        <row r="7975">
          <cell r="A7975">
            <v>110788</v>
          </cell>
          <cell r="B7975" t="str">
            <v>ENVASE 20 LTS. USADO PARA MAQUILA</v>
          </cell>
          <cell r="C7975">
            <v>24</v>
          </cell>
        </row>
        <row r="7976">
          <cell r="A7976">
            <v>110789</v>
          </cell>
          <cell r="B7976" t="str">
            <v>MAQUILA DE PRODUCTO DILUIDO X LITRO.</v>
          </cell>
          <cell r="C7976">
            <v>0.9</v>
          </cell>
        </row>
        <row r="7977">
          <cell r="A7977">
            <v>110790</v>
          </cell>
          <cell r="B7977" t="str">
            <v>PORRON DE 20 LTS</v>
          </cell>
          <cell r="C7977">
            <v>30</v>
          </cell>
        </row>
        <row r="7978">
          <cell r="A7978">
            <v>110791</v>
          </cell>
          <cell r="B7978" t="str">
            <v>Pulido (mano de obra)</v>
          </cell>
          <cell r="C7978">
            <v>13292.400390625</v>
          </cell>
        </row>
        <row r="7979">
          <cell r="A7979">
            <v>110792</v>
          </cell>
          <cell r="B7979" t="str">
            <v>GALON VACIO</v>
          </cell>
          <cell r="C7979">
            <v>4.8000001907348597</v>
          </cell>
        </row>
        <row r="7980">
          <cell r="A7980">
            <v>110800</v>
          </cell>
          <cell r="B7980" t="str">
            <v>MULTIUSOS MANZANA LPU</v>
          </cell>
          <cell r="C7980">
            <v>79.900000000000006</v>
          </cell>
        </row>
        <row r="7981">
          <cell r="A7981">
            <v>110801</v>
          </cell>
          <cell r="B7981" t="str">
            <v>ESPONJA MARINA 10 X 15 X 4</v>
          </cell>
          <cell r="C7981">
            <v>2.5</v>
          </cell>
        </row>
        <row r="7982">
          <cell r="A7982">
            <v>110802</v>
          </cell>
          <cell r="B7982" t="str">
            <v>FIBRA NEGRA</v>
          </cell>
          <cell r="C7982">
            <v>13.6400003433228</v>
          </cell>
        </row>
        <row r="7983">
          <cell r="A7983">
            <v>110803</v>
          </cell>
          <cell r="B7983" t="str">
            <v>FIBRA VERDE/AMARILLA 1 PZS.</v>
          </cell>
          <cell r="C7983">
            <v>12.8500003814697</v>
          </cell>
        </row>
        <row r="7984">
          <cell r="A7984">
            <v>110804</v>
          </cell>
          <cell r="B7984" t="str">
            <v>FIBRA VERDE PZA.</v>
          </cell>
          <cell r="C7984">
            <v>10.3500003814697</v>
          </cell>
        </row>
        <row r="7985">
          <cell r="A7985">
            <v>110805</v>
          </cell>
          <cell r="B7985" t="str">
            <v>TELA LIMPIADORA AMARILLA</v>
          </cell>
          <cell r="C7985">
            <v>6.4000000953674299</v>
          </cell>
        </row>
        <row r="7986">
          <cell r="A7986">
            <v>110806</v>
          </cell>
          <cell r="B7986" t="str">
            <v>TELA CHIX PIZZA 8254 (150 TOALLAS ROJAS)</v>
          </cell>
          <cell r="C7986">
            <v>1009.90002441406</v>
          </cell>
        </row>
        <row r="7987">
          <cell r="A7987">
            <v>110807</v>
          </cell>
          <cell r="B7987" t="str">
            <v>REPUESTO DE ESPONJA NEGRA DE 24</v>
          </cell>
          <cell r="C7987">
            <v>180.24</v>
          </cell>
        </row>
        <row r="7988">
          <cell r="A7988">
            <v>110808</v>
          </cell>
          <cell r="B7988" t="str">
            <v>ESTROPAJO DE ALAMBRE SENCILLO</v>
          </cell>
          <cell r="C7988">
            <v>4.5</v>
          </cell>
        </row>
        <row r="7989">
          <cell r="A7989">
            <v>110809</v>
          </cell>
          <cell r="B7989" t="str">
            <v>HIGIENICO JUMBO ECOLOGICO H SENC. 700 MTS 6 PZAS/</v>
          </cell>
          <cell r="C7989">
            <v>210</v>
          </cell>
        </row>
        <row r="7990">
          <cell r="A7990">
            <v>110810</v>
          </cell>
          <cell r="B7990" t="str">
            <v>Microfibra</v>
          </cell>
          <cell r="C7990">
            <v>23.909999847412099</v>
          </cell>
        </row>
        <row r="7991">
          <cell r="A7991">
            <v>110811</v>
          </cell>
          <cell r="B7991" t="str">
            <v>FIBRA VERDE ECONOMICA 1 PZS.</v>
          </cell>
          <cell r="C7991">
            <v>3.9200000762939502</v>
          </cell>
        </row>
        <row r="7992">
          <cell r="A7992">
            <v>110812</v>
          </cell>
          <cell r="B7992" t="str">
            <v>FIBRA ECONOMICA CON ESPONJA</v>
          </cell>
          <cell r="C7992">
            <v>0.89999997615814198</v>
          </cell>
        </row>
        <row r="7993">
          <cell r="A7993">
            <v>110813</v>
          </cell>
          <cell r="B7993" t="str">
            <v>FIBRA BLANCA 1 PZA</v>
          </cell>
          <cell r="C7993">
            <v>4.96000003814697</v>
          </cell>
        </row>
        <row r="7994">
          <cell r="A7994">
            <v>110814</v>
          </cell>
          <cell r="B7994" t="str">
            <v>FIBRA BLANCA</v>
          </cell>
          <cell r="C7994">
            <v>3.6900000572204599</v>
          </cell>
        </row>
        <row r="7995">
          <cell r="A7995">
            <v>110815</v>
          </cell>
          <cell r="B7995" t="str">
            <v>FRANELA ULTRALIMPIADORA BULL MASTER</v>
          </cell>
          <cell r="C7995">
            <v>54.220001220703097</v>
          </cell>
        </row>
        <row r="7996">
          <cell r="A7996">
            <v>110816</v>
          </cell>
          <cell r="B7996" t="str">
            <v>FIBRA ALTO DESEMPEÑO No.2000 SCOTCH BRITE</v>
          </cell>
          <cell r="C7996">
            <v>11.74</v>
          </cell>
        </row>
        <row r="7997">
          <cell r="A7997">
            <v>110889</v>
          </cell>
          <cell r="B7997" t="str">
            <v>WORKHORSE X 70 1412</v>
          </cell>
          <cell r="C7997">
            <v>522</v>
          </cell>
        </row>
        <row r="7998">
          <cell r="A7998">
            <v>110890</v>
          </cell>
          <cell r="B7998" t="str">
            <v>TELA AZUL KIMTECH -33241-</v>
          </cell>
          <cell r="C7998">
            <v>344.6</v>
          </cell>
        </row>
        <row r="7999">
          <cell r="A7999">
            <v>110900</v>
          </cell>
          <cell r="B7999" t="str">
            <v>SECADOR DE MANOS</v>
          </cell>
          <cell r="C7999">
            <v>9085.17</v>
          </cell>
        </row>
        <row r="8000">
          <cell r="A8000">
            <v>110901</v>
          </cell>
          <cell r="B8000" t="str">
            <v>FRANELA BLANCA DE 1 MTO.</v>
          </cell>
          <cell r="C8000">
            <v>7.8000001907348597</v>
          </cell>
        </row>
        <row r="8001">
          <cell r="A8001">
            <v>110902</v>
          </cell>
          <cell r="B8001" t="str">
            <v>FRANELA BLANCA 50 MTS.</v>
          </cell>
          <cell r="C8001">
            <v>219</v>
          </cell>
        </row>
        <row r="8002">
          <cell r="A8002">
            <v>110903</v>
          </cell>
          <cell r="B8002" t="str">
            <v>FRANELA GRIS</v>
          </cell>
          <cell r="C8002">
            <v>12.5</v>
          </cell>
        </row>
        <row r="8003">
          <cell r="A8003">
            <v>110904</v>
          </cell>
          <cell r="B8003" t="str">
            <v>FRANELA ROJA 1MT</v>
          </cell>
          <cell r="C8003">
            <v>6.3000001907348597</v>
          </cell>
        </row>
        <row r="8004">
          <cell r="A8004">
            <v>110905</v>
          </cell>
          <cell r="B8004" t="str">
            <v>ESTOPA BLANCA 1 KG</v>
          </cell>
          <cell r="C8004">
            <v>16.399999999999999</v>
          </cell>
        </row>
        <row r="8005">
          <cell r="A8005">
            <v>110906</v>
          </cell>
          <cell r="B8005" t="str">
            <v>ESTOPA DE COLOR 1 KG.</v>
          </cell>
          <cell r="C8005">
            <v>60.340000152587898</v>
          </cell>
        </row>
        <row r="8006">
          <cell r="A8006">
            <v>110907</v>
          </cell>
          <cell r="B8006" t="str">
            <v>MANTA DE 80 cm cruda</v>
          </cell>
          <cell r="C8006">
            <v>8</v>
          </cell>
        </row>
        <row r="8007">
          <cell r="A8007">
            <v>110908</v>
          </cell>
          <cell r="B8007" t="str">
            <v>FRANELA GRIS I MTO.</v>
          </cell>
          <cell r="C8007">
            <v>7.8000001907348597</v>
          </cell>
        </row>
        <row r="8008">
          <cell r="A8008">
            <v>110909</v>
          </cell>
          <cell r="B8008" t="str">
            <v>FRANELA BLANCA POR METRO</v>
          </cell>
          <cell r="C8008">
            <v>6.3000001907348597</v>
          </cell>
        </row>
        <row r="8009">
          <cell r="A8009">
            <v>110910</v>
          </cell>
          <cell r="B8009" t="str">
            <v>ESTOPA BLANCA ESPECIAL</v>
          </cell>
          <cell r="C8009">
            <v>20.100000000000001</v>
          </cell>
        </row>
        <row r="8010">
          <cell r="A8010">
            <v>110912</v>
          </cell>
          <cell r="B8010" t="str">
            <v>TRAPO INDUSTRIAL CAMISETA COLOR</v>
          </cell>
          <cell r="C8010">
            <v>86.120002746582003</v>
          </cell>
        </row>
        <row r="8011">
          <cell r="A8011">
            <v>110913</v>
          </cell>
          <cell r="B8011" t="str">
            <v>TRAPO ABSORBENTE BRITEX VARIOS COLORES</v>
          </cell>
          <cell r="C8011">
            <v>10</v>
          </cell>
        </row>
        <row r="8012">
          <cell r="A8012">
            <v>110915</v>
          </cell>
          <cell r="B8012" t="str">
            <v>trapo oxxo amarillo</v>
          </cell>
          <cell r="C8012">
            <v>3.2000000476837198</v>
          </cell>
        </row>
        <row r="8013">
          <cell r="A8013">
            <v>110916</v>
          </cell>
          <cell r="B8013" t="str">
            <v>trapo oxxo azul</v>
          </cell>
          <cell r="C8013">
            <v>3.2000000476837198</v>
          </cell>
        </row>
        <row r="8014">
          <cell r="A8014">
            <v>110917</v>
          </cell>
          <cell r="B8014" t="str">
            <v>trapo oxxo naranja</v>
          </cell>
          <cell r="C8014">
            <v>3.2000000476837198</v>
          </cell>
        </row>
        <row r="8015">
          <cell r="A8015">
            <v>110918</v>
          </cell>
          <cell r="B8015" t="str">
            <v>toalla en rollo oxxo</v>
          </cell>
          <cell r="C8015">
            <v>24</v>
          </cell>
        </row>
        <row r="8016">
          <cell r="A8016">
            <v>110919</v>
          </cell>
          <cell r="B8016" t="str">
            <v>solucion para desinfectar verduras</v>
          </cell>
          <cell r="C8016">
            <v>62.849998474121101</v>
          </cell>
        </row>
        <row r="8017">
          <cell r="A8017">
            <v>110920</v>
          </cell>
          <cell r="B8017" t="str">
            <v>desengrasante para cosina</v>
          </cell>
          <cell r="C8017">
            <v>12.3699998855591</v>
          </cell>
        </row>
        <row r="8018">
          <cell r="A8018">
            <v>110921</v>
          </cell>
          <cell r="B8018" t="str">
            <v>baston de madera</v>
          </cell>
          <cell r="C8018">
            <v>6.5</v>
          </cell>
        </row>
        <row r="8019">
          <cell r="A8019">
            <v>110922</v>
          </cell>
          <cell r="B8019" t="str">
            <v>disco verde 14"</v>
          </cell>
          <cell r="C8019">
            <v>141.55999755859401</v>
          </cell>
        </row>
        <row r="8020">
          <cell r="A8020">
            <v>110923</v>
          </cell>
          <cell r="B8020" t="str">
            <v>higienico 5101</v>
          </cell>
          <cell r="C8020">
            <v>25.139999389648398</v>
          </cell>
        </row>
        <row r="8021">
          <cell r="A8021">
            <v>110924</v>
          </cell>
          <cell r="B8021" t="str">
            <v>bolsa 43*48 rollo NEGRA</v>
          </cell>
          <cell r="C8021">
            <v>35.919998168945298</v>
          </cell>
        </row>
        <row r="8022">
          <cell r="A8022">
            <v>110925</v>
          </cell>
          <cell r="B8022" t="str">
            <v>bolsa 30*37 rollo NEGRA</v>
          </cell>
          <cell r="C8022">
            <v>14.819999694824199</v>
          </cell>
        </row>
        <row r="8023">
          <cell r="A8023">
            <v>110926</v>
          </cell>
          <cell r="B8023" t="str">
            <v>baston fibra de vidrio</v>
          </cell>
          <cell r="C8023">
            <v>108.199996948242</v>
          </cell>
        </row>
        <row r="8024">
          <cell r="A8024">
            <v>110927</v>
          </cell>
          <cell r="B8024" t="str">
            <v>bomba para jabonera</v>
          </cell>
          <cell r="C8024">
            <v>3.4000000953674299</v>
          </cell>
        </row>
        <row r="8025">
          <cell r="A8025">
            <v>110928</v>
          </cell>
          <cell r="B8025" t="str">
            <v>señal de piso mojado</v>
          </cell>
          <cell r="C8025">
            <v>715.27001953125</v>
          </cell>
        </row>
        <row r="8026">
          <cell r="A8026">
            <v>110929</v>
          </cell>
          <cell r="B8026" t="str">
            <v>tambor de 50 litros</v>
          </cell>
          <cell r="C8026">
            <v>212.16000366210901</v>
          </cell>
        </row>
        <row r="8027">
          <cell r="A8027">
            <v>110930</v>
          </cell>
          <cell r="B8027" t="str">
            <v>battery 6v</v>
          </cell>
          <cell r="C8027">
            <v>110.15000152587901</v>
          </cell>
        </row>
        <row r="8028">
          <cell r="A8028">
            <v>110931</v>
          </cell>
          <cell r="B8028" t="str">
            <v>vaso mistique</v>
          </cell>
          <cell r="C8028">
            <v>637.5</v>
          </cell>
        </row>
        <row r="8029">
          <cell r="A8029">
            <v>110932</v>
          </cell>
          <cell r="B8029" t="str">
            <v>envase 1/4</v>
          </cell>
          <cell r="C8029">
            <v>3.9000000953674299</v>
          </cell>
        </row>
        <row r="8030">
          <cell r="A8030">
            <v>110933</v>
          </cell>
          <cell r="B8030" t="str">
            <v>despachador ele twin</v>
          </cell>
          <cell r="C8030">
            <v>385.20001220703102</v>
          </cell>
        </row>
        <row r="8031">
          <cell r="A8031">
            <v>110934</v>
          </cell>
          <cell r="B8031" t="str">
            <v>toalla rollo 180</v>
          </cell>
          <cell r="C8031">
            <v>199.80000305175801</v>
          </cell>
        </row>
        <row r="8032">
          <cell r="A8032">
            <v>110935</v>
          </cell>
          <cell r="B8032" t="str">
            <v>interdoblada blanca</v>
          </cell>
          <cell r="C8032">
            <v>368.39999389648398</v>
          </cell>
        </row>
        <row r="8033">
          <cell r="A8033">
            <v>110936</v>
          </cell>
          <cell r="B8033" t="str">
            <v>higienico junior c/12 rollos</v>
          </cell>
          <cell r="C8033">
            <v>230</v>
          </cell>
        </row>
        <row r="8034">
          <cell r="A8034">
            <v>110937</v>
          </cell>
          <cell r="B8034" t="str">
            <v>higienico tork</v>
          </cell>
          <cell r="C8034">
            <v>295.07998657226602</v>
          </cell>
        </row>
        <row r="8035">
          <cell r="A8035">
            <v>110938</v>
          </cell>
          <cell r="B8035" t="str">
            <v>mini fltr/regulador 1/4"</v>
          </cell>
          <cell r="C8035">
            <v>591.35998535156295</v>
          </cell>
        </row>
        <row r="8036">
          <cell r="A8036">
            <v>110939</v>
          </cell>
          <cell r="B8036" t="str">
            <v>regulador 1/4"15 CFM</v>
          </cell>
          <cell r="C8036">
            <v>248.24000549316401</v>
          </cell>
        </row>
        <row r="8037">
          <cell r="A8037">
            <v>110940</v>
          </cell>
          <cell r="B8037" t="str">
            <v>valvula porron</v>
          </cell>
          <cell r="C8037">
            <v>114.75</v>
          </cell>
        </row>
        <row r="8038">
          <cell r="A8038">
            <v>110941</v>
          </cell>
          <cell r="B8038" t="str">
            <v>tapa para botella litro</v>
          </cell>
          <cell r="C8038">
            <v>0.34999999403953602</v>
          </cell>
        </row>
        <row r="8039">
          <cell r="A8039">
            <v>110942</v>
          </cell>
          <cell r="B8039" t="str">
            <v>tork tradicional</v>
          </cell>
          <cell r="C8039">
            <v>259.29000854492199</v>
          </cell>
        </row>
        <row r="8040">
          <cell r="A8040">
            <v>110943</v>
          </cell>
          <cell r="B8040" t="str">
            <v>tork facial</v>
          </cell>
          <cell r="C8040">
            <v>264.29998779296898</v>
          </cell>
        </row>
        <row r="8041">
          <cell r="A8041">
            <v>110944</v>
          </cell>
          <cell r="B8041" t="str">
            <v>tork jumbo</v>
          </cell>
          <cell r="C8041">
            <v>160</v>
          </cell>
        </row>
        <row r="8042">
          <cell r="A8042">
            <v>110945</v>
          </cell>
          <cell r="B8042" t="str">
            <v>tork junior</v>
          </cell>
          <cell r="C8042">
            <v>295.07998657226602</v>
          </cell>
        </row>
        <row r="8043">
          <cell r="A8043">
            <v>110946</v>
          </cell>
          <cell r="B8043" t="str">
            <v>trapo tipo M - G azul</v>
          </cell>
          <cell r="C8043">
            <v>3.5999999046325701</v>
          </cell>
        </row>
        <row r="8044">
          <cell r="A8044">
            <v>110947</v>
          </cell>
          <cell r="B8044" t="str">
            <v>trapo tipo M - G rosa</v>
          </cell>
          <cell r="C8044">
            <v>3.5999999046325701</v>
          </cell>
        </row>
        <row r="8045">
          <cell r="A8045">
            <v>110948</v>
          </cell>
          <cell r="B8045" t="str">
            <v>trapo tipo M - G azul</v>
          </cell>
          <cell r="C8045">
            <v>3.5999999046325701</v>
          </cell>
        </row>
        <row r="8046">
          <cell r="A8046">
            <v>110949</v>
          </cell>
          <cell r="B8046" t="str">
            <v>bolsa C171806N</v>
          </cell>
          <cell r="C8046">
            <v>202.49000549316401</v>
          </cell>
        </row>
        <row r="8047">
          <cell r="A8047">
            <v>110951</v>
          </cell>
          <cell r="B8047" t="str">
            <v>BOLSA TRANSPARENTE 20X30 1 KG</v>
          </cell>
          <cell r="C8047">
            <v>45.5</v>
          </cell>
        </row>
        <row r="8048">
          <cell r="A8048">
            <v>110952</v>
          </cell>
          <cell r="B8048" t="str">
            <v>BOLSA TRANSPARENTE 25X40  2KG</v>
          </cell>
          <cell r="C8048">
            <v>44.330001831054702</v>
          </cell>
        </row>
        <row r="8049">
          <cell r="A8049">
            <v>111011</v>
          </cell>
          <cell r="B8049" t="str">
            <v>AZUCAR SPLENDA</v>
          </cell>
          <cell r="C8049">
            <v>169</v>
          </cell>
        </row>
        <row r="8050">
          <cell r="A8050">
            <v>111098</v>
          </cell>
          <cell r="B8050" t="str">
            <v>TOALLERO PALANCA ALTERO BLANCO</v>
          </cell>
          <cell r="C8050">
            <v>1171</v>
          </cell>
        </row>
        <row r="8051">
          <cell r="A8051">
            <v>111101</v>
          </cell>
          <cell r="B8051" t="str">
            <v>LIMPIADOR DE HULE CON MANGO.</v>
          </cell>
          <cell r="C8051">
            <v>147.5</v>
          </cell>
        </row>
        <row r="8052">
          <cell r="A8052">
            <v>111102</v>
          </cell>
          <cell r="B8052" t="str">
            <v>JALADOR P/PISO 24 BLANCO</v>
          </cell>
          <cell r="C8052">
            <v>269.76</v>
          </cell>
        </row>
        <row r="8053">
          <cell r="A8053">
            <v>111103</v>
          </cell>
          <cell r="B8053" t="str">
            <v>JALADOR P/PISO 24 AMARILLO</v>
          </cell>
          <cell r="C8053">
            <v>269.76</v>
          </cell>
        </row>
        <row r="8054">
          <cell r="A8054">
            <v>111104</v>
          </cell>
          <cell r="B8054" t="str">
            <v>JALADOR P/PISO 24 VERDE</v>
          </cell>
          <cell r="C8054">
            <v>269.76</v>
          </cell>
        </row>
        <row r="8055">
          <cell r="A8055">
            <v>111105</v>
          </cell>
          <cell r="B8055" t="str">
            <v>JALADOR PARA PISO 18 BLANCO</v>
          </cell>
          <cell r="C8055">
            <v>206.71</v>
          </cell>
        </row>
        <row r="8056">
          <cell r="A8056">
            <v>111106</v>
          </cell>
          <cell r="B8056" t="str">
            <v>JALADOR PARA PISO 18 ROJO</v>
          </cell>
          <cell r="C8056">
            <v>147.5</v>
          </cell>
        </row>
        <row r="8057">
          <cell r="A8057">
            <v>111107</v>
          </cell>
          <cell r="B8057" t="str">
            <v>JALADOR DE HULE NEGRO DE 75 cm</v>
          </cell>
          <cell r="C8057">
            <v>40</v>
          </cell>
        </row>
        <row r="8058">
          <cell r="A8058">
            <v>111108</v>
          </cell>
          <cell r="B8058" t="str">
            <v>Jalador plastico espuma verde</v>
          </cell>
          <cell r="C8058">
            <v>130.22</v>
          </cell>
        </row>
        <row r="8059">
          <cell r="A8059">
            <v>111109</v>
          </cell>
          <cell r="B8059" t="str">
            <v>JALADOR MANGO METALICO 50CM.</v>
          </cell>
          <cell r="C8059">
            <v>16</v>
          </cell>
        </row>
        <row r="8060">
          <cell r="A8060">
            <v>111110</v>
          </cell>
          <cell r="B8060" t="str">
            <v>BASTON FIBRA DE VIDRIO AZUL</v>
          </cell>
          <cell r="C8060">
            <v>140.53999328613301</v>
          </cell>
        </row>
        <row r="8061">
          <cell r="A8061">
            <v>111111</v>
          </cell>
          <cell r="B8061" t="str">
            <v>MANGO FIBRA VIDRIO 48 ROJO DELIM</v>
          </cell>
          <cell r="C8061">
            <v>700</v>
          </cell>
        </row>
        <row r="8062">
          <cell r="A8062">
            <v>111112</v>
          </cell>
          <cell r="B8062" t="str">
            <v>Mango baston metalico negro punta roja</v>
          </cell>
          <cell r="C8062">
            <v>47.700000762939503</v>
          </cell>
        </row>
        <row r="8063">
          <cell r="A8063">
            <v>111113</v>
          </cell>
          <cell r="B8063" t="str">
            <v>Mango profesional</v>
          </cell>
          <cell r="C8063">
            <v>29.0100002288818</v>
          </cell>
        </row>
        <row r="8064">
          <cell r="A8064">
            <v>111114</v>
          </cell>
          <cell r="B8064" t="str">
            <v xml:space="preserve">ESCOBA METALICA P/JARDIN </v>
          </cell>
          <cell r="C8064">
            <v>58.220001220703097</v>
          </cell>
        </row>
        <row r="8065">
          <cell r="A8065">
            <v>111115</v>
          </cell>
          <cell r="B8065" t="str">
            <v>MANGO FIBRA DE VIDRIO 60 AMA. DELIM.</v>
          </cell>
          <cell r="C8065">
            <v>220</v>
          </cell>
        </row>
        <row r="8066">
          <cell r="A8066">
            <v>111116</v>
          </cell>
          <cell r="B8066" t="str">
            <v>Mango lamina reforzado varios colores</v>
          </cell>
          <cell r="C8066">
            <v>15.9</v>
          </cell>
        </row>
        <row r="8067">
          <cell r="A8067">
            <v>111117</v>
          </cell>
          <cell r="B8067" t="str">
            <v>Limpieza de silos II</v>
          </cell>
          <cell r="C8067">
            <v>12000</v>
          </cell>
        </row>
        <row r="8068">
          <cell r="A8068">
            <v>111118</v>
          </cell>
          <cell r="B8068" t="str">
            <v>Limpieza de silos III</v>
          </cell>
          <cell r="C8068">
            <v>10180</v>
          </cell>
        </row>
        <row r="8069">
          <cell r="A8069">
            <v>111119</v>
          </cell>
          <cell r="B8069" t="str">
            <v>Trapeador intercambiable</v>
          </cell>
          <cell r="C8069">
            <v>30.5</v>
          </cell>
        </row>
        <row r="8070">
          <cell r="A8070">
            <v>111120</v>
          </cell>
          <cell r="B8070" t="str">
            <v>trapeador policlean</v>
          </cell>
          <cell r="C8070">
            <v>69.699996948242202</v>
          </cell>
        </row>
        <row r="8071">
          <cell r="A8071">
            <v>111121</v>
          </cell>
          <cell r="B8071" t="str">
            <v>Deposito jabonera blanco</v>
          </cell>
          <cell r="C8071">
            <v>103</v>
          </cell>
        </row>
        <row r="8072">
          <cell r="A8072">
            <v>111122</v>
          </cell>
          <cell r="B8072" t="str">
            <v xml:space="preserve">KLEENEX 300 MTS HD CAJA C/12 ROLLOS </v>
          </cell>
          <cell r="C8072">
            <v>335</v>
          </cell>
        </row>
        <row r="8073">
          <cell r="A8073">
            <v>111123</v>
          </cell>
          <cell r="B8073" t="str">
            <v>LIMPIA VIDRIOS CON ESPONJA</v>
          </cell>
          <cell r="C8073">
            <v>23.5</v>
          </cell>
        </row>
        <row r="8074">
          <cell r="A8074">
            <v>111124</v>
          </cell>
          <cell r="B8074" t="str">
            <v>PILA DURACELL TAMAÑO "C"</v>
          </cell>
          <cell r="C8074">
            <v>18.96</v>
          </cell>
        </row>
        <row r="8075">
          <cell r="A8075">
            <v>111125</v>
          </cell>
          <cell r="B8075" t="str">
            <v>RADIATOR BRUSH         WS1VAG9</v>
          </cell>
          <cell r="C8075">
            <v>100.360000610352</v>
          </cell>
        </row>
        <row r="8076">
          <cell r="A8076">
            <v>111126</v>
          </cell>
          <cell r="B8076" t="str">
            <v>restirador de hule-esponja</v>
          </cell>
          <cell r="C8076">
            <v>27</v>
          </cell>
        </row>
        <row r="8077">
          <cell r="A8077">
            <v>111127</v>
          </cell>
          <cell r="B8077" t="str">
            <v>repuesto aero awk</v>
          </cell>
          <cell r="C8077">
            <v>27.62</v>
          </cell>
        </row>
        <row r="8078">
          <cell r="A8078">
            <v>111128</v>
          </cell>
          <cell r="B8078" t="str">
            <v>PILA DURACELL TAMAÑO "D"</v>
          </cell>
          <cell r="C8078">
            <v>18.959999084472699</v>
          </cell>
        </row>
        <row r="8079">
          <cell r="A8079">
            <v>111129</v>
          </cell>
          <cell r="B8079" t="str">
            <v xml:space="preserve">JERGA </v>
          </cell>
          <cell r="C8079">
            <v>12.5</v>
          </cell>
        </row>
        <row r="8080">
          <cell r="A8080">
            <v>111130</v>
          </cell>
          <cell r="B8080" t="str">
            <v>BOLSA 38 x 60 NEGRA C/200 (C386012K)</v>
          </cell>
          <cell r="C8080">
            <v>318.10000610351602</v>
          </cell>
        </row>
        <row r="8081">
          <cell r="A8081">
            <v>111131</v>
          </cell>
          <cell r="B8081" t="str">
            <v xml:space="preserve">TOALLA EN ROLLO PETALO 180 MTS BLANCO CAJA C/6 </v>
          </cell>
          <cell r="C8081">
            <v>233.42999267578099</v>
          </cell>
        </row>
        <row r="8082">
          <cell r="A8082">
            <v>111132</v>
          </cell>
          <cell r="B8082" t="str">
            <v xml:space="preserve">SERVITOALLAS KIMLARK DE 60 HD CAJA C/24 (92109) </v>
          </cell>
          <cell r="C8082">
            <v>195.39999389648401</v>
          </cell>
        </row>
        <row r="8083">
          <cell r="A8083">
            <v>111133</v>
          </cell>
          <cell r="B8083" t="str">
            <v>VANGUARD TOALLA INTERDOBLADA H/S (CAJA C/2000)</v>
          </cell>
          <cell r="C8083">
            <v>185</v>
          </cell>
        </row>
        <row r="8084">
          <cell r="A8084">
            <v>111134</v>
          </cell>
          <cell r="B8084" t="str">
            <v>SERVITOALLA ADVANCED TORK C/24</v>
          </cell>
          <cell r="C8084">
            <v>306.5</v>
          </cell>
        </row>
        <row r="8085">
          <cell r="A8085">
            <v>111135</v>
          </cell>
          <cell r="B8085" t="str">
            <v>CAJA BOLSA 24 X 24 ROJA C/1000</v>
          </cell>
          <cell r="C8085">
            <v>343.13000488281301</v>
          </cell>
        </row>
        <row r="8086">
          <cell r="A8086">
            <v>111136</v>
          </cell>
          <cell r="B8086" t="str">
            <v xml:space="preserve">BOLSA 79 X 109 CM VERDE C/250 PZ (C304314M) </v>
          </cell>
          <cell r="C8086">
            <v>314.27999877929699</v>
          </cell>
        </row>
        <row r="8087">
          <cell r="A8087">
            <v>111137</v>
          </cell>
          <cell r="B8087" t="str">
            <v>BOLSA 84 X 1.02 CM C/250 PZ  BLANCO  (C334017W)</v>
          </cell>
          <cell r="C8087">
            <v>347.760009765625</v>
          </cell>
        </row>
        <row r="8088">
          <cell r="A8088">
            <v>111138</v>
          </cell>
          <cell r="B8088" t="str">
            <v>CESTO DE BASURA CON PEDAL 20 LTS</v>
          </cell>
          <cell r="C8088">
            <v>112</v>
          </cell>
        </row>
        <row r="8089">
          <cell r="A8089">
            <v>111139</v>
          </cell>
          <cell r="B8089" t="str">
            <v>BOTE AGUA INORGANICO</v>
          </cell>
          <cell r="C8089">
            <v>147.5</v>
          </cell>
        </row>
        <row r="8090">
          <cell r="A8090">
            <v>111140</v>
          </cell>
          <cell r="B8090" t="str">
            <v>Cepillo circular de nylon</v>
          </cell>
          <cell r="C8090">
            <v>802</v>
          </cell>
        </row>
        <row r="8091">
          <cell r="A8091">
            <v>111141</v>
          </cell>
          <cell r="B8091" t="str">
            <v>COFIA NEGRA PIEZA</v>
          </cell>
          <cell r="C8091">
            <v>1.5299999713897701</v>
          </cell>
        </row>
        <row r="8092">
          <cell r="A8092">
            <v>111142</v>
          </cell>
          <cell r="B8092" t="str">
            <v>CONTENEDOR CON RUEDAS Y TAPA RUBBER</v>
          </cell>
          <cell r="C8092">
            <v>1026.90002441406</v>
          </cell>
        </row>
        <row r="8093">
          <cell r="A8093">
            <v>111143</v>
          </cell>
          <cell r="B8093" t="str">
            <v>CONTENEDOR 3520</v>
          </cell>
          <cell r="C8093">
            <v>710</v>
          </cell>
        </row>
        <row r="8094">
          <cell r="A8094">
            <v>111144</v>
          </cell>
          <cell r="B8094" t="str">
            <v xml:space="preserve">CONTENEDOR DE RUEDAS BRUTE </v>
          </cell>
          <cell r="C8094">
            <v>1332.5</v>
          </cell>
        </row>
        <row r="8095">
          <cell r="A8095">
            <v>111145</v>
          </cell>
          <cell r="B8095" t="str">
            <v>SERVILLETAS KLEENEX DE LUJO (91670)</v>
          </cell>
          <cell r="C8095">
            <v>276.39999389648398</v>
          </cell>
        </row>
        <row r="8096">
          <cell r="A8096">
            <v>111146</v>
          </cell>
          <cell r="B8096" t="str">
            <v>Escurridor y esponja c mango</v>
          </cell>
          <cell r="C8096">
            <v>206.02999877929699</v>
          </cell>
        </row>
        <row r="8097">
          <cell r="A8097">
            <v>111147</v>
          </cell>
          <cell r="B8097" t="str">
            <v>CUBREBOCA POLIPROP 2 CAPAS     BLANCO</v>
          </cell>
          <cell r="C8097">
            <v>0.33000001311302202</v>
          </cell>
        </row>
        <row r="8098">
          <cell r="A8098">
            <v>111148</v>
          </cell>
          <cell r="B8098" t="str">
            <v>BOLSA HR2433</v>
          </cell>
          <cell r="C8098">
            <v>261.07000732421898</v>
          </cell>
        </row>
        <row r="8099">
          <cell r="A8099">
            <v>111149</v>
          </cell>
          <cell r="B8099" t="str">
            <v>ALGUISIDA SUPER KRYSTAL 1  LITRO</v>
          </cell>
          <cell r="C8099">
            <v>102.58999633789099</v>
          </cell>
        </row>
        <row r="8100">
          <cell r="A8100">
            <v>111150</v>
          </cell>
          <cell r="B8100" t="str">
            <v>CAJA DE BOLSA 84 X 102 C/500 PZS (C334011N)</v>
          </cell>
          <cell r="C8100">
            <v>367.80999755859398</v>
          </cell>
        </row>
        <row r="8101">
          <cell r="A8101">
            <v>111151</v>
          </cell>
          <cell r="B8101" t="str">
            <v>EASY OFF BAM</v>
          </cell>
          <cell r="C8101">
            <v>42.669998168945298</v>
          </cell>
        </row>
        <row r="8102">
          <cell r="A8102">
            <v>111152</v>
          </cell>
          <cell r="B8102" t="str">
            <v>LA FINA SAL FLUOR</v>
          </cell>
          <cell r="C8102">
            <v>6.8000001907348597</v>
          </cell>
        </row>
        <row r="8103">
          <cell r="A8103">
            <v>111153</v>
          </cell>
          <cell r="B8103" t="str">
            <v>MANGUERA PARA AGUA</v>
          </cell>
          <cell r="C8103">
            <v>351.72000122070301</v>
          </cell>
        </row>
        <row r="8104">
          <cell r="A8104">
            <v>111154</v>
          </cell>
          <cell r="B8104" t="str">
            <v>CURITAS</v>
          </cell>
          <cell r="C8104">
            <v>70.690002441406307</v>
          </cell>
        </row>
        <row r="8105">
          <cell r="A8105">
            <v>111155</v>
          </cell>
          <cell r="B8105" t="str">
            <v xml:space="preserve">BOLSA 76 X 109 CM AZUL  (C304314B) </v>
          </cell>
          <cell r="C8105">
            <v>288.61999511718801</v>
          </cell>
        </row>
        <row r="8106">
          <cell r="A8106">
            <v>111156</v>
          </cell>
          <cell r="B8106" t="str">
            <v>2424N6M BOLSA 24X24 20R 6 MIC. BLANCA</v>
          </cell>
          <cell r="C8106">
            <v>269.510009765625</v>
          </cell>
        </row>
        <row r="8107">
          <cell r="A8107">
            <v>111157</v>
          </cell>
          <cell r="B8107" t="str">
            <v>Extension azul</v>
          </cell>
          <cell r="C8107">
            <v>197.41000366210901</v>
          </cell>
        </row>
        <row r="8108">
          <cell r="A8108">
            <v>111158</v>
          </cell>
          <cell r="B8108" t="str">
            <v>CEPILLO CARLISLE</v>
          </cell>
          <cell r="C8108">
            <v>124.09999847412099</v>
          </cell>
        </row>
        <row r="8109">
          <cell r="A8109">
            <v>111159</v>
          </cell>
          <cell r="B8109" t="str">
            <v>Atomizador y cartucho sloan</v>
          </cell>
          <cell r="C8109">
            <v>324</v>
          </cell>
        </row>
        <row r="8110">
          <cell r="A8110">
            <v>111160</v>
          </cell>
          <cell r="B8110" t="str">
            <v>CEPILLO TIPO ESCOBA DE POLIESTER NEGRO (DICO)</v>
          </cell>
          <cell r="C8110">
            <v>44.799999237060497</v>
          </cell>
        </row>
        <row r="8111">
          <cell r="A8111">
            <v>111161</v>
          </cell>
          <cell r="B8111" t="str">
            <v>CAJA BOLSA 38 X 60 NATURAL (C386012N) 96 x 152 C/200</v>
          </cell>
          <cell r="C8111">
            <v>318.10000610351602</v>
          </cell>
        </row>
        <row r="8112">
          <cell r="A8112">
            <v>111162</v>
          </cell>
          <cell r="B8112" t="str">
            <v>RECOGEDOR ESPECIAL FLIPP AMARILLO</v>
          </cell>
          <cell r="C8112">
            <v>15</v>
          </cell>
        </row>
        <row r="8113">
          <cell r="A8113">
            <v>111163</v>
          </cell>
          <cell r="B8113" t="str">
            <v>BATERIA ALKALINA 6V WS2HYH8</v>
          </cell>
          <cell r="C8113">
            <v>158.92999267578099</v>
          </cell>
        </row>
        <row r="8114">
          <cell r="A8114">
            <v>111164</v>
          </cell>
          <cell r="B8114" t="str">
            <v>cepillo p/detallado azul</v>
          </cell>
          <cell r="C8114">
            <v>25</v>
          </cell>
        </row>
        <row r="8115">
          <cell r="A8115">
            <v>111165</v>
          </cell>
          <cell r="B8115" t="str">
            <v>TAPETE TIPO RIZO 07*.80</v>
          </cell>
          <cell r="C8115">
            <v>882</v>
          </cell>
        </row>
        <row r="8116">
          <cell r="A8116">
            <v>111166</v>
          </cell>
          <cell r="B8116" t="str">
            <v xml:space="preserve">MICROFIBRA DE ALTO DESEMPEÑO </v>
          </cell>
          <cell r="C8116">
            <v>10.5</v>
          </cell>
        </row>
        <row r="8117">
          <cell r="A8117">
            <v>111167</v>
          </cell>
          <cell r="B8117" t="str">
            <v>GUANTE ROJO DERMA CARE</v>
          </cell>
          <cell r="C8117">
            <v>13.5</v>
          </cell>
        </row>
        <row r="8118">
          <cell r="A8118">
            <v>111168</v>
          </cell>
          <cell r="B8118" t="str">
            <v>Basurero rectangular</v>
          </cell>
          <cell r="C8118">
            <v>1038.5</v>
          </cell>
        </row>
        <row r="8119">
          <cell r="A8119">
            <v>111169</v>
          </cell>
          <cell r="B8119" t="str">
            <v>BOLSA AZUL  60 X 60  20R  (2424AZU)</v>
          </cell>
          <cell r="C8119">
            <v>241.47000122070301</v>
          </cell>
        </row>
        <row r="8120">
          <cell r="A8120">
            <v>111170</v>
          </cell>
          <cell r="B8120" t="str">
            <v>JABON EN ESPUMA EXPERIENCE CAJA C/4</v>
          </cell>
          <cell r="C8120">
            <v>650</v>
          </cell>
        </row>
        <row r="8121">
          <cell r="A8121">
            <v>111171</v>
          </cell>
          <cell r="B8121" t="str">
            <v>TAPETE TIPO RIZO 0.80 * 1.80</v>
          </cell>
          <cell r="C8121">
            <v>1944</v>
          </cell>
        </row>
        <row r="8122">
          <cell r="A8122">
            <v>111172</v>
          </cell>
          <cell r="B8122" t="str">
            <v xml:space="preserve">TAPETE PLATA RESPALDO Y ORILLAS .55 X 1.60 MTS </v>
          </cell>
          <cell r="C8122">
            <v>1017.90002441406</v>
          </cell>
        </row>
        <row r="8123">
          <cell r="A8123">
            <v>111173</v>
          </cell>
          <cell r="B8123" t="str">
            <v>TAPETE PLATA RESPALDO Y ORILLAS 0.55 X 1.8 MTS</v>
          </cell>
          <cell r="C8123">
            <v>717.75</v>
          </cell>
        </row>
        <row r="8124">
          <cell r="A8124">
            <v>111174</v>
          </cell>
          <cell r="B8124" t="str">
            <v>TAPETE PLATA RESPALDO Y ORILLAS 0.55 X 1.90 MTS</v>
          </cell>
          <cell r="C8124">
            <v>1070.01000976563</v>
          </cell>
        </row>
        <row r="8125">
          <cell r="A8125">
            <v>111175</v>
          </cell>
          <cell r="B8125" t="str">
            <v>TAPETE PLATA RESPALDO Y ORILLAS 0.55 X 4.50 MTS</v>
          </cell>
          <cell r="C8125">
            <v>2335.94995117188</v>
          </cell>
        </row>
        <row r="8126">
          <cell r="A8126">
            <v>111176</v>
          </cell>
          <cell r="B8126" t="str">
            <v>TAPETE RIZO GRIS ACERO RESPALDO ORILLAS 1.20 X 2.10 MTS</v>
          </cell>
          <cell r="C8126">
            <v>2035.80004882813</v>
          </cell>
        </row>
        <row r="8127">
          <cell r="A8127">
            <v>111177</v>
          </cell>
          <cell r="B8127" t="str">
            <v>CONTENEDOR 2956</v>
          </cell>
          <cell r="C8127">
            <v>71.199996948242202</v>
          </cell>
        </row>
        <row r="8128">
          <cell r="A8128">
            <v>111178</v>
          </cell>
          <cell r="B8128" t="str">
            <v>TAPA 3569-88</v>
          </cell>
          <cell r="C8128">
            <v>289.10998535156301</v>
          </cell>
        </row>
        <row r="8129">
          <cell r="A8129">
            <v>111179</v>
          </cell>
          <cell r="B8129" t="str">
            <v>WYPALL ANTIBACTERIAL 5 COLORES</v>
          </cell>
          <cell r="C8129">
            <v>359</v>
          </cell>
        </row>
        <row r="8130">
          <cell r="A8130">
            <v>111180</v>
          </cell>
          <cell r="B8130" t="str">
            <v>ESCOBA DE PLASTICO AZUL</v>
          </cell>
          <cell r="C8130">
            <v>20</v>
          </cell>
        </row>
        <row r="8131">
          <cell r="A8131">
            <v>111181</v>
          </cell>
          <cell r="B8131" t="str">
            <v>TAPETE CAVALIER</v>
          </cell>
          <cell r="C8131">
            <v>522.719970703125</v>
          </cell>
        </row>
        <row r="8132">
          <cell r="A8132">
            <v>111182</v>
          </cell>
          <cell r="B8132" t="str">
            <v xml:space="preserve">CUBETA PLASTICO AMARILLA 19 LTS. </v>
          </cell>
          <cell r="C8132">
            <v>52.7700004577637</v>
          </cell>
        </row>
        <row r="8133">
          <cell r="A8133">
            <v>111183</v>
          </cell>
          <cell r="B8133" t="str">
            <v xml:space="preserve">CUBETA PLASTICO AZUL 19 LTS. </v>
          </cell>
          <cell r="C8133">
            <v>44.830001831054702</v>
          </cell>
        </row>
        <row r="8134">
          <cell r="A8134">
            <v>111184</v>
          </cell>
          <cell r="B8134" t="str">
            <v>CUBETA PLASTICO AMARILLA OXXOS</v>
          </cell>
          <cell r="C8134">
            <v>38.700000762939503</v>
          </cell>
        </row>
        <row r="8135">
          <cell r="A8135">
            <v>111185</v>
          </cell>
          <cell r="B8135" t="str">
            <v>CUBETA PLASTICO ROJA 19 LTS.</v>
          </cell>
          <cell r="C8135">
            <v>44.279998779296903</v>
          </cell>
        </row>
        <row r="8136">
          <cell r="A8136">
            <v>111186</v>
          </cell>
          <cell r="B8136" t="str">
            <v>PETALO 250 MTS HD CAJA C/6 ROLLOS</v>
          </cell>
          <cell r="C8136">
            <v>139</v>
          </cell>
        </row>
        <row r="8137">
          <cell r="A8137">
            <v>111187</v>
          </cell>
          <cell r="B8137" t="str">
            <v>TORK ADVANCED TOALLA ROLLO BLANCA H/S 180M</v>
          </cell>
          <cell r="C8137">
            <v>391.55999755859398</v>
          </cell>
        </row>
        <row r="8138">
          <cell r="A8138">
            <v>111188</v>
          </cell>
          <cell r="B8138" t="str">
            <v>TORK UNIVERSAL H. BOBINA MULTI MAXI BLANCO H/D 200</v>
          </cell>
          <cell r="C8138">
            <v>175</v>
          </cell>
        </row>
        <row r="8139">
          <cell r="A8139">
            <v>111189</v>
          </cell>
          <cell r="B8139" t="str">
            <v>Agente floculante</v>
          </cell>
          <cell r="C8139">
            <v>98</v>
          </cell>
        </row>
        <row r="8140">
          <cell r="A8140">
            <v>111190</v>
          </cell>
          <cell r="B8140" t="str">
            <v>TAPETE MOD.6050 TIPO RIZO CON RESPALDO ORILLA Y LOGOTIPO</v>
          </cell>
          <cell r="C8140">
            <v>2098.80004882813</v>
          </cell>
        </row>
        <row r="8141">
          <cell r="A8141">
            <v>111191</v>
          </cell>
          <cell r="B8141" t="str">
            <v>PILA 9volts paq 6</v>
          </cell>
          <cell r="C8141">
            <v>228.419998168945</v>
          </cell>
        </row>
        <row r="8142">
          <cell r="A8142">
            <v>111192</v>
          </cell>
          <cell r="B8142" t="str">
            <v>vanguard maxirollo</v>
          </cell>
          <cell r="C8142">
            <v>158.419998168945</v>
          </cell>
        </row>
        <row r="8143">
          <cell r="A8143">
            <v>111199</v>
          </cell>
          <cell r="B8143" t="str">
            <v>BASURERO BASCULANTE RED. GRANDE GRIS</v>
          </cell>
          <cell r="C8143">
            <v>1685.5</v>
          </cell>
        </row>
        <row r="8144">
          <cell r="A8144">
            <v>111200</v>
          </cell>
          <cell r="B8144" t="str">
            <v>TAPA 3066</v>
          </cell>
          <cell r="C8144">
            <v>146</v>
          </cell>
        </row>
        <row r="8145">
          <cell r="A8145">
            <v>111201</v>
          </cell>
          <cell r="B8145" t="str">
            <v>RECOGEDOR ECONOMICO MANGO PLASTICO</v>
          </cell>
          <cell r="C8145">
            <v>10</v>
          </cell>
        </row>
        <row r="8146">
          <cell r="A8146">
            <v>111202</v>
          </cell>
          <cell r="B8146" t="str">
            <v>RECOGEDOR DE LAMINA</v>
          </cell>
          <cell r="C8146">
            <v>10</v>
          </cell>
        </row>
        <row r="8147">
          <cell r="A8147">
            <v>111203</v>
          </cell>
          <cell r="B8147" t="str">
            <v>RECOGEDOR ROJO</v>
          </cell>
          <cell r="C8147">
            <v>91.629997253417997</v>
          </cell>
        </row>
        <row r="8148">
          <cell r="A8148">
            <v>111204</v>
          </cell>
          <cell r="B8148" t="str">
            <v>RECOGEDOR ESPECIAL DAWN FLIP</v>
          </cell>
          <cell r="C8148">
            <v>15</v>
          </cell>
        </row>
        <row r="8149">
          <cell r="A8149">
            <v>111205</v>
          </cell>
          <cell r="B8149" t="str">
            <v>TARIMAS ANTIDERRAME</v>
          </cell>
          <cell r="C8149">
            <v>1</v>
          </cell>
        </row>
        <row r="8150">
          <cell r="A8150">
            <v>111230</v>
          </cell>
          <cell r="B8150" t="str">
            <v>AROMATIZANTE LEMON LIME</v>
          </cell>
          <cell r="C8150">
            <v>70.959999084472699</v>
          </cell>
        </row>
        <row r="8151">
          <cell r="A8151">
            <v>111263</v>
          </cell>
          <cell r="B8151" t="str">
            <v>LIMPIADOR DE PISOS ALEX GALON</v>
          </cell>
          <cell r="C8151">
            <v>133.61999511718801</v>
          </cell>
        </row>
        <row r="8152">
          <cell r="A8152">
            <v>111280</v>
          </cell>
          <cell r="B8152" t="str">
            <v>Cesto basura rectangular sct</v>
          </cell>
          <cell r="C8152">
            <v>30.649999618530298</v>
          </cell>
        </row>
        <row r="8153">
          <cell r="A8153">
            <v>111281</v>
          </cell>
          <cell r="B8153" t="str">
            <v>23 gal sq w/swing top combo (R7920-20/BE)</v>
          </cell>
          <cell r="C8153">
            <v>866.22998046875</v>
          </cell>
        </row>
        <row r="8154">
          <cell r="A8154">
            <v>111282</v>
          </cell>
          <cell r="B8154" t="str">
            <v>bastidor de aluminio</v>
          </cell>
          <cell r="C8154">
            <v>400</v>
          </cell>
        </row>
        <row r="8155">
          <cell r="A8155">
            <v>111283</v>
          </cell>
          <cell r="B8155" t="str">
            <v>SWING IN TOP 3569-88</v>
          </cell>
          <cell r="C8155">
            <v>328.20999145507801</v>
          </cell>
        </row>
        <row r="8156">
          <cell r="A8156">
            <v>111284</v>
          </cell>
          <cell r="B8156" t="str">
            <v>PEDESTAL DE MADERA</v>
          </cell>
          <cell r="C8156">
            <v>192.85000610351599</v>
          </cell>
        </row>
        <row r="8157">
          <cell r="A8157">
            <v>111285</v>
          </cell>
          <cell r="B8157" t="str">
            <v>LT1601 ASPIRADORA VERT.16LITE TRAC</v>
          </cell>
          <cell r="C8157">
            <v>30.809999465942401</v>
          </cell>
        </row>
        <row r="8158">
          <cell r="A8158">
            <v>111286</v>
          </cell>
          <cell r="B8158" t="str">
            <v>CINTA CANELA DE 2" X 100 MTS</v>
          </cell>
          <cell r="C8158">
            <v>15.75</v>
          </cell>
        </row>
        <row r="8159">
          <cell r="A8159">
            <v>111287</v>
          </cell>
          <cell r="B8159" t="str">
            <v>TRAPEADOR  BRUSHTECH</v>
          </cell>
          <cell r="C8159">
            <v>30.159999847412099</v>
          </cell>
        </row>
        <row r="8160">
          <cell r="A8160">
            <v>111288</v>
          </cell>
          <cell r="B8160" t="str">
            <v xml:space="preserve">ESCOBA INDUSTRIAL ESPIGA </v>
          </cell>
          <cell r="C8160">
            <v>29</v>
          </cell>
        </row>
        <row r="8161">
          <cell r="A8161">
            <v>111289</v>
          </cell>
          <cell r="B8161" t="str">
            <v>JUEGO DE DESECHABLES</v>
          </cell>
          <cell r="C8161">
            <v>28</v>
          </cell>
        </row>
        <row r="8162">
          <cell r="A8162">
            <v>111290</v>
          </cell>
          <cell r="B8162" t="str">
            <v xml:space="preserve">BASE BRUTE 44 GLS. 1 PZA RB </v>
          </cell>
          <cell r="C8162">
            <v>596.82000732421898</v>
          </cell>
        </row>
        <row r="8163">
          <cell r="A8163">
            <v>111291</v>
          </cell>
          <cell r="B8163" t="str">
            <v xml:space="preserve">TAPA BRUTE 44 GLS 1 PZA. RB </v>
          </cell>
          <cell r="C8163">
            <v>260</v>
          </cell>
        </row>
        <row r="8164">
          <cell r="A8164">
            <v>111292</v>
          </cell>
          <cell r="B8164" t="str">
            <v xml:space="preserve">GLOBOS DECORTIVO </v>
          </cell>
          <cell r="C8164">
            <v>25</v>
          </cell>
        </row>
        <row r="8165">
          <cell r="A8165">
            <v>111293</v>
          </cell>
          <cell r="B8165" t="str">
            <v>PIÑATA CHICA</v>
          </cell>
          <cell r="C8165">
            <v>30.170000076293899</v>
          </cell>
        </row>
        <row r="8166">
          <cell r="A8166">
            <v>111294</v>
          </cell>
          <cell r="B8166" t="str">
            <v>ESCOBA PEÑOLERA INDUSTRIAL NATURAL</v>
          </cell>
          <cell r="C8166">
            <v>49.830001831054702</v>
          </cell>
        </row>
        <row r="8167">
          <cell r="A8167">
            <v>111295</v>
          </cell>
          <cell r="B8167" t="str">
            <v xml:space="preserve">JALADOR METALICO REFORZADO </v>
          </cell>
          <cell r="C8167">
            <v>107.550003051758</v>
          </cell>
        </row>
        <row r="8168">
          <cell r="A8168">
            <v>111296</v>
          </cell>
          <cell r="B8168" t="str">
            <v xml:space="preserve">PETALO 500 MT.HD CAJA C/6 ROLLO </v>
          </cell>
          <cell r="C8168">
            <v>293.010009765625</v>
          </cell>
        </row>
        <row r="8169">
          <cell r="A8169">
            <v>111297</v>
          </cell>
          <cell r="B8169" t="str">
            <v>FIBRA NEGRA ECONOMICA</v>
          </cell>
          <cell r="C8169">
            <v>4.7399997711181596</v>
          </cell>
        </row>
        <row r="8170">
          <cell r="A8170">
            <v>111299</v>
          </cell>
          <cell r="B8170" t="str">
            <v>Pasta verde 9 kilos</v>
          </cell>
          <cell r="C8170">
            <v>924.13000488281295</v>
          </cell>
        </row>
        <row r="8171">
          <cell r="A8171">
            <v>111301</v>
          </cell>
          <cell r="B8171" t="str">
            <v>TRAPEADOR P/ ASEO DE CARROS</v>
          </cell>
          <cell r="C8171">
            <v>18</v>
          </cell>
        </row>
        <row r="8172">
          <cell r="A8172">
            <v>111302</v>
          </cell>
          <cell r="B8172" t="str">
            <v>TRAPEADOR DE GAS</v>
          </cell>
          <cell r="C8172">
            <v>25.2</v>
          </cell>
        </row>
        <row r="8173">
          <cell r="A8173">
            <v>111303</v>
          </cell>
          <cell r="B8173" t="str">
            <v>TRAPEADOR 1 kg. MANGO MADERA</v>
          </cell>
          <cell r="C8173">
            <v>21.5</v>
          </cell>
        </row>
        <row r="8174">
          <cell r="A8174">
            <v>111304</v>
          </cell>
          <cell r="B8174" t="str">
            <v>TRAPEADOR(MECHUDO)BARRACUDA AZUL</v>
          </cell>
          <cell r="C8174">
            <v>34</v>
          </cell>
        </row>
        <row r="8175">
          <cell r="A8175">
            <v>111305</v>
          </cell>
          <cell r="B8175" t="str">
            <v>MECHUDO PARA CARRO</v>
          </cell>
          <cell r="C8175">
            <v>12</v>
          </cell>
        </row>
        <row r="8176">
          <cell r="A8176">
            <v>111306</v>
          </cell>
          <cell r="B8176" t="str">
            <v>TRAPEADOR EN SECO RUBBERMAID C/MANGO 90 CM.</v>
          </cell>
          <cell r="C8176">
            <v>290</v>
          </cell>
        </row>
        <row r="8177">
          <cell r="A8177">
            <v>111307</v>
          </cell>
          <cell r="B8177" t="str">
            <v>TRAPEADOR DE PABILO MANGO MADERA</v>
          </cell>
          <cell r="C8177">
            <v>23</v>
          </cell>
        </row>
        <row r="8178">
          <cell r="A8178">
            <v>111308</v>
          </cell>
          <cell r="B8178" t="str">
            <v>TRAPEADOR DE ALGODON CON MANGO</v>
          </cell>
          <cell r="C8178">
            <v>49.400001525878899</v>
          </cell>
        </row>
        <row r="8179">
          <cell r="A8179">
            <v>111309</v>
          </cell>
          <cell r="B8179" t="str">
            <v>REPUESTO DE MOP (FUNDA) 60 cm</v>
          </cell>
          <cell r="C8179">
            <v>16</v>
          </cell>
        </row>
        <row r="8180">
          <cell r="A8180">
            <v>111310</v>
          </cell>
          <cell r="B8180" t="str">
            <v>JUEGO PARA TRAPEADOR</v>
          </cell>
          <cell r="C8180">
            <v>930.239990234375</v>
          </cell>
        </row>
        <row r="8181">
          <cell r="A8181">
            <v>111311</v>
          </cell>
          <cell r="B8181" t="str">
            <v>percheros de madera</v>
          </cell>
          <cell r="C8181">
            <v>245.80000305175801</v>
          </cell>
        </row>
        <row r="8182">
          <cell r="A8182">
            <v>111312</v>
          </cell>
          <cell r="B8182" t="str">
            <v>TRAPO TIPO M CORTE</v>
          </cell>
          <cell r="C8182">
            <v>3</v>
          </cell>
        </row>
        <row r="8183">
          <cell r="A8183">
            <v>111313</v>
          </cell>
          <cell r="B8183" t="str">
            <v>Rastrillo verde 24"</v>
          </cell>
          <cell r="C8183">
            <v>210</v>
          </cell>
        </row>
        <row r="8184">
          <cell r="A8184">
            <v>111314</v>
          </cell>
          <cell r="B8184" t="str">
            <v>Rastrillo blanco 24"</v>
          </cell>
          <cell r="C8184">
            <v>210</v>
          </cell>
        </row>
        <row r="8185">
          <cell r="A8185">
            <v>111315</v>
          </cell>
          <cell r="B8185" t="str">
            <v>Rastrillo amarillo 24"</v>
          </cell>
          <cell r="C8185">
            <v>210</v>
          </cell>
        </row>
        <row r="8186">
          <cell r="A8186">
            <v>111316</v>
          </cell>
          <cell r="B8186" t="str">
            <v>Agua oxigenada</v>
          </cell>
          <cell r="C8186">
            <v>15.88</v>
          </cell>
        </row>
        <row r="8187">
          <cell r="A8187">
            <v>111317</v>
          </cell>
          <cell r="B8187" t="str">
            <v>ESCOBA DE POLIPROPILENO 22 DIENTES</v>
          </cell>
          <cell r="C8187">
            <v>39.659999847412102</v>
          </cell>
        </row>
        <row r="8188">
          <cell r="A8188">
            <v>111318</v>
          </cell>
          <cell r="B8188" t="str">
            <v xml:space="preserve">BOLSA 60 X 60 CM CAJA C/1000 VERDE (C242408M) </v>
          </cell>
          <cell r="C8188">
            <v>343.67999267578102</v>
          </cell>
        </row>
        <row r="8189">
          <cell r="A8189">
            <v>111319</v>
          </cell>
          <cell r="B8189" t="str">
            <v>Cepillo p/carrocerias con mango</v>
          </cell>
          <cell r="C8189">
            <v>55.25</v>
          </cell>
        </row>
        <row r="8190">
          <cell r="A8190">
            <v>111320</v>
          </cell>
          <cell r="B8190" t="str">
            <v>CLORALEX</v>
          </cell>
          <cell r="C8190">
            <v>8.4499998092651403</v>
          </cell>
        </row>
        <row r="8191">
          <cell r="A8191">
            <v>111321</v>
          </cell>
          <cell r="B8191" t="str">
            <v>Cepillo rotatorio</v>
          </cell>
          <cell r="C8191">
            <v>186</v>
          </cell>
        </row>
        <row r="8192">
          <cell r="A8192">
            <v>111322</v>
          </cell>
          <cell r="B8192" t="str">
            <v>cartucho para mingitorio helvex</v>
          </cell>
          <cell r="C8192">
            <v>228.39999389648401</v>
          </cell>
        </row>
        <row r="8193">
          <cell r="A8193">
            <v>111323</v>
          </cell>
          <cell r="B8193" t="str">
            <v>mango largo quick</v>
          </cell>
          <cell r="C8193">
            <v>300</v>
          </cell>
        </row>
        <row r="8194">
          <cell r="A8194">
            <v>111324</v>
          </cell>
          <cell r="B8194" t="str">
            <v>Wipers</v>
          </cell>
          <cell r="C8194">
            <v>680</v>
          </cell>
        </row>
        <row r="8195">
          <cell r="A8195">
            <v>111325</v>
          </cell>
          <cell r="B8195" t="str">
            <v>Bolsa para basura 210</v>
          </cell>
          <cell r="C8195">
            <v>168.11000061035199</v>
          </cell>
        </row>
        <row r="8196">
          <cell r="A8196">
            <v>111326</v>
          </cell>
          <cell r="B8196" t="str">
            <v>Bolsa para basura 50</v>
          </cell>
          <cell r="C8196">
            <v>176.72000122070301</v>
          </cell>
        </row>
        <row r="8197">
          <cell r="A8197">
            <v>111327</v>
          </cell>
          <cell r="B8197" t="str">
            <v>Malla para mingitorio con pastilla</v>
          </cell>
          <cell r="C8197">
            <v>21.7700004577637</v>
          </cell>
        </row>
        <row r="8198">
          <cell r="A8198">
            <v>111328</v>
          </cell>
          <cell r="B8198" t="str">
            <v>base para mop 1.20 mts</v>
          </cell>
          <cell r="C8198">
            <v>30</v>
          </cell>
        </row>
        <row r="8199">
          <cell r="A8199">
            <v>111329</v>
          </cell>
          <cell r="B8199" t="str">
            <v>base 60 cm</v>
          </cell>
          <cell r="C8199">
            <v>25</v>
          </cell>
        </row>
        <row r="8200">
          <cell r="A8200">
            <v>111330</v>
          </cell>
          <cell r="B8200" t="str">
            <v>Bicarbonato</v>
          </cell>
          <cell r="C8200">
            <v>12.14</v>
          </cell>
        </row>
        <row r="8201">
          <cell r="A8201">
            <v>111331</v>
          </cell>
          <cell r="B8201" t="str">
            <v>Estacion desengrase</v>
          </cell>
          <cell r="C8201">
            <v>9900</v>
          </cell>
        </row>
        <row r="8202">
          <cell r="A8202">
            <v>111332</v>
          </cell>
          <cell r="B8202" t="str">
            <v>Mf flex</v>
          </cell>
          <cell r="C8202">
            <v>89.83</v>
          </cell>
        </row>
        <row r="8203">
          <cell r="A8203">
            <v>111333</v>
          </cell>
          <cell r="B8203" t="str">
            <v>Bolsa 90</v>
          </cell>
          <cell r="C8203">
            <v>159.49000549316401</v>
          </cell>
        </row>
        <row r="8204">
          <cell r="A8204">
            <v>111334</v>
          </cell>
          <cell r="B8204" t="str">
            <v>Bolsa 3340 roja</v>
          </cell>
          <cell r="C8204">
            <v>269.86999511718801</v>
          </cell>
        </row>
        <row r="8205">
          <cell r="A8205">
            <v>111335</v>
          </cell>
          <cell r="B8205" t="str">
            <v>Basurero cenicero</v>
          </cell>
          <cell r="C8205">
            <v>5968.63</v>
          </cell>
        </row>
        <row r="8206">
          <cell r="A8206">
            <v>111336</v>
          </cell>
          <cell r="B8206" t="str">
            <v>ESPONJA LAVACOCHES</v>
          </cell>
          <cell r="C8206">
            <v>5</v>
          </cell>
        </row>
        <row r="8207">
          <cell r="A8207">
            <v>111340</v>
          </cell>
          <cell r="B8207" t="str">
            <v>Scott shop towel</v>
          </cell>
          <cell r="C8207">
            <v>128.44000244140599</v>
          </cell>
        </row>
        <row r="8208">
          <cell r="A8208">
            <v>111341</v>
          </cell>
          <cell r="B8208" t="str">
            <v>Bolsa 24*33 natural</v>
          </cell>
          <cell r="C8208">
            <v>261.07000732421898</v>
          </cell>
        </row>
        <row r="8209">
          <cell r="A8209">
            <v>111343</v>
          </cell>
          <cell r="B8209" t="str">
            <v>repuesto de mop 1.20</v>
          </cell>
          <cell r="C8209">
            <v>32</v>
          </cell>
        </row>
        <row r="8210">
          <cell r="A8210">
            <v>111344</v>
          </cell>
          <cell r="B8210" t="str">
            <v>higienico angel soft</v>
          </cell>
          <cell r="C8210">
            <v>253</v>
          </cell>
        </row>
        <row r="8211">
          <cell r="A8211">
            <v>111345</v>
          </cell>
          <cell r="B8211" t="str">
            <v>AZUCAR</v>
          </cell>
          <cell r="C8211">
            <v>10.579999923706101</v>
          </cell>
        </row>
        <row r="8212">
          <cell r="A8212">
            <v>111346</v>
          </cell>
          <cell r="B8212" t="str">
            <v>CAFE FOLGERS</v>
          </cell>
          <cell r="C8212">
            <v>264.39999389648398</v>
          </cell>
        </row>
        <row r="8213">
          <cell r="A8213">
            <v>111348</v>
          </cell>
          <cell r="B8213" t="str">
            <v>CHAROLA   # 855</v>
          </cell>
          <cell r="C8213">
            <v>96.550003051757798</v>
          </cell>
        </row>
        <row r="8214">
          <cell r="A8214">
            <v>111350</v>
          </cell>
          <cell r="B8214" t="str">
            <v>SCOTT SHOP TOWEL C/10</v>
          </cell>
          <cell r="C8214">
            <v>161</v>
          </cell>
        </row>
        <row r="8215">
          <cell r="A8215">
            <v>111390</v>
          </cell>
          <cell r="B8215" t="str">
            <v>TOALLA INTER PETALO 150 HJS C/20</v>
          </cell>
          <cell r="C8215">
            <v>220</v>
          </cell>
        </row>
        <row r="8216">
          <cell r="A8216">
            <v>111391</v>
          </cell>
          <cell r="B8216" t="str">
            <v>SECADOR FUTURA OPTICO BLANCO</v>
          </cell>
          <cell r="C8216">
            <v>1547.5</v>
          </cell>
        </row>
        <row r="8217">
          <cell r="A8217">
            <v>111392</v>
          </cell>
          <cell r="B8217" t="str">
            <v>PADS ABSORBET</v>
          </cell>
          <cell r="C8217">
            <v>359.10000610351602</v>
          </cell>
        </row>
        <row r="8218">
          <cell r="A8218">
            <v>111393</v>
          </cell>
          <cell r="B8218" t="str">
            <v>ORGANIZADOR DE PARED 18"</v>
          </cell>
          <cell r="C8218">
            <v>484.04998779296898</v>
          </cell>
        </row>
        <row r="8219">
          <cell r="A8219">
            <v>111394</v>
          </cell>
          <cell r="B8219" t="str">
            <v>EXTENCION USO RUDO 4.6</v>
          </cell>
          <cell r="C8219">
            <v>76.730003356933594</v>
          </cell>
        </row>
        <row r="8220">
          <cell r="A8220">
            <v>111395</v>
          </cell>
          <cell r="B8220" t="str">
            <v>tapa para cubeta de 4 litros</v>
          </cell>
          <cell r="C8220">
            <v>7.9200000762939498</v>
          </cell>
        </row>
        <row r="8221">
          <cell r="A8221">
            <v>111396</v>
          </cell>
          <cell r="B8221" t="str">
            <v>Vaso Trans de Plastico Dark TP7 (1000pza 7oz/207ml)</v>
          </cell>
          <cell r="C8221">
            <v>581</v>
          </cell>
        </row>
        <row r="8222">
          <cell r="A8222">
            <v>111401</v>
          </cell>
          <cell r="B8222" t="str">
            <v>BASTON DE LAMINA REFORZADO AMARILLO</v>
          </cell>
          <cell r="C8222">
            <v>12.8800001144409</v>
          </cell>
        </row>
        <row r="8223">
          <cell r="A8223">
            <v>111402</v>
          </cell>
          <cell r="B8223" t="str">
            <v>REPUESTO PARA MOP 90cm</v>
          </cell>
          <cell r="C8223">
            <v>26.25</v>
          </cell>
        </row>
        <row r="8224">
          <cell r="A8224">
            <v>111403</v>
          </cell>
          <cell r="B8224" t="str">
            <v>COTTO LD 40/192H</v>
          </cell>
          <cell r="C8224">
            <v>82.699996948242202</v>
          </cell>
        </row>
        <row r="8225">
          <cell r="A8225">
            <v>111404</v>
          </cell>
          <cell r="B8225" t="str">
            <v>SERVILLETA LYS BLANCO C/500 HS</v>
          </cell>
          <cell r="C8225">
            <v>21.2600002288818</v>
          </cell>
        </row>
        <row r="8226">
          <cell r="A8226">
            <v>111405</v>
          </cell>
          <cell r="B8226" t="str">
            <v>PAÑUELO FACIAL KLEENEX C/90</v>
          </cell>
          <cell r="C8226">
            <v>828</v>
          </cell>
        </row>
        <row r="8227">
          <cell r="A8227">
            <v>111406</v>
          </cell>
          <cell r="B8227" t="str">
            <v xml:space="preserve">Papel higienico 5100   </v>
          </cell>
          <cell r="C8227">
            <v>15</v>
          </cell>
        </row>
        <row r="8228">
          <cell r="A8228">
            <v>111407</v>
          </cell>
          <cell r="B8228" t="str">
            <v>MAIN STREET XPRESSNAP BLANCO 12 PAQ. DE 500 SERVI</v>
          </cell>
          <cell r="C8228">
            <v>560.54998779296898</v>
          </cell>
        </row>
        <row r="8229">
          <cell r="A8229">
            <v>111408</v>
          </cell>
          <cell r="B8229" t="str">
            <v>Funda profesional</v>
          </cell>
          <cell r="C8229">
            <v>41.65</v>
          </cell>
        </row>
        <row r="8230">
          <cell r="A8230">
            <v>111409</v>
          </cell>
          <cell r="B8230" t="str">
            <v>T. Interdoblada sanitas pieza</v>
          </cell>
          <cell r="C8230">
            <v>4.8499999046325701</v>
          </cell>
        </row>
        <row r="8231">
          <cell r="A8231">
            <v>111409</v>
          </cell>
          <cell r="B8231" t="str">
            <v>T. Interdoblada sanitas pieza</v>
          </cell>
          <cell r="C8231">
            <v>5.31</v>
          </cell>
        </row>
        <row r="8232">
          <cell r="A8232">
            <v>111410</v>
          </cell>
          <cell r="B8232" t="str">
            <v>Toalla en rollo 5106</v>
          </cell>
          <cell r="C8232">
            <v>31.459999084472699</v>
          </cell>
        </row>
        <row r="8233">
          <cell r="A8233">
            <v>111411</v>
          </cell>
          <cell r="B8233" t="str">
            <v>TOALLA INTERDOBLADA PETALO (92201)</v>
          </cell>
          <cell r="C8233">
            <v>200.3</v>
          </cell>
        </row>
        <row r="8234">
          <cell r="A8234">
            <v>111412</v>
          </cell>
          <cell r="B8234" t="str">
            <v>PAPEL SANITARIO ROLLO 250H/D</v>
          </cell>
          <cell r="C8234">
            <v>15.5200004577637</v>
          </cell>
        </row>
        <row r="8235">
          <cell r="A8235">
            <v>111413</v>
          </cell>
          <cell r="B8235" t="str">
            <v>Toalla en rollo 5104 (pieza)</v>
          </cell>
          <cell r="C8235">
            <v>26.430000305175799</v>
          </cell>
        </row>
        <row r="8236">
          <cell r="A8236">
            <v>111414</v>
          </cell>
          <cell r="B8236" t="str">
            <v>TOALLA INTERDOBLADA SANITAS c/20 DE 100</v>
          </cell>
          <cell r="C8236">
            <v>98</v>
          </cell>
        </row>
        <row r="8237">
          <cell r="A8237">
            <v>111415</v>
          </cell>
          <cell r="B8237" t="str">
            <v>TOALLA SANISOL (caja)</v>
          </cell>
          <cell r="C8237">
            <v>567.6</v>
          </cell>
        </row>
        <row r="8238">
          <cell r="A8238">
            <v>111416</v>
          </cell>
          <cell r="B8238" t="str">
            <v>Hgienico 2987</v>
          </cell>
          <cell r="C8238">
            <v>13.5</v>
          </cell>
        </row>
        <row r="8239">
          <cell r="A8239">
            <v>111417</v>
          </cell>
          <cell r="B8239" t="str">
            <v>TOALLA EN ROLLO ADVANCED</v>
          </cell>
          <cell r="C8239">
            <v>391.61999511718801</v>
          </cell>
        </row>
        <row r="8240">
          <cell r="A8240">
            <v>111418</v>
          </cell>
          <cell r="B8240" t="str">
            <v>HIGIENICO  KLEENEX COTT 72/540 HJS</v>
          </cell>
          <cell r="C8240">
            <v>472</v>
          </cell>
        </row>
        <row r="8241">
          <cell r="A8241">
            <v>111419</v>
          </cell>
          <cell r="B8241" t="str">
            <v>FACIALES KLEENEX DE 90 HD PIEZA (5256)</v>
          </cell>
          <cell r="C8241">
            <v>7.9899997711181596</v>
          </cell>
        </row>
        <row r="8242">
          <cell r="A8242">
            <v>111420</v>
          </cell>
          <cell r="B8242" t="str">
            <v>PAÑOS MICROFIBRA</v>
          </cell>
          <cell r="C8242">
            <v>34.580001831054702</v>
          </cell>
        </row>
        <row r="8243">
          <cell r="A8243">
            <v>111421</v>
          </cell>
          <cell r="B8243" t="str">
            <v>SERVILLETA  C/6000</v>
          </cell>
          <cell r="C8243">
            <v>201.94999694824199</v>
          </cell>
        </row>
        <row r="8244">
          <cell r="A8244">
            <v>111422</v>
          </cell>
          <cell r="B8244" t="str">
            <v>TOALLA EN ROLLO FAPSA CAJA C/6 DE 180 M</v>
          </cell>
          <cell r="C8244">
            <v>163.5</v>
          </cell>
        </row>
        <row r="8245">
          <cell r="A8245">
            <v>111423</v>
          </cell>
          <cell r="B8245" t="str">
            <v>TOALLA ROLLO ECOLOGICA MARLI 6/180 (92244)</v>
          </cell>
          <cell r="C8245">
            <v>195.5</v>
          </cell>
        </row>
        <row r="8246">
          <cell r="A8246">
            <v>111424</v>
          </cell>
          <cell r="B8246" t="str">
            <v xml:space="preserve">TOALLA EN ROLLO KLEENEX ULTRA183M BCO C.C/12 </v>
          </cell>
          <cell r="C8246">
            <v>574.95001220703102</v>
          </cell>
        </row>
        <row r="8247">
          <cell r="A8247">
            <v>111425</v>
          </cell>
          <cell r="B8247" t="str">
            <v>despachador toalla sofpul</v>
          </cell>
          <cell r="C8247">
            <v>350</v>
          </cell>
        </row>
        <row r="8248">
          <cell r="A8248">
            <v>111426</v>
          </cell>
          <cell r="B8248" t="str">
            <v>Jabonera sorian</v>
          </cell>
          <cell r="C8248">
            <v>14.22</v>
          </cell>
        </row>
        <row r="8249">
          <cell r="A8249">
            <v>111427</v>
          </cell>
          <cell r="B8249" t="str">
            <v>jabon para manos</v>
          </cell>
          <cell r="C8249">
            <v>8.7700004577636701</v>
          </cell>
        </row>
        <row r="8250">
          <cell r="A8250">
            <v>111428</v>
          </cell>
          <cell r="B8250" t="str">
            <v>PAPEL HIGIENICO KLEENEX DE 440 HD CAJA C/80</v>
          </cell>
          <cell r="C8250">
            <v>359.5</v>
          </cell>
        </row>
        <row r="8251">
          <cell r="A8251">
            <v>111429</v>
          </cell>
          <cell r="B8251" t="str">
            <v>TORK ADVANCED HIGIENICO C/4 ROLLOS (5545)</v>
          </cell>
          <cell r="C8251">
            <v>5.8499999046325701</v>
          </cell>
        </row>
        <row r="8252">
          <cell r="A8252">
            <v>111430</v>
          </cell>
          <cell r="B8252" t="str">
            <v>PORTAGARRAFON DE PLASTICO</v>
          </cell>
          <cell r="C8252">
            <v>102.08</v>
          </cell>
        </row>
        <row r="8253">
          <cell r="A8253">
            <v>111431</v>
          </cell>
          <cell r="B8253" t="str">
            <v>TOALLA</v>
          </cell>
          <cell r="C8253">
            <v>5.71000003814697</v>
          </cell>
        </row>
        <row r="8254">
          <cell r="A8254">
            <v>111433</v>
          </cell>
          <cell r="B8254" t="str">
            <v>JABONERA EMPOTRABLE</v>
          </cell>
          <cell r="C8254">
            <v>505</v>
          </cell>
        </row>
        <row r="8255">
          <cell r="A8255">
            <v>111434</v>
          </cell>
          <cell r="B8255" t="str">
            <v>DESP. DE TOALLA AUTOMATICO BLANCO</v>
          </cell>
          <cell r="C8255">
            <v>742.5</v>
          </cell>
        </row>
        <row r="8256">
          <cell r="A8256">
            <v>111435</v>
          </cell>
          <cell r="B8256" t="str">
            <v>JABONERA. ELECTRONICA</v>
          </cell>
          <cell r="C8256">
            <v>314.38</v>
          </cell>
        </row>
        <row r="8257">
          <cell r="A8257">
            <v>111436</v>
          </cell>
          <cell r="B8257" t="str">
            <v>DESP. DE TOALLA AUTOMATICO</v>
          </cell>
          <cell r="C8257">
            <v>879.5</v>
          </cell>
        </row>
        <row r="8258">
          <cell r="A8258">
            <v>111440</v>
          </cell>
          <cell r="B8258" t="str">
            <v>JABONERA ACERO INOXIDABLE</v>
          </cell>
          <cell r="C8258">
            <v>533</v>
          </cell>
        </row>
        <row r="8259">
          <cell r="A8259">
            <v>111441</v>
          </cell>
          <cell r="B8259" t="str">
            <v>toallitas clorox</v>
          </cell>
          <cell r="C8259">
            <v>37.5</v>
          </cell>
        </row>
        <row r="8260">
          <cell r="A8260">
            <v>111442</v>
          </cell>
          <cell r="B8260" t="str">
            <v>JABONERA ACERO INOX</v>
          </cell>
          <cell r="C8260">
            <v>384.5</v>
          </cell>
        </row>
        <row r="8261">
          <cell r="A8261">
            <v>111443</v>
          </cell>
          <cell r="B8261" t="str">
            <v>DESPACH. TOALLA AUTOMATICO</v>
          </cell>
          <cell r="C8261">
            <v>55</v>
          </cell>
        </row>
        <row r="8262">
          <cell r="A8262">
            <v>111444</v>
          </cell>
          <cell r="B8262" t="str">
            <v>DESPACHADOR MINIROLLO ACERO INOX.</v>
          </cell>
          <cell r="C8262">
            <v>100</v>
          </cell>
        </row>
        <row r="8263">
          <cell r="A8263">
            <v>111445</v>
          </cell>
          <cell r="B8263" t="str">
            <v xml:space="preserve">Despachador tork mini </v>
          </cell>
          <cell r="C8263">
            <v>316.48001098632801</v>
          </cell>
        </row>
        <row r="8264">
          <cell r="A8264">
            <v>111446</v>
          </cell>
          <cell r="B8264" t="str">
            <v>PORTARROLLOS DE PAPEL HIG. B-2890</v>
          </cell>
          <cell r="C8264">
            <v>498.5</v>
          </cell>
        </row>
        <row r="8265">
          <cell r="A8265">
            <v>111447</v>
          </cell>
          <cell r="B8265" t="str">
            <v>DISPENSADOR DE JABON MONTADO EN LA</v>
          </cell>
          <cell r="C8265">
            <v>354.24</v>
          </cell>
        </row>
        <row r="8266">
          <cell r="A8266">
            <v>111448</v>
          </cell>
          <cell r="B8266" t="str">
            <v>jabon espuma electr.</v>
          </cell>
          <cell r="C8266">
            <v>554.58000000000004</v>
          </cell>
        </row>
        <row r="8267">
          <cell r="A8267">
            <v>111449</v>
          </cell>
          <cell r="B8267" t="str">
            <v>jabonera automatica espuma</v>
          </cell>
          <cell r="C8267">
            <v>460.9</v>
          </cell>
        </row>
        <row r="8268">
          <cell r="A8268">
            <v>111450</v>
          </cell>
          <cell r="B8268" t="str">
            <v>silicon</v>
          </cell>
          <cell r="C8268">
            <v>24.049999237060501</v>
          </cell>
        </row>
        <row r="8269">
          <cell r="A8269">
            <v>111451</v>
          </cell>
          <cell r="B8269" t="str">
            <v>lavalfombras</v>
          </cell>
          <cell r="C8269">
            <v>295</v>
          </cell>
        </row>
        <row r="8270">
          <cell r="A8270">
            <v>111452</v>
          </cell>
          <cell r="B8270" t="str">
            <v>CUCHARA MEDIANA</v>
          </cell>
          <cell r="C8270">
            <v>4.8600001335143999</v>
          </cell>
        </row>
        <row r="8271">
          <cell r="A8271">
            <v>111453</v>
          </cell>
          <cell r="B8271" t="str">
            <v>TENEDOR</v>
          </cell>
          <cell r="C8271">
            <v>194.53999328613301</v>
          </cell>
        </row>
        <row r="8272">
          <cell r="A8272">
            <v>111454</v>
          </cell>
          <cell r="B8272" t="str">
            <v>BOBINA JUMBO</v>
          </cell>
          <cell r="C8272">
            <v>292</v>
          </cell>
        </row>
        <row r="8273">
          <cell r="A8273">
            <v>111455</v>
          </cell>
          <cell r="B8273" t="str">
            <v>petalo 255</v>
          </cell>
          <cell r="C8273">
            <v>145.4</v>
          </cell>
        </row>
        <row r="8274">
          <cell r="A8274">
            <v>111456</v>
          </cell>
          <cell r="B8274" t="str">
            <v>SERVILLETAS MARLI C/500 HS (91662)</v>
          </cell>
          <cell r="C8274">
            <v>14.3500003814697</v>
          </cell>
        </row>
        <row r="8275">
          <cell r="A8275">
            <v>111457</v>
          </cell>
          <cell r="B8275" t="str">
            <v xml:space="preserve">KIMLARK 510 MTS HD CAJA C/6 ROLLOS </v>
          </cell>
          <cell r="C8275">
            <v>233.10000610351599</v>
          </cell>
        </row>
        <row r="8276">
          <cell r="A8276">
            <v>111458</v>
          </cell>
          <cell r="B8276" t="str">
            <v>CUCHILLO MEDIANO BLANCA 40 PAQ/25 PZAS</v>
          </cell>
          <cell r="C8276">
            <v>194.53999328613301</v>
          </cell>
        </row>
        <row r="8277">
          <cell r="A8277">
            <v>111501</v>
          </cell>
          <cell r="B8277" t="str">
            <v>Jabon gojo</v>
          </cell>
          <cell r="C8277">
            <v>691</v>
          </cell>
        </row>
        <row r="8278">
          <cell r="A8278">
            <v>111502</v>
          </cell>
          <cell r="B8278" t="str">
            <v>Despachador toalla tork</v>
          </cell>
          <cell r="C8278">
            <v>376</v>
          </cell>
        </row>
        <row r="8279">
          <cell r="A8279">
            <v>111503</v>
          </cell>
          <cell r="B8279" t="str">
            <v>Cartucho para mingitorio waterfree</v>
          </cell>
          <cell r="C8279">
            <v>465</v>
          </cell>
        </row>
        <row r="8280">
          <cell r="A8280">
            <v>111509</v>
          </cell>
          <cell r="B8280" t="str">
            <v>PORTA VASOS CONICOS</v>
          </cell>
          <cell r="C8280">
            <v>250</v>
          </cell>
        </row>
        <row r="8281">
          <cell r="A8281">
            <v>111510</v>
          </cell>
          <cell r="B8281" t="str">
            <v>VASO CONICO CAJA C/250</v>
          </cell>
          <cell r="C8281">
            <v>16.159999847412099</v>
          </cell>
        </row>
        <row r="8282">
          <cell r="A8282">
            <v>111511</v>
          </cell>
          <cell r="B8282" t="str">
            <v>SECADOR DE MANOS XLERATOR</v>
          </cell>
          <cell r="C8282">
            <v>5748</v>
          </cell>
        </row>
        <row r="8283">
          <cell r="A8283">
            <v>111512</v>
          </cell>
          <cell r="B8283" t="str">
            <v>ZOTE 100gramos</v>
          </cell>
          <cell r="C8283">
            <v>2.5899999141693102</v>
          </cell>
        </row>
        <row r="8284">
          <cell r="A8284">
            <v>111598</v>
          </cell>
          <cell r="B8284" t="str">
            <v>TENEDOR MEDIANO CAJA CON 1000 PZS</v>
          </cell>
          <cell r="C8284">
            <v>154.11999511718801</v>
          </cell>
        </row>
        <row r="8285">
          <cell r="A8285">
            <v>111599</v>
          </cell>
          <cell r="B8285" t="str">
            <v>MANDIL DESECHABLE paquete con 100</v>
          </cell>
          <cell r="C8285">
            <v>98</v>
          </cell>
        </row>
        <row r="8286">
          <cell r="A8286">
            <v>111600</v>
          </cell>
          <cell r="B8286" t="str">
            <v>OVER ALL DESECHABLE BLANCO</v>
          </cell>
          <cell r="C8286">
            <v>40</v>
          </cell>
        </row>
        <row r="8287">
          <cell r="A8287">
            <v>111601</v>
          </cell>
          <cell r="B8287" t="str">
            <v>Bateria Sell Plomo-Acido 12V Recargable</v>
          </cell>
          <cell r="C8287">
            <v>449.82998657226602</v>
          </cell>
        </row>
        <row r="8288">
          <cell r="A8288">
            <v>111602</v>
          </cell>
          <cell r="B8288" t="str">
            <v>TAZA MEDIDORA TRANSPARENTE</v>
          </cell>
          <cell r="C8288">
            <v>232.75999450683599</v>
          </cell>
        </row>
        <row r="8289">
          <cell r="A8289">
            <v>111603</v>
          </cell>
          <cell r="B8289" t="str">
            <v>BASURERO PERSONAL</v>
          </cell>
          <cell r="C8289">
            <v>40</v>
          </cell>
        </row>
        <row r="8290">
          <cell r="A8290">
            <v>111604</v>
          </cell>
          <cell r="B8290" t="str">
            <v>BASURERO PARA BAÑO</v>
          </cell>
          <cell r="C8290">
            <v>63.5</v>
          </cell>
        </row>
        <row r="8291">
          <cell r="A8291">
            <v>111605</v>
          </cell>
          <cell r="B8291" t="str">
            <v>CESTO PARA BASURA</v>
          </cell>
          <cell r="C8291">
            <v>34.389999389648402</v>
          </cell>
        </row>
        <row r="8292">
          <cell r="A8292">
            <v>111606</v>
          </cell>
          <cell r="B8292" t="str">
            <v>Servicio de limpieza</v>
          </cell>
          <cell r="C8292">
            <v>29790</v>
          </cell>
        </row>
        <row r="8293">
          <cell r="A8293">
            <v>111607</v>
          </cell>
          <cell r="B8293" t="str">
            <v>VASO CONICO 104</v>
          </cell>
          <cell r="C8293">
            <v>348.20001220703102</v>
          </cell>
        </row>
        <row r="8294">
          <cell r="A8294">
            <v>111608</v>
          </cell>
          <cell r="B8294" t="str">
            <v>Guante negro industrial</v>
          </cell>
          <cell r="C8294">
            <v>31.2</v>
          </cell>
        </row>
        <row r="8295">
          <cell r="A8295">
            <v>111609</v>
          </cell>
          <cell r="B8295" t="str">
            <v>JABONERA DE GALON</v>
          </cell>
          <cell r="C8295">
            <v>308</v>
          </cell>
        </row>
        <row r="8296">
          <cell r="A8296">
            <v>111610</v>
          </cell>
          <cell r="B8296" t="str">
            <v>CHAROLA desinfectante</v>
          </cell>
          <cell r="C8296">
            <v>1728</v>
          </cell>
        </row>
        <row r="8297">
          <cell r="A8297">
            <v>111611</v>
          </cell>
          <cell r="B8297" t="str">
            <v>CUCHARA MEDIANA c1000</v>
          </cell>
          <cell r="C8297">
            <v>209.38000488281301</v>
          </cell>
        </row>
        <row r="8298">
          <cell r="A8298">
            <v>111612</v>
          </cell>
          <cell r="B8298" t="str">
            <v>POPOTE PLASTICO</v>
          </cell>
          <cell r="C8298">
            <v>283.33999633789102</v>
          </cell>
        </row>
        <row r="8299">
          <cell r="A8299">
            <v>111613</v>
          </cell>
          <cell r="B8299" t="str">
            <v>THERMOMETER. (8FT) RINSE.</v>
          </cell>
          <cell r="C8299">
            <v>1573</v>
          </cell>
        </row>
        <row r="8300">
          <cell r="A8300">
            <v>111614</v>
          </cell>
          <cell r="B8300" t="str">
            <v>BOTON ARRANCAR / PARAR.</v>
          </cell>
          <cell r="C8300">
            <v>490</v>
          </cell>
        </row>
        <row r="8301">
          <cell r="A8301">
            <v>111615</v>
          </cell>
          <cell r="B8301" t="str">
            <v>CORTINA CORTA NO.120151-00001</v>
          </cell>
          <cell r="C8301">
            <v>336.96</v>
          </cell>
        </row>
        <row r="8302">
          <cell r="A8302">
            <v>111616</v>
          </cell>
          <cell r="B8302" t="str">
            <v>Tapete con logo tipo rizo</v>
          </cell>
          <cell r="C8302">
            <v>1728</v>
          </cell>
        </row>
        <row r="8303">
          <cell r="A8303">
            <v>111617</v>
          </cell>
          <cell r="B8303" t="str">
            <v>PISTOLA ATOMIZADORA BCO</v>
          </cell>
          <cell r="C8303">
            <v>3.9</v>
          </cell>
        </row>
        <row r="8304">
          <cell r="A8304">
            <v>111618</v>
          </cell>
          <cell r="B8304" t="str">
            <v xml:space="preserve">HIDROLAVADORA KARCHER </v>
          </cell>
          <cell r="C8304">
            <v>1464.66</v>
          </cell>
        </row>
        <row r="8305">
          <cell r="A8305">
            <v>111619</v>
          </cell>
          <cell r="B8305" t="str">
            <v>ENFRIADOR DE AGUA</v>
          </cell>
          <cell r="C8305">
            <v>1607.83</v>
          </cell>
        </row>
        <row r="8306">
          <cell r="A8306">
            <v>111620</v>
          </cell>
          <cell r="B8306" t="str">
            <v>AGUA DESMINERALIZADA</v>
          </cell>
          <cell r="C8306">
            <v>3</v>
          </cell>
        </row>
        <row r="8307">
          <cell r="A8307">
            <v>111621</v>
          </cell>
          <cell r="B8307" t="str">
            <v>GUANTE POLIETILENO GRANDE</v>
          </cell>
          <cell r="C8307">
            <v>7.5</v>
          </cell>
        </row>
        <row r="8308">
          <cell r="A8308">
            <v>111622</v>
          </cell>
          <cell r="B8308" t="str">
            <v>ASPIRADORA RIDGID 9 GALONES</v>
          </cell>
          <cell r="C8308">
            <v>921.54998779296898</v>
          </cell>
        </row>
        <row r="8309">
          <cell r="A8309">
            <v>111623</v>
          </cell>
          <cell r="B8309" t="str">
            <v>GUANTE AMARILLO LATEX #10</v>
          </cell>
          <cell r="C8309">
            <v>13.2</v>
          </cell>
        </row>
        <row r="8310">
          <cell r="A8310">
            <v>111623</v>
          </cell>
          <cell r="B8310" t="str">
            <v>GUANTE AMARILLO LATEX #10</v>
          </cell>
          <cell r="C8310">
            <v>14.74</v>
          </cell>
        </row>
        <row r="8311">
          <cell r="A8311">
            <v>111624</v>
          </cell>
          <cell r="B8311" t="str">
            <v>GUANTE VITEX</v>
          </cell>
          <cell r="C8311">
            <v>14.18</v>
          </cell>
        </row>
        <row r="8312">
          <cell r="A8312">
            <v>111624</v>
          </cell>
          <cell r="B8312" t="str">
            <v>GUANTE VITEX</v>
          </cell>
          <cell r="C8312">
            <v>11.9</v>
          </cell>
        </row>
        <row r="8313">
          <cell r="A8313">
            <v>111625</v>
          </cell>
          <cell r="B8313" t="str">
            <v>GUANTE VITEX #8</v>
          </cell>
          <cell r="C8313">
            <v>66.5</v>
          </cell>
        </row>
        <row r="8314">
          <cell r="A8314">
            <v>111626</v>
          </cell>
          <cell r="B8314" t="str">
            <v>Guante vinil</v>
          </cell>
          <cell r="C8314">
            <v>74.25</v>
          </cell>
        </row>
        <row r="8315">
          <cell r="A8315">
            <v>111627</v>
          </cell>
          <cell r="B8315" t="str">
            <v>JABON ZOTE DE 400GMS.</v>
          </cell>
          <cell r="C8315">
            <v>7.2</v>
          </cell>
        </row>
        <row r="8316">
          <cell r="A8316">
            <v>111628</v>
          </cell>
          <cell r="B8316" t="str">
            <v>BOTE BRUTE 44 GAL. VERDE RB (FG264300DGRN)</v>
          </cell>
          <cell r="C8316">
            <v>448.79998779296898</v>
          </cell>
        </row>
        <row r="8317">
          <cell r="A8317">
            <v>111629</v>
          </cell>
          <cell r="B8317" t="str">
            <v>BOMBA PARA WC</v>
          </cell>
          <cell r="C8317">
            <v>7.75</v>
          </cell>
        </row>
        <row r="8318">
          <cell r="A8318">
            <v>111630</v>
          </cell>
          <cell r="B8318" t="str">
            <v>CESTO PARA BASURA C/TAPA</v>
          </cell>
          <cell r="C8318">
            <v>144</v>
          </cell>
        </row>
        <row r="8319">
          <cell r="A8319">
            <v>111631</v>
          </cell>
          <cell r="B8319" t="str">
            <v>VASO PLASTICO #7 REYMA C/1000</v>
          </cell>
          <cell r="C8319">
            <v>238.5</v>
          </cell>
        </row>
        <row r="8320">
          <cell r="A8320">
            <v>111632</v>
          </cell>
          <cell r="B8320" t="str">
            <v>CESTO PAPELERO PARA BAÑO CON BAIBEN</v>
          </cell>
          <cell r="C8320">
            <v>30.17</v>
          </cell>
        </row>
        <row r="8321">
          <cell r="A8321">
            <v>111633</v>
          </cell>
          <cell r="B8321" t="str">
            <v xml:space="preserve">Basurero redondo </v>
          </cell>
          <cell r="C8321">
            <v>508.35000610351602</v>
          </cell>
        </row>
        <row r="8322">
          <cell r="A8322">
            <v>111634</v>
          </cell>
          <cell r="B8322" t="str">
            <v>CESTO PAPELERO #25 (sams)</v>
          </cell>
          <cell r="C8322">
            <v>39.869998931884801</v>
          </cell>
        </row>
        <row r="8323">
          <cell r="A8323">
            <v>111635</v>
          </cell>
          <cell r="B8323" t="str">
            <v>Bote grande basura rubbermaid</v>
          </cell>
          <cell r="C8323">
            <v>362.07</v>
          </cell>
        </row>
        <row r="8324">
          <cell r="A8324">
            <v>111636</v>
          </cell>
          <cell r="B8324" t="str">
            <v>VASO PLASTICO 12</v>
          </cell>
          <cell r="C8324">
            <v>264.32000732421898</v>
          </cell>
        </row>
        <row r="8325">
          <cell r="A8325">
            <v>111637</v>
          </cell>
          <cell r="B8325" t="str">
            <v>VASO REYMA #12</v>
          </cell>
          <cell r="C8325">
            <v>264.5</v>
          </cell>
        </row>
        <row r="8326">
          <cell r="A8326">
            <v>111638</v>
          </cell>
          <cell r="B8326" t="str">
            <v>Contenedor 130L</v>
          </cell>
          <cell r="C8326">
            <v>357.760009765625</v>
          </cell>
        </row>
        <row r="8327">
          <cell r="A8327">
            <v>111640</v>
          </cell>
          <cell r="B8327" t="str">
            <v>BOTE BRUTE 55 GLS. 1 PZA RB (R2655/GR)</v>
          </cell>
          <cell r="C8327">
            <v>819.64001464843795</v>
          </cell>
        </row>
        <row r="8328">
          <cell r="A8328">
            <v>111641</v>
          </cell>
          <cell r="B8328" t="str">
            <v>CESTO PAPELERO BRUTE GDE.</v>
          </cell>
          <cell r="C8328">
            <v>232.77999877929699</v>
          </cell>
        </row>
        <row r="8329">
          <cell r="A8329">
            <v>111642</v>
          </cell>
          <cell r="B8329" t="str">
            <v>BASURERO RECTANGULAR NEGRO</v>
          </cell>
          <cell r="C8329">
            <v>1229.5</v>
          </cell>
        </row>
        <row r="8330">
          <cell r="A8330">
            <v>111643</v>
          </cell>
          <cell r="B8330" t="str">
            <v>BASURERO RECTANGULAR beige</v>
          </cell>
          <cell r="C8330">
            <v>81</v>
          </cell>
        </row>
        <row r="8331">
          <cell r="A8331">
            <v>111644</v>
          </cell>
          <cell r="B8331" t="str">
            <v>Bote slim (envases universales)</v>
          </cell>
          <cell r="C8331">
            <v>780.16</v>
          </cell>
        </row>
        <row r="8332">
          <cell r="A8332">
            <v>111645</v>
          </cell>
          <cell r="B8332" t="str">
            <v>CUBIERTA SLIM JIM PARA RECICLAR BOTELLAS</v>
          </cell>
          <cell r="C8332">
            <v>321</v>
          </cell>
        </row>
        <row r="8333">
          <cell r="A8333">
            <v>111646</v>
          </cell>
          <cell r="B8333" t="str">
            <v>PODADORA MARCA POULAN PRO MOTOR DE 6.5 H.P.</v>
          </cell>
          <cell r="C8333">
            <v>3650</v>
          </cell>
        </row>
        <row r="8334">
          <cell r="A8334">
            <v>111647</v>
          </cell>
          <cell r="B8334" t="str">
            <v>ESCALERA TIJERA</v>
          </cell>
          <cell r="C8334">
            <v>775</v>
          </cell>
        </row>
        <row r="8335">
          <cell r="A8335">
            <v>111648</v>
          </cell>
          <cell r="B8335" t="str">
            <v>CARRETILLA METALICA</v>
          </cell>
          <cell r="C8335">
            <v>456.52</v>
          </cell>
        </row>
        <row r="8336">
          <cell r="A8336">
            <v>111649</v>
          </cell>
          <cell r="B8336" t="str">
            <v>Reparacion estacion desengrase</v>
          </cell>
          <cell r="C8336">
            <v>700</v>
          </cell>
        </row>
        <row r="8337">
          <cell r="A8337">
            <v>111650</v>
          </cell>
          <cell r="B8337" t="str">
            <v>ESTANTE CON ENTREPAÑOS</v>
          </cell>
          <cell r="C8337">
            <v>899</v>
          </cell>
        </row>
        <row r="8338">
          <cell r="A8338">
            <v>111651</v>
          </cell>
          <cell r="B8338" t="str">
            <v>SENSOR</v>
          </cell>
          <cell r="C8338">
            <v>2462.8000000000002</v>
          </cell>
        </row>
        <row r="8339">
          <cell r="A8339">
            <v>111652</v>
          </cell>
          <cell r="B8339" t="str">
            <v>MACHETE PULIDO STD. 20</v>
          </cell>
          <cell r="C8339">
            <v>33.92</v>
          </cell>
        </row>
        <row r="8340">
          <cell r="A8340">
            <v>111653</v>
          </cell>
          <cell r="B8340" t="str">
            <v>MANGUERA 3/4 REFORZADA</v>
          </cell>
          <cell r="C8340">
            <v>227.83</v>
          </cell>
        </row>
        <row r="8341">
          <cell r="A8341">
            <v>111654</v>
          </cell>
          <cell r="B8341" t="str">
            <v>TIJERA PODADORA</v>
          </cell>
          <cell r="C8341">
            <v>51.31</v>
          </cell>
        </row>
        <row r="8342">
          <cell r="A8342">
            <v>111655</v>
          </cell>
          <cell r="B8342" t="str">
            <v>ESCOBA TIPO CEPILLO ECONOMICO (METALSA)</v>
          </cell>
          <cell r="C8342">
            <v>12</v>
          </cell>
        </row>
        <row r="8343">
          <cell r="A8343">
            <v>111656</v>
          </cell>
          <cell r="B8343" t="str">
            <v>ORGANIZADOR DE ARMARIOS 1993 GRIS</v>
          </cell>
          <cell r="C8343">
            <v>492.37</v>
          </cell>
        </row>
        <row r="8344">
          <cell r="A8344">
            <v>111657</v>
          </cell>
          <cell r="B8344" t="str">
            <v>CAMBIA PAÑALES 7818 BLANCO</v>
          </cell>
          <cell r="C8344">
            <v>3395</v>
          </cell>
        </row>
        <row r="8345">
          <cell r="A8345">
            <v>111658</v>
          </cell>
          <cell r="B8345" t="str">
            <v>CONTENEDOR PROFILE 7822 BEIGE</v>
          </cell>
          <cell r="C8345">
            <v>1768.11</v>
          </cell>
        </row>
        <row r="8346">
          <cell r="A8346">
            <v>111659</v>
          </cell>
          <cell r="B8346" t="str">
            <v>TAPA PARA CONTENEDOR 3548 GRIS</v>
          </cell>
          <cell r="C8346">
            <v>458.20001220703102</v>
          </cell>
        </row>
        <row r="8347">
          <cell r="A8347">
            <v>111660</v>
          </cell>
          <cell r="B8347" t="str">
            <v>CONTENEDOR CUADRADO C/TAPA INTOCABLE</v>
          </cell>
          <cell r="C8347">
            <v>228.45</v>
          </cell>
        </row>
        <row r="8348">
          <cell r="A8348">
            <v>111661</v>
          </cell>
          <cell r="B8348" t="str">
            <v>CARRO PARA CONSERJE 6173-88</v>
          </cell>
          <cell r="C8348">
            <v>1836.51000976563</v>
          </cell>
        </row>
        <row r="8349">
          <cell r="A8349">
            <v>111662</v>
          </cell>
          <cell r="B8349" t="str">
            <v>BASURERO SUAVE RECTANGULAR 2956-BEIGE</v>
          </cell>
          <cell r="C8349">
            <v>33.659999999999997</v>
          </cell>
        </row>
        <row r="8350">
          <cell r="A8350">
            <v>111663</v>
          </cell>
          <cell r="B8350" t="str">
            <v>Contenedor de pedal</v>
          </cell>
          <cell r="C8350">
            <v>2481.89990234375</v>
          </cell>
        </row>
        <row r="8351">
          <cell r="A8351">
            <v>111664</v>
          </cell>
          <cell r="B8351" t="str">
            <v>BOTE PARA BASURA</v>
          </cell>
          <cell r="C8351">
            <v>150.30000305175801</v>
          </cell>
        </row>
        <row r="8352">
          <cell r="A8352">
            <v>111665</v>
          </cell>
          <cell r="B8352" t="str">
            <v>BOTELLA DE 1/2 LTO.</v>
          </cell>
          <cell r="C8352">
            <v>1.6000000238418599</v>
          </cell>
        </row>
        <row r="8353">
          <cell r="A8353">
            <v>111666</v>
          </cell>
          <cell r="B8353" t="str">
            <v>CONTENEDOR CUADRADO PARIS</v>
          </cell>
          <cell r="C8353">
            <v>7969.2900390625</v>
          </cell>
        </row>
        <row r="8354">
          <cell r="A8354">
            <v>111667</v>
          </cell>
          <cell r="B8354" t="str">
            <v>Señal piso mojado (Cerrado Varios Idiomas)</v>
          </cell>
          <cell r="C8354">
            <v>146.5</v>
          </cell>
        </row>
        <row r="8355">
          <cell r="A8355">
            <v>111668</v>
          </cell>
          <cell r="B8355" t="str">
            <v>Bomba para estacion de desengrase</v>
          </cell>
          <cell r="C8355">
            <v>1600</v>
          </cell>
        </row>
        <row r="8356">
          <cell r="A8356">
            <v>111669</v>
          </cell>
          <cell r="B8356" t="str">
            <v>PISTOLA ATOMIZADORA (AZUL VERDE ROJA)</v>
          </cell>
          <cell r="C8356">
            <v>11.5</v>
          </cell>
        </row>
        <row r="8357">
          <cell r="A8357">
            <v>111670</v>
          </cell>
          <cell r="B8357" t="str">
            <v>TAPA BRUTE 55 GLS. 1 PZA. RB</v>
          </cell>
          <cell r="C8357">
            <v>504.80999755859398</v>
          </cell>
        </row>
        <row r="8358">
          <cell r="A8358">
            <v>111671</v>
          </cell>
          <cell r="B8358" t="str">
            <v>TAPA TIPO EMBUDO P/BRUTE 32</v>
          </cell>
          <cell r="C8358">
            <v>74.77</v>
          </cell>
        </row>
        <row r="8359">
          <cell r="A8359">
            <v>111672</v>
          </cell>
          <cell r="B8359" t="str">
            <v>CONTENEDOR GRIS MODELO 2655</v>
          </cell>
          <cell r="C8359">
            <v>913</v>
          </cell>
        </row>
        <row r="8360">
          <cell r="A8360">
            <v>111673</v>
          </cell>
          <cell r="B8360" t="str">
            <v>CONTENEDOR NEGRO MODELO 2956</v>
          </cell>
          <cell r="C8360">
            <v>59.63</v>
          </cell>
        </row>
        <row r="8361">
          <cell r="A8361">
            <v>111674</v>
          </cell>
          <cell r="B8361" t="str">
            <v>TAPA NEGRA MODELO 3066</v>
          </cell>
          <cell r="C8361">
            <v>135.78</v>
          </cell>
        </row>
        <row r="8362">
          <cell r="A8362">
            <v>111675</v>
          </cell>
          <cell r="B8362" t="str">
            <v>BASURERO MEDIA LUNA</v>
          </cell>
          <cell r="C8362">
            <v>1499</v>
          </cell>
        </row>
        <row r="8363">
          <cell r="A8363">
            <v>111676</v>
          </cell>
          <cell r="B8363" t="str">
            <v>MANO DE OBRA LAVADO</v>
          </cell>
          <cell r="C8363">
            <v>4800</v>
          </cell>
        </row>
        <row r="8364">
          <cell r="A8364">
            <v>111677</v>
          </cell>
          <cell r="B8364" t="str">
            <v>TAPA GOUMET c1000</v>
          </cell>
          <cell r="C8364">
            <v>284.73</v>
          </cell>
        </row>
        <row r="8365">
          <cell r="A8365">
            <v>111678</v>
          </cell>
          <cell r="B8365" t="str">
            <v>PAPELERA PEDAL INOX.</v>
          </cell>
          <cell r="C8365">
            <v>180.17</v>
          </cell>
        </row>
        <row r="8366">
          <cell r="A8366">
            <v>111679</v>
          </cell>
          <cell r="B8366" t="str">
            <v>DESINFECTANTE LYSOL</v>
          </cell>
          <cell r="C8366">
            <v>34.049999237060497</v>
          </cell>
        </row>
        <row r="8367">
          <cell r="A8367">
            <v>111680</v>
          </cell>
          <cell r="B8367" t="str">
            <v>Bolsa negra 1.20*1.20</v>
          </cell>
          <cell r="C8367">
            <v>27.299999237060501</v>
          </cell>
        </row>
        <row r="8368">
          <cell r="A8368">
            <v>111681</v>
          </cell>
          <cell r="B8368" t="str">
            <v>filtro aspiradora</v>
          </cell>
          <cell r="C8368">
            <v>314</v>
          </cell>
        </row>
        <row r="8369">
          <cell r="A8369">
            <v>111682</v>
          </cell>
          <cell r="B8369" t="str">
            <v>VASO TERMICO  #8</v>
          </cell>
          <cell r="C8369">
            <v>187.35000610351599</v>
          </cell>
        </row>
        <row r="8370">
          <cell r="A8370">
            <v>111683</v>
          </cell>
          <cell r="B8370" t="str">
            <v>Botella de litro</v>
          </cell>
          <cell r="C8370">
            <v>2.2200000286102299</v>
          </cell>
        </row>
        <row r="8371">
          <cell r="A8371">
            <v>111700</v>
          </cell>
          <cell r="B8371" t="str">
            <v>TELA  MULTIUSOS RESISTENTE</v>
          </cell>
          <cell r="C8371">
            <v>8.6899995803833008</v>
          </cell>
        </row>
        <row r="8372">
          <cell r="A8372">
            <v>111701</v>
          </cell>
          <cell r="B8372" t="str">
            <v>PISTOLA ATOMIZADOR REFORZADO CANYON ROJO</v>
          </cell>
          <cell r="C8372">
            <v>12.5</v>
          </cell>
        </row>
        <row r="8373">
          <cell r="A8373">
            <v>111702</v>
          </cell>
          <cell r="B8373" t="str">
            <v>DISCO PORTA FIBRA DE 19 MCA. KEY</v>
          </cell>
          <cell r="C8373">
            <v>70</v>
          </cell>
        </row>
        <row r="8374">
          <cell r="A8374">
            <v>111703</v>
          </cell>
          <cell r="B8374" t="str">
            <v>ALCOHOL ISOPROPILICO</v>
          </cell>
          <cell r="C8374">
            <v>25.149999618530298</v>
          </cell>
        </row>
        <row r="8375">
          <cell r="A8375">
            <v>111704</v>
          </cell>
          <cell r="B8375" t="str">
            <v>ALCOHOL ISOPROPILICO 20 LTS</v>
          </cell>
          <cell r="C8375">
            <v>477.41</v>
          </cell>
        </row>
        <row r="8376">
          <cell r="A8376">
            <v>111705</v>
          </cell>
          <cell r="B8376" t="str">
            <v>PORTABOBINA TRIPLE JOFEL PB30000</v>
          </cell>
          <cell r="C8376">
            <v>390</v>
          </cell>
        </row>
        <row r="8377">
          <cell r="A8377">
            <v>111706</v>
          </cell>
          <cell r="B8377" t="str">
            <v>CUBETA CON EXPRIMIDOR ROJO 3800300</v>
          </cell>
          <cell r="C8377">
            <v>970</v>
          </cell>
        </row>
        <row r="8378">
          <cell r="A8378">
            <v>111707</v>
          </cell>
          <cell r="B8378" t="str">
            <v>CUBETA C/EXPRIMIDOR VERDE</v>
          </cell>
          <cell r="C8378">
            <v>960</v>
          </cell>
        </row>
        <row r="8379">
          <cell r="A8379">
            <v>111708</v>
          </cell>
          <cell r="B8379" t="str">
            <v>TRAPEADOR PROFESIONAL ROJO 3410113</v>
          </cell>
          <cell r="C8379">
            <v>15.41</v>
          </cell>
        </row>
        <row r="8380">
          <cell r="A8380">
            <v>111709</v>
          </cell>
          <cell r="B8380" t="str">
            <v>TRAPEADOR PROFESIONAL AZUL 3410115</v>
          </cell>
          <cell r="C8380">
            <v>11.25</v>
          </cell>
        </row>
        <row r="8381">
          <cell r="A8381">
            <v>111710</v>
          </cell>
          <cell r="B8381" t="str">
            <v>REP. TRAPEADOR PROFESIONAL ROJO 3410104</v>
          </cell>
          <cell r="C8381">
            <v>29.5</v>
          </cell>
        </row>
        <row r="8382">
          <cell r="A8382">
            <v>111711</v>
          </cell>
          <cell r="B8382" t="str">
            <v>REP. TRAPEADOR PROFESIONAL AZUL. 3410106</v>
          </cell>
          <cell r="C8382">
            <v>238.22</v>
          </cell>
        </row>
        <row r="8383">
          <cell r="A8383">
            <v>111712</v>
          </cell>
          <cell r="B8383" t="str">
            <v>Lavado y abrillantado</v>
          </cell>
          <cell r="C8383">
            <v>8640</v>
          </cell>
        </row>
        <row r="8384">
          <cell r="A8384">
            <v>111713</v>
          </cell>
          <cell r="B8384" t="str">
            <v>Sosa caustica</v>
          </cell>
          <cell r="C8384">
            <v>9.3000001907348597</v>
          </cell>
        </row>
        <row r="8385">
          <cell r="A8385">
            <v>111714</v>
          </cell>
          <cell r="B8385" t="str">
            <v>ALCOHOL DESNATURALIZADO</v>
          </cell>
          <cell r="C8385">
            <v>369</v>
          </cell>
        </row>
        <row r="8386">
          <cell r="A8386">
            <v>111715</v>
          </cell>
          <cell r="B8386" t="str">
            <v>CUBETA PLASTICA BLANCA 4 L</v>
          </cell>
          <cell r="C8386">
            <v>12.189999580383301</v>
          </cell>
        </row>
        <row r="8387">
          <cell r="A8387">
            <v>111716</v>
          </cell>
          <cell r="B8387" t="str">
            <v>TAMBO VACIO LAMINA</v>
          </cell>
          <cell r="C8387">
            <v>180</v>
          </cell>
        </row>
        <row r="8388">
          <cell r="A8388">
            <v>111717</v>
          </cell>
          <cell r="B8388" t="str">
            <v>AJAX BICLORO 388 GRAMOS</v>
          </cell>
          <cell r="C8388">
            <v>15.800000190734901</v>
          </cell>
        </row>
        <row r="8389">
          <cell r="A8389">
            <v>111718</v>
          </cell>
          <cell r="B8389" t="str">
            <v>EASY OFF</v>
          </cell>
          <cell r="C8389">
            <v>42.67</v>
          </cell>
        </row>
        <row r="8390">
          <cell r="A8390">
            <v>111719</v>
          </cell>
          <cell r="B8390" t="str">
            <v>TELA MULTIUSOS MILTEX PQT C/5</v>
          </cell>
          <cell r="C8390">
            <v>8.8000001907348597</v>
          </cell>
        </row>
        <row r="8391">
          <cell r="A8391">
            <v>111720</v>
          </cell>
          <cell r="B8391" t="str">
            <v>DIESEL 200 LTS</v>
          </cell>
          <cell r="C8391">
            <v>1000</v>
          </cell>
        </row>
        <row r="8392">
          <cell r="A8392">
            <v>111721</v>
          </cell>
          <cell r="B8392" t="str">
            <v>AJAX AMONIA LTO.</v>
          </cell>
          <cell r="C8392">
            <v>14.32</v>
          </cell>
        </row>
        <row r="8393">
          <cell r="A8393">
            <v>111722</v>
          </cell>
          <cell r="B8393" t="str">
            <v>Lavado y pulido en piso fama</v>
          </cell>
          <cell r="C8393">
            <v>2600</v>
          </cell>
        </row>
        <row r="8394">
          <cell r="A8394">
            <v>111723</v>
          </cell>
          <cell r="B8394" t="str">
            <v>HIPOCLORITO DE CALCIO TABLETA 22.7 Kg</v>
          </cell>
          <cell r="C8394">
            <v>1344.92004394531</v>
          </cell>
        </row>
        <row r="8395">
          <cell r="A8395">
            <v>111724</v>
          </cell>
          <cell r="B8395" t="str">
            <v>Bonete spin klean</v>
          </cell>
          <cell r="C8395">
            <v>453.85998535156301</v>
          </cell>
        </row>
        <row r="8396">
          <cell r="A8396">
            <v>111725</v>
          </cell>
          <cell r="B8396" t="str">
            <v>TRAPEADOR MAGITEL MANGO MADERA</v>
          </cell>
          <cell r="C8396">
            <v>18</v>
          </cell>
        </row>
        <row r="8397">
          <cell r="A8397">
            <v>111726</v>
          </cell>
          <cell r="B8397" t="str">
            <v>TRAPEADOR DE PABILO MANGO PLASTICO</v>
          </cell>
          <cell r="C8397">
            <v>36</v>
          </cell>
        </row>
        <row r="8398">
          <cell r="A8398">
            <v>111727</v>
          </cell>
          <cell r="B8398" t="str">
            <v>cloro 3.78L</v>
          </cell>
          <cell r="C8398">
            <v>22.4799995422363</v>
          </cell>
        </row>
        <row r="8399">
          <cell r="A8399">
            <v>111728</v>
          </cell>
          <cell r="B8399" t="str">
            <v>CLORALEX 500 ML</v>
          </cell>
          <cell r="C8399">
            <v>6.3699998855590803</v>
          </cell>
        </row>
        <row r="8400">
          <cell r="A8400">
            <v>111729</v>
          </cell>
          <cell r="B8400" t="str">
            <v>TRICLOR TABLETAS</v>
          </cell>
          <cell r="C8400">
            <v>486</v>
          </cell>
        </row>
        <row r="8401">
          <cell r="A8401">
            <v>111730</v>
          </cell>
          <cell r="B8401" t="str">
            <v>mecate en rollo</v>
          </cell>
          <cell r="C8401">
            <v>73.269996643066406</v>
          </cell>
        </row>
        <row r="8402">
          <cell r="A8402">
            <v>111731</v>
          </cell>
          <cell r="B8402" t="str">
            <v xml:space="preserve">CUBETA CON EXPRIMIDOR </v>
          </cell>
          <cell r="C8402">
            <v>80.169998168945298</v>
          </cell>
        </row>
        <row r="8403">
          <cell r="A8403">
            <v>111732</v>
          </cell>
          <cell r="B8403" t="str">
            <v>tendedero</v>
          </cell>
          <cell r="C8403">
            <v>25</v>
          </cell>
        </row>
        <row r="8404">
          <cell r="A8404">
            <v>111733</v>
          </cell>
          <cell r="B8404" t="str">
            <v xml:space="preserve">Jalador 90 cms </v>
          </cell>
          <cell r="C8404">
            <v>52.5</v>
          </cell>
        </row>
        <row r="8405">
          <cell r="A8405">
            <v>111734</v>
          </cell>
          <cell r="B8405" t="str">
            <v>HIPOCLORITO DE CALCIO 45KG</v>
          </cell>
          <cell r="C8405">
            <v>2308.5</v>
          </cell>
        </row>
        <row r="8406">
          <cell r="A8406">
            <v>111735</v>
          </cell>
          <cell r="B8406" t="str">
            <v>BOTE BASURA RUBERMAID 2955 12.9LTS,</v>
          </cell>
          <cell r="C8406">
            <v>78.540000000000006</v>
          </cell>
        </row>
        <row r="8407">
          <cell r="A8407">
            <v>111736</v>
          </cell>
          <cell r="B8407" t="str">
            <v>CESTO 32 GAL  CON TAPA</v>
          </cell>
          <cell r="C8407">
            <v>249.169998168945</v>
          </cell>
        </row>
        <row r="8408">
          <cell r="A8408">
            <v>111737</v>
          </cell>
          <cell r="B8408" t="str">
            <v>Acido sulfurico</v>
          </cell>
          <cell r="C8408">
            <v>3.5999999046325701</v>
          </cell>
        </row>
        <row r="8409">
          <cell r="A8409">
            <v>111738</v>
          </cell>
          <cell r="B8409" t="str">
            <v>AFLOJATODO 30 LTS. A Y D</v>
          </cell>
          <cell r="C8409">
            <v>589.4</v>
          </cell>
        </row>
        <row r="8410">
          <cell r="A8410">
            <v>111739</v>
          </cell>
          <cell r="B8410" t="str">
            <v>VARSOL</v>
          </cell>
          <cell r="C8410">
            <v>17.959999084472699</v>
          </cell>
        </row>
        <row r="8411">
          <cell r="A8411">
            <v>111741</v>
          </cell>
          <cell r="B8411" t="str">
            <v>DIESEL 1 LTO</v>
          </cell>
          <cell r="C8411">
            <v>12.2799997329712</v>
          </cell>
        </row>
        <row r="8412">
          <cell r="A8412">
            <v>111742</v>
          </cell>
          <cell r="B8412" t="str">
            <v>bomba doble diafragma</v>
          </cell>
          <cell r="C8412">
            <v>1400</v>
          </cell>
        </row>
        <row r="8413">
          <cell r="A8413">
            <v>111743</v>
          </cell>
          <cell r="B8413" t="str">
            <v>THINER</v>
          </cell>
          <cell r="C8413">
            <v>11.8999996185303</v>
          </cell>
        </row>
        <row r="8414">
          <cell r="A8414">
            <v>111744</v>
          </cell>
          <cell r="B8414" t="str">
            <v>PETROLEO</v>
          </cell>
          <cell r="C8414">
            <v>14.8999996185303</v>
          </cell>
        </row>
        <row r="8415">
          <cell r="A8415">
            <v>111745</v>
          </cell>
          <cell r="B8415" t="str">
            <v>ALCOHOL ETILICO</v>
          </cell>
          <cell r="C8415">
            <v>16.5200004577637</v>
          </cell>
        </row>
        <row r="8416">
          <cell r="A8416">
            <v>111746</v>
          </cell>
          <cell r="B8416" t="str">
            <v>TOALLITAS DE ALCOHOL</v>
          </cell>
          <cell r="C8416">
            <v>68.339996337890597</v>
          </cell>
        </row>
        <row r="8417">
          <cell r="A8417">
            <v>111747</v>
          </cell>
          <cell r="B8417" t="str">
            <v>Base para Mop de 90 Cm.</v>
          </cell>
          <cell r="C8417">
            <v>24</v>
          </cell>
        </row>
        <row r="8418">
          <cell r="A8418">
            <v>111748</v>
          </cell>
          <cell r="B8418" t="str">
            <v>MEDIDA GRADUADA 3 LTS</v>
          </cell>
          <cell r="C8418">
            <v>219</v>
          </cell>
        </row>
        <row r="8419">
          <cell r="A8419">
            <v>111966</v>
          </cell>
          <cell r="B8419" t="str">
            <v>PORRON  50 LITROS</v>
          </cell>
          <cell r="C8419">
            <v>56</v>
          </cell>
        </row>
        <row r="8420">
          <cell r="A8420">
            <v>231410</v>
          </cell>
          <cell r="B8420" t="str">
            <v>PIGMENTO CANADA GREY</v>
          </cell>
          <cell r="C8420">
            <v>233.37</v>
          </cell>
        </row>
        <row r="8421">
          <cell r="A8421">
            <v>231688</v>
          </cell>
          <cell r="B8421" t="str">
            <v>RODILLO PROFESIONAL</v>
          </cell>
          <cell r="C8421">
            <v>116.02</v>
          </cell>
        </row>
        <row r="8422">
          <cell r="A8422">
            <v>310504</v>
          </cell>
          <cell r="B8422" t="str">
            <v>OBEROL DESECHABLE PYBEK</v>
          </cell>
          <cell r="C8422">
            <v>45</v>
          </cell>
        </row>
        <row r="8423">
          <cell r="A8423">
            <v>800883</v>
          </cell>
          <cell r="B8423" t="str">
            <v>JABONERA IND.P/GALON JABON LIQ AR125 W/ADJUSTABLE</v>
          </cell>
          <cell r="C8423">
            <v>1</v>
          </cell>
        </row>
        <row r="8424">
          <cell r="A8424">
            <v>800887</v>
          </cell>
          <cell r="B8424" t="str">
            <v>JABONERA DE ESPUMA RELLENABLE</v>
          </cell>
          <cell r="C8424">
            <v>1</v>
          </cell>
        </row>
        <row r="8425">
          <cell r="A8425">
            <v>800888</v>
          </cell>
          <cell r="B8425" t="str">
            <v>NUEVA JABONERA DE ESPUMA RELLENABLE</v>
          </cell>
          <cell r="C8425">
            <v>1</v>
          </cell>
        </row>
        <row r="8426">
          <cell r="A8426">
            <v>800889</v>
          </cell>
          <cell r="B8426" t="str">
            <v>NUEVA JABONERA AUTOMATICA</v>
          </cell>
          <cell r="C8426">
            <v>1</v>
          </cell>
        </row>
        <row r="8427">
          <cell r="A8427">
            <v>800893</v>
          </cell>
          <cell r="B8427" t="str">
            <v>JABONERA METALICA RELLENABLE</v>
          </cell>
          <cell r="C8427">
            <v>1</v>
          </cell>
        </row>
        <row r="8428">
          <cell r="A8428">
            <v>800992</v>
          </cell>
          <cell r="B8428" t="str">
            <v>JABONERA IMPORT. MANUAL ESPUMA</v>
          </cell>
          <cell r="C8428">
            <v>1</v>
          </cell>
        </row>
        <row r="8429">
          <cell r="A8429">
            <v>800995</v>
          </cell>
          <cell r="B8429" t="str">
            <v xml:space="preserve">JABONERA ESPUMA RELLENABLE 1LT 9325 FOAMEEZE BULK </v>
          </cell>
          <cell r="C8429">
            <v>1</v>
          </cell>
        </row>
        <row r="8430">
          <cell r="A8430">
            <v>801064</v>
          </cell>
          <cell r="B8430" t="str">
            <v>NUEVO DOSIFICADOR ODOCONTROL LGS</v>
          </cell>
          <cell r="C8430">
            <v>1</v>
          </cell>
        </row>
        <row r="8431">
          <cell r="A8431">
            <v>801065</v>
          </cell>
          <cell r="B8431" t="str">
            <v>NUEVO DOSIFICADOR ODOCONTROL LGS V3</v>
          </cell>
          <cell r="C8431">
            <v>1</v>
          </cell>
        </row>
        <row r="8432">
          <cell r="A8432">
            <v>801100</v>
          </cell>
          <cell r="B8432" t="str">
            <v>RACK METÁLICO PARA PORRONES</v>
          </cell>
          <cell r="C8432">
            <v>1</v>
          </cell>
        </row>
        <row r="8433">
          <cell r="A8433">
            <v>801250</v>
          </cell>
          <cell r="B8433" t="str">
            <v>PROMOCION DEL NUEVO ODOCONTROL</v>
          </cell>
          <cell r="C8433">
            <v>1</v>
          </cell>
        </row>
        <row r="8434">
          <cell r="A8434">
            <v>801251</v>
          </cell>
          <cell r="B8434" t="str">
            <v>ODOCONTROL (USADO)</v>
          </cell>
          <cell r="C8434">
            <v>1</v>
          </cell>
        </row>
        <row r="8435">
          <cell r="A8435">
            <v>801441</v>
          </cell>
          <cell r="B8435" t="str">
            <v>DOSIFICADOR HYDRO 4 GALONES</v>
          </cell>
          <cell r="C8435">
            <v>1</v>
          </cell>
        </row>
        <row r="8436">
          <cell r="A8436">
            <v>801630</v>
          </cell>
          <cell r="B8436" t="str">
            <v>KEY ODOCONTROL DE SERVICIO H2</v>
          </cell>
          <cell r="C8436">
            <v>1</v>
          </cell>
        </row>
        <row r="8437">
          <cell r="A8437">
            <v>801661</v>
          </cell>
          <cell r="B8437" t="str">
            <v>NUEVO DOSIFICADOR ODOCONTROL  .</v>
          </cell>
          <cell r="C8437">
            <v>1</v>
          </cell>
        </row>
        <row r="8438">
          <cell r="A8438">
            <v>802189</v>
          </cell>
          <cell r="B8438" t="str">
            <v>DOSIFICADOR MANUAL ESPUMA/JAB LIQ CARTUCHO 1L</v>
          </cell>
          <cell r="C8438">
            <v>1</v>
          </cell>
        </row>
        <row r="8439">
          <cell r="A8439">
            <v>802193</v>
          </cell>
          <cell r="B8439" t="str">
            <v>DOSIFICADOR AUT ESPUMA/JAB LIQ CARTUCHO 1</v>
          </cell>
          <cell r="C8439">
            <v>1</v>
          </cell>
        </row>
        <row r="8440">
          <cell r="A8440">
            <v>802306</v>
          </cell>
          <cell r="B8440" t="str">
            <v>DESPACHADOR COMBI FOLD VISTA</v>
          </cell>
          <cell r="C8440">
            <v>1</v>
          </cell>
        </row>
        <row r="8441">
          <cell r="A8441">
            <v>802506</v>
          </cell>
          <cell r="B8441" t="str">
            <v>DESPACHADOR COMBI FOLD VISTA</v>
          </cell>
          <cell r="C8441">
            <v>1</v>
          </cell>
        </row>
        <row r="8442">
          <cell r="A8442">
            <v>802510</v>
          </cell>
          <cell r="B8442" t="str">
            <v>DESPACHADOR DE PUSH DE TOALLA EN ROLLO HUMO</v>
          </cell>
          <cell r="C8442">
            <v>1</v>
          </cell>
        </row>
        <row r="8443">
          <cell r="A8443">
            <v>802799</v>
          </cell>
          <cell r="B8443" t="str">
            <v>KIT DOSIFICACION LGS EN BAÑOS  AUTOBUSES</v>
          </cell>
          <cell r="C8443">
            <v>1</v>
          </cell>
        </row>
        <row r="8444">
          <cell r="A8444">
            <v>802800</v>
          </cell>
          <cell r="B8444" t="str">
            <v>3ESTACIÓN DE DESENGRASE GRANDE</v>
          </cell>
          <cell r="C8444">
            <v>1</v>
          </cell>
        </row>
        <row r="8445">
          <cell r="A8445">
            <v>802824</v>
          </cell>
          <cell r="B8445" t="str">
            <v>EQUIPO ESPUMADOR 15 GALONES</v>
          </cell>
          <cell r="C8445">
            <v>1</v>
          </cell>
        </row>
        <row r="8446">
          <cell r="A8446">
            <v>802825</v>
          </cell>
          <cell r="B8446" t="str">
            <v>EQUIPO ESPUMADOR 5 GALONES</v>
          </cell>
          <cell r="C8446">
            <v>1</v>
          </cell>
        </row>
        <row r="8447">
          <cell r="A8447">
            <v>802826</v>
          </cell>
          <cell r="B8447" t="str">
            <v>EQUIPO ESPUMADOR 5 GAL (PORTA  BLE FOAM UNIT NATUR</v>
          </cell>
          <cell r="C8447">
            <v>1</v>
          </cell>
        </row>
        <row r="8448">
          <cell r="A8448">
            <v>802829</v>
          </cell>
          <cell r="B8448" t="str">
            <v>KIT DE INSTALACION P/LAVANCE 130</v>
          </cell>
          <cell r="C8448">
            <v>1</v>
          </cell>
        </row>
        <row r="8449">
          <cell r="A8449">
            <v>802906</v>
          </cell>
          <cell r="B8449" t="str">
            <v>DESPACHADOR COMBI FOLD VISTA</v>
          </cell>
          <cell r="C8449">
            <v>1</v>
          </cell>
        </row>
        <row r="8450">
          <cell r="A8450">
            <v>802914</v>
          </cell>
          <cell r="B8450" t="str">
            <v>DESP. TOALLA ENMOTION AUTOMATI METALICO (59466)</v>
          </cell>
          <cell r="C8450">
            <v>1000</v>
          </cell>
        </row>
        <row r="8451">
          <cell r="A8451">
            <v>802941</v>
          </cell>
          <cell r="B8451" t="str">
            <v>SERVILLETERO DE MESA</v>
          </cell>
          <cell r="C8451">
            <v>1</v>
          </cell>
        </row>
        <row r="8452">
          <cell r="A8452">
            <v>804786</v>
          </cell>
          <cell r="B8452" t="str">
            <v>CONTENEDOR PLÁSTICO DR 106</v>
          </cell>
          <cell r="C8452">
            <v>1</v>
          </cell>
        </row>
        <row r="8453">
          <cell r="A8453">
            <v>805114</v>
          </cell>
          <cell r="B8453" t="str">
            <v>Despachador Toalla en Rollo Sanitouch Seri 1 Blnac</v>
          </cell>
          <cell r="C8453">
            <v>1</v>
          </cell>
        </row>
        <row r="8454">
          <cell r="A8454">
            <v>805216</v>
          </cell>
          <cell r="B8454" t="str">
            <v>DESPACHADOR EXPERIENCE JABON ESP. AUT BLANCO</v>
          </cell>
          <cell r="C8454">
            <v>1</v>
          </cell>
        </row>
        <row r="8455">
          <cell r="A8455">
            <v>805218</v>
          </cell>
          <cell r="B8455" t="str">
            <v>DESPACHADOR EXPERIENCE DE TOALLA MANOS HUMO</v>
          </cell>
          <cell r="C8455">
            <v>1</v>
          </cell>
        </row>
        <row r="8456">
          <cell r="A8456">
            <v>805219</v>
          </cell>
          <cell r="B8456" t="str">
            <v>DESPACHADOR EXPERIENCE DE TOALLA MANOS BLANCO</v>
          </cell>
          <cell r="C8456">
            <v>1</v>
          </cell>
        </row>
        <row r="8457">
          <cell r="A8457">
            <v>805228</v>
          </cell>
          <cell r="B8457" t="str">
            <v>DESPACHADOR TOALLA INTERDOBLADA MINI HUMO</v>
          </cell>
          <cell r="C8457">
            <v>1</v>
          </cell>
        </row>
        <row r="8458">
          <cell r="A8458">
            <v>805229</v>
          </cell>
          <cell r="B8458" t="str">
            <v>DESPACHADOR TOALLA INTERDOBLADA MINI BLANCO</v>
          </cell>
          <cell r="C8458">
            <v>1</v>
          </cell>
        </row>
        <row r="8459">
          <cell r="A8459">
            <v>805271</v>
          </cell>
          <cell r="B8459" t="str">
            <v>DESPACHADOR LEVE-R-MATIC  (TOALLA EN ROLLO)</v>
          </cell>
          <cell r="C8459">
            <v>1</v>
          </cell>
        </row>
        <row r="8460">
          <cell r="A8460">
            <v>805272</v>
          </cell>
          <cell r="B8460" t="str">
            <v xml:space="preserve">DESP. LEVE-R-MATIC*2(T.EN ROLL (92259)            </v>
          </cell>
          <cell r="C8460">
            <v>1</v>
          </cell>
        </row>
        <row r="8461">
          <cell r="A8461">
            <v>805273</v>
          </cell>
          <cell r="B8461" t="str">
            <v>TOALLA DE TOALLA INTERDOBLADA HUMO</v>
          </cell>
          <cell r="C8461">
            <v>1</v>
          </cell>
        </row>
        <row r="8462">
          <cell r="A8462">
            <v>805274</v>
          </cell>
          <cell r="B8462" t="str">
            <v>TOALLA DE TOALLA INTERDOBLADA BLANCO</v>
          </cell>
          <cell r="C8462">
            <v>1</v>
          </cell>
        </row>
        <row r="8463">
          <cell r="A8463">
            <v>805275</v>
          </cell>
          <cell r="B8463" t="str">
            <v>DESPACHADOR DE HIGIENICO JUMBO MAXIROLLO HUMO</v>
          </cell>
          <cell r="C8463">
            <v>1</v>
          </cell>
        </row>
        <row r="8464">
          <cell r="A8464">
            <v>805276</v>
          </cell>
          <cell r="B8464" t="str">
            <v>DESPACHADOR DE HIGIENICO JUMBO MINIROLLO HUMO</v>
          </cell>
          <cell r="C8464">
            <v>1</v>
          </cell>
        </row>
        <row r="8465">
          <cell r="A8465">
            <v>805277</v>
          </cell>
          <cell r="B8465" t="str">
            <v>DESPACHADOR DE HIGIENICO JUMBO MINIROLLO BLANCO</v>
          </cell>
          <cell r="C8465">
            <v>1</v>
          </cell>
        </row>
        <row r="8466">
          <cell r="A8466">
            <v>805278</v>
          </cell>
          <cell r="B8466" t="str">
            <v>DESPACHADOR DE HIGIENICO JUMBO MAXIROLLO BLANCO</v>
          </cell>
          <cell r="C8466">
            <v>1</v>
          </cell>
        </row>
        <row r="8467">
          <cell r="A8467">
            <v>805279</v>
          </cell>
          <cell r="B8467" t="str">
            <v>DESPACHADOR DE SANIASIENTOS BLANCO</v>
          </cell>
          <cell r="C8467">
            <v>1</v>
          </cell>
        </row>
        <row r="8468">
          <cell r="A8468">
            <v>805280</v>
          </cell>
          <cell r="B8468" t="str">
            <v xml:space="preserve">SERVILLETERO BARRA MESA PLASTI BLANCO CAJA C/12   </v>
          </cell>
          <cell r="C8468">
            <v>1</v>
          </cell>
        </row>
        <row r="8469">
          <cell r="A8469">
            <v>805281</v>
          </cell>
          <cell r="B8469" t="str">
            <v>DESPACHADOR DE TOALLA EN ROLLO INTELIGENTE HUMO</v>
          </cell>
          <cell r="C8469">
            <v>1</v>
          </cell>
        </row>
        <row r="8470">
          <cell r="A8470">
            <v>805283</v>
          </cell>
          <cell r="B8470" t="str">
            <v>JABONERA UNIVERSAL HUMO</v>
          </cell>
          <cell r="C8470">
            <v>0.1</v>
          </cell>
        </row>
        <row r="8471">
          <cell r="A8471">
            <v>805284</v>
          </cell>
          <cell r="B8471" t="str">
            <v>DESP.TOALLA EN ROLLO SANITOUCH (9990)</v>
          </cell>
          <cell r="C8471">
            <v>1</v>
          </cell>
        </row>
        <row r="8472">
          <cell r="A8472">
            <v>805316</v>
          </cell>
          <cell r="B8472" t="str">
            <v>DESPACHADOR EXPERIENCE JABON ESP. AUT BLANCO</v>
          </cell>
          <cell r="C8472">
            <v>1</v>
          </cell>
        </row>
        <row r="8473">
          <cell r="A8473">
            <v>805318</v>
          </cell>
          <cell r="B8473" t="str">
            <v>DESPACHADOR EXPERIENCE DE TOALLA MANOS HUMO</v>
          </cell>
          <cell r="C8473">
            <v>1</v>
          </cell>
        </row>
        <row r="8474">
          <cell r="A8474">
            <v>805319</v>
          </cell>
          <cell r="B8474" t="str">
            <v>DESPACHADOR EXPERIENCE DE TOALLA MANOS BLANCO</v>
          </cell>
          <cell r="C8474">
            <v>1</v>
          </cell>
        </row>
        <row r="8475">
          <cell r="A8475">
            <v>805328</v>
          </cell>
          <cell r="B8475" t="str">
            <v>DESPACHADOR TOALLA INTERDOBLADA MINI HUMO</v>
          </cell>
          <cell r="C8475">
            <v>1</v>
          </cell>
        </row>
        <row r="8476">
          <cell r="A8476">
            <v>805329</v>
          </cell>
          <cell r="B8476" t="str">
            <v>DESPACHADOR TOALLA INTERDOBLADA MINI BLANCO</v>
          </cell>
          <cell r="C8476">
            <v>1</v>
          </cell>
        </row>
        <row r="8477">
          <cell r="A8477">
            <v>805371</v>
          </cell>
          <cell r="B8477" t="str">
            <v>DESPACHADOR LEVE-R-MATIC  (TOALLA EN ROLLO)</v>
          </cell>
          <cell r="C8477">
            <v>1</v>
          </cell>
        </row>
        <row r="8478">
          <cell r="A8478">
            <v>805372</v>
          </cell>
          <cell r="B8478" t="str">
            <v>DESPACHADOR LEV-R-MATIC* 2  (TOALLA EN ROLLO)</v>
          </cell>
          <cell r="C8478">
            <v>1</v>
          </cell>
        </row>
        <row r="8479">
          <cell r="A8479">
            <v>805373</v>
          </cell>
          <cell r="B8479" t="str">
            <v>TOALLA DE TOALLA INTERDOBLADA HUMO</v>
          </cell>
          <cell r="C8479">
            <v>1</v>
          </cell>
        </row>
        <row r="8480">
          <cell r="A8480">
            <v>805374</v>
          </cell>
          <cell r="B8480" t="str">
            <v>TOALLA DE TOALLA INTERDOBLADA BLANCO</v>
          </cell>
          <cell r="C8480">
            <v>1</v>
          </cell>
        </row>
        <row r="8481">
          <cell r="A8481">
            <v>805375</v>
          </cell>
          <cell r="B8481" t="str">
            <v>DESPACHADOR DE HIGIENICO JUMBO MAXIROLLO HUMO</v>
          </cell>
          <cell r="C8481">
            <v>1</v>
          </cell>
        </row>
        <row r="8482">
          <cell r="A8482">
            <v>805376</v>
          </cell>
          <cell r="B8482" t="str">
            <v>DESPACHADOR DE HIGIENICO JUMBO MINIROLLO HUMO</v>
          </cell>
          <cell r="C8482">
            <v>1</v>
          </cell>
        </row>
        <row r="8483">
          <cell r="A8483">
            <v>805377</v>
          </cell>
          <cell r="B8483" t="str">
            <v>DESPACHADOR DE HIGIENICO JUMBO MINIROLLO BLANCO</v>
          </cell>
          <cell r="C8483">
            <v>1</v>
          </cell>
        </row>
        <row r="8484">
          <cell r="A8484">
            <v>805378</v>
          </cell>
          <cell r="B8484" t="str">
            <v>DESPACHADOR DE HIGIENICO JUMBO MAXIROLLO BLANCO</v>
          </cell>
          <cell r="C8484">
            <v>1</v>
          </cell>
        </row>
        <row r="8485">
          <cell r="A8485">
            <v>805379</v>
          </cell>
          <cell r="B8485" t="str">
            <v>DESPACHADOR DE SANIASIENTOS BLANCO</v>
          </cell>
          <cell r="C8485">
            <v>1</v>
          </cell>
        </row>
        <row r="8486">
          <cell r="A8486">
            <v>805408</v>
          </cell>
          <cell r="B8486" t="str">
            <v>SERVILLETERO UNA X UNA P/BARRA (94412)</v>
          </cell>
          <cell r="C8486">
            <v>1</v>
          </cell>
        </row>
        <row r="8487">
          <cell r="A8487">
            <v>805409</v>
          </cell>
          <cell r="B8487" t="str">
            <v>SERVILLETERO UNA X UNA TABLE TOP TRANSP 1 PIEZA</v>
          </cell>
          <cell r="C8487">
            <v>1</v>
          </cell>
        </row>
        <row r="8488">
          <cell r="A8488">
            <v>805434</v>
          </cell>
          <cell r="B8488" t="str">
            <v>DESPACHADOR HIGIENICO INTERDOBLADO BLANCO 94</v>
          </cell>
          <cell r="C8488">
            <v>1</v>
          </cell>
        </row>
        <row r="8489">
          <cell r="A8489">
            <v>805450</v>
          </cell>
          <cell r="B8489" t="str">
            <v xml:space="preserve">DESPACHADOR HIGIENICO JUMBO    (94205) GRATIS     </v>
          </cell>
          <cell r="C8489">
            <v>1</v>
          </cell>
        </row>
        <row r="8490">
          <cell r="A8490">
            <v>805452</v>
          </cell>
          <cell r="B8490" t="str">
            <v>DESP. TOALLA ROLLO LEV-R-MATIC PLUS BLANCO (94341)</v>
          </cell>
          <cell r="C8490">
            <v>1</v>
          </cell>
        </row>
        <row r="8491">
          <cell r="A8491">
            <v>805457</v>
          </cell>
          <cell r="B8491" t="str">
            <v>SERVILLETERO UNA X UNA C/PEDES TAL TRANSPARENTE 94</v>
          </cell>
          <cell r="C8491">
            <v>1</v>
          </cell>
        </row>
        <row r="8492">
          <cell r="A8492">
            <v>805458</v>
          </cell>
          <cell r="B8492" t="str">
            <v xml:space="preserve">SERVILLETERO UNA X UNA P/MESA  (TABLE TOP) 94421  </v>
          </cell>
          <cell r="C8492">
            <v>1</v>
          </cell>
        </row>
        <row r="8493">
          <cell r="A8493">
            <v>805459</v>
          </cell>
          <cell r="B8493" t="str">
            <v xml:space="preserve">DESPACHADOR HIGIENICO JUMBO JR HUMO  94202        </v>
          </cell>
          <cell r="C8493">
            <v>1</v>
          </cell>
        </row>
        <row r="8494">
          <cell r="A8494">
            <v>805468</v>
          </cell>
          <cell r="B8494" t="str">
            <v xml:space="preserve">DESPACHADOR JUMBO SENIOR       (94203)            </v>
          </cell>
          <cell r="C8494">
            <v>1</v>
          </cell>
        </row>
        <row r="8495">
          <cell r="A8495">
            <v>805570</v>
          </cell>
          <cell r="B8495" t="str">
            <v>DESPACHADOR TORK INTUITION BLANCO</v>
          </cell>
          <cell r="C8495">
            <v>1</v>
          </cell>
        </row>
        <row r="8496">
          <cell r="A8496">
            <v>805580</v>
          </cell>
          <cell r="B8496" t="str">
            <v>DESPACHADOR TORK MAXI HIGIENICO BOBINA MINI BLANCO</v>
          </cell>
          <cell r="C8496">
            <v>1</v>
          </cell>
        </row>
        <row r="8497">
          <cell r="A8497">
            <v>805590</v>
          </cell>
          <cell r="B8497" t="str">
            <v>DESPACHADOR TORK MINI HIGIENICO BOBINA MINI BLANCO</v>
          </cell>
          <cell r="C8497">
            <v>1</v>
          </cell>
        </row>
        <row r="8498">
          <cell r="A8498">
            <v>805595</v>
          </cell>
          <cell r="B8498" t="str">
            <v>DESPACHADOR TORK JABON LIQUIDO</v>
          </cell>
          <cell r="C8498">
            <v>1</v>
          </cell>
        </row>
        <row r="8499">
          <cell r="A8499">
            <v>805597</v>
          </cell>
          <cell r="B8499" t="str">
            <v>JABONERA ESPUMA BLANCA CAJA C/10</v>
          </cell>
          <cell r="C8499">
            <v>1</v>
          </cell>
        </row>
        <row r="8500">
          <cell r="A8500">
            <v>807101</v>
          </cell>
          <cell r="B8500" t="str">
            <v>TORK DESP HIG BOB MINI TWIN 1S ABS T2 BCO</v>
          </cell>
          <cell r="C8500">
            <v>1</v>
          </cell>
        </row>
        <row r="8501">
          <cell r="A8501">
            <v>807102</v>
          </cell>
          <cell r="B8501" t="str">
            <v>TORK DESPACHADOR ELEVATION  MA TIC P/ TOALLA EN RO</v>
          </cell>
          <cell r="C8501">
            <v>1</v>
          </cell>
        </row>
        <row r="8502">
          <cell r="A8502">
            <v>808354</v>
          </cell>
          <cell r="B8502" t="str">
            <v>DESPACHADOR DE TOALLA KEY ULTIMATIC (E0262P)</v>
          </cell>
          <cell r="C8502">
            <v>1</v>
          </cell>
        </row>
        <row r="8503">
          <cell r="A8503">
            <v>808356</v>
          </cell>
          <cell r="B8503" t="str">
            <v>DESPACHADOR DE PAPEL 3 ROLLOS KEY ULTIMATIC (0411N</v>
          </cell>
          <cell r="C8503">
            <v>1</v>
          </cell>
        </row>
        <row r="8504">
          <cell r="A8504">
            <v>808358</v>
          </cell>
          <cell r="B8504" t="str">
            <v>DESPACHADOR TOALLA ENMOTION AZUL</v>
          </cell>
          <cell r="C8504">
            <v>1</v>
          </cell>
        </row>
        <row r="8505">
          <cell r="A8505">
            <v>808359</v>
          </cell>
          <cell r="B8505" t="str">
            <v>DESPACHADOR TOALLA ENMOTION HUMO</v>
          </cell>
          <cell r="C8505">
            <v>1</v>
          </cell>
        </row>
        <row r="8506">
          <cell r="A8506">
            <v>808360</v>
          </cell>
          <cell r="B8506" t="str">
            <v>DESPACHADOR TOALLA NUROLL HUMO</v>
          </cell>
          <cell r="C8506">
            <v>1</v>
          </cell>
        </row>
        <row r="8507">
          <cell r="A8507">
            <v>808361</v>
          </cell>
          <cell r="B8507" t="str">
            <v>DESPACHADOR TOALLA NUROLL BLANCO</v>
          </cell>
          <cell r="C8507">
            <v>1</v>
          </cell>
        </row>
        <row r="8508">
          <cell r="A8508">
            <v>808362</v>
          </cell>
          <cell r="B8508" t="str">
            <v>DESPACHADOR HIGIÉNICO COMPACT HUMO</v>
          </cell>
          <cell r="C8508">
            <v>1</v>
          </cell>
        </row>
        <row r="8509">
          <cell r="A8509">
            <v>808363</v>
          </cell>
          <cell r="B8509" t="str">
            <v>DESPACHADOR HIGIÉNICO COMPACT BLANCO</v>
          </cell>
          <cell r="C8509">
            <v>1</v>
          </cell>
        </row>
        <row r="8510">
          <cell r="A8510">
            <v>808364</v>
          </cell>
          <cell r="B8510" t="str">
            <v>DESPACHADOR CUBRE ASIENTOS HUMO</v>
          </cell>
          <cell r="C8510">
            <v>1</v>
          </cell>
        </row>
        <row r="8511">
          <cell r="A8511">
            <v>808554</v>
          </cell>
          <cell r="B8511" t="str">
            <v>DESPACHADOR DE TOALLA KEY ULTIMATIC (E0262P)</v>
          </cell>
          <cell r="C8511">
            <v>1</v>
          </cell>
        </row>
        <row r="8512">
          <cell r="A8512">
            <v>808556</v>
          </cell>
          <cell r="B8512" t="str">
            <v>DESPACHADOR DE PAPEL 3 ROLLOS KEY ULTIMATIC (0411N</v>
          </cell>
          <cell r="C8512">
            <v>1</v>
          </cell>
        </row>
        <row r="8513">
          <cell r="A8513">
            <v>808558</v>
          </cell>
          <cell r="B8513" t="str">
            <v>DESPACHADOR TOALLA ENMOTION AZUL</v>
          </cell>
          <cell r="C8513">
            <v>1</v>
          </cell>
        </row>
        <row r="8514">
          <cell r="A8514">
            <v>808559</v>
          </cell>
          <cell r="B8514" t="str">
            <v>DESPACHADOR TOALLA ENMOTION HUMO</v>
          </cell>
          <cell r="C8514">
            <v>1</v>
          </cell>
        </row>
        <row r="8515">
          <cell r="A8515">
            <v>808560</v>
          </cell>
          <cell r="B8515" t="str">
            <v>DESPACHADOR TOALLA NUROLL HUMO</v>
          </cell>
          <cell r="C8515">
            <v>1</v>
          </cell>
        </row>
        <row r="8516">
          <cell r="A8516">
            <v>808561</v>
          </cell>
          <cell r="B8516" t="str">
            <v>DESPACHADOR TOALLA NUROLL BLANCO</v>
          </cell>
          <cell r="C8516">
            <v>1</v>
          </cell>
        </row>
        <row r="8517">
          <cell r="A8517">
            <v>808562</v>
          </cell>
          <cell r="B8517" t="str">
            <v>DESPACHADOR HIGIÉNICO COMPACT HUMO</v>
          </cell>
          <cell r="C8517">
            <v>1</v>
          </cell>
        </row>
        <row r="8518">
          <cell r="A8518">
            <v>808563</v>
          </cell>
          <cell r="B8518" t="str">
            <v>DESPACHADOR HIGIÉNICO COMPACT BLANCO</v>
          </cell>
          <cell r="C8518">
            <v>1</v>
          </cell>
        </row>
        <row r="8519">
          <cell r="A8519">
            <v>808564</v>
          </cell>
          <cell r="B8519" t="str">
            <v>DESPACHADOR CUBRE ASIENTOS HUMO</v>
          </cell>
          <cell r="C8519">
            <v>1</v>
          </cell>
        </row>
        <row r="8520">
          <cell r="A8520">
            <v>808574</v>
          </cell>
          <cell r="B8520" t="str">
            <v>DESPACHADOR GO RAG P/WIPERS MANOS LIBRES ROJO CAJA</v>
          </cell>
          <cell r="C8520">
            <v>10</v>
          </cell>
        </row>
        <row r="8521">
          <cell r="A8521">
            <v>808578</v>
          </cell>
          <cell r="B8521" t="str">
            <v>DESP. DE PAPEL 3 ROLLOS KEY CROMATIC BLANCO</v>
          </cell>
          <cell r="C8521">
            <v>1</v>
          </cell>
        </row>
        <row r="8522">
          <cell r="A8522">
            <v>808618</v>
          </cell>
          <cell r="B8522" t="str">
            <v>JABONERA DE BURBUJA (RB10040)</v>
          </cell>
          <cell r="C8522">
            <v>1</v>
          </cell>
        </row>
        <row r="8523">
          <cell r="A8523">
            <v>808619</v>
          </cell>
          <cell r="B8523" t="str">
            <v>JABONERA AITANA BLANCA DJ70000</v>
          </cell>
          <cell r="C8523">
            <v>1</v>
          </cell>
        </row>
        <row r="8524">
          <cell r="A8524">
            <v>808620</v>
          </cell>
          <cell r="B8524" t="str">
            <v>JABONERA AITANA GRIS (DJ70020)</v>
          </cell>
          <cell r="C8524">
            <v>1</v>
          </cell>
        </row>
        <row r="8525">
          <cell r="A8525">
            <v>808652</v>
          </cell>
          <cell r="B8525" t="str">
            <v>JABONERA BAG IN BOX</v>
          </cell>
          <cell r="C8525">
            <v>1</v>
          </cell>
        </row>
        <row r="8526">
          <cell r="A8526">
            <v>808653</v>
          </cell>
          <cell r="B8526" t="str">
            <v>JABONERA BAG IN BOX AUTOMÁTICA</v>
          </cell>
          <cell r="C8526">
            <v>1</v>
          </cell>
        </row>
        <row r="8527">
          <cell r="A8527">
            <v>808660</v>
          </cell>
          <cell r="B8527" t="str">
            <v>JABONERA RELLENABLE DE ALTA CAPACIDAD</v>
          </cell>
          <cell r="C8527">
            <v>1</v>
          </cell>
        </row>
        <row r="8528">
          <cell r="A8528">
            <v>808949</v>
          </cell>
          <cell r="B8528" t="str">
            <v>JABONERA ENMOTION HUMO ARREND.</v>
          </cell>
          <cell r="C8528">
            <v>325.35000000000002</v>
          </cell>
        </row>
        <row r="8529">
          <cell r="A8529">
            <v>808954</v>
          </cell>
          <cell r="B8529" t="str">
            <v>DESPACHADOR DE TOALLA KEY ULTIMATIC (E0262P)</v>
          </cell>
          <cell r="C8529">
            <v>1</v>
          </cell>
        </row>
        <row r="8530">
          <cell r="A8530">
            <v>808956</v>
          </cell>
          <cell r="B8530" t="str">
            <v>DESPACHADOR DE PAPEL 3 ROLLOS KEY ULTIMATIC (0411N</v>
          </cell>
          <cell r="C8530">
            <v>1</v>
          </cell>
        </row>
        <row r="8531">
          <cell r="A8531">
            <v>808958</v>
          </cell>
          <cell r="B8531" t="str">
            <v>DESPACHADOR TOALLA ENMOTION AZUL</v>
          </cell>
          <cell r="C8531">
            <v>1</v>
          </cell>
        </row>
        <row r="8532">
          <cell r="A8532">
            <v>808959</v>
          </cell>
          <cell r="B8532" t="str">
            <v>DESPACHADOR TOALLA ENMOTION HUMO</v>
          </cell>
          <cell r="C8532">
            <v>1</v>
          </cell>
        </row>
        <row r="8533">
          <cell r="A8533">
            <v>808960</v>
          </cell>
          <cell r="B8533" t="str">
            <v>DESPACHADOR TOALLA NUROLL HUMO</v>
          </cell>
          <cell r="C8533">
            <v>1</v>
          </cell>
        </row>
        <row r="8534">
          <cell r="A8534">
            <v>808961</v>
          </cell>
          <cell r="B8534" t="str">
            <v xml:space="preserve">DESP. TOALLA NUROLL BLANCO     54086              </v>
          </cell>
          <cell r="C8534">
            <v>1</v>
          </cell>
        </row>
        <row r="8535">
          <cell r="A8535">
            <v>808962</v>
          </cell>
          <cell r="B8535" t="str">
            <v>DESPACHADOR HIGIÉNICO COMPACT HUMO</v>
          </cell>
          <cell r="C8535">
            <v>1</v>
          </cell>
        </row>
        <row r="8536">
          <cell r="A8536">
            <v>808963</v>
          </cell>
          <cell r="B8536" t="str">
            <v>DESPACHADOR HIGIÉNICO COMPACT BLANCO</v>
          </cell>
          <cell r="C8536">
            <v>1</v>
          </cell>
        </row>
        <row r="8537">
          <cell r="A8537">
            <v>808964</v>
          </cell>
          <cell r="B8537" t="str">
            <v>DESPACHADOR CUBRE ASIENTOS HUMO</v>
          </cell>
          <cell r="C8537">
            <v>1</v>
          </cell>
        </row>
        <row r="8538">
          <cell r="A8538">
            <v>808966</v>
          </cell>
          <cell r="B8538" t="str">
            <v>DESP. TOALLA ALTO RENIDIMIENTO HUMO</v>
          </cell>
          <cell r="C8538">
            <v>1</v>
          </cell>
        </row>
        <row r="8539">
          <cell r="A8539">
            <v>808967</v>
          </cell>
          <cell r="B8539" t="str">
            <v>DESP. HIGIÉNICOS ALTO RENDIMIENTO HUMO</v>
          </cell>
          <cell r="C8539">
            <v>1</v>
          </cell>
        </row>
        <row r="8540">
          <cell r="A8540">
            <v>808968</v>
          </cell>
          <cell r="B8540" t="str">
            <v>DESP. TOALLA ALTO RENDIMIENTO AZUL</v>
          </cell>
          <cell r="C8540">
            <v>1</v>
          </cell>
        </row>
        <row r="8541">
          <cell r="A8541">
            <v>808969</v>
          </cell>
          <cell r="B8541" t="str">
            <v>DESP. HIGIÉNICO AZUL</v>
          </cell>
          <cell r="C8541">
            <v>1</v>
          </cell>
        </row>
        <row r="8542">
          <cell r="A8542">
            <v>808970</v>
          </cell>
          <cell r="B8542" t="str">
            <v>DESPACHADOR SOFPULL MEDIANO (P/320 TOALLAS) HUMO</v>
          </cell>
          <cell r="C8542">
            <v>1</v>
          </cell>
        </row>
        <row r="8543">
          <cell r="A8543">
            <v>808975</v>
          </cell>
          <cell r="B8543" t="str">
            <v>DESP. AUTOMATICO DE TOALLA KEY CROMATIC BLANCO</v>
          </cell>
          <cell r="C8543">
            <v>1</v>
          </cell>
        </row>
        <row r="8544">
          <cell r="A8544">
            <v>808976</v>
          </cell>
          <cell r="B8544" t="str">
            <v>DESP. MANUAL  DE TOALLA KEY CROMATIC BLANCO</v>
          </cell>
          <cell r="C8544">
            <v>1</v>
          </cell>
        </row>
        <row r="8545">
          <cell r="A8545">
            <v>808977</v>
          </cell>
          <cell r="B8545" t="str">
            <v>DESP.HIGIENICO SOFPULL TWIN HUMO 56509</v>
          </cell>
          <cell r="C8545">
            <v>1</v>
          </cell>
        </row>
        <row r="8546">
          <cell r="A8546">
            <v>808979</v>
          </cell>
          <cell r="B8546" t="str">
            <v>DESP. TOALLA ENMOTION IMPULSE AZUL</v>
          </cell>
          <cell r="C8546">
            <v>1</v>
          </cell>
        </row>
        <row r="8547">
          <cell r="A8547">
            <v>808980</v>
          </cell>
          <cell r="B8547" t="str">
            <v>DESP. TOALLA ENMOTION IMPULSE HUMO</v>
          </cell>
          <cell r="C8547">
            <v>1</v>
          </cell>
        </row>
        <row r="8548">
          <cell r="A8548">
            <v>808981</v>
          </cell>
          <cell r="B8548" t="str">
            <v>DESP. COMPACT ALTA CAPACIDAD AZUL-SPLASH</v>
          </cell>
          <cell r="C8548">
            <v>1</v>
          </cell>
        </row>
        <row r="8549">
          <cell r="A8549">
            <v>808982</v>
          </cell>
          <cell r="B8549" t="str">
            <v>DESP. COMPACT ALTA CAPACIDAD HUMO</v>
          </cell>
          <cell r="C8549">
            <v>1</v>
          </cell>
        </row>
        <row r="8550">
          <cell r="A8550">
            <v>808983</v>
          </cell>
          <cell r="B8550" t="str">
            <v>DESP. SMARTONE BLANCO</v>
          </cell>
          <cell r="C8550">
            <v>1</v>
          </cell>
        </row>
        <row r="8551">
          <cell r="A8551">
            <v>808984</v>
          </cell>
          <cell r="B8551" t="str">
            <v>DESP. SMARTONE HUMO</v>
          </cell>
          <cell r="C8551">
            <v>1</v>
          </cell>
        </row>
        <row r="8552">
          <cell r="A8552">
            <v>808985</v>
          </cell>
          <cell r="B8552" t="str">
            <v>DESP. SMARTONE AZUL SPLASH</v>
          </cell>
          <cell r="C8552">
            <v>1</v>
          </cell>
        </row>
        <row r="8553">
          <cell r="A8553">
            <v>809104</v>
          </cell>
          <cell r="B8553" t="str">
            <v>DESPACHADOR HIG SOFPULL MINI HUMO</v>
          </cell>
          <cell r="C8553">
            <v>1</v>
          </cell>
        </row>
        <row r="8554">
          <cell r="A8554">
            <v>811501</v>
          </cell>
          <cell r="B8554" t="str">
            <v>JABONERA EMPOTRABLE C/DEPOSITO USADO</v>
          </cell>
          <cell r="C8554">
            <v>1</v>
          </cell>
        </row>
        <row r="8555">
          <cell r="A8555">
            <v>850026</v>
          </cell>
          <cell r="B8555" t="str">
            <v>7140530 PC BOARD</v>
          </cell>
          <cell r="C8555">
            <v>1</v>
          </cell>
        </row>
        <row r="8556">
          <cell r="A8556">
            <v>850028</v>
          </cell>
          <cell r="B8556" t="str">
            <v>DOSIFICADOR HERMETICO PARA DET. EN LIQUIDO</v>
          </cell>
          <cell r="C8556">
            <v>1</v>
          </cell>
        </row>
        <row r="8557">
          <cell r="A8557">
            <v>850062</v>
          </cell>
          <cell r="B8557" t="str">
            <v>PORTA GALÓN INDIVIDUAL</v>
          </cell>
          <cell r="C8557">
            <v>1</v>
          </cell>
        </row>
        <row r="8558">
          <cell r="A8558">
            <v>850063</v>
          </cell>
          <cell r="B8558" t="str">
            <v>PORTA GALÓN DOBLE</v>
          </cell>
          <cell r="C8558">
            <v>1</v>
          </cell>
        </row>
        <row r="8559">
          <cell r="A8559">
            <v>851375</v>
          </cell>
          <cell r="B8559" t="str">
            <v>DOSIFICADOR 4+1 PROD. CON PISTOLA (ACTIVACIÓN SIMP</v>
          </cell>
          <cell r="C8559">
            <v>1</v>
          </cell>
        </row>
        <row r="8560">
          <cell r="A8560">
            <v>851376</v>
          </cell>
          <cell r="B8560" t="str">
            <v>DOSIFICADOR 4+2 PROD. CON PISTOLA (ACTIVACIÓN SIMP</v>
          </cell>
          <cell r="C8560">
            <v>1</v>
          </cell>
        </row>
        <row r="8561">
          <cell r="A8561">
            <v>851377</v>
          </cell>
          <cell r="B8561" t="str">
            <v>DOSIFICADOR 4 PRODUCTOS (ACTIVACIÓN SIMPLE)  SP-52</v>
          </cell>
          <cell r="C8561">
            <v>1</v>
          </cell>
        </row>
        <row r="8562">
          <cell r="A8562">
            <v>851378</v>
          </cell>
          <cell r="B8562" t="str">
            <v>DOSIFICADOR 1 PRODUCTO CON PISTOLA  SP-5248</v>
          </cell>
          <cell r="C8562">
            <v>1</v>
          </cell>
        </row>
        <row r="8563">
          <cell r="A8563">
            <v>851379</v>
          </cell>
          <cell r="B8563" t="str">
            <v>RACK METÁLICO PARA GALONES (GRANDE/MÓVIL)</v>
          </cell>
          <cell r="C8563">
            <v>1</v>
          </cell>
        </row>
        <row r="8564">
          <cell r="A8564">
            <v>851380</v>
          </cell>
          <cell r="B8564" t="str">
            <v>RACK METÁLICO PARA GALONES (CHICO/EMPOTRABLE)</v>
          </cell>
          <cell r="C8564">
            <v>1</v>
          </cell>
        </row>
        <row r="8565">
          <cell r="A8565">
            <v>851382</v>
          </cell>
          <cell r="B8565" t="str">
            <v>PROTECTOR PARA CONTENEDOR DE CÁPSULA</v>
          </cell>
          <cell r="C8565">
            <v>1</v>
          </cell>
        </row>
        <row r="8566">
          <cell r="A8566">
            <v>851398</v>
          </cell>
          <cell r="B8566" t="str">
            <v>PROTECTOR PARA CONTENEDOR DE CÁPSULA (DEMA)</v>
          </cell>
          <cell r="C8566">
            <v>1</v>
          </cell>
        </row>
        <row r="8567">
          <cell r="A8567">
            <v>851399</v>
          </cell>
          <cell r="B8567" t="str">
            <v>PORTA GALONES PARA RACK SUPERBASE</v>
          </cell>
          <cell r="C8567">
            <v>1</v>
          </cell>
        </row>
        <row r="8568">
          <cell r="A8568">
            <v>851410</v>
          </cell>
          <cell r="B8568" t="str">
            <v>ESTACIÓN SANITIZANTE</v>
          </cell>
          <cell r="C8568">
            <v>1</v>
          </cell>
        </row>
        <row r="8569">
          <cell r="A8569">
            <v>851413</v>
          </cell>
          <cell r="B8569" t="str">
            <v>RACK PARA BOTELLAS DE LITRO</v>
          </cell>
          <cell r="C8569">
            <v>1</v>
          </cell>
        </row>
        <row r="8570">
          <cell r="A8570">
            <v>851418</v>
          </cell>
          <cell r="B8570" t="str">
            <v>DOSIFICADOR PARA DETERGENTES EN LIQUIDO (NOVA)</v>
          </cell>
          <cell r="C8570">
            <v>1</v>
          </cell>
        </row>
        <row r="8571">
          <cell r="A8571">
            <v>851429</v>
          </cell>
          <cell r="B8571" t="str">
            <v>DOSIFICADOR ECLIPSE</v>
          </cell>
          <cell r="C8571">
            <v>1</v>
          </cell>
        </row>
        <row r="8572">
          <cell r="A8572">
            <v>851430</v>
          </cell>
          <cell r="B8572" t="str">
            <v>DOSIFICADOR ORION 18 OZ.</v>
          </cell>
          <cell r="C8572">
            <v>1</v>
          </cell>
        </row>
        <row r="8573">
          <cell r="A8573">
            <v>851431</v>
          </cell>
          <cell r="B8573" t="str">
            <v>DOSIFICADOR ORION 42OZ.</v>
          </cell>
          <cell r="C8573">
            <v>1</v>
          </cell>
        </row>
        <row r="8574">
          <cell r="A8574">
            <v>851518</v>
          </cell>
          <cell r="B8574" t="str">
            <v>ECLIPSE C/6 BOMBAS C/FLUSH Y CONTROLADOR EXF</v>
          </cell>
          <cell r="C8574">
            <v>1</v>
          </cell>
        </row>
        <row r="8575">
          <cell r="A8575">
            <v>851540</v>
          </cell>
          <cell r="B8575" t="str">
            <v>MAQUINA LAVALOZA HOBART C-44A  372 MAQ.ELEC.IZQ-DE</v>
          </cell>
          <cell r="C8575">
            <v>1</v>
          </cell>
        </row>
        <row r="8576">
          <cell r="A8576">
            <v>851548</v>
          </cell>
          <cell r="B8576" t="str">
            <v>ESTACION SANITIZANTE A. INOX.</v>
          </cell>
          <cell r="C8576">
            <v>1</v>
          </cell>
        </row>
        <row r="8577">
          <cell r="A8577">
            <v>851549</v>
          </cell>
          <cell r="B8577" t="str">
            <v>ESTACION SANITIZANTE A. INOX. CON KIT</v>
          </cell>
          <cell r="C8577">
            <v>1</v>
          </cell>
        </row>
        <row r="8578">
          <cell r="A8578">
            <v>851631</v>
          </cell>
          <cell r="B8578" t="str">
            <v>PLATAFORMA MODULAR P 12 TAMBORES 5000 LBS</v>
          </cell>
          <cell r="C8578">
            <v>1</v>
          </cell>
        </row>
        <row r="8579">
          <cell r="A8579">
            <v>851683</v>
          </cell>
          <cell r="B8579" t="str">
            <v>PORTAGALON SENCILLO GALVANIZAD</v>
          </cell>
          <cell r="C8579">
            <v>1</v>
          </cell>
        </row>
        <row r="8580">
          <cell r="A8580">
            <v>851684</v>
          </cell>
          <cell r="B8580" t="str">
            <v>BASE SENCILLA PARA PORRON 20 L</v>
          </cell>
          <cell r="C8580">
            <v>1</v>
          </cell>
        </row>
        <row r="8581">
          <cell r="A8581">
            <v>851685</v>
          </cell>
          <cell r="B8581" t="str">
            <v>BASE DOBLE PARA PORRON 20 LT</v>
          </cell>
          <cell r="C8581">
            <v>1</v>
          </cell>
        </row>
        <row r="8582">
          <cell r="A8582">
            <v>851769</v>
          </cell>
          <cell r="B8582" t="str">
            <v>DOSIFICADOR DE AROMATIZANTE</v>
          </cell>
          <cell r="C8582">
            <v>1</v>
          </cell>
        </row>
        <row r="8583">
          <cell r="A8583">
            <v>851782</v>
          </cell>
          <cell r="B8583" t="str">
            <v>RESGUARDO SENCILLO PARA GALON  (MULTIFLEX 1 GAL)</v>
          </cell>
          <cell r="C8583">
            <v>1</v>
          </cell>
        </row>
        <row r="8584">
          <cell r="A8584">
            <v>851785</v>
          </cell>
          <cell r="B8584" t="str">
            <v>DOSIFICADOR PRODOSE</v>
          </cell>
          <cell r="C8584">
            <v>1</v>
          </cell>
        </row>
        <row r="8585">
          <cell r="A8585">
            <v>851801</v>
          </cell>
          <cell r="B8585" t="str">
            <v>DOSIFICADOR LGS AUTOMATICO</v>
          </cell>
          <cell r="C8585">
            <v>1</v>
          </cell>
        </row>
        <row r="8586">
          <cell r="A8586">
            <v>851816</v>
          </cell>
          <cell r="B8586" t="str">
            <v>DOSIFICADOR 1 BOTON 4 GAL MIN  SEKO</v>
          </cell>
          <cell r="C8586">
            <v>1</v>
          </cell>
        </row>
        <row r="8587">
          <cell r="A8587">
            <v>851817</v>
          </cell>
          <cell r="B8587" t="str">
            <v>DOSIFICADOR 1 BOTON 1 GAL MIN  SEKO</v>
          </cell>
          <cell r="C8587">
            <v>1</v>
          </cell>
        </row>
        <row r="8588">
          <cell r="A8588">
            <v>851839</v>
          </cell>
          <cell r="B8588" t="str">
            <v>BOMBA DOSIFICADORA AROMAT 110</v>
          </cell>
          <cell r="C8588">
            <v>1</v>
          </cell>
        </row>
        <row r="8589">
          <cell r="A8589">
            <v>851850</v>
          </cell>
          <cell r="B8589" t="str">
            <v>PROSINK 2P F-GAP</v>
          </cell>
          <cell r="C8589">
            <v>1</v>
          </cell>
        </row>
        <row r="8590">
          <cell r="A8590">
            <v>851891</v>
          </cell>
          <cell r="B8590" t="str">
            <v>EQUIPO PRODOSE SILICON P/CLORO</v>
          </cell>
          <cell r="C8590">
            <v>1</v>
          </cell>
        </row>
        <row r="8591">
          <cell r="A8591">
            <v>851920</v>
          </cell>
          <cell r="B8591" t="str">
            <v>JABONERA RELLENABLE JABON LIQ. 1 L</v>
          </cell>
          <cell r="C8591">
            <v>1</v>
          </cell>
        </row>
        <row r="8592">
          <cell r="A8592">
            <v>851925</v>
          </cell>
          <cell r="B8592" t="str">
            <v>JABONERA RELLENABLE COLOR  PLA TA JABON LIQ. 1 L</v>
          </cell>
          <cell r="C8592">
            <v>1</v>
          </cell>
        </row>
        <row r="8593">
          <cell r="A8593">
            <v>885281</v>
          </cell>
          <cell r="B8593" t="str">
            <v>DESPACHADOR DE TOALLA EN ROLLO INTELIGENTE HUMO</v>
          </cell>
          <cell r="C8593">
            <v>1</v>
          </cell>
        </row>
        <row r="8594">
          <cell r="A8594">
            <v>999990</v>
          </cell>
          <cell r="B8594" t="str">
            <v>KEY BIOACTIV 160</v>
          </cell>
          <cell r="C8594">
            <v>123.540000915527</v>
          </cell>
        </row>
        <row r="8595">
          <cell r="A8595">
            <v>999991</v>
          </cell>
          <cell r="B8595" t="str">
            <v>ESCOBA TIPO INDUSTRIA 6H</v>
          </cell>
          <cell r="C8595">
            <v>34.78</v>
          </cell>
        </row>
        <row r="8596">
          <cell r="A8596">
            <v>999992</v>
          </cell>
          <cell r="B8596" t="str">
            <v>BOLSA DETERGENTE PALOMA MULTIUSOS 10KGS</v>
          </cell>
          <cell r="C8596">
            <v>10</v>
          </cell>
        </row>
        <row r="8597">
          <cell r="A8597">
            <v>999993</v>
          </cell>
          <cell r="B8597" t="str">
            <v>LIMPIADOR DE HULE CON MANGO</v>
          </cell>
          <cell r="C8597">
            <v>11.8</v>
          </cell>
        </row>
        <row r="8598">
          <cell r="A8598">
            <v>999994</v>
          </cell>
          <cell r="B8598" t="str">
            <v>TRAPEADOR DE HILO DE 750 GRS</v>
          </cell>
          <cell r="C8598">
            <v>18.8</v>
          </cell>
        </row>
        <row r="8599">
          <cell r="A8599">
            <v>999995</v>
          </cell>
          <cell r="B8599" t="str">
            <v>JABONERA RELLENABLE DE ACERO INOXIDABLE</v>
          </cell>
          <cell r="C8599">
            <v>460</v>
          </cell>
        </row>
        <row r="8600">
          <cell r="A8600">
            <v>999996</v>
          </cell>
          <cell r="B8600" t="str">
            <v>LIMPIADOR DE CONDENSADORES</v>
          </cell>
          <cell r="C8600">
            <v>65</v>
          </cell>
        </row>
        <row r="8601">
          <cell r="A8601">
            <v>999997</v>
          </cell>
          <cell r="B8601" t="str">
            <v>PAQUETE DE PILAS EVEREADY.</v>
          </cell>
          <cell r="C8601">
            <v>1</v>
          </cell>
        </row>
        <row r="8602">
          <cell r="A8602">
            <v>999998</v>
          </cell>
          <cell r="B8602" t="str">
            <v>PEINE DE IXTLE</v>
          </cell>
          <cell r="C8602">
            <v>11.7</v>
          </cell>
        </row>
        <row r="8603">
          <cell r="A8603">
            <v>999999</v>
          </cell>
          <cell r="B8603" t="str">
            <v xml:space="preserve">LLAVE DE 3 PUNTOS </v>
          </cell>
          <cell r="C8603">
            <v>3.0999999046325701</v>
          </cell>
        </row>
        <row r="8604">
          <cell r="A8604">
            <v>1100105</v>
          </cell>
          <cell r="B8604" t="str">
            <v>Higienico softpull</v>
          </cell>
          <cell r="C8604">
            <v>466.61999511718801</v>
          </cell>
        </row>
        <row r="8605">
          <cell r="A8605">
            <v>1101501</v>
          </cell>
          <cell r="B8605" t="str">
            <v>manguera de prelavado</v>
          </cell>
          <cell r="C8605">
            <v>2706.34008789063</v>
          </cell>
        </row>
        <row r="8606">
          <cell r="A8606">
            <v>1101502</v>
          </cell>
          <cell r="B8606" t="str">
            <v>kit de limpieza</v>
          </cell>
          <cell r="C8606">
            <v>214.5</v>
          </cell>
        </row>
        <row r="8607">
          <cell r="A8607">
            <v>1101504</v>
          </cell>
          <cell r="B8607" t="str">
            <v>LIMPIADOR DE PISOS ALEX 750 ML</v>
          </cell>
          <cell r="C8607">
            <v>46.47</v>
          </cell>
        </row>
        <row r="8608">
          <cell r="A8608">
            <v>1101605</v>
          </cell>
          <cell r="B8608" t="str">
            <v>Kit eporok</v>
          </cell>
          <cell r="C8608">
            <v>850</v>
          </cell>
        </row>
        <row r="8609">
          <cell r="A8609">
            <v>1101606</v>
          </cell>
          <cell r="B8609" t="str">
            <v>Primario eporok</v>
          </cell>
          <cell r="C8609">
            <v>1500</v>
          </cell>
        </row>
        <row r="8610">
          <cell r="A8610">
            <v>1101607</v>
          </cell>
          <cell r="B8610" t="str">
            <v>Fuera bidon 5 litros</v>
          </cell>
          <cell r="C8610">
            <v>387.72000122070301</v>
          </cell>
        </row>
        <row r="8611">
          <cell r="A8611">
            <v>1101904</v>
          </cell>
          <cell r="B8611" t="str">
            <v>Pasta verde 9 kilos</v>
          </cell>
          <cell r="C8611">
            <v>760</v>
          </cell>
        </row>
        <row r="8612">
          <cell r="A8612">
            <v>1111991</v>
          </cell>
          <cell r="B8612" t="str">
            <v xml:space="preserve">BOTE SLIM JIM GRIS CON ASAS RB </v>
          </cell>
          <cell r="C8612">
            <v>338</v>
          </cell>
        </row>
        <row r="8613">
          <cell r="A8613">
            <v>1111992</v>
          </cell>
          <cell r="B8613" t="str">
            <v xml:space="preserve">TAPA P/RECICL PAPEL P/SLIM JIM </v>
          </cell>
          <cell r="C8613">
            <v>361.97000122070301</v>
          </cell>
        </row>
        <row r="8614">
          <cell r="A8614">
            <v>1111993</v>
          </cell>
          <cell r="B8614">
            <v>1</v>
          </cell>
          <cell r="C8614">
            <v>260</v>
          </cell>
        </row>
        <row r="8615">
          <cell r="A8615">
            <v>1111997</v>
          </cell>
          <cell r="B8615" t="str">
            <v>JABONERA AITANA NUEVA BCA AC7000</v>
          </cell>
          <cell r="C8615">
            <v>186.5</v>
          </cell>
        </row>
        <row r="8616">
          <cell r="A8616">
            <v>1111998</v>
          </cell>
          <cell r="B8616" t="str">
            <v>PILA PANASONIC "C" PIEZA</v>
          </cell>
          <cell r="C8616">
            <v>17.75</v>
          </cell>
        </row>
        <row r="8617">
          <cell r="A8617">
            <v>1111999</v>
          </cell>
          <cell r="B8617" t="str">
            <v>PILA PANASONIC "D" PIEZA</v>
          </cell>
          <cell r="C8617">
            <v>18.590000152587901</v>
          </cell>
        </row>
        <row r="8618">
          <cell r="A8618">
            <v>155551509</v>
          </cell>
          <cell r="B8618" t="str">
            <v>DYNOFRESH / CONTROLADOR OLORES</v>
          </cell>
          <cell r="C8618">
            <v>228.19999694824199</v>
          </cell>
        </row>
        <row r="8619">
          <cell r="A8619">
            <v>999000883</v>
          </cell>
          <cell r="B8619" t="str">
            <v>JABONERA IND.P/GALON JABON LIQ</v>
          </cell>
          <cell r="C8619">
            <v>1</v>
          </cell>
        </row>
        <row r="8620">
          <cell r="A8620">
            <v>999000884</v>
          </cell>
          <cell r="B8620" t="str">
            <v>JABONERA IND.P/GALON JABON ESP</v>
          </cell>
          <cell r="C8620">
            <v>1</v>
          </cell>
        </row>
        <row r="8621">
          <cell r="A8621">
            <v>999000885</v>
          </cell>
          <cell r="B8621" t="str">
            <v>JABONERA RELLENABLE 30 OZ</v>
          </cell>
          <cell r="C8621">
            <v>1</v>
          </cell>
        </row>
        <row r="8622">
          <cell r="A8622">
            <v>999000886</v>
          </cell>
          <cell r="B8622" t="str">
            <v>JABONERA RELLENABLE 46 OZ</v>
          </cell>
          <cell r="C8622">
            <v>1</v>
          </cell>
        </row>
        <row r="8623">
          <cell r="A8623">
            <v>999000887</v>
          </cell>
          <cell r="B8623" t="str">
            <v>JABONERA DE ESPUMA RELLENABLE</v>
          </cell>
          <cell r="C8623">
            <v>1</v>
          </cell>
        </row>
        <row r="8624">
          <cell r="A8624">
            <v>999000888</v>
          </cell>
          <cell r="B8624" t="str">
            <v>NUEVA JABONERA ESPUMA</v>
          </cell>
          <cell r="C8624">
            <v>1</v>
          </cell>
        </row>
        <row r="8625">
          <cell r="A8625">
            <v>999000889</v>
          </cell>
          <cell r="B8625" t="str">
            <v>NUEVA JABONERA AUTOMATICA</v>
          </cell>
          <cell r="C8625">
            <v>1</v>
          </cell>
        </row>
        <row r="8626">
          <cell r="A8626">
            <v>999000893</v>
          </cell>
          <cell r="B8626" t="str">
            <v>JABONERA METALICA RELLENABLE</v>
          </cell>
          <cell r="C8626">
            <v>1</v>
          </cell>
        </row>
        <row r="8627">
          <cell r="A8627">
            <v>999000896</v>
          </cell>
          <cell r="B8627" t="str">
            <v>JABONERA INDUSTRIAL COMPLETA</v>
          </cell>
          <cell r="C8627">
            <v>1</v>
          </cell>
        </row>
        <row r="8628">
          <cell r="A8628">
            <v>999000897</v>
          </cell>
          <cell r="B8628" t="str">
            <v>JABONERA INDUSTRIAL ALAMBRON</v>
          </cell>
          <cell r="C8628">
            <v>1</v>
          </cell>
        </row>
        <row r="8629">
          <cell r="A8629">
            <v>999000899</v>
          </cell>
          <cell r="B8629" t="str">
            <v>JABONERA DE BURBUJA</v>
          </cell>
          <cell r="C8629">
            <v>1</v>
          </cell>
        </row>
        <row r="8630">
          <cell r="A8630">
            <v>999000900</v>
          </cell>
          <cell r="B8630" t="str">
            <v>NUEVA JABONERA RELLENABLE (SE CAMBIO AL 8619)</v>
          </cell>
          <cell r="C8630">
            <v>1</v>
          </cell>
        </row>
        <row r="8631">
          <cell r="A8631">
            <v>999000907</v>
          </cell>
          <cell r="B8631" t="str">
            <v>JABONERA DE PIE 1 PZA</v>
          </cell>
          <cell r="C8631">
            <v>1</v>
          </cell>
        </row>
        <row r="8632">
          <cell r="A8632">
            <v>999000909</v>
          </cell>
          <cell r="B8632" t="str">
            <v>JABONERA RELLENABLE</v>
          </cell>
          <cell r="C8632">
            <v>1</v>
          </cell>
        </row>
        <row r="8633">
          <cell r="A8633">
            <v>999000911</v>
          </cell>
          <cell r="B8633" t="str">
            <v>JABONERA KEY COLOR HUMO 1 PZA</v>
          </cell>
          <cell r="C8633">
            <v>1</v>
          </cell>
        </row>
        <row r="8634">
          <cell r="A8634">
            <v>999000913</v>
          </cell>
          <cell r="B8634" t="str">
            <v>JABONERA KEY COLOR BEIGE BAJA SUSTITUTO NOVUX</v>
          </cell>
          <cell r="C8634">
            <v>1</v>
          </cell>
        </row>
        <row r="8635">
          <cell r="A8635">
            <v>999000916</v>
          </cell>
          <cell r="B8635" t="str">
            <v>JABONERA MARMOL ITALIANO</v>
          </cell>
          <cell r="C8635">
            <v>1</v>
          </cell>
        </row>
        <row r="8636">
          <cell r="A8636">
            <v>999000992</v>
          </cell>
          <cell r="B8636" t="str">
            <v>JABONERA IMPORT. MANUAL ESPUMA</v>
          </cell>
          <cell r="C8636">
            <v>1</v>
          </cell>
        </row>
        <row r="8637">
          <cell r="A8637">
            <v>999000995</v>
          </cell>
          <cell r="B8637" t="str">
            <v xml:space="preserve">JABONERA ESPUMA RELLENABLE 1LT 9325 FOAMEEZE BULK </v>
          </cell>
          <cell r="C8637">
            <v>1</v>
          </cell>
        </row>
        <row r="8638">
          <cell r="A8638">
            <v>999001001</v>
          </cell>
          <cell r="B8638" t="str">
            <v>ODOCONTROL I</v>
          </cell>
          <cell r="C8638">
            <v>1</v>
          </cell>
        </row>
        <row r="8639">
          <cell r="A8639">
            <v>999001006</v>
          </cell>
          <cell r="B8639" t="str">
            <v>KEY ODOCONTROL VI</v>
          </cell>
          <cell r="C8639">
            <v>1</v>
          </cell>
        </row>
        <row r="8640">
          <cell r="A8640">
            <v>999001007</v>
          </cell>
          <cell r="B8640" t="str">
            <v>DESP. ESPRIT</v>
          </cell>
          <cell r="C8640">
            <v>1</v>
          </cell>
        </row>
        <row r="8641">
          <cell r="A8641">
            <v>999001060</v>
          </cell>
          <cell r="B8641" t="str">
            <v>DOSIFICADOR SANOR SCENTURY</v>
          </cell>
          <cell r="C8641">
            <v>1</v>
          </cell>
        </row>
        <row r="8642">
          <cell r="A8642">
            <v>999001063</v>
          </cell>
          <cell r="B8642" t="str">
            <v xml:space="preserve">DOSIFICADOR LIQ. GOTEADOR      1 PZA.             </v>
          </cell>
          <cell r="C8642">
            <v>1</v>
          </cell>
        </row>
        <row r="8643">
          <cell r="A8643">
            <v>999001064</v>
          </cell>
          <cell r="B8643" t="str">
            <v>NUEVO DOSIFICADOR ODOCONTROL LGS</v>
          </cell>
          <cell r="C8643">
            <v>1</v>
          </cell>
        </row>
        <row r="8644">
          <cell r="A8644">
            <v>999001065</v>
          </cell>
          <cell r="B8644" t="str">
            <v>NUEVO DOSIFICADOR ODOCONTROL LGS V3</v>
          </cell>
          <cell r="C8644">
            <v>1</v>
          </cell>
        </row>
        <row r="8645">
          <cell r="A8645">
            <v>999001100</v>
          </cell>
          <cell r="B8645" t="str">
            <v>RACK METÁLICO PARA PORRONES</v>
          </cell>
          <cell r="C8645">
            <v>1</v>
          </cell>
        </row>
        <row r="8646">
          <cell r="A8646">
            <v>999001250</v>
          </cell>
          <cell r="B8646" t="str">
            <v>PROMOCION DEL NUEVO ODOCONTROL</v>
          </cell>
          <cell r="C8646">
            <v>1</v>
          </cell>
        </row>
        <row r="8647">
          <cell r="A8647">
            <v>999001251</v>
          </cell>
          <cell r="B8647" t="str">
            <v>ODOCONTROL</v>
          </cell>
          <cell r="C8647">
            <v>1</v>
          </cell>
        </row>
        <row r="8648">
          <cell r="A8648">
            <v>999001381</v>
          </cell>
          <cell r="B8648" t="str">
            <v>DOSIFICADOR SUPER BASE MX-101</v>
          </cell>
          <cell r="C8648">
            <v>1</v>
          </cell>
        </row>
        <row r="8649">
          <cell r="A8649">
            <v>999001383</v>
          </cell>
          <cell r="B8649" t="str">
            <v>DOSIFICADOR</v>
          </cell>
          <cell r="C8649">
            <v>1</v>
          </cell>
        </row>
        <row r="8650">
          <cell r="A8650">
            <v>999001385</v>
          </cell>
          <cell r="B8650" t="str">
            <v>CENTRO DE MEZCLADO S.B. 4 GLS MXC-404</v>
          </cell>
          <cell r="C8650">
            <v>1</v>
          </cell>
        </row>
        <row r="8651">
          <cell r="A8651">
            <v>999001386</v>
          </cell>
          <cell r="B8651" t="str">
            <v>ESTACION SANITIZANTE 603 1 PZA</v>
          </cell>
          <cell r="C8651">
            <v>1</v>
          </cell>
        </row>
        <row r="8652">
          <cell r="A8652">
            <v>999001396</v>
          </cell>
          <cell r="B8652" t="str">
            <v>DOSIFICADOR S.B. 832 1 PZA</v>
          </cell>
          <cell r="C8652">
            <v>1</v>
          </cell>
        </row>
        <row r="8653">
          <cell r="A8653">
            <v>999001398</v>
          </cell>
          <cell r="B8653" t="str">
            <v>DOSIFICADOR S.B. 852 1 PZA</v>
          </cell>
          <cell r="C8653">
            <v>1</v>
          </cell>
        </row>
        <row r="8654">
          <cell r="A8654">
            <v>999001399</v>
          </cell>
          <cell r="B8654" t="str">
            <v>DOSIFICADOR S.B. 859 1 PZA</v>
          </cell>
          <cell r="C8654">
            <v>1</v>
          </cell>
        </row>
        <row r="8655">
          <cell r="A8655">
            <v>999001439</v>
          </cell>
          <cell r="B8655" t="str">
            <v>PISTOLA P/EST.SANITIZANTE</v>
          </cell>
          <cell r="C8655">
            <v>1</v>
          </cell>
        </row>
        <row r="8656">
          <cell r="A8656">
            <v>999001440</v>
          </cell>
          <cell r="B8656" t="str">
            <v>KIT PARA ESTACION SANITIZANTE HYDRO</v>
          </cell>
          <cell r="C8656">
            <v>1</v>
          </cell>
        </row>
        <row r="8657">
          <cell r="A8657">
            <v>999001441</v>
          </cell>
          <cell r="B8657" t="str">
            <v>DOSIFICADOR HYDRO 4 GALONES</v>
          </cell>
          <cell r="C8657">
            <v>1</v>
          </cell>
        </row>
        <row r="8658">
          <cell r="A8658">
            <v>999001442</v>
          </cell>
          <cell r="B8658" t="str">
            <v>ESTACIÓN SANITIZANTE</v>
          </cell>
          <cell r="C8658">
            <v>1</v>
          </cell>
        </row>
        <row r="8659">
          <cell r="A8659">
            <v>999001443</v>
          </cell>
          <cell r="B8659" t="str">
            <v>MANGUERA DE ENTRADA DE AGUA</v>
          </cell>
          <cell r="C8659">
            <v>1</v>
          </cell>
        </row>
        <row r="8660">
          <cell r="A8660">
            <v>999001445</v>
          </cell>
          <cell r="B8660" t="str">
            <v>PISTOLA TRABAJO PESADO MOD-122</v>
          </cell>
          <cell r="C8660">
            <v>1</v>
          </cell>
        </row>
        <row r="8661">
          <cell r="A8661">
            <v>999001448</v>
          </cell>
          <cell r="B8661" t="str">
            <v>DOSIFICADOR 1 PRODUCTO  SP-3844</v>
          </cell>
          <cell r="C8661">
            <v>1</v>
          </cell>
        </row>
        <row r="8662">
          <cell r="A8662">
            <v>999001449</v>
          </cell>
          <cell r="B8662" t="str">
            <v>DOSIFICADOR SELECT 4+1 PRODUCTOS  SP-3845</v>
          </cell>
          <cell r="C8662">
            <v>1</v>
          </cell>
        </row>
        <row r="8663">
          <cell r="A8663">
            <v>999001491</v>
          </cell>
          <cell r="B8663" t="str">
            <v>PISTOLA CON CONECTOR RAPIDO</v>
          </cell>
          <cell r="C8663">
            <v>1</v>
          </cell>
        </row>
        <row r="8664">
          <cell r="A8664">
            <v>999001492</v>
          </cell>
          <cell r="B8664" t="str">
            <v>LANZA ESPUMADORA</v>
          </cell>
          <cell r="C8664">
            <v>1</v>
          </cell>
        </row>
        <row r="8665">
          <cell r="A8665">
            <v>999001602</v>
          </cell>
          <cell r="B8665" t="str">
            <v>DESP. D/TOALLA ROLLO HUMO (BAJA) (CAMBIO AL 2902)</v>
          </cell>
          <cell r="C8665">
            <v>1</v>
          </cell>
        </row>
        <row r="8666">
          <cell r="A8666">
            <v>999001603</v>
          </cell>
          <cell r="B8666" t="str">
            <v>KEY DESP.</v>
          </cell>
          <cell r="C8666">
            <v>1</v>
          </cell>
        </row>
        <row r="8667">
          <cell r="A8667">
            <v>999001612</v>
          </cell>
          <cell r="B8667" t="str">
            <v>DESP. D/TOALLA INTERD. HUMO (BAJA) (CAMBIO AL 2912</v>
          </cell>
          <cell r="C8667">
            <v>1</v>
          </cell>
        </row>
        <row r="8668">
          <cell r="A8668">
            <v>999001630</v>
          </cell>
          <cell r="B8668" t="str">
            <v>KEY ODOCONTROL DE SERVICIO H2</v>
          </cell>
          <cell r="C8668">
            <v>1</v>
          </cell>
        </row>
        <row r="8669">
          <cell r="A8669">
            <v>999001660</v>
          </cell>
          <cell r="B8669" t="str">
            <v>ODOCONTROL DE SERVICIO</v>
          </cell>
          <cell r="C8669">
            <v>1</v>
          </cell>
        </row>
        <row r="8670">
          <cell r="A8670">
            <v>999001661</v>
          </cell>
          <cell r="B8670" t="str">
            <v>NUEVO DOSIFICADOR ODOCONTROL  .</v>
          </cell>
          <cell r="C8670">
            <v>1</v>
          </cell>
        </row>
        <row r="8671">
          <cell r="A8671">
            <v>999001683</v>
          </cell>
          <cell r="B8671" t="str">
            <v>KEY ODOCONTROL(ESTANDAR)       ITEM 600500 ECONOMI</v>
          </cell>
          <cell r="C8671">
            <v>1</v>
          </cell>
        </row>
        <row r="8672">
          <cell r="A8672">
            <v>999001684</v>
          </cell>
          <cell r="B8672" t="str">
            <v>KEY ODOCONTROL(PROGRAMABLE)</v>
          </cell>
          <cell r="C8672">
            <v>1</v>
          </cell>
        </row>
        <row r="8673">
          <cell r="A8673">
            <v>999002122</v>
          </cell>
          <cell r="B8673" t="str">
            <v>RACK DE FOOD SERVICE           PORTALITROS DOBLE C</v>
          </cell>
          <cell r="C8673">
            <v>1</v>
          </cell>
        </row>
        <row r="8674">
          <cell r="A8674">
            <v>999002125</v>
          </cell>
          <cell r="B8674" t="str">
            <v>RACK DE LIMPIEZA GENERAL       PORTALITROS DOBLE C</v>
          </cell>
          <cell r="C8674">
            <v>1</v>
          </cell>
        </row>
        <row r="8675">
          <cell r="A8675">
            <v>999002130</v>
          </cell>
          <cell r="B8675" t="str">
            <v>NUEVA JABONERA NEGRA 1 PZA</v>
          </cell>
          <cell r="C8675">
            <v>1</v>
          </cell>
        </row>
        <row r="8676">
          <cell r="A8676">
            <v>999002131</v>
          </cell>
          <cell r="B8676" t="str">
            <v>NUEVA JABONERA KEY BLANCA 1 PZ</v>
          </cell>
          <cell r="C8676">
            <v>1</v>
          </cell>
        </row>
        <row r="8677">
          <cell r="A8677">
            <v>999002189</v>
          </cell>
          <cell r="B8677" t="str">
            <v xml:space="preserve">DOSIFICADOR MANUAL ESPUMA /JAB LIQ. CARTUCHO 1 LT </v>
          </cell>
          <cell r="C8677">
            <v>1</v>
          </cell>
        </row>
        <row r="8678">
          <cell r="A8678">
            <v>999002193</v>
          </cell>
          <cell r="B8678" t="str">
            <v>DOSIFICADOR AUTOMÁTICA ESPUMA/GEL CARTUCHO 1L</v>
          </cell>
          <cell r="C8678">
            <v>1</v>
          </cell>
        </row>
        <row r="8679">
          <cell r="A8679">
            <v>999002324</v>
          </cell>
          <cell r="B8679" t="str">
            <v>DESPACHADOR MINIROLLO 3.25"HUM</v>
          </cell>
          <cell r="C8679">
            <v>1</v>
          </cell>
        </row>
        <row r="8680">
          <cell r="A8680">
            <v>999002799</v>
          </cell>
          <cell r="B8680" t="str">
            <v xml:space="preserve">KIT DOSIFICACION LGS EN BAÑOS DE AUTOBUSES </v>
          </cell>
          <cell r="C8680">
            <v>1</v>
          </cell>
        </row>
        <row r="8681">
          <cell r="A8681">
            <v>999002800</v>
          </cell>
          <cell r="B8681" t="str">
            <v>ESTACION DE DESENGRASE GRANDE</v>
          </cell>
          <cell r="C8681">
            <v>1</v>
          </cell>
        </row>
        <row r="8682">
          <cell r="A8682">
            <v>999002801</v>
          </cell>
          <cell r="B8682" t="str">
            <v>ESTACION DE DESENGR 1 PZA</v>
          </cell>
          <cell r="C8682">
            <v>1</v>
          </cell>
        </row>
        <row r="8683">
          <cell r="A8683">
            <v>999002812</v>
          </cell>
          <cell r="B8683" t="str">
            <v>PROPORCIONADOR MODELO 167</v>
          </cell>
          <cell r="C8683">
            <v>1</v>
          </cell>
        </row>
        <row r="8684">
          <cell r="A8684">
            <v>999002819</v>
          </cell>
          <cell r="B8684" t="str">
            <v>EQUIPO ESPUMADOR 2 GALONES</v>
          </cell>
          <cell r="C8684">
            <v>1</v>
          </cell>
        </row>
        <row r="8685">
          <cell r="A8685">
            <v>999002824</v>
          </cell>
          <cell r="B8685" t="str">
            <v>EQUIPO ESPUMADOR 15 GALONES</v>
          </cell>
          <cell r="C8685">
            <v>1</v>
          </cell>
        </row>
        <row r="8686">
          <cell r="A8686">
            <v>999002825</v>
          </cell>
          <cell r="B8686" t="str">
            <v>EQUIPO ESPUMADOR 5 GALONES</v>
          </cell>
          <cell r="C8686">
            <v>1</v>
          </cell>
        </row>
        <row r="8687">
          <cell r="A8687">
            <v>999002826</v>
          </cell>
          <cell r="B8687" t="str">
            <v>EQUIPO ESPUMADOR 5 GALONES (PORTABLE FOAM UNIT NATUR)</v>
          </cell>
          <cell r="C8687">
            <v>1</v>
          </cell>
        </row>
        <row r="8688">
          <cell r="A8688">
            <v>999002829</v>
          </cell>
          <cell r="B8688" t="str">
            <v>KIT DE INSTALACION P/LAVANCE 130</v>
          </cell>
          <cell r="C8688">
            <v>1</v>
          </cell>
        </row>
        <row r="8689">
          <cell r="A8689">
            <v>999002831</v>
          </cell>
          <cell r="B8689" t="str">
            <v>TARJA P/ESTACION DE DESENGRASE</v>
          </cell>
          <cell r="C8689">
            <v>1</v>
          </cell>
        </row>
        <row r="8690">
          <cell r="A8690">
            <v>999002832</v>
          </cell>
          <cell r="B8690" t="str">
            <v>TAMBOR DE 110 LT PARA EST. DESENGRA</v>
          </cell>
          <cell r="C8690">
            <v>1</v>
          </cell>
        </row>
        <row r="8691">
          <cell r="A8691">
            <v>999002834</v>
          </cell>
          <cell r="B8691" t="str">
            <v>ESTACION DE DESENGRASE COMPLET</v>
          </cell>
          <cell r="C8691">
            <v>1</v>
          </cell>
        </row>
        <row r="8692">
          <cell r="A8692">
            <v>999002835</v>
          </cell>
          <cell r="B8692" t="str">
            <v>EST.DESENGRASE COMPLETA C/TAMB Y CE</v>
          </cell>
          <cell r="C8692">
            <v>1</v>
          </cell>
        </row>
        <row r="8693">
          <cell r="A8693">
            <v>999002836</v>
          </cell>
          <cell r="B8693" t="str">
            <v>PARRILLA P/ESCURRIMIENTO</v>
          </cell>
          <cell r="C8693">
            <v>1</v>
          </cell>
        </row>
        <row r="8694">
          <cell r="A8694">
            <v>999002837</v>
          </cell>
          <cell r="B8694" t="str">
            <v>DOSIF. NS-510R-PERISTAL1-SELENOIDE</v>
          </cell>
          <cell r="C8694">
            <v>1</v>
          </cell>
        </row>
        <row r="8695">
          <cell r="A8695">
            <v>999002838</v>
          </cell>
          <cell r="B8695" t="str">
            <v>JUEGO DE VALVULAS E 1 PZA</v>
          </cell>
          <cell r="C8695">
            <v>1</v>
          </cell>
        </row>
        <row r="8696">
          <cell r="A8696">
            <v>999002839</v>
          </cell>
          <cell r="B8696" t="str">
            <v>CEPILLO DE NYLON C/ 1 PZA</v>
          </cell>
          <cell r="C8696">
            <v>1</v>
          </cell>
        </row>
        <row r="8697">
          <cell r="A8697">
            <v>999002840</v>
          </cell>
          <cell r="B8697" t="str">
            <v>BOMBA SUMERGIBLE P/EST.DESENG.</v>
          </cell>
          <cell r="C8697">
            <v>1</v>
          </cell>
        </row>
        <row r="8698">
          <cell r="A8698">
            <v>999002841</v>
          </cell>
          <cell r="B8698" t="str">
            <v>DOSIFICADOR</v>
          </cell>
          <cell r="C8698">
            <v>1</v>
          </cell>
        </row>
        <row r="8699">
          <cell r="A8699">
            <v>999002858</v>
          </cell>
          <cell r="B8699" t="str">
            <v>CONTENEDOR P/CAPSULA 581-WMBH</v>
          </cell>
          <cell r="C8699">
            <v>1</v>
          </cell>
        </row>
        <row r="8700">
          <cell r="A8700">
            <v>999002859</v>
          </cell>
          <cell r="B8700" t="str">
            <v>DOSIF.DEMA P/DETERG.EN POLVO</v>
          </cell>
          <cell r="C8700">
            <v>1</v>
          </cell>
        </row>
        <row r="8701">
          <cell r="A8701">
            <v>999002879</v>
          </cell>
          <cell r="B8701" t="str">
            <v>RACK METALICO C/CABLE SUJETADO</v>
          </cell>
          <cell r="C8701">
            <v>1</v>
          </cell>
        </row>
        <row r="8702">
          <cell r="A8702">
            <v>999002901</v>
          </cell>
          <cell r="B8702" t="str">
            <v>DESPACHADOR DE TOALLA EN ROLLO BLANCO</v>
          </cell>
          <cell r="C8702">
            <v>1</v>
          </cell>
        </row>
        <row r="8703">
          <cell r="A8703">
            <v>999002902</v>
          </cell>
          <cell r="B8703" t="str">
            <v>DESPACHADOR DE TOALLA EN ROLLO HUMO</v>
          </cell>
          <cell r="C8703">
            <v>1</v>
          </cell>
        </row>
        <row r="8704">
          <cell r="A8704">
            <v>999002903</v>
          </cell>
          <cell r="B8704" t="str">
            <v>DESPACHADOR VERSATWIN 2.5 HUMO</v>
          </cell>
          <cell r="C8704">
            <v>1</v>
          </cell>
        </row>
        <row r="8705">
          <cell r="A8705">
            <v>999002904</v>
          </cell>
          <cell r="B8705" t="str">
            <v>DESPACHADOR VERSATWIN 2.5 BLANCO</v>
          </cell>
          <cell r="C8705">
            <v>1</v>
          </cell>
        </row>
        <row r="8706">
          <cell r="A8706">
            <v>999002905</v>
          </cell>
          <cell r="B8706" t="str">
            <v>DESPACHADOR TOALLA  ADJUST-A-MATIC VISTA</v>
          </cell>
          <cell r="C8706">
            <v>1</v>
          </cell>
        </row>
        <row r="8707">
          <cell r="A8707">
            <v>999002906</v>
          </cell>
          <cell r="B8707" t="str">
            <v>DESPACHADOR COMBI FOLD VISTA</v>
          </cell>
          <cell r="C8707">
            <v>1</v>
          </cell>
        </row>
        <row r="8708">
          <cell r="A8708">
            <v>999002907</v>
          </cell>
          <cell r="B8708" t="str">
            <v>DESPACHADOR DE PAPEL ROLLSVAR</v>
          </cell>
          <cell r="C8708">
            <v>1</v>
          </cell>
        </row>
        <row r="8709">
          <cell r="A8709">
            <v>999002908</v>
          </cell>
          <cell r="B8709" t="str">
            <v>DESPACHADOR DE FLUIDO CÉNTRICO BLANCO</v>
          </cell>
          <cell r="C8709">
            <v>1</v>
          </cell>
        </row>
        <row r="8710">
          <cell r="A8710">
            <v>999002909</v>
          </cell>
          <cell r="B8710" t="str">
            <v>DESPACHADOR DE FLUIDO CÉNTRICO HUMO</v>
          </cell>
          <cell r="C8710">
            <v>1</v>
          </cell>
        </row>
        <row r="8711">
          <cell r="A8711">
            <v>999002910</v>
          </cell>
          <cell r="B8711" t="str">
            <v>DESPACHADOR DE PUSH DE TOALLA EN ROLLO HUMO</v>
          </cell>
          <cell r="C8711">
            <v>1</v>
          </cell>
        </row>
        <row r="8712">
          <cell r="A8712">
            <v>999002911</v>
          </cell>
          <cell r="B8712" t="str">
            <v>DESPACHADOR DE TOALLA INTERDOBLADA BLANCO</v>
          </cell>
          <cell r="C8712">
            <v>1</v>
          </cell>
        </row>
        <row r="8713">
          <cell r="A8713">
            <v>999002912</v>
          </cell>
          <cell r="B8713" t="str">
            <v>DESPACHADOR DE TOALLA INTERDOBLADA HUMO</v>
          </cell>
          <cell r="C8713">
            <v>1</v>
          </cell>
        </row>
        <row r="8714">
          <cell r="A8714">
            <v>999002913</v>
          </cell>
          <cell r="B8714" t="str">
            <v>DESP. DE TOALLA SOFPULL 320 HO</v>
          </cell>
          <cell r="C8714">
            <v>1</v>
          </cell>
        </row>
        <row r="8715">
          <cell r="A8715">
            <v>999002914</v>
          </cell>
          <cell r="B8715" t="str">
            <v>DESP. TOALLA ENMOTION AUTOMATI METALICO (59466)</v>
          </cell>
          <cell r="C8715">
            <v>1</v>
          </cell>
        </row>
        <row r="8716">
          <cell r="A8716">
            <v>999002915</v>
          </cell>
          <cell r="B8716" t="str">
            <v>Despachador Toalla enMotion Impulse BLANCO</v>
          </cell>
          <cell r="C8716">
            <v>1</v>
          </cell>
        </row>
        <row r="8717">
          <cell r="A8717">
            <v>999002919</v>
          </cell>
          <cell r="B8717" t="str">
            <v>DESPACHADOR DE TOALLA MULTIUSOS</v>
          </cell>
          <cell r="C8717">
            <v>1</v>
          </cell>
        </row>
        <row r="8718">
          <cell r="A8718">
            <v>999002923</v>
          </cell>
          <cell r="B8718" t="str">
            <v>DESPACHADOR MINIROLLO MINITABARCA</v>
          </cell>
          <cell r="C8718">
            <v>1</v>
          </cell>
        </row>
        <row r="8719">
          <cell r="A8719">
            <v>999002924</v>
          </cell>
          <cell r="B8719" t="str">
            <v>DESPACHADOR MINIROLLO 3.25"HUM P.ORIGEN: MEXICO (D</v>
          </cell>
          <cell r="C8719">
            <v>1</v>
          </cell>
        </row>
        <row r="8720">
          <cell r="A8720">
            <v>999002925</v>
          </cell>
          <cell r="B8720" t="str">
            <v>DESPACHADOR MINIROLLO 3.25 BLANCO</v>
          </cell>
          <cell r="C8720">
            <v>1</v>
          </cell>
        </row>
        <row r="8721">
          <cell r="A8721">
            <v>999002933</v>
          </cell>
          <cell r="B8721" t="str">
            <v>DESPACHADOR</v>
          </cell>
          <cell r="C8721">
            <v>1</v>
          </cell>
        </row>
        <row r="8722">
          <cell r="A8722">
            <v>999002935</v>
          </cell>
          <cell r="B8722" t="str">
            <v>DESPACHADOR MAXIROLLO 3.25 HUMO</v>
          </cell>
          <cell r="C8722">
            <v>1</v>
          </cell>
        </row>
        <row r="8723">
          <cell r="A8723">
            <v>999002936</v>
          </cell>
          <cell r="B8723" t="str">
            <v>DESPACHADOR MAXIROLLO 3.25 BLANCO</v>
          </cell>
          <cell r="C8723">
            <v>1</v>
          </cell>
        </row>
        <row r="8724">
          <cell r="A8724">
            <v>999002941</v>
          </cell>
          <cell r="B8724" t="str">
            <v>SERVILLETERO DE MESA</v>
          </cell>
          <cell r="C8724">
            <v>1</v>
          </cell>
        </row>
        <row r="8725">
          <cell r="A8725">
            <v>999004786</v>
          </cell>
          <cell r="B8725" t="str">
            <v>CONTENEDOR PLÁSTICO DR 106</v>
          </cell>
          <cell r="C8725">
            <v>1</v>
          </cell>
        </row>
        <row r="8726">
          <cell r="A8726">
            <v>999005114</v>
          </cell>
          <cell r="B8726" t="str">
            <v>DESPACHADOR TOALLA ROLLO SANI  TOUCH SERIE I BLANC</v>
          </cell>
          <cell r="C8726">
            <v>1</v>
          </cell>
        </row>
        <row r="8727">
          <cell r="A8727">
            <v>999005216</v>
          </cell>
          <cell r="B8727" t="str">
            <v>DESPACHADOR EXPERIENCE JABON ESP. AUT BLANCO</v>
          </cell>
          <cell r="C8727">
            <v>1</v>
          </cell>
        </row>
        <row r="8728">
          <cell r="A8728">
            <v>999005218</v>
          </cell>
          <cell r="B8728" t="str">
            <v>DESPACHADOR EXPERIENCE DE TOALLA MANOS HUMO</v>
          </cell>
          <cell r="C8728">
            <v>1</v>
          </cell>
        </row>
        <row r="8729">
          <cell r="A8729">
            <v>999005219</v>
          </cell>
          <cell r="B8729" t="str">
            <v>DESP. EXPERIENCE DE TOALLA MANOS BLANCO (9620)</v>
          </cell>
          <cell r="C8729">
            <v>1</v>
          </cell>
        </row>
        <row r="8730">
          <cell r="A8730">
            <v>999005228</v>
          </cell>
          <cell r="B8730" t="str">
            <v>DESPACHADOR TOALLA INTERDOBLADA MINI HUMO</v>
          </cell>
          <cell r="C8730">
            <v>1</v>
          </cell>
        </row>
        <row r="8731">
          <cell r="A8731">
            <v>999005229</v>
          </cell>
          <cell r="B8731" t="str">
            <v>DESPACHADOR TOALLA INTERDOBLADA MINI BLANCO</v>
          </cell>
          <cell r="C8731">
            <v>1</v>
          </cell>
        </row>
        <row r="8732">
          <cell r="A8732">
            <v>999005239</v>
          </cell>
          <cell r="B8732" t="str">
            <v>DESPACHADOR EXPERIENCE JUMBO BLANCO CORELESS AUT.</v>
          </cell>
          <cell r="C8732">
            <v>1</v>
          </cell>
        </row>
        <row r="8733">
          <cell r="A8733">
            <v>999005240</v>
          </cell>
          <cell r="B8733" t="str">
            <v>DESPACHADOR EXPERIENCE JUMBO HUMO CORELESS AUT.</v>
          </cell>
          <cell r="C8733">
            <v>1</v>
          </cell>
        </row>
        <row r="8734">
          <cell r="A8734">
            <v>999005262</v>
          </cell>
          <cell r="B8734" t="str">
            <v>DESPACHADOR DE PISO P/WIPERS</v>
          </cell>
          <cell r="C8734">
            <v>1</v>
          </cell>
        </row>
        <row r="8735">
          <cell r="A8735">
            <v>999005263</v>
          </cell>
          <cell r="B8735" t="str">
            <v>DESPACHADOR DE PARED P/WIPERS</v>
          </cell>
          <cell r="C8735">
            <v>1</v>
          </cell>
        </row>
        <row r="8736">
          <cell r="A8736">
            <v>999005271</v>
          </cell>
          <cell r="B8736" t="str">
            <v>DESPACHADOR LEVE-R-MATIC  HUMO (TOALLA EN ROLLO)</v>
          </cell>
          <cell r="C8736">
            <v>1</v>
          </cell>
        </row>
        <row r="8737">
          <cell r="A8737">
            <v>999005272</v>
          </cell>
          <cell r="B8737" t="str">
            <v xml:space="preserve">DESP. LEVE-R-MATIC*2(T.EN ROLL (92259)            </v>
          </cell>
          <cell r="C8737">
            <v>1</v>
          </cell>
        </row>
        <row r="8738">
          <cell r="A8738">
            <v>999005273</v>
          </cell>
          <cell r="B8738" t="str">
            <v>TOALLA DE TOALLA INTERDOBLADA HUMO</v>
          </cell>
          <cell r="C8738">
            <v>1</v>
          </cell>
        </row>
        <row r="8739">
          <cell r="A8739">
            <v>999005274</v>
          </cell>
          <cell r="B8739" t="str">
            <v>TOALLA DE TOALLA INTERDOBLADA BLANCO</v>
          </cell>
          <cell r="C8739">
            <v>1</v>
          </cell>
        </row>
        <row r="8740">
          <cell r="A8740">
            <v>999005275</v>
          </cell>
          <cell r="B8740" t="str">
            <v xml:space="preserve">DESP. HIGIENICO JUMBO MAXIROLL HUMO (94210)       </v>
          </cell>
          <cell r="C8740">
            <v>1</v>
          </cell>
        </row>
        <row r="8741">
          <cell r="A8741">
            <v>999005276</v>
          </cell>
          <cell r="B8741" t="str">
            <v>DESPACHADOR DE HIGIENICO JUMBO MINIROLLO HUMO</v>
          </cell>
          <cell r="C8741">
            <v>1</v>
          </cell>
        </row>
        <row r="8742">
          <cell r="A8742">
            <v>999005277</v>
          </cell>
          <cell r="B8742" t="str">
            <v xml:space="preserve">DESP. HIGIENICO JUMBO MINIROLL BLANCO (94209)     </v>
          </cell>
          <cell r="C8742">
            <v>1</v>
          </cell>
        </row>
        <row r="8743">
          <cell r="A8743">
            <v>999005278</v>
          </cell>
          <cell r="B8743" t="str">
            <v>DESPACHADOR DE HIGIENICO JUMBO MAXIROLLO BLANCO</v>
          </cell>
          <cell r="C8743">
            <v>1</v>
          </cell>
        </row>
        <row r="8744">
          <cell r="A8744">
            <v>999005279</v>
          </cell>
          <cell r="B8744" t="str">
            <v>DESPACHADOR DE SANIASIENTOS BLANCO</v>
          </cell>
          <cell r="C8744">
            <v>1</v>
          </cell>
        </row>
        <row r="8745">
          <cell r="A8745">
            <v>999005280</v>
          </cell>
          <cell r="B8745" t="str">
            <v>SERVILLETERO BARRAMESA PLASTICO BLANCO</v>
          </cell>
          <cell r="C8745">
            <v>1</v>
          </cell>
        </row>
        <row r="8746">
          <cell r="A8746">
            <v>999005281</v>
          </cell>
          <cell r="B8746" t="str">
            <v>DESPACHADOR INTELIGENTE DE TOALLA EN ROLLO HUMO EX</v>
          </cell>
          <cell r="C8746">
            <v>1</v>
          </cell>
        </row>
        <row r="8747">
          <cell r="A8747">
            <v>999005282</v>
          </cell>
          <cell r="B8747" t="str">
            <v>DESPACHADOR INTELIGENTE DE TOALLA EN ROLLO BLANCO</v>
          </cell>
          <cell r="C8747">
            <v>1</v>
          </cell>
        </row>
        <row r="8748">
          <cell r="A8748">
            <v>999005283</v>
          </cell>
          <cell r="B8748" t="str">
            <v>JABONERA UNIVERSAL HUMO</v>
          </cell>
          <cell r="C8748">
            <v>1</v>
          </cell>
        </row>
        <row r="8749">
          <cell r="A8749">
            <v>999005284</v>
          </cell>
          <cell r="B8749" t="str">
            <v>DESPACHADOR DE TOALLA EN ROLLO SANITOUCH HUMO</v>
          </cell>
          <cell r="C8749">
            <v>1</v>
          </cell>
        </row>
        <row r="8750">
          <cell r="A8750">
            <v>999005295</v>
          </cell>
          <cell r="B8750" t="str">
            <v>JABONERA MINI 500 HUMO</v>
          </cell>
          <cell r="C8750">
            <v>1</v>
          </cell>
        </row>
        <row r="8751">
          <cell r="A8751">
            <v>999005316</v>
          </cell>
          <cell r="B8751" t="str">
            <v>DESPACHADOR EXPERIENCE JABON ESP. AUT BLANCO</v>
          </cell>
          <cell r="C8751">
            <v>1</v>
          </cell>
        </row>
        <row r="8752">
          <cell r="A8752">
            <v>999005318</v>
          </cell>
          <cell r="B8752" t="str">
            <v>DESPACHADOR EXPERIENCE DE TOALLA MANOS HUMO</v>
          </cell>
          <cell r="C8752">
            <v>1</v>
          </cell>
        </row>
        <row r="8753">
          <cell r="A8753">
            <v>999005319</v>
          </cell>
          <cell r="B8753" t="str">
            <v>DESPACHADOR EXPERIENCE DE TOALLA MANOS BLANCO</v>
          </cell>
          <cell r="C8753">
            <v>1</v>
          </cell>
        </row>
        <row r="8754">
          <cell r="A8754">
            <v>999005328</v>
          </cell>
          <cell r="B8754" t="str">
            <v>DESPACHADOR TOALLA INTERDOBLADA MINI HUMO</v>
          </cell>
          <cell r="C8754">
            <v>1</v>
          </cell>
        </row>
        <row r="8755">
          <cell r="A8755">
            <v>999005329</v>
          </cell>
          <cell r="B8755" t="str">
            <v>DESPACHADOR TOALLA INTERDOBLADA MINI BLANCO</v>
          </cell>
          <cell r="C8755">
            <v>1</v>
          </cell>
        </row>
        <row r="8756">
          <cell r="A8756">
            <v>999005339</v>
          </cell>
          <cell r="B8756" t="str">
            <v>DESPACHADOR EXPERIENCE JUMBO BLANCO CORELESS AUT.</v>
          </cell>
          <cell r="C8756">
            <v>1</v>
          </cell>
        </row>
        <row r="8757">
          <cell r="A8757">
            <v>999005340</v>
          </cell>
          <cell r="B8757" t="str">
            <v>DESPACHADOR EXPERIENCE JUMBO HUMO CORELESS AUT.</v>
          </cell>
          <cell r="C8757">
            <v>1</v>
          </cell>
        </row>
        <row r="8758">
          <cell r="A8758">
            <v>999005362</v>
          </cell>
          <cell r="B8758" t="str">
            <v>DESPACHADOR DE PISO P/WIPERS</v>
          </cell>
          <cell r="C8758">
            <v>1</v>
          </cell>
        </row>
        <row r="8759">
          <cell r="A8759">
            <v>999005363</v>
          </cell>
          <cell r="B8759" t="str">
            <v>DESPACHADOR DE PARED P/WIPERS</v>
          </cell>
          <cell r="C8759">
            <v>1</v>
          </cell>
        </row>
        <row r="8760">
          <cell r="A8760">
            <v>999005371</v>
          </cell>
          <cell r="B8760" t="str">
            <v>DESPACHADOR LEVE-R-MATIC  (TOALLA EN ROLLO)</v>
          </cell>
          <cell r="C8760">
            <v>1</v>
          </cell>
        </row>
        <row r="8761">
          <cell r="A8761">
            <v>999005372</v>
          </cell>
          <cell r="B8761" t="str">
            <v>DESPACHADOR LEV-R-MATIC* 2  (TOALLA EN ROLLO)</v>
          </cell>
          <cell r="C8761">
            <v>1</v>
          </cell>
        </row>
        <row r="8762">
          <cell r="A8762">
            <v>999005373</v>
          </cell>
          <cell r="B8762" t="str">
            <v>TOALLA DE TOALLA INTERDOBLADA HUMO</v>
          </cell>
          <cell r="C8762">
            <v>1</v>
          </cell>
        </row>
        <row r="8763">
          <cell r="A8763">
            <v>999005374</v>
          </cell>
          <cell r="B8763" t="str">
            <v>TOALLA DE TOALLA INTERDOBLADA BLANCO</v>
          </cell>
          <cell r="C8763">
            <v>1</v>
          </cell>
        </row>
        <row r="8764">
          <cell r="A8764">
            <v>999005375</v>
          </cell>
          <cell r="B8764" t="str">
            <v>DESPACHADOR DE HIGIENICO JUMBO MAXIROLLO HUMO</v>
          </cell>
          <cell r="C8764">
            <v>1</v>
          </cell>
        </row>
        <row r="8765">
          <cell r="A8765">
            <v>999005376</v>
          </cell>
          <cell r="B8765" t="str">
            <v>DESPACHADOR DE HIGIENICO JUMBO MINIROLLO HUMO</v>
          </cell>
          <cell r="C8765">
            <v>1</v>
          </cell>
        </row>
        <row r="8766">
          <cell r="A8766">
            <v>999005377</v>
          </cell>
          <cell r="B8766" t="str">
            <v>DESPACHADOR DE HIGIENICO JUMBO MINIROLLO BLANCO</v>
          </cell>
          <cell r="C8766">
            <v>1</v>
          </cell>
        </row>
        <row r="8767">
          <cell r="A8767">
            <v>999005378</v>
          </cell>
          <cell r="B8767" t="str">
            <v>DESPACHADOR DE HIGIENICO JUMBO MAXIROLLO BLANCO</v>
          </cell>
          <cell r="C8767">
            <v>1</v>
          </cell>
        </row>
        <row r="8768">
          <cell r="A8768">
            <v>999005379</v>
          </cell>
          <cell r="B8768" t="str">
            <v>DESPACHADOR DE SANIASIENTOS BLANCO</v>
          </cell>
          <cell r="C8768">
            <v>1</v>
          </cell>
        </row>
        <row r="8769">
          <cell r="A8769">
            <v>999005380</v>
          </cell>
          <cell r="B8769" t="str">
            <v>SERVILLETERO BARRAMESA PLASTICO BLANCO</v>
          </cell>
          <cell r="C8769">
            <v>1</v>
          </cell>
        </row>
        <row r="8770">
          <cell r="A8770">
            <v>999005381</v>
          </cell>
          <cell r="B8770" t="str">
            <v>DESPACHADOR DE TOALLA EN ROLLO INTELIGENTE HUMO</v>
          </cell>
          <cell r="C8770">
            <v>1</v>
          </cell>
        </row>
        <row r="8771">
          <cell r="A8771">
            <v>999005382</v>
          </cell>
          <cell r="B8771" t="str">
            <v>DESPACHADOR DE TOALLA EN ROLLO INTELIGENTE BLANCO</v>
          </cell>
          <cell r="C8771">
            <v>1</v>
          </cell>
        </row>
        <row r="8772">
          <cell r="A8772">
            <v>999005383</v>
          </cell>
          <cell r="B8772" t="str">
            <v>JABONERA UNIVERSAL HUMO</v>
          </cell>
          <cell r="C8772">
            <v>1</v>
          </cell>
        </row>
        <row r="8773">
          <cell r="A8773">
            <v>999005384</v>
          </cell>
          <cell r="B8773" t="str">
            <v>DESPACHADOR DE TOALLA EN ROLLO SANITOUCH</v>
          </cell>
          <cell r="C8773">
            <v>1</v>
          </cell>
        </row>
        <row r="8774">
          <cell r="A8774">
            <v>999005395</v>
          </cell>
          <cell r="B8774" t="str">
            <v>JABONERA MINI 500 HUMO</v>
          </cell>
          <cell r="C8774">
            <v>1</v>
          </cell>
        </row>
        <row r="8775">
          <cell r="A8775">
            <v>999005408</v>
          </cell>
          <cell r="B8775" t="str">
            <v>SERVILLETERO UNA X UNA PARA BARRA</v>
          </cell>
          <cell r="C8775">
            <v>1</v>
          </cell>
        </row>
        <row r="8776">
          <cell r="A8776">
            <v>999005433</v>
          </cell>
          <cell r="B8776" t="str">
            <v>DESPACHADOR HIGIENICO INTERDO</v>
          </cell>
          <cell r="C8776">
            <v>1</v>
          </cell>
        </row>
        <row r="8777">
          <cell r="A8777">
            <v>999005434</v>
          </cell>
          <cell r="B8777" t="str">
            <v>DESPACHADOR HIGIENICO INTER    DOBLADO BLANCO   94</v>
          </cell>
          <cell r="C8777">
            <v>1</v>
          </cell>
        </row>
        <row r="8778">
          <cell r="A8778">
            <v>999005445</v>
          </cell>
          <cell r="B8778" t="str">
            <v>DESP HIGIENICO JUMBO SR HUMO</v>
          </cell>
          <cell r="C8778">
            <v>1</v>
          </cell>
        </row>
        <row r="8779">
          <cell r="A8779">
            <v>999005450</v>
          </cell>
          <cell r="B8779" t="str">
            <v>Despachador Higiénico JUMBO Sr. Jumbo</v>
          </cell>
          <cell r="C8779">
            <v>1</v>
          </cell>
        </row>
        <row r="8780">
          <cell r="A8780">
            <v>999005454</v>
          </cell>
          <cell r="B8780" t="str">
            <v xml:space="preserve">JABONERA GRANEL INSIGHT HUMOKC 94236              </v>
          </cell>
          <cell r="C8780">
            <v>1</v>
          </cell>
        </row>
        <row r="8781">
          <cell r="A8781">
            <v>999005457</v>
          </cell>
          <cell r="B8781" t="str">
            <v>SERVILLETERO UNA X UNA C/PEDES TAL TRANSPARENTE 94</v>
          </cell>
          <cell r="C8781">
            <v>1</v>
          </cell>
        </row>
        <row r="8782">
          <cell r="A8782">
            <v>999005458</v>
          </cell>
          <cell r="B8782" t="str">
            <v xml:space="preserve">SERVILLETERO UNA X UNA P/MESA  (TABLE TOP) 94421  </v>
          </cell>
          <cell r="C8782">
            <v>1</v>
          </cell>
        </row>
        <row r="8783">
          <cell r="A8783">
            <v>999005459</v>
          </cell>
          <cell r="B8783" t="str">
            <v xml:space="preserve">DESPACHADOR HIGIENICO JUMBO JR HUMO  94202        </v>
          </cell>
          <cell r="C8783">
            <v>1</v>
          </cell>
        </row>
        <row r="8784">
          <cell r="A8784">
            <v>999005465</v>
          </cell>
          <cell r="B8784" t="str">
            <v xml:space="preserve">JABONERA GRANEL TRANSPARENTE   HUMO CAJA C/6      </v>
          </cell>
          <cell r="C8784">
            <v>1</v>
          </cell>
        </row>
        <row r="8785">
          <cell r="A8785">
            <v>999005479</v>
          </cell>
          <cell r="B8785" t="str">
            <v>DESPACHADOR TOALLA EN ROLLO FLUIDO CENTRICO</v>
          </cell>
          <cell r="C8785">
            <v>1</v>
          </cell>
        </row>
        <row r="8786">
          <cell r="A8786">
            <v>999005489</v>
          </cell>
          <cell r="B8786" t="str">
            <v xml:space="preserve">DESPACHADOR DOBLE P/HIGIENICO  MINI JUMBO HUMO    </v>
          </cell>
          <cell r="C8786">
            <v>1</v>
          </cell>
        </row>
        <row r="8787">
          <cell r="A8787">
            <v>999005490</v>
          </cell>
          <cell r="B8787" t="str">
            <v xml:space="preserve">DESPACHADOR DE TOALLA EN ROLLO KLEENEX LARGE HUMO </v>
          </cell>
          <cell r="C8787">
            <v>1</v>
          </cell>
        </row>
        <row r="8788">
          <cell r="A8788">
            <v>999005500</v>
          </cell>
          <cell r="B8788" t="str">
            <v>DESPACHADOR SCA TOALLA ROLLO BLANCO</v>
          </cell>
          <cell r="C8788">
            <v>1</v>
          </cell>
        </row>
        <row r="8789">
          <cell r="A8789">
            <v>999005510</v>
          </cell>
          <cell r="B8789" t="str">
            <v>DESPACHADOR TORK TOALLA INTERDOBLADA BLANCO</v>
          </cell>
          <cell r="C8789">
            <v>1</v>
          </cell>
        </row>
        <row r="8790">
          <cell r="A8790">
            <v>999005511</v>
          </cell>
          <cell r="B8790" t="str">
            <v>DESPACHADOR TORK MINI TOALLA INTERDOBLADA BLANCO</v>
          </cell>
          <cell r="C8790">
            <v>1</v>
          </cell>
        </row>
        <row r="8791">
          <cell r="A8791">
            <v>999005520</v>
          </cell>
          <cell r="B8791" t="str">
            <v>DESPACHADOR SCA HIGIÉNICO BOBINA MULTI MAXI BLANCO</v>
          </cell>
          <cell r="C8791">
            <v>1</v>
          </cell>
        </row>
        <row r="8792">
          <cell r="A8792">
            <v>999005530</v>
          </cell>
          <cell r="B8792" t="str">
            <v>DESPACHADOR SCA HIGIÉNICO BOBINA MULTI MINI BLANCO</v>
          </cell>
          <cell r="C8792">
            <v>1</v>
          </cell>
        </row>
        <row r="8793">
          <cell r="A8793">
            <v>999005546</v>
          </cell>
          <cell r="B8793" t="str">
            <v>DESPACHADOR SCA ECO TOALLA ROLLO HUMO</v>
          </cell>
          <cell r="C8793">
            <v>1</v>
          </cell>
        </row>
        <row r="8794">
          <cell r="A8794">
            <v>999005548</v>
          </cell>
          <cell r="B8794" t="str">
            <v>DESPACHADOR SCA ECO VERSATWIN HUMO</v>
          </cell>
          <cell r="C8794">
            <v>1</v>
          </cell>
        </row>
        <row r="8795">
          <cell r="A8795">
            <v>999005560</v>
          </cell>
          <cell r="B8795" t="str">
            <v>DESPACHADOR SCA BARRAMESA BLANCO</v>
          </cell>
          <cell r="C8795">
            <v>1</v>
          </cell>
        </row>
        <row r="8796">
          <cell r="A8796">
            <v>999005565</v>
          </cell>
          <cell r="B8796" t="str">
            <v>DESPACHADOR TORK XPRESSNAP CRYSTAL</v>
          </cell>
          <cell r="C8796">
            <v>1</v>
          </cell>
        </row>
        <row r="8797">
          <cell r="A8797">
            <v>999005569</v>
          </cell>
          <cell r="B8797" t="str">
            <v>DESP. TORK XPRESSNAP TABLE TOP</v>
          </cell>
          <cell r="C8797">
            <v>1</v>
          </cell>
        </row>
        <row r="8798">
          <cell r="A8798">
            <v>999005570</v>
          </cell>
          <cell r="B8798" t="str">
            <v>DESPACHADOR TORK INTUITON BLANCO</v>
          </cell>
          <cell r="C8798">
            <v>1</v>
          </cell>
        </row>
        <row r="8799">
          <cell r="A8799">
            <v>999005580</v>
          </cell>
          <cell r="B8799" t="str">
            <v>DESPACHADOR TORK MAXI HIGIENICO BOBINA MINI BLANCO</v>
          </cell>
          <cell r="C8799">
            <v>1</v>
          </cell>
        </row>
        <row r="8800">
          <cell r="A8800">
            <v>999005590</v>
          </cell>
          <cell r="B8800" t="str">
            <v>DESPACHADOR TORK MINI HIGIÉNICO BOBINA MINI BLANCO</v>
          </cell>
          <cell r="C8800">
            <v>1</v>
          </cell>
        </row>
        <row r="8801">
          <cell r="A8801">
            <v>999005595</v>
          </cell>
          <cell r="B8801" t="str">
            <v>DESPACHADOR TORK JABON LIQUIDO</v>
          </cell>
          <cell r="C8801">
            <v>1</v>
          </cell>
        </row>
        <row r="8802">
          <cell r="A8802">
            <v>999005597</v>
          </cell>
          <cell r="B8802" t="str">
            <v>JABONERA ESPUMA BLANCA CAJA</v>
          </cell>
          <cell r="C8802">
            <v>1</v>
          </cell>
        </row>
        <row r="8803">
          <cell r="A8803">
            <v>999005599</v>
          </cell>
          <cell r="B8803" t="str">
            <v>DESPACHADOR XPRESSNAP CAFE C/4 NAPKINS NEGRO CAJA</v>
          </cell>
          <cell r="C8803">
            <v>1</v>
          </cell>
        </row>
        <row r="8804">
          <cell r="A8804">
            <v>999005602</v>
          </cell>
          <cell r="B8804" t="str">
            <v xml:space="preserve">DESPACHADOR TORK INTERDOBLADA  ALUMINIO           </v>
          </cell>
          <cell r="C8804">
            <v>1</v>
          </cell>
        </row>
        <row r="8805">
          <cell r="A8805">
            <v>999005603</v>
          </cell>
          <cell r="B8805" t="str">
            <v>DESPACHADOR TORK JABON LIQUIDO ALUMINIO</v>
          </cell>
          <cell r="C8805">
            <v>1</v>
          </cell>
        </row>
        <row r="8806">
          <cell r="A8806">
            <v>999005604</v>
          </cell>
          <cell r="B8806" t="str">
            <v>DESPACHADOR TORK HIGIENICO BOBINA ALUMINIO</v>
          </cell>
          <cell r="C8806">
            <v>1</v>
          </cell>
        </row>
        <row r="8807">
          <cell r="A8807">
            <v>999005609</v>
          </cell>
          <cell r="B8807" t="str">
            <v>DISPENSADOR TORK S1 ELEVATION BLANCO</v>
          </cell>
          <cell r="C8807">
            <v>1</v>
          </cell>
        </row>
        <row r="8808">
          <cell r="A8808">
            <v>999005610</v>
          </cell>
          <cell r="B8808" t="str">
            <v>DISPENSADOR TORK S1 ELEVATION NEGRO</v>
          </cell>
          <cell r="C8808">
            <v>1</v>
          </cell>
        </row>
        <row r="8809">
          <cell r="A8809">
            <v>999005612</v>
          </cell>
          <cell r="B8809" t="str">
            <v>TORK DESP SERV XPRESSNAP N4 STAND 1 PZA</v>
          </cell>
          <cell r="C8809">
            <v>1</v>
          </cell>
        </row>
        <row r="8810">
          <cell r="A8810">
            <v>999006096</v>
          </cell>
          <cell r="B8810" t="str">
            <v>DESPACHADOR HIGIENICO UNIVERSA L DOBLE 9"</v>
          </cell>
          <cell r="C8810">
            <v>1</v>
          </cell>
        </row>
        <row r="8811">
          <cell r="A8811">
            <v>999006444</v>
          </cell>
          <cell r="B8811" t="str">
            <v>MAQUINA LAVALOZA HOBART CMT44</v>
          </cell>
          <cell r="C8811">
            <v>1</v>
          </cell>
        </row>
        <row r="8812">
          <cell r="A8812">
            <v>999007077</v>
          </cell>
          <cell r="B8812" t="str">
            <v xml:space="preserve">CENTRO DE MEZCLADO 661GAP-4   </v>
          </cell>
          <cell r="C8812">
            <v>1</v>
          </cell>
        </row>
        <row r="8813">
          <cell r="A8813">
            <v>999007078</v>
          </cell>
          <cell r="B8813" t="str">
            <v>BOTON SENCILLO DEMA 4 GAL/MIN</v>
          </cell>
          <cell r="C8813">
            <v>1</v>
          </cell>
        </row>
        <row r="8814">
          <cell r="A8814">
            <v>999007085</v>
          </cell>
          <cell r="B8814" t="str">
            <v xml:space="preserve">PORTAGALON SENCILLO ACERO  INO XIDABLE (VIPS)     </v>
          </cell>
          <cell r="C8814">
            <v>1</v>
          </cell>
        </row>
        <row r="8815">
          <cell r="A8815">
            <v>999007090</v>
          </cell>
          <cell r="B8815" t="str">
            <v xml:space="preserve">PORTAGALON SENCILLO ACERO INOX IDABLE LINEA       </v>
          </cell>
          <cell r="C8815">
            <v>1</v>
          </cell>
        </row>
        <row r="8816">
          <cell r="A8816">
            <v>999007101</v>
          </cell>
          <cell r="B8816" t="str">
            <v xml:space="preserve">TORK DESP HIG BOB MINI TWIN 1S ABS T2 BCO         </v>
          </cell>
          <cell r="C8816">
            <v>1</v>
          </cell>
        </row>
        <row r="8817">
          <cell r="A8817">
            <v>999007102</v>
          </cell>
          <cell r="B8817" t="str">
            <v>TORK DESPACHADOR ELEVATION  MA TIC P/ TOALLA EN RO</v>
          </cell>
          <cell r="C8817">
            <v>1</v>
          </cell>
        </row>
        <row r="8818">
          <cell r="A8818">
            <v>999007103</v>
          </cell>
          <cell r="B8818" t="str">
            <v>TORK DESPACHADOR TOAM ROLLO SC A C/PALANCA 1S AZUL</v>
          </cell>
          <cell r="C8818">
            <v>1</v>
          </cell>
        </row>
        <row r="8819">
          <cell r="A8819">
            <v>999007104</v>
          </cell>
          <cell r="B8819" t="str">
            <v xml:space="preserve">TORK DESPACHADOR HIGH BOBINA   MAXI MULTI 1S AZUL </v>
          </cell>
          <cell r="C8819">
            <v>1</v>
          </cell>
        </row>
        <row r="8820">
          <cell r="A8820">
            <v>999007266</v>
          </cell>
          <cell r="B8820" t="str">
            <v>DOSIFICADOR DE PORC 1 PZA</v>
          </cell>
          <cell r="C8820">
            <v>1</v>
          </cell>
        </row>
        <row r="8821">
          <cell r="A8821">
            <v>999008557</v>
          </cell>
          <cell r="B8821" t="str">
            <v>DESPACHADOR DE TOALLA HACCP (E0257)</v>
          </cell>
          <cell r="C8821">
            <v>1</v>
          </cell>
        </row>
        <row r="8822">
          <cell r="A8822">
            <v>999008570</v>
          </cell>
          <cell r="B8822" t="str">
            <v>DESP.SOFPULL MEDIANO (P/320 TO HUMO CAJA C/1 (5820</v>
          </cell>
          <cell r="C8822">
            <v>1</v>
          </cell>
        </row>
        <row r="8823">
          <cell r="A8823">
            <v>999008618</v>
          </cell>
          <cell r="B8823" t="str">
            <v>JABONERA DE BURBUJA (RB10040)</v>
          </cell>
          <cell r="C8823">
            <v>1</v>
          </cell>
        </row>
        <row r="8824">
          <cell r="A8824">
            <v>999008619</v>
          </cell>
          <cell r="B8824" t="str">
            <v>JABONERA AITANA BLANCA</v>
          </cell>
          <cell r="C8824">
            <v>1</v>
          </cell>
        </row>
        <row r="8825">
          <cell r="A8825">
            <v>999008620</v>
          </cell>
          <cell r="B8825" t="str">
            <v>JABONERA AITANA GRIS (DJ70020)</v>
          </cell>
          <cell r="C8825">
            <v>1</v>
          </cell>
        </row>
        <row r="8826">
          <cell r="A8826">
            <v>999008633</v>
          </cell>
          <cell r="B8826" t="str">
            <v>DESPACHADOR HIGIENICO ACERO    INOXIDABLE MINI JOF</v>
          </cell>
          <cell r="C8826">
            <v>1</v>
          </cell>
        </row>
        <row r="8827">
          <cell r="A8827">
            <v>999008652</v>
          </cell>
          <cell r="B8827" t="str">
            <v>JABONERA BAG IN BOX</v>
          </cell>
          <cell r="C8827">
            <v>1</v>
          </cell>
        </row>
        <row r="8828">
          <cell r="A8828">
            <v>999008653</v>
          </cell>
          <cell r="B8828" t="str">
            <v>JABONERA BAG IN BOX AUTOMÁTICA</v>
          </cell>
          <cell r="C8828">
            <v>1</v>
          </cell>
        </row>
        <row r="8829">
          <cell r="A8829">
            <v>999008660</v>
          </cell>
          <cell r="B8829" t="str">
            <v>JABONERA RELLENABLE DE ALTA CAPACIDAD</v>
          </cell>
          <cell r="C8829">
            <v>1</v>
          </cell>
        </row>
        <row r="8830">
          <cell r="A8830">
            <v>999008818</v>
          </cell>
          <cell r="B8830" t="str">
            <v>JABONERA ORO</v>
          </cell>
          <cell r="C8830">
            <v>1</v>
          </cell>
        </row>
        <row r="8831">
          <cell r="A8831">
            <v>999008855</v>
          </cell>
          <cell r="B8831" t="str">
            <v>DOSIFICADOR PARA DDBIO (BAJA)</v>
          </cell>
          <cell r="C8831">
            <v>1</v>
          </cell>
        </row>
        <row r="8832">
          <cell r="A8832">
            <v>999008896</v>
          </cell>
          <cell r="B8832" t="str">
            <v>DOSIFICADOR SUPER BASE # 832</v>
          </cell>
          <cell r="C8832">
            <v>1</v>
          </cell>
        </row>
        <row r="8833">
          <cell r="A8833">
            <v>999008897</v>
          </cell>
          <cell r="B8833" t="str">
            <v>DOSIFICADOR SUPER BASE # 835</v>
          </cell>
          <cell r="C8833">
            <v>1</v>
          </cell>
        </row>
        <row r="8834">
          <cell r="A8834">
            <v>999008899</v>
          </cell>
          <cell r="B8834" t="str">
            <v>DOSIFICADOR SUPER BASE # 859</v>
          </cell>
          <cell r="C8834">
            <v>1</v>
          </cell>
        </row>
        <row r="8835">
          <cell r="A8835">
            <v>999008928</v>
          </cell>
          <cell r="B8835" t="str">
            <v>JABONERA GRANEL INSIGHT.HUMO</v>
          </cell>
          <cell r="C8835">
            <v>1</v>
          </cell>
        </row>
        <row r="8836">
          <cell r="A8836">
            <v>999008949</v>
          </cell>
          <cell r="B8836" t="str">
            <v xml:space="preserve">JABONERA ENMOTION HUMO        </v>
          </cell>
          <cell r="C8836">
            <v>1</v>
          </cell>
        </row>
        <row r="8837">
          <cell r="A8837">
            <v>999008951</v>
          </cell>
          <cell r="B8837" t="str">
            <v>DESPACHADOR DE TOALLA KEY CORMATIC (ESM8197)</v>
          </cell>
          <cell r="C8837">
            <v>1</v>
          </cell>
        </row>
        <row r="8838">
          <cell r="A8838">
            <v>999008952</v>
          </cell>
          <cell r="B8838" t="str">
            <v>DESPACHADOR DE PAPEL 2 ROLLOS KEY CORMATIC HUMO</v>
          </cell>
          <cell r="C8838">
            <v>1</v>
          </cell>
        </row>
        <row r="8839">
          <cell r="A8839">
            <v>999008953</v>
          </cell>
          <cell r="B8839" t="str">
            <v>DESPACHADOR DE PAPEL 3 ROLLOS KEY CORMATIC HUMO</v>
          </cell>
          <cell r="C8839">
            <v>1</v>
          </cell>
        </row>
        <row r="8840">
          <cell r="A8840">
            <v>999008954</v>
          </cell>
          <cell r="B8840" t="str">
            <v>DESPACHADOR DE TOALLA KEY ULTIMATIC (E0262P)</v>
          </cell>
          <cell r="C8840">
            <v>1</v>
          </cell>
        </row>
        <row r="8841">
          <cell r="A8841">
            <v>999008955</v>
          </cell>
          <cell r="B8841" t="str">
            <v>DESPACHADOR DE PAPEL 2 ROLLOS KEY ULTIMATIC (E0401</v>
          </cell>
          <cell r="C8841">
            <v>1</v>
          </cell>
        </row>
        <row r="8842">
          <cell r="A8842">
            <v>999008956</v>
          </cell>
          <cell r="B8842" t="str">
            <v>DESPACHADOR DE PAPEL 3 ROLLOS KEY ULTIMATIC (0411N</v>
          </cell>
          <cell r="C8842">
            <v>1</v>
          </cell>
        </row>
        <row r="8843">
          <cell r="A8843">
            <v>999008957</v>
          </cell>
          <cell r="B8843" t="str">
            <v>DESPACHADOR TOALLA ENMOTION WR</v>
          </cell>
          <cell r="C8843">
            <v>1</v>
          </cell>
        </row>
        <row r="8844">
          <cell r="A8844">
            <v>999008958</v>
          </cell>
          <cell r="B8844" t="str">
            <v>DESPACHADOR TOALLA ENMOTION AZUL</v>
          </cell>
          <cell r="C8844">
            <v>1</v>
          </cell>
        </row>
        <row r="8845">
          <cell r="A8845">
            <v>999008959</v>
          </cell>
          <cell r="B8845" t="str">
            <v>DESPACHADOR TOALLA ENMOTION HUMO</v>
          </cell>
          <cell r="C8845">
            <v>1</v>
          </cell>
        </row>
        <row r="8846">
          <cell r="A8846">
            <v>999008960</v>
          </cell>
          <cell r="B8846" t="str">
            <v>DESPACHADOR TOALLA NUROLL HUMO</v>
          </cell>
          <cell r="C8846">
            <v>1</v>
          </cell>
        </row>
        <row r="8847">
          <cell r="A8847">
            <v>999008961</v>
          </cell>
          <cell r="B8847" t="str">
            <v>DESPACHADOR TOALLA NUROLL BLANCO</v>
          </cell>
          <cell r="C8847">
            <v>1</v>
          </cell>
        </row>
        <row r="8848">
          <cell r="A8848">
            <v>999008962</v>
          </cell>
          <cell r="B8848" t="str">
            <v>DESPACHADOR HIGIÉNICO COMPACT HUMO</v>
          </cell>
          <cell r="C8848">
            <v>1</v>
          </cell>
        </row>
        <row r="8849">
          <cell r="A8849">
            <v>999008963</v>
          </cell>
          <cell r="B8849" t="str">
            <v>DESPACHADOR HIGIÉNICO COMPACT BLANCO</v>
          </cell>
          <cell r="C8849">
            <v>1</v>
          </cell>
        </row>
        <row r="8850">
          <cell r="A8850">
            <v>999008964</v>
          </cell>
          <cell r="B8850" t="str">
            <v>DESPACHADOR CUBRE ASIENTOS HUMO</v>
          </cell>
          <cell r="C8850">
            <v>1</v>
          </cell>
        </row>
        <row r="8851">
          <cell r="A8851">
            <v>999008965</v>
          </cell>
          <cell r="B8851" t="str">
            <v>DESP. HIGIENICO MICROTWIN HUMO</v>
          </cell>
          <cell r="C8851">
            <v>1</v>
          </cell>
        </row>
        <row r="8852">
          <cell r="A8852">
            <v>999008966</v>
          </cell>
          <cell r="B8852" t="str">
            <v>DESP. TOALLA ALTO RENIDIMIENTO HUMO</v>
          </cell>
          <cell r="C8852">
            <v>1</v>
          </cell>
        </row>
        <row r="8853">
          <cell r="A8853">
            <v>999008967</v>
          </cell>
          <cell r="B8853" t="str">
            <v>DESP. HIGIÉNICOS ALTO RENDIMIENTO HUMO</v>
          </cell>
          <cell r="C8853">
            <v>1</v>
          </cell>
        </row>
        <row r="8854">
          <cell r="A8854">
            <v>999008968</v>
          </cell>
          <cell r="B8854" t="str">
            <v>DESP. TOALLA ALTO RENDIMIENTO AZUL</v>
          </cell>
          <cell r="C8854">
            <v>1</v>
          </cell>
        </row>
        <row r="8855">
          <cell r="A8855">
            <v>999008969</v>
          </cell>
          <cell r="B8855" t="str">
            <v>DESP. HIGIÉNICO AZUL</v>
          </cell>
          <cell r="C8855">
            <v>1</v>
          </cell>
        </row>
        <row r="8856">
          <cell r="A8856">
            <v>999008970</v>
          </cell>
          <cell r="B8856" t="str">
            <v>DESPACHADOR SOFPULL MEDIANO (P/320 TOALLAS) HUMO</v>
          </cell>
          <cell r="C8856">
            <v>1</v>
          </cell>
        </row>
        <row r="8857">
          <cell r="A8857">
            <v>999008971</v>
          </cell>
          <cell r="B8857" t="str">
            <v>DESPACHADOR SOFPULL MEDIANO (P/320 TOALLAS) AZUL</v>
          </cell>
          <cell r="C8857">
            <v>1</v>
          </cell>
        </row>
        <row r="8858">
          <cell r="A8858">
            <v>999008972</v>
          </cell>
          <cell r="B8858" t="str">
            <v>DESPACHADOR SOFPULL GRANDE (P/560 TOALLAS) HUMO</v>
          </cell>
          <cell r="C8858">
            <v>1</v>
          </cell>
        </row>
        <row r="8859">
          <cell r="A8859">
            <v>999008973</v>
          </cell>
          <cell r="B8859" t="str">
            <v>DESPACHADOR SOFPULL GRANDE (P/560 TOALLAS) AZUL</v>
          </cell>
          <cell r="C8859">
            <v>1</v>
          </cell>
        </row>
        <row r="8860">
          <cell r="A8860">
            <v>999008974</v>
          </cell>
          <cell r="B8860" t="str">
            <v>DESPACHADOR GO RAG P/WIPERS MANOS LIBRES ROJO CAJA</v>
          </cell>
          <cell r="C8860">
            <v>1</v>
          </cell>
        </row>
        <row r="8861">
          <cell r="A8861">
            <v>999008975</v>
          </cell>
          <cell r="B8861" t="str">
            <v>DESPACHADOR DE AUTOMÁTICO DE TOALLA KEY CORMATIC B</v>
          </cell>
          <cell r="C8861">
            <v>1</v>
          </cell>
        </row>
        <row r="8862">
          <cell r="A8862">
            <v>999008976</v>
          </cell>
          <cell r="B8862" t="str">
            <v>DESPACHADOR MANUAL DE TOALLA KEY CORMATIC BLANCO</v>
          </cell>
          <cell r="C8862">
            <v>1</v>
          </cell>
        </row>
        <row r="8863">
          <cell r="A8863">
            <v>999008977</v>
          </cell>
          <cell r="B8863" t="str">
            <v>DESPACHADOR SOFPULL TWIN HUMO</v>
          </cell>
          <cell r="C8863">
            <v>1</v>
          </cell>
        </row>
        <row r="8864">
          <cell r="A8864">
            <v>999008978</v>
          </cell>
          <cell r="B8864" t="str">
            <v>DESPACHADOR SOFPULL TWIN AZUL SPLASH</v>
          </cell>
          <cell r="C8864">
            <v>1</v>
          </cell>
        </row>
        <row r="8865">
          <cell r="A8865">
            <v>999008979</v>
          </cell>
          <cell r="B8865" t="str">
            <v>DESPACHADOR TOALLA ENMOTION IMPULSE AZUL-SPLASH</v>
          </cell>
          <cell r="C8865">
            <v>1</v>
          </cell>
        </row>
        <row r="8866">
          <cell r="A8866">
            <v>999008980</v>
          </cell>
          <cell r="B8866" t="str">
            <v>DESPACHADOR TOALLA ENMOTION IMPULSE HUMO</v>
          </cell>
          <cell r="C8866">
            <v>1</v>
          </cell>
        </row>
        <row r="8867">
          <cell r="A8867">
            <v>999008981</v>
          </cell>
          <cell r="B8867" t="str">
            <v>DESPACHADOR HIGIÉNICO COMPACT ALTA CAPACIDAD AZUL-</v>
          </cell>
          <cell r="C8867">
            <v>1</v>
          </cell>
        </row>
        <row r="8868">
          <cell r="A8868">
            <v>999008982</v>
          </cell>
          <cell r="B8868" t="str">
            <v>DESPACHADOR HIGIÉNICO COMPACT ALTA CAPACIDAD HUMO</v>
          </cell>
          <cell r="C8868">
            <v>1</v>
          </cell>
        </row>
        <row r="8869">
          <cell r="A8869">
            <v>999008983</v>
          </cell>
          <cell r="B8869" t="str">
            <v>DESPACHADOR SMARTONE BLANCO</v>
          </cell>
          <cell r="C8869">
            <v>1</v>
          </cell>
        </row>
        <row r="8870">
          <cell r="A8870">
            <v>999008984</v>
          </cell>
          <cell r="B8870" t="str">
            <v>DESP. SOFPULL HUMO 56501 ORIGEN:USA</v>
          </cell>
          <cell r="C8870">
            <v>1</v>
          </cell>
        </row>
        <row r="8871">
          <cell r="A8871">
            <v>999008985</v>
          </cell>
          <cell r="B8871" t="str">
            <v>DESPACHADOR SMARTONE AZUL-SPLASH</v>
          </cell>
          <cell r="C8871">
            <v>1</v>
          </cell>
        </row>
        <row r="8872">
          <cell r="A8872">
            <v>999008986</v>
          </cell>
          <cell r="B8872" t="str">
            <v>DESPACHADOR HIGIÉNICO COMPACT QUAD AZUL</v>
          </cell>
          <cell r="C8872">
            <v>1</v>
          </cell>
        </row>
        <row r="8873">
          <cell r="A8873">
            <v>999008987</v>
          </cell>
          <cell r="B8873" t="str">
            <v>DESPACHADOR HIGIÉNICO COMPACT QUAD HUMO</v>
          </cell>
          <cell r="C8873">
            <v>1</v>
          </cell>
        </row>
        <row r="8874">
          <cell r="A8874">
            <v>999008988</v>
          </cell>
          <cell r="B8874" t="str">
            <v>DESP. EASYNAP SR. NEGRO</v>
          </cell>
          <cell r="C8874">
            <v>1</v>
          </cell>
        </row>
        <row r="8875">
          <cell r="A8875">
            <v>999008989</v>
          </cell>
          <cell r="B8875" t="str">
            <v>DESP. EASYNAP SR. TABLETOP GRIS/NEGRO</v>
          </cell>
          <cell r="C8875">
            <v>1</v>
          </cell>
        </row>
        <row r="8876">
          <cell r="A8876">
            <v>999008990</v>
          </cell>
          <cell r="B8876" t="str">
            <v>DESP. EASYNAP SR. TABLETOP NEGRO</v>
          </cell>
          <cell r="C8876">
            <v>1</v>
          </cell>
        </row>
        <row r="8877">
          <cell r="A8877">
            <v>999008991</v>
          </cell>
          <cell r="B8877" t="str">
            <v>DESP. EASYNAP SR. TORRE NEGRO</v>
          </cell>
          <cell r="C8877">
            <v>1</v>
          </cell>
        </row>
        <row r="8878">
          <cell r="A8878">
            <v>999008992</v>
          </cell>
          <cell r="B8878" t="str">
            <v>DESP. EASYNAP SR. TORRE GRIS</v>
          </cell>
          <cell r="C8878">
            <v>1</v>
          </cell>
        </row>
        <row r="8879">
          <cell r="A8879">
            <v>999008993</v>
          </cell>
          <cell r="B8879" t="str">
            <v>DESP. EASYNAP JR. NEGRO</v>
          </cell>
          <cell r="C8879">
            <v>1</v>
          </cell>
        </row>
        <row r="8880">
          <cell r="A8880">
            <v>999008994</v>
          </cell>
          <cell r="B8880" t="str">
            <v>DESP. EASYNAP JR. AZUL</v>
          </cell>
          <cell r="C8880">
            <v>1</v>
          </cell>
        </row>
        <row r="8881">
          <cell r="A8881">
            <v>999008995</v>
          </cell>
          <cell r="B8881" t="str">
            <v>DESP. JABÓN ESPUMA NEGRO GP</v>
          </cell>
          <cell r="C8881">
            <v>1</v>
          </cell>
        </row>
        <row r="8882">
          <cell r="A8882">
            <v>999008996</v>
          </cell>
          <cell r="B8882" t="str">
            <v>DESP. JABÓN ESPUMA BLANCO GP</v>
          </cell>
          <cell r="C8882">
            <v>1</v>
          </cell>
        </row>
        <row r="8883">
          <cell r="A8883">
            <v>999008998</v>
          </cell>
          <cell r="B8883" t="str">
            <v>DESPACHADOR TOALLA ENMOTION JR</v>
          </cell>
          <cell r="C8883">
            <v>1</v>
          </cell>
        </row>
        <row r="8884">
          <cell r="A8884">
            <v>999009051</v>
          </cell>
          <cell r="B8884" t="str">
            <v>JABONERA MANUAL ESPUMA CARTUCHO</v>
          </cell>
          <cell r="C8884">
            <v>1</v>
          </cell>
        </row>
        <row r="8885">
          <cell r="A8885">
            <v>999009052</v>
          </cell>
          <cell r="B8885" t="str">
            <v>JABONERA AUT.ESPUMA CART.DESEC</v>
          </cell>
          <cell r="C8885">
            <v>1</v>
          </cell>
        </row>
        <row r="8886">
          <cell r="A8886">
            <v>999009104</v>
          </cell>
          <cell r="B8886" t="str">
            <v>DESPACHADOR HIG SOFPULL MINI HUMO</v>
          </cell>
          <cell r="C8886">
            <v>1</v>
          </cell>
        </row>
        <row r="8887">
          <cell r="A8887">
            <v>999009105</v>
          </cell>
          <cell r="B8887" t="str">
            <v>DESPACHADOR HIG SOFPULL MINI AZUL</v>
          </cell>
          <cell r="C8887">
            <v>1</v>
          </cell>
        </row>
        <row r="8888">
          <cell r="A8888">
            <v>999009106</v>
          </cell>
          <cell r="B8888" t="str">
            <v>DESPACHADOR HIG SOFPULL MINI BCO</v>
          </cell>
          <cell r="C8888">
            <v>1</v>
          </cell>
        </row>
        <row r="8889">
          <cell r="A8889">
            <v>999009107</v>
          </cell>
          <cell r="B8889" t="str">
            <v>DESPACHADOR TOALLA SOFPULL HCA NEGRO</v>
          </cell>
          <cell r="C8889">
            <v>1</v>
          </cell>
        </row>
        <row r="8890">
          <cell r="A8890">
            <v>999009108</v>
          </cell>
          <cell r="B8890" t="str">
            <v>DESPACHADOR TOALLA SOFPULL HCA BLANCO</v>
          </cell>
          <cell r="C8890">
            <v>1</v>
          </cell>
        </row>
        <row r="8891">
          <cell r="A8891">
            <v>999009137</v>
          </cell>
          <cell r="B8891" t="str">
            <v>DEAPACHADOR HIGIENICO COMPACT  ALTA CAPACIDAD    5</v>
          </cell>
          <cell r="C8891">
            <v>1</v>
          </cell>
        </row>
        <row r="8892">
          <cell r="A8892">
            <v>999009232</v>
          </cell>
          <cell r="B8892" t="str">
            <v>DESPACHADOR TORK TOALLA ROLLO  ELEVATION MATIC NEG</v>
          </cell>
          <cell r="C8892">
            <v>1</v>
          </cell>
        </row>
        <row r="8893">
          <cell r="A8893">
            <v>999009233</v>
          </cell>
          <cell r="B8893" t="str">
            <v>DESPACHADOR TORK ELEVATION  IN TUITION TOALLA EN R</v>
          </cell>
          <cell r="C8893">
            <v>1</v>
          </cell>
        </row>
        <row r="8894">
          <cell r="A8894">
            <v>999009234</v>
          </cell>
          <cell r="B8894" t="str">
            <v>DESPACHADOR TORK ELEVATION  IN TUITION TOALLA EN R</v>
          </cell>
          <cell r="C8894">
            <v>1</v>
          </cell>
        </row>
        <row r="8895">
          <cell r="A8895">
            <v>999010037</v>
          </cell>
          <cell r="B8895" t="str">
            <v>TOALLERO FLUIDO CÉNTRICO</v>
          </cell>
          <cell r="C8895">
            <v>1</v>
          </cell>
        </row>
        <row r="8896">
          <cell r="A8896">
            <v>999036000</v>
          </cell>
          <cell r="B8896" t="str">
            <v xml:space="preserve">DOSIFICADOR AUT ESPUMA JAB LIQ CARTUCHO 1L NEGRO  </v>
          </cell>
          <cell r="C8896">
            <v>1</v>
          </cell>
        </row>
        <row r="8897">
          <cell r="A8897">
            <v>999036001</v>
          </cell>
          <cell r="B8897" t="str">
            <v>DOSIFICADOR MANUAL NEGRO ESPUM JAB/LIQ CARTUCHO 1L</v>
          </cell>
          <cell r="C8897">
            <v>1</v>
          </cell>
        </row>
        <row r="8898">
          <cell r="A8898">
            <v>999050006</v>
          </cell>
          <cell r="B8898" t="str">
            <v>ESTACION SANITIZANTE HYDRO</v>
          </cell>
          <cell r="C8898">
            <v>1</v>
          </cell>
        </row>
        <row r="8899">
          <cell r="A8899">
            <v>999050007</v>
          </cell>
          <cell r="B8899" t="str">
            <v>DOSIFICADOR SUPERBASE HYDRO</v>
          </cell>
          <cell r="C8899">
            <v>1</v>
          </cell>
        </row>
        <row r="8900">
          <cell r="A8900">
            <v>999050008</v>
          </cell>
          <cell r="B8900" t="str">
            <v>DOSIFICADOR SUPERBASE 4 BOT.</v>
          </cell>
          <cell r="C8900">
            <v>1</v>
          </cell>
        </row>
        <row r="8901">
          <cell r="A8901">
            <v>999050024</v>
          </cell>
          <cell r="B8901" t="str">
            <v>Bomba peristáltica para detergente</v>
          </cell>
          <cell r="C8901">
            <v>1</v>
          </cell>
        </row>
        <row r="8902">
          <cell r="A8902">
            <v>999050025</v>
          </cell>
          <cell r="B8902" t="str">
            <v>Bomba peristáltica para aditivo de enjuague</v>
          </cell>
          <cell r="C8902">
            <v>1</v>
          </cell>
        </row>
        <row r="8903">
          <cell r="A8903">
            <v>999050026</v>
          </cell>
          <cell r="B8903" t="str">
            <v>tablilla electronica para equipo hermetico</v>
          </cell>
          <cell r="C8903">
            <v>1</v>
          </cell>
        </row>
        <row r="8904">
          <cell r="A8904">
            <v>999050027</v>
          </cell>
          <cell r="B8904" t="str">
            <v>DOSIFICADOR PARA DETERGENTES EN POLVO</v>
          </cell>
          <cell r="C8904">
            <v>1</v>
          </cell>
        </row>
        <row r="8905">
          <cell r="A8905">
            <v>999050028</v>
          </cell>
          <cell r="B8905" t="str">
            <v>DOSIFICADOR HERMETICO PARA DET. EN LIQUIDO</v>
          </cell>
          <cell r="C8905">
            <v>1</v>
          </cell>
        </row>
        <row r="8906">
          <cell r="A8906">
            <v>999050029</v>
          </cell>
          <cell r="B8906" t="str">
            <v>DOSIFICADOR HERMETICO PARA DET. EN POLVO</v>
          </cell>
          <cell r="C8906">
            <v>1</v>
          </cell>
        </row>
        <row r="8907">
          <cell r="A8907">
            <v>999050030</v>
          </cell>
          <cell r="B8907" t="str">
            <v>DOSIFICADOR PARA DETERGENTES EN LIQUIDO</v>
          </cell>
          <cell r="C8907">
            <v>1</v>
          </cell>
        </row>
        <row r="8908">
          <cell r="A8908">
            <v>999050031</v>
          </cell>
          <cell r="B8908" t="str">
            <v>CONTENEDOR PARA DETERGENTE</v>
          </cell>
          <cell r="C8908">
            <v>1</v>
          </cell>
        </row>
        <row r="8909">
          <cell r="A8909">
            <v>999050032</v>
          </cell>
          <cell r="B8909" t="str">
            <v>DOSIFICADOR ELECTRICO BIODIGESTOR</v>
          </cell>
          <cell r="C8909">
            <v>1</v>
          </cell>
        </row>
        <row r="8910">
          <cell r="A8910">
            <v>999050033</v>
          </cell>
          <cell r="B8910" t="str">
            <v>DOSIFICADOR DE BATERÍAS BIODIGESTOR</v>
          </cell>
          <cell r="C8910">
            <v>1</v>
          </cell>
        </row>
        <row r="8911">
          <cell r="A8911">
            <v>999050042</v>
          </cell>
          <cell r="B8911" t="str">
            <v>Valvula solenoide a 24 volts</v>
          </cell>
          <cell r="C8911">
            <v>1</v>
          </cell>
        </row>
        <row r="8912">
          <cell r="A8912">
            <v>999050043</v>
          </cell>
          <cell r="B8912" t="str">
            <v>Tablilla electronica para equipo knigth metalico</v>
          </cell>
          <cell r="C8912">
            <v>1</v>
          </cell>
        </row>
        <row r="8913">
          <cell r="A8913">
            <v>999050049</v>
          </cell>
          <cell r="B8913" t="str">
            <v>Transformador 110-220v a 24 volts</v>
          </cell>
          <cell r="C8913">
            <v>1</v>
          </cell>
        </row>
        <row r="8914">
          <cell r="A8914">
            <v>999050051</v>
          </cell>
          <cell r="B8914" t="str">
            <v>Valvula check para aditivo de enjuague</v>
          </cell>
          <cell r="C8914">
            <v>1</v>
          </cell>
        </row>
        <row r="8915">
          <cell r="A8915">
            <v>999050057</v>
          </cell>
          <cell r="B8915" t="str">
            <v>Sensor de conductividad</v>
          </cell>
          <cell r="C8915">
            <v>1</v>
          </cell>
        </row>
        <row r="8916">
          <cell r="A8916">
            <v>999050062</v>
          </cell>
          <cell r="B8916" t="str">
            <v>PORTA GALÓN INDIVIDUAL</v>
          </cell>
          <cell r="C8916">
            <v>1</v>
          </cell>
        </row>
        <row r="8917">
          <cell r="A8917">
            <v>999050063</v>
          </cell>
          <cell r="B8917" t="str">
            <v>PORTA GALON DOBLE P 1 PZA</v>
          </cell>
          <cell r="C8917">
            <v>1</v>
          </cell>
        </row>
        <row r="8918">
          <cell r="A8918">
            <v>999050173</v>
          </cell>
          <cell r="B8918" t="str">
            <v>MAQUINA LAVALOZA AUT. BAJA TEMP. MARCA KNIGTH</v>
          </cell>
          <cell r="C8918">
            <v>1</v>
          </cell>
        </row>
        <row r="8919">
          <cell r="A8919">
            <v>999051375</v>
          </cell>
          <cell r="B8919" t="str">
            <v>DOSIFICADOR 4+1 PRODUCTOS C/PISTOLA</v>
          </cell>
          <cell r="C8919">
            <v>1</v>
          </cell>
        </row>
        <row r="8920">
          <cell r="A8920">
            <v>999051376</v>
          </cell>
          <cell r="B8920" t="str">
            <v>DOSIFICADOR 4+2 PRODUCTOS C/PISTOLA</v>
          </cell>
          <cell r="C8920">
            <v>1</v>
          </cell>
        </row>
        <row r="8921">
          <cell r="A8921">
            <v>999051377</v>
          </cell>
          <cell r="B8921" t="str">
            <v>DOSIFICADOR 4 PRODUCTOS (ACTIVACIÓN SIMPLE)  SP-52</v>
          </cell>
          <cell r="C8921">
            <v>1</v>
          </cell>
        </row>
        <row r="8922">
          <cell r="A8922">
            <v>999051378</v>
          </cell>
          <cell r="B8922" t="str">
            <v>DOSIFICADOR 1 PRODUCTO CON PISTOLA  SP-5248</v>
          </cell>
          <cell r="C8922">
            <v>1</v>
          </cell>
        </row>
        <row r="8923">
          <cell r="A8923">
            <v>999051379</v>
          </cell>
          <cell r="B8923" t="str">
            <v>RACK METÁLICO PARA GALONES (GRANDE/MÓVIL)</v>
          </cell>
          <cell r="C8923">
            <v>1</v>
          </cell>
        </row>
        <row r="8924">
          <cell r="A8924">
            <v>999051380</v>
          </cell>
          <cell r="B8924" t="str">
            <v>RACK METÁLICO PARA GALONES (CHICO/EMPOTRABLE)</v>
          </cell>
          <cell r="C8924">
            <v>1</v>
          </cell>
        </row>
        <row r="8925">
          <cell r="A8925">
            <v>999051382</v>
          </cell>
          <cell r="B8925" t="str">
            <v>PROTECTOR PARA CONTENEDOR DE CÁPSULA</v>
          </cell>
          <cell r="C8925">
            <v>1</v>
          </cell>
        </row>
        <row r="8926">
          <cell r="A8926">
            <v>999051398</v>
          </cell>
          <cell r="B8926" t="str">
            <v>PROTECTOR PARA CONTENEDOR DE CÁPSULA (DEMA)</v>
          </cell>
          <cell r="C8926">
            <v>1</v>
          </cell>
        </row>
        <row r="8927">
          <cell r="A8927">
            <v>999051399</v>
          </cell>
          <cell r="B8927" t="str">
            <v>PORTAGALON P/RACK SUPER BASE</v>
          </cell>
          <cell r="C8927">
            <v>1</v>
          </cell>
        </row>
        <row r="8928">
          <cell r="A8928">
            <v>999051410</v>
          </cell>
          <cell r="B8928" t="str">
            <v>NUEVA ESTACION SANIT. CON KIT</v>
          </cell>
          <cell r="C8928">
            <v>1</v>
          </cell>
        </row>
        <row r="8929">
          <cell r="A8929">
            <v>999051413</v>
          </cell>
          <cell r="B8929" t="str">
            <v>RACK PARA BOTELLAS DE LITRO</v>
          </cell>
          <cell r="C8929">
            <v>1</v>
          </cell>
        </row>
        <row r="8930">
          <cell r="A8930">
            <v>999051418</v>
          </cell>
          <cell r="B8930" t="str">
            <v>EQ.DOSIF.LIQ./LIQ.NOVA (HYDRO)</v>
          </cell>
          <cell r="C8930">
            <v>1</v>
          </cell>
        </row>
        <row r="8931">
          <cell r="A8931">
            <v>999051420</v>
          </cell>
          <cell r="B8931" t="str">
            <v>Valvula check para equipo Nova</v>
          </cell>
          <cell r="C8931">
            <v>1</v>
          </cell>
        </row>
        <row r="8932">
          <cell r="A8932">
            <v>999051422</v>
          </cell>
          <cell r="B8932" t="str">
            <v>MANGUERAS P/BOMBA DE ENJ.C/10</v>
          </cell>
          <cell r="C8932">
            <v>1</v>
          </cell>
        </row>
        <row r="8933">
          <cell r="A8933">
            <v>999051425</v>
          </cell>
          <cell r="B8933" t="str">
            <v>TRANSFORMADOR 13-06394-00(HYD)</v>
          </cell>
          <cell r="C8933">
            <v>1</v>
          </cell>
        </row>
        <row r="8934">
          <cell r="A8934">
            <v>999051426</v>
          </cell>
          <cell r="B8934" t="str">
            <v>KIT MOTOR P/BOMBA DE DETERGENT</v>
          </cell>
          <cell r="C8934">
            <v>1</v>
          </cell>
        </row>
        <row r="8935">
          <cell r="A8935">
            <v>999051427</v>
          </cell>
          <cell r="B8935" t="str">
            <v>Tablilla electronica para equipo Nova</v>
          </cell>
          <cell r="C8935">
            <v>1</v>
          </cell>
        </row>
        <row r="8936">
          <cell r="A8936">
            <v>999051429</v>
          </cell>
          <cell r="B8936" t="str">
            <v>ECLIPSE C/6 BOMBAS NOVA(HYDRO)</v>
          </cell>
          <cell r="C8936">
            <v>1</v>
          </cell>
        </row>
        <row r="8937">
          <cell r="A8937">
            <v>999051430</v>
          </cell>
          <cell r="B8937" t="str">
            <v>ORION C/7 BOMBAS 18 OZ.(HYDRO)</v>
          </cell>
          <cell r="C8937">
            <v>1</v>
          </cell>
        </row>
        <row r="8938">
          <cell r="A8938">
            <v>999051431</v>
          </cell>
          <cell r="B8938" t="str">
            <v>ORION C/7 BOMBAS 46 OZ.(HYDRO)</v>
          </cell>
          <cell r="C8938">
            <v>1</v>
          </cell>
        </row>
        <row r="8939">
          <cell r="A8939">
            <v>999051466</v>
          </cell>
          <cell r="B8939" t="str">
            <v>CONECTOR P/DESCARGA DE DET.LIQ</v>
          </cell>
          <cell r="C8939">
            <v>1</v>
          </cell>
        </row>
        <row r="8940">
          <cell r="A8940">
            <v>999051477</v>
          </cell>
          <cell r="B8940" t="str">
            <v>ODOCONTROL LGS ODYSSEY</v>
          </cell>
          <cell r="C8940">
            <v>1</v>
          </cell>
        </row>
        <row r="8941">
          <cell r="A8941">
            <v>999051480</v>
          </cell>
          <cell r="B8941" t="str">
            <v>Controlador Orion</v>
          </cell>
          <cell r="C8941">
            <v>1</v>
          </cell>
        </row>
        <row r="8942">
          <cell r="A8942">
            <v>999051485</v>
          </cell>
          <cell r="B8942" t="str">
            <v>Tablilla Electrónica para Equipo Orion</v>
          </cell>
          <cell r="C8942">
            <v>1</v>
          </cell>
        </row>
        <row r="8943">
          <cell r="A8943">
            <v>999051487</v>
          </cell>
          <cell r="B8943" t="str">
            <v>Tapa frontal Orion 48 oz</v>
          </cell>
          <cell r="C8943">
            <v>1</v>
          </cell>
        </row>
        <row r="8944">
          <cell r="A8944">
            <v>999051488</v>
          </cell>
          <cell r="B8944" t="str">
            <v>Base trasera de Bomba Peristáltica para Equipo Ori</v>
          </cell>
          <cell r="C8944">
            <v>1</v>
          </cell>
        </row>
        <row r="8945">
          <cell r="A8945">
            <v>999051490</v>
          </cell>
          <cell r="B8945" t="str">
            <v>Motor de bomba para equipo 51431</v>
          </cell>
          <cell r="C8945">
            <v>1</v>
          </cell>
        </row>
        <row r="8946">
          <cell r="A8946">
            <v>999051492</v>
          </cell>
          <cell r="B8946" t="str">
            <v>Manguera para equipo Orión 51431</v>
          </cell>
          <cell r="C8946">
            <v>1</v>
          </cell>
        </row>
        <row r="8947">
          <cell r="A8947">
            <v>999051494</v>
          </cell>
          <cell r="B8947" t="str">
            <v>Tapa frontal Orion</v>
          </cell>
          <cell r="C8947">
            <v>1</v>
          </cell>
        </row>
        <row r="8948">
          <cell r="A8948">
            <v>999051495</v>
          </cell>
          <cell r="B8948" t="str">
            <v>Base trasera de Bomba Peristáltica para Equipo Ori</v>
          </cell>
          <cell r="C8948">
            <v>1</v>
          </cell>
        </row>
        <row r="8949">
          <cell r="A8949">
            <v>999051497</v>
          </cell>
          <cell r="B8949" t="str">
            <v>Motor de Bomba Peristáltica a 110 v para  Orión</v>
          </cell>
          <cell r="C8949">
            <v>1</v>
          </cell>
        </row>
        <row r="8950">
          <cell r="A8950">
            <v>999051499</v>
          </cell>
          <cell r="B8950" t="str">
            <v>Manguera para Equipo Eclipse</v>
          </cell>
          <cell r="C8950">
            <v>1</v>
          </cell>
        </row>
        <row r="8951">
          <cell r="A8951">
            <v>999051502</v>
          </cell>
          <cell r="B8951" t="str">
            <v>Sensor de Flujo de agua</v>
          </cell>
          <cell r="C8951">
            <v>1</v>
          </cell>
        </row>
        <row r="8952">
          <cell r="A8952">
            <v>999051505</v>
          </cell>
          <cell r="B8952" t="str">
            <v>Tablilla Electrónica para Equipo Eclipse</v>
          </cell>
          <cell r="C8952">
            <v>1</v>
          </cell>
        </row>
        <row r="8953">
          <cell r="A8953">
            <v>999051509</v>
          </cell>
          <cell r="B8953" t="str">
            <v>Motor de Bomba Peristáltico a 110 v. para  Eclips</v>
          </cell>
          <cell r="C8953">
            <v>1</v>
          </cell>
        </row>
        <row r="8954">
          <cell r="A8954">
            <v>999051513</v>
          </cell>
          <cell r="B8954" t="str">
            <v>Manguera para equipo Orión 51430</v>
          </cell>
          <cell r="C8954">
            <v>1</v>
          </cell>
        </row>
        <row r="8955">
          <cell r="A8955">
            <v>999051514</v>
          </cell>
          <cell r="B8955" t="str">
            <v>Controlador Eclipse.</v>
          </cell>
          <cell r="C8955">
            <v>1</v>
          </cell>
        </row>
        <row r="8956">
          <cell r="A8956">
            <v>999051515</v>
          </cell>
          <cell r="B8956" t="str">
            <v>Interfase de Señales</v>
          </cell>
          <cell r="C8956">
            <v>1</v>
          </cell>
        </row>
        <row r="8957">
          <cell r="A8957">
            <v>999051516</v>
          </cell>
          <cell r="B8957" t="str">
            <v>Tapa frontal Eclipse</v>
          </cell>
          <cell r="C8957">
            <v>1</v>
          </cell>
        </row>
        <row r="8958">
          <cell r="A8958">
            <v>999051518</v>
          </cell>
          <cell r="B8958" t="str">
            <v>ECLIPSE C/6 BOMBAS C/FLUSH Y CONTROLADOR EXF</v>
          </cell>
          <cell r="C8958">
            <v>1</v>
          </cell>
        </row>
        <row r="8959">
          <cell r="A8959">
            <v>999051521</v>
          </cell>
          <cell r="B8959" t="str">
            <v>ESTACION DE DESENG.C/TERMOSTAT</v>
          </cell>
          <cell r="C8959">
            <v>1</v>
          </cell>
        </row>
        <row r="8960">
          <cell r="A8960">
            <v>999051540</v>
          </cell>
          <cell r="B8960" t="str">
            <v>MAQUINA LAVALOZA HOBART C-44A</v>
          </cell>
          <cell r="C8960">
            <v>1</v>
          </cell>
        </row>
        <row r="8961">
          <cell r="A8961">
            <v>999051541</v>
          </cell>
          <cell r="B8961" t="str">
            <v>MAQUINA LAVALOZA HOBART C-44A</v>
          </cell>
          <cell r="C8961">
            <v>1</v>
          </cell>
        </row>
        <row r="8962">
          <cell r="A8962">
            <v>999051542</v>
          </cell>
          <cell r="B8962" t="str">
            <v>MAQUINA LAVALOZA HOBART AM-15-</v>
          </cell>
          <cell r="C8962">
            <v>1</v>
          </cell>
        </row>
        <row r="8963">
          <cell r="A8963">
            <v>999051543</v>
          </cell>
          <cell r="B8963" t="str">
            <v>MAQUINA P/LAVADO DE CRISTALERIA</v>
          </cell>
          <cell r="C8963">
            <v>1</v>
          </cell>
        </row>
        <row r="8964">
          <cell r="A8964">
            <v>999051548</v>
          </cell>
          <cell r="B8964" t="str">
            <v>ESTACION SANITIZANTE ACERO INOX.</v>
          </cell>
          <cell r="C8964">
            <v>1</v>
          </cell>
        </row>
        <row r="8965">
          <cell r="A8965">
            <v>999051549</v>
          </cell>
          <cell r="B8965" t="str">
            <v>ESTACION SANITIZANTE ACERO INOX.</v>
          </cell>
          <cell r="C8965">
            <v>1</v>
          </cell>
        </row>
        <row r="8966">
          <cell r="A8966">
            <v>999051553</v>
          </cell>
          <cell r="B8966" t="str">
            <v>KIT ESPUMADOR-ASPRESOR</v>
          </cell>
          <cell r="C8966">
            <v>1</v>
          </cell>
        </row>
        <row r="8967">
          <cell r="A8967">
            <v>999051554</v>
          </cell>
          <cell r="B8967" t="str">
            <v>ESTACION DE LAVADO</v>
          </cell>
          <cell r="C8967">
            <v>1</v>
          </cell>
        </row>
        <row r="8968">
          <cell r="A8968">
            <v>999051580</v>
          </cell>
          <cell r="B8968" t="str">
            <v>EQUIPO ESPUMADOR DE PLASTICO</v>
          </cell>
          <cell r="C8968">
            <v>1</v>
          </cell>
        </row>
        <row r="8969">
          <cell r="A8969">
            <v>999051592</v>
          </cell>
          <cell r="B8969" t="str">
            <v>LAVADORA DE LOZA DE TUNEL C44A</v>
          </cell>
          <cell r="C8969">
            <v>1</v>
          </cell>
        </row>
        <row r="8970">
          <cell r="A8970">
            <v>999051593</v>
          </cell>
          <cell r="B8970" t="str">
            <v>C44A-1505</v>
          </cell>
          <cell r="C8970">
            <v>1</v>
          </cell>
        </row>
        <row r="8971">
          <cell r="A8971">
            <v>999051594</v>
          </cell>
          <cell r="B8971" t="str">
            <v>LAVADORA DE LOZA TIPO CAMPANA</v>
          </cell>
          <cell r="C8971">
            <v>1</v>
          </cell>
        </row>
        <row r="8972">
          <cell r="A8972">
            <v>999051595</v>
          </cell>
          <cell r="B8972" t="str">
            <v>H50</v>
          </cell>
          <cell r="C8972">
            <v>1</v>
          </cell>
        </row>
        <row r="8973">
          <cell r="A8973">
            <v>999051596</v>
          </cell>
          <cell r="B8973" t="str">
            <v>LXIH-4</v>
          </cell>
          <cell r="C8973">
            <v>1</v>
          </cell>
        </row>
        <row r="8974">
          <cell r="A8974">
            <v>999051597</v>
          </cell>
          <cell r="B8974" t="str">
            <v>AM 15-1 ELECTRICA</v>
          </cell>
          <cell r="C8974">
            <v>1</v>
          </cell>
        </row>
        <row r="8975">
          <cell r="A8975">
            <v>999051598</v>
          </cell>
          <cell r="B8975" t="str">
            <v>AM 15-2 ELECTRICA C/ BOOSTER</v>
          </cell>
          <cell r="C8975">
            <v>1</v>
          </cell>
        </row>
        <row r="8976">
          <cell r="A8976">
            <v>999051599</v>
          </cell>
          <cell r="B8976" t="str">
            <v>AM 15-16 GAS LP</v>
          </cell>
          <cell r="C8976">
            <v>1</v>
          </cell>
        </row>
        <row r="8977">
          <cell r="A8977">
            <v>999051600</v>
          </cell>
          <cell r="B8977" t="str">
            <v>AM 15-15</v>
          </cell>
          <cell r="C8977">
            <v>1</v>
          </cell>
        </row>
        <row r="8978">
          <cell r="A8978">
            <v>999051601</v>
          </cell>
          <cell r="B8978" t="str">
            <v>C44A-302</v>
          </cell>
          <cell r="C8978">
            <v>1</v>
          </cell>
        </row>
        <row r="8979">
          <cell r="A8979">
            <v>999051602</v>
          </cell>
          <cell r="B8979" t="str">
            <v>C44A-263</v>
          </cell>
          <cell r="C8979">
            <v>1</v>
          </cell>
        </row>
        <row r="8980">
          <cell r="A8980">
            <v>999051603</v>
          </cell>
          <cell r="B8980" t="str">
            <v>C44A-676</v>
          </cell>
          <cell r="C8980">
            <v>1</v>
          </cell>
        </row>
        <row r="8981">
          <cell r="A8981">
            <v>999051604</v>
          </cell>
          <cell r="B8981" t="str">
            <v>C44A-732</v>
          </cell>
          <cell r="C8981">
            <v>1</v>
          </cell>
        </row>
        <row r="8982">
          <cell r="A8982">
            <v>999051605</v>
          </cell>
          <cell r="B8982" t="str">
            <v>C44A-506</v>
          </cell>
          <cell r="C8982">
            <v>1</v>
          </cell>
        </row>
        <row r="8983">
          <cell r="A8983">
            <v>999051606</v>
          </cell>
          <cell r="B8983" t="str">
            <v>C44A-507</v>
          </cell>
          <cell r="C8983">
            <v>1</v>
          </cell>
        </row>
        <row r="8984">
          <cell r="A8984">
            <v>999051607</v>
          </cell>
          <cell r="B8984" t="str">
            <v>C44A-1599</v>
          </cell>
          <cell r="C8984">
            <v>1</v>
          </cell>
        </row>
        <row r="8985">
          <cell r="A8985">
            <v>999051608</v>
          </cell>
          <cell r="B8985" t="str">
            <v>C44A-1560</v>
          </cell>
          <cell r="C8985">
            <v>1</v>
          </cell>
        </row>
        <row r="8986">
          <cell r="A8986">
            <v>999051609</v>
          </cell>
          <cell r="B8986" t="str">
            <v>C44A-1647</v>
          </cell>
          <cell r="C8986">
            <v>1</v>
          </cell>
        </row>
        <row r="8987">
          <cell r="A8987">
            <v>999051610</v>
          </cell>
          <cell r="B8987" t="str">
            <v>C44A-1583</v>
          </cell>
          <cell r="C8987">
            <v>1</v>
          </cell>
        </row>
        <row r="8988">
          <cell r="A8988">
            <v>999051611</v>
          </cell>
          <cell r="B8988" t="str">
            <v>ECOMAX X50</v>
          </cell>
          <cell r="C8988">
            <v>1</v>
          </cell>
        </row>
        <row r="8989">
          <cell r="A8989">
            <v>999051612</v>
          </cell>
          <cell r="B8989" t="str">
            <v>ECOMAX 652</v>
          </cell>
          <cell r="C8989">
            <v>1</v>
          </cell>
        </row>
        <row r="8990">
          <cell r="A8990">
            <v>999051613</v>
          </cell>
          <cell r="B8990" t="str">
            <v>ECOMAX CCR100</v>
          </cell>
          <cell r="C8990">
            <v>1</v>
          </cell>
        </row>
        <row r="8991">
          <cell r="A8991">
            <v>999051617</v>
          </cell>
          <cell r="B8991" t="str">
            <v>NOVALINK CONVERTION KIT RECONSTRUIDO</v>
          </cell>
          <cell r="C8991">
            <v>1</v>
          </cell>
        </row>
        <row r="8992">
          <cell r="A8992">
            <v>999051618</v>
          </cell>
          <cell r="B8992" t="str">
            <v>MASTERLINK MODEM CON OVERVIEW</v>
          </cell>
          <cell r="C8992">
            <v>1</v>
          </cell>
        </row>
        <row r="8993">
          <cell r="A8993">
            <v>999051620</v>
          </cell>
          <cell r="B8993" t="str">
            <v>Valvula Solenoide de 24 volts</v>
          </cell>
          <cell r="C8993">
            <v>1</v>
          </cell>
        </row>
        <row r="8994">
          <cell r="A8994">
            <v>999051625</v>
          </cell>
          <cell r="B8994" t="str">
            <v>FLUSH MANIFOLD</v>
          </cell>
          <cell r="C8994">
            <v>1</v>
          </cell>
        </row>
        <row r="8995">
          <cell r="A8995">
            <v>999051683</v>
          </cell>
          <cell r="B8995" t="str">
            <v>PORTAGALON SENCILLO GALVANIZAD</v>
          </cell>
          <cell r="C8995">
            <v>1</v>
          </cell>
        </row>
        <row r="8996">
          <cell r="A8996">
            <v>999051684</v>
          </cell>
          <cell r="B8996" t="str">
            <v>BASE SENCILLA PARA PORRON 20 L</v>
          </cell>
          <cell r="C8996">
            <v>1</v>
          </cell>
        </row>
        <row r="8997">
          <cell r="A8997">
            <v>999051685</v>
          </cell>
          <cell r="B8997" t="str">
            <v>BASE DOBLE PARA PORRON 20 LT</v>
          </cell>
          <cell r="C8997">
            <v>1</v>
          </cell>
        </row>
        <row r="8998">
          <cell r="A8998">
            <v>999051686</v>
          </cell>
          <cell r="B8998" t="str">
            <v>BASE SENCILLA PARA PORRON 60 L</v>
          </cell>
          <cell r="C8998">
            <v>1</v>
          </cell>
        </row>
        <row r="8999">
          <cell r="A8999">
            <v>999051687</v>
          </cell>
          <cell r="B8999" t="str">
            <v>BASE DOBLE PARA PORRON 60 LT</v>
          </cell>
          <cell r="C8999">
            <v>1</v>
          </cell>
        </row>
        <row r="9000">
          <cell r="A9000">
            <v>999051689</v>
          </cell>
          <cell r="B9000" t="str">
            <v xml:space="preserve">PORTAGALON SENC. GALVAN. C/SEG </v>
          </cell>
          <cell r="C9000">
            <v>1</v>
          </cell>
        </row>
        <row r="9001">
          <cell r="A9001">
            <v>999051690</v>
          </cell>
          <cell r="B9001" t="str">
            <v xml:space="preserve">PORTAGALON DOBLE GALVAN. C/SEG </v>
          </cell>
          <cell r="C9001">
            <v>1</v>
          </cell>
        </row>
        <row r="9002">
          <cell r="A9002">
            <v>999051711</v>
          </cell>
          <cell r="B9002" t="str">
            <v>113228HAC SUPERDOS 20 0.3% AC.</v>
          </cell>
          <cell r="C9002">
            <v>1</v>
          </cell>
        </row>
        <row r="9003">
          <cell r="A9003">
            <v>999051714</v>
          </cell>
          <cell r="B9003" t="str">
            <v>113205 SUPERDOS 20 2.5% 1" NPT</v>
          </cell>
          <cell r="C9003">
            <v>1</v>
          </cell>
        </row>
        <row r="9004">
          <cell r="A9004">
            <v>999051717</v>
          </cell>
          <cell r="B9004" t="str">
            <v>112608 EQUIPO DOSIFICADOR MINI DOS 0.4% DESINFECTA</v>
          </cell>
          <cell r="C9004">
            <v>1</v>
          </cell>
        </row>
        <row r="9005">
          <cell r="A9005">
            <v>999051720</v>
          </cell>
          <cell r="B9005" t="str">
            <v xml:space="preserve">113230R SUPERDOS 45 0.3% DESIN FECTANTE           </v>
          </cell>
          <cell r="C9005">
            <v>1</v>
          </cell>
        </row>
        <row r="9006">
          <cell r="A9006">
            <v>999051723</v>
          </cell>
          <cell r="B9006" t="str">
            <v xml:space="preserve">113215 SUPERDOS 45 5% DETERGEN TE                 </v>
          </cell>
          <cell r="C9006">
            <v>1</v>
          </cell>
        </row>
        <row r="9007">
          <cell r="A9007">
            <v>999051769</v>
          </cell>
          <cell r="B9007" t="str">
            <v>DOSIFICADOR DE AROMATIZANTE</v>
          </cell>
          <cell r="C9007">
            <v>1</v>
          </cell>
        </row>
        <row r="9008">
          <cell r="A9008">
            <v>999051771</v>
          </cell>
          <cell r="B9008" t="str">
            <v xml:space="preserve">NEBULIZADOR P/DOSIFICADOR </v>
          </cell>
          <cell r="C9008">
            <v>1</v>
          </cell>
        </row>
        <row r="9009">
          <cell r="A9009">
            <v>999051780</v>
          </cell>
          <cell r="B9009" t="str">
            <v>MAQUINA LAVALOZAS FERCO D8-B</v>
          </cell>
          <cell r="C9009">
            <v>1</v>
          </cell>
        </row>
        <row r="9010">
          <cell r="A9010">
            <v>999051781</v>
          </cell>
          <cell r="B9010" t="str">
            <v>SERVICIO PARA MAQUINA LAVALOZA</v>
          </cell>
          <cell r="C9010">
            <v>1</v>
          </cell>
        </row>
        <row r="9011">
          <cell r="A9011">
            <v>999051782</v>
          </cell>
          <cell r="B9011" t="str">
            <v>RESGUARDO SENCILLO PARA GALON</v>
          </cell>
          <cell r="C9011">
            <v>1</v>
          </cell>
        </row>
        <row r="9012">
          <cell r="A9012">
            <v>999051783</v>
          </cell>
          <cell r="B9012" t="str">
            <v>PISTOLA DOSIFICADORA SB</v>
          </cell>
          <cell r="C9012">
            <v>1</v>
          </cell>
        </row>
        <row r="9013">
          <cell r="A9013">
            <v>999051784</v>
          </cell>
          <cell r="B9013" t="str">
            <v>RESGUARDO DOBLE PARA GALON(MULTIFLEX 2 GAL)</v>
          </cell>
          <cell r="C9013">
            <v>1</v>
          </cell>
        </row>
        <row r="9014">
          <cell r="A9014">
            <v>999051785</v>
          </cell>
          <cell r="B9014" t="str">
            <v>DOSIFICADOR PRODOSE</v>
          </cell>
          <cell r="C9014">
            <v>1</v>
          </cell>
        </row>
        <row r="9015">
          <cell r="A9015">
            <v>999051789</v>
          </cell>
          <cell r="B9015" t="str">
            <v>801 LAVADORA ELEC ECOMAX 24M</v>
          </cell>
          <cell r="C9015">
            <v>1</v>
          </cell>
        </row>
        <row r="9016">
          <cell r="A9016">
            <v>999051801</v>
          </cell>
          <cell r="B9016" t="str">
            <v>DOSIFICADOR LGS AUTOMATICO</v>
          </cell>
          <cell r="C9016">
            <v>1</v>
          </cell>
        </row>
        <row r="9017">
          <cell r="A9017">
            <v>999051815</v>
          </cell>
          <cell r="B9017" t="str">
            <v>Dosificador 4 Botones 1 Gal/min</v>
          </cell>
          <cell r="C9017">
            <v>1</v>
          </cell>
        </row>
        <row r="9018">
          <cell r="A9018">
            <v>999051816</v>
          </cell>
          <cell r="B9018" t="str">
            <v>Dosificador 1 Botón 4 Gal/min</v>
          </cell>
          <cell r="C9018">
            <v>1</v>
          </cell>
        </row>
        <row r="9019">
          <cell r="A9019">
            <v>999051817</v>
          </cell>
          <cell r="B9019" t="str">
            <v xml:space="preserve">DOSIFICADOR 1 BOTON 1 GAL MIN  SEKO               </v>
          </cell>
          <cell r="C9019">
            <v>1</v>
          </cell>
        </row>
        <row r="9020">
          <cell r="A9020">
            <v>999051838</v>
          </cell>
          <cell r="B9020" t="str">
            <v>BOMBA DOSIFICADORA AROMAT 220</v>
          </cell>
          <cell r="C9020">
            <v>1</v>
          </cell>
        </row>
        <row r="9021">
          <cell r="A9021">
            <v>999051839</v>
          </cell>
          <cell r="B9021" t="str">
            <v xml:space="preserve">BOMBA DOSIFICADORA AROMAT 110  </v>
          </cell>
          <cell r="C9021">
            <v>1</v>
          </cell>
        </row>
        <row r="9022">
          <cell r="A9022">
            <v>999051840</v>
          </cell>
          <cell r="B9022" t="str">
            <v>KTL-6808C10 LAUN SYS FOR</v>
          </cell>
          <cell r="C9022">
            <v>1</v>
          </cell>
        </row>
        <row r="9023">
          <cell r="A9023">
            <v>999051841</v>
          </cell>
          <cell r="B9023" t="str">
            <v>HI FLOW MANIFOLD 8PORT 115 VAC</v>
          </cell>
          <cell r="C9023">
            <v>1</v>
          </cell>
        </row>
        <row r="9024">
          <cell r="A9024">
            <v>999051842</v>
          </cell>
          <cell r="B9024" t="str">
            <v>CHEMTRAK TUNNEL EXPRESS BASE</v>
          </cell>
          <cell r="C9024">
            <v>1</v>
          </cell>
        </row>
        <row r="9025">
          <cell r="A9025">
            <v>999051843</v>
          </cell>
          <cell r="B9025" t="str">
            <v>ASSY PUMP CASE PERISTALITIC</v>
          </cell>
          <cell r="C9025">
            <v>1</v>
          </cell>
        </row>
        <row r="9026">
          <cell r="A9026">
            <v>999051844</v>
          </cell>
          <cell r="B9026" t="str">
            <v>MF-4901 MULTA-FLOW 900 SERIES</v>
          </cell>
          <cell r="C9026">
            <v>1</v>
          </cell>
        </row>
        <row r="9027">
          <cell r="A9027">
            <v>999051845</v>
          </cell>
          <cell r="B9027" t="str">
            <v>KP-9270 XP PUMP W/Q.C. PANEL</v>
          </cell>
          <cell r="C9027">
            <v>1</v>
          </cell>
        </row>
        <row r="9028">
          <cell r="A9028">
            <v>999051847</v>
          </cell>
          <cell r="B9028" t="str">
            <v>EXPERT 6000WIN REPORTER</v>
          </cell>
          <cell r="C9028">
            <v>1</v>
          </cell>
        </row>
        <row r="9029">
          <cell r="A9029">
            <v>999051849</v>
          </cell>
          <cell r="B9029" t="str">
            <v>PROSINK 1p F-GAP</v>
          </cell>
          <cell r="C9029">
            <v>1</v>
          </cell>
        </row>
        <row r="9030">
          <cell r="A9030">
            <v>999051850</v>
          </cell>
          <cell r="B9030" t="str">
            <v>PROSINK 2P F-GAP</v>
          </cell>
          <cell r="C9030">
            <v>1</v>
          </cell>
        </row>
        <row r="9031">
          <cell r="A9031">
            <v>999051875</v>
          </cell>
          <cell r="B9031" t="str">
            <v>RODILLO BOMBA KP-800 P/KNIGHT</v>
          </cell>
          <cell r="C9031">
            <v>1</v>
          </cell>
        </row>
        <row r="9032">
          <cell r="A9032">
            <v>999051884</v>
          </cell>
          <cell r="B9032" t="str">
            <v>MULTI-WASHER CHEMTRAK JR 7224501</v>
          </cell>
          <cell r="C9032">
            <v>1</v>
          </cell>
        </row>
        <row r="9033">
          <cell r="A9033">
            <v>999051890</v>
          </cell>
          <cell r="B9033" t="str">
            <v>EQUIPO ELECTRICO P/TRAMPA GRAS A DRAIN PLUS</v>
          </cell>
          <cell r="C9033">
            <v>1</v>
          </cell>
        </row>
        <row r="9034">
          <cell r="A9034">
            <v>999051898</v>
          </cell>
          <cell r="B9034" t="str">
            <v xml:space="preserve">ESTACION SANITIZANTE 2 PRODUC  TOS PROSPRAY       </v>
          </cell>
          <cell r="C9034">
            <v>1</v>
          </cell>
        </row>
        <row r="9035">
          <cell r="A9035">
            <v>999051920</v>
          </cell>
          <cell r="B9035" t="str">
            <v xml:space="preserve">JABONERA RELLENABLE JABON LIQ. 1 L                </v>
          </cell>
          <cell r="C9035">
            <v>1</v>
          </cell>
        </row>
        <row r="9036">
          <cell r="A9036">
            <v>999051930</v>
          </cell>
          <cell r="B9036" t="str">
            <v>EQUIPO ESPUMADOR PORTATIL 20 GAL</v>
          </cell>
          <cell r="C9036">
            <v>1</v>
          </cell>
        </row>
        <row r="9037">
          <cell r="A9037">
            <v>999058006</v>
          </cell>
          <cell r="B9037" t="str">
            <v>ESTACION SANITIZANTE</v>
          </cell>
          <cell r="C9037">
            <v>1</v>
          </cell>
        </row>
        <row r="9038">
          <cell r="A9038">
            <v>999080003</v>
          </cell>
          <cell r="B9038" t="str">
            <v>MAQUINA LAVALOZAS FERCO MODELO</v>
          </cell>
          <cell r="C9038">
            <v>1</v>
          </cell>
        </row>
        <row r="9039">
          <cell r="A9039">
            <v>999222231</v>
          </cell>
          <cell r="B9039" t="str">
            <v>DESPACHADOR UNIVERSAL PARA WIPERS ACERO INOXIDABLE</v>
          </cell>
          <cell r="C9039">
            <v>1</v>
          </cell>
        </row>
        <row r="9040">
          <cell r="A9040">
            <v>999231732</v>
          </cell>
          <cell r="B9040" t="str">
            <v>DESPACHADOR MINI P/PAPEL SANITARIO</v>
          </cell>
          <cell r="C9040">
            <v>1</v>
          </cell>
        </row>
        <row r="9041">
          <cell r="A9041">
            <v>999231733</v>
          </cell>
          <cell r="B9041" t="str">
            <v xml:space="preserve">JABON DE PASTILLA DE 400 GRS (AMARILLO) EMPAQUE INDIVIDUAL </v>
          </cell>
          <cell r="C9041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o de producto"/>
      <sheetName val="dias de transito"/>
    </sheetNames>
    <sheetDataSet>
      <sheetData sheetId="0">
        <row r="7">
          <cell r="A7">
            <v>1</v>
          </cell>
          <cell r="B7" t="str">
            <v>KEY ASFALTEX 0.5 LTS</v>
          </cell>
          <cell r="C7">
            <v>12</v>
          </cell>
          <cell r="D7">
            <v>12</v>
          </cell>
          <cell r="E7" t="str">
            <v>Sobre Pedido</v>
          </cell>
          <cell r="F7">
            <v>21</v>
          </cell>
        </row>
        <row r="8">
          <cell r="A8">
            <v>4</v>
          </cell>
          <cell r="B8" t="str">
            <v>KEY ASFALTEX 20 LTS</v>
          </cell>
          <cell r="C8">
            <v>1</v>
          </cell>
          <cell r="D8">
            <v>1</v>
          </cell>
          <cell r="E8" t="str">
            <v>Sobre Pedido</v>
          </cell>
          <cell r="F8">
            <v>21</v>
          </cell>
        </row>
        <row r="9">
          <cell r="A9">
            <v>5</v>
          </cell>
          <cell r="B9" t="str">
            <v>KEY ASFALTEX 200 LTS</v>
          </cell>
          <cell r="C9">
            <v>1</v>
          </cell>
          <cell r="D9">
            <v>1</v>
          </cell>
          <cell r="E9" t="str">
            <v>Sobre Pedido</v>
          </cell>
          <cell r="F9">
            <v>28</v>
          </cell>
        </row>
        <row r="10">
          <cell r="A10">
            <v>11</v>
          </cell>
          <cell r="B10" t="str">
            <v>KEY DF-2 0.5 KGS</v>
          </cell>
          <cell r="C10">
            <v>12</v>
          </cell>
          <cell r="D10">
            <v>12</v>
          </cell>
          <cell r="E10" t="str">
            <v>Stock</v>
          </cell>
          <cell r="F10">
            <v>7</v>
          </cell>
        </row>
        <row r="11">
          <cell r="A11">
            <v>19</v>
          </cell>
          <cell r="B11" t="str">
            <v>KEY ED 20 LTS</v>
          </cell>
          <cell r="C11">
            <v>1</v>
          </cell>
          <cell r="D11">
            <v>1</v>
          </cell>
          <cell r="E11" t="str">
            <v>Sobre Pedido</v>
          </cell>
          <cell r="F11">
            <v>21</v>
          </cell>
        </row>
        <row r="12">
          <cell r="A12">
            <v>20</v>
          </cell>
          <cell r="B12" t="str">
            <v>KEY ED  200 LT.</v>
          </cell>
          <cell r="C12">
            <v>1</v>
          </cell>
          <cell r="D12">
            <v>1</v>
          </cell>
          <cell r="E12" t="str">
            <v>Sobre Pedido</v>
          </cell>
          <cell r="F12">
            <v>21</v>
          </cell>
        </row>
        <row r="13">
          <cell r="A13">
            <v>21</v>
          </cell>
          <cell r="B13" t="str">
            <v>KEY ELT 0.25 LTS</v>
          </cell>
          <cell r="C13">
            <v>12</v>
          </cell>
          <cell r="D13">
            <v>12</v>
          </cell>
          <cell r="E13" t="str">
            <v>Sobre Pedido</v>
          </cell>
          <cell r="F13">
            <v>21</v>
          </cell>
        </row>
        <row r="14">
          <cell r="A14">
            <v>24</v>
          </cell>
          <cell r="B14" t="str">
            <v>KEY ELT 20 LTS</v>
          </cell>
          <cell r="C14">
            <v>1</v>
          </cell>
          <cell r="D14">
            <v>1</v>
          </cell>
          <cell r="E14" t="str">
            <v>Sobre Pedido</v>
          </cell>
          <cell r="F14">
            <v>8</v>
          </cell>
        </row>
        <row r="15">
          <cell r="A15">
            <v>25</v>
          </cell>
          <cell r="B15" t="str">
            <v>KEY ELT 200 LTS</v>
          </cell>
          <cell r="C15">
            <v>1</v>
          </cell>
          <cell r="D15">
            <v>1</v>
          </cell>
          <cell r="E15" t="str">
            <v>Sobre Pedido</v>
          </cell>
          <cell r="F15">
            <v>21</v>
          </cell>
        </row>
        <row r="16">
          <cell r="A16">
            <v>26</v>
          </cell>
          <cell r="B16" t="str">
            <v>KEY LD 0.25 LTS</v>
          </cell>
          <cell r="C16">
            <v>12</v>
          </cell>
          <cell r="D16">
            <v>12</v>
          </cell>
          <cell r="E16" t="str">
            <v>Sobre Pedido</v>
          </cell>
          <cell r="F16">
            <v>21</v>
          </cell>
        </row>
        <row r="17">
          <cell r="A17">
            <v>27</v>
          </cell>
          <cell r="B17" t="str">
            <v>KEY LD 1 LTS</v>
          </cell>
          <cell r="C17">
            <v>12</v>
          </cell>
          <cell r="D17">
            <v>12</v>
          </cell>
          <cell r="E17" t="str">
            <v>Stock</v>
          </cell>
          <cell r="F17">
            <v>8</v>
          </cell>
        </row>
        <row r="18">
          <cell r="A18">
            <v>28</v>
          </cell>
          <cell r="B18" t="str">
            <v>KEY LD 4 LTS</v>
          </cell>
          <cell r="C18">
            <v>4</v>
          </cell>
          <cell r="D18">
            <v>4</v>
          </cell>
          <cell r="E18" t="str">
            <v>Stock</v>
          </cell>
          <cell r="F18">
            <v>8</v>
          </cell>
        </row>
        <row r="19">
          <cell r="A19">
            <v>29</v>
          </cell>
          <cell r="B19" t="str">
            <v>KEY LD 20 LTS</v>
          </cell>
          <cell r="C19">
            <v>1</v>
          </cell>
          <cell r="D19">
            <v>1</v>
          </cell>
          <cell r="E19" t="str">
            <v>Stock</v>
          </cell>
          <cell r="F19">
            <v>8</v>
          </cell>
        </row>
        <row r="20">
          <cell r="A20">
            <v>30</v>
          </cell>
          <cell r="B20" t="str">
            <v>KEY LD 200 LTS</v>
          </cell>
          <cell r="C20">
            <v>1</v>
          </cell>
          <cell r="D20">
            <v>1</v>
          </cell>
          <cell r="E20" t="str">
            <v>Sobre Pedido</v>
          </cell>
          <cell r="F20">
            <v>21</v>
          </cell>
        </row>
        <row r="21">
          <cell r="A21">
            <v>41</v>
          </cell>
          <cell r="B21" t="str">
            <v>KEY SS 0.5 LTS</v>
          </cell>
          <cell r="C21">
            <v>12</v>
          </cell>
          <cell r="D21">
            <v>12</v>
          </cell>
          <cell r="E21" t="str">
            <v>Sobre Pedido</v>
          </cell>
          <cell r="F21">
            <v>21</v>
          </cell>
        </row>
        <row r="22">
          <cell r="A22">
            <v>44</v>
          </cell>
          <cell r="B22" t="str">
            <v>KEY SS 20 LTS</v>
          </cell>
          <cell r="C22">
            <v>1</v>
          </cell>
          <cell r="D22">
            <v>1</v>
          </cell>
          <cell r="E22" t="str">
            <v>Stock</v>
          </cell>
          <cell r="F22">
            <v>8</v>
          </cell>
        </row>
        <row r="23">
          <cell r="A23">
            <v>45</v>
          </cell>
          <cell r="B23" t="str">
            <v>KEY SS 200 LTS</v>
          </cell>
          <cell r="C23">
            <v>1</v>
          </cell>
          <cell r="D23">
            <v>1</v>
          </cell>
          <cell r="E23" t="str">
            <v>Sobre Pedido</v>
          </cell>
          <cell r="F23">
            <v>21</v>
          </cell>
        </row>
        <row r="24">
          <cell r="A24">
            <v>51</v>
          </cell>
          <cell r="B24" t="str">
            <v>KEY SSN 0.5 KGS</v>
          </cell>
          <cell r="C24">
            <v>12</v>
          </cell>
          <cell r="D24">
            <v>408</v>
          </cell>
          <cell r="E24" t="str">
            <v>Sobre Pedido</v>
          </cell>
          <cell r="F24">
            <v>21</v>
          </cell>
        </row>
        <row r="25">
          <cell r="A25">
            <v>54</v>
          </cell>
          <cell r="B25" t="str">
            <v>KEY SSN 25 KGS</v>
          </cell>
          <cell r="C25">
            <v>1</v>
          </cell>
          <cell r="D25">
            <v>1</v>
          </cell>
          <cell r="E25" t="str">
            <v>Sobre Pedido</v>
          </cell>
          <cell r="F25">
            <v>21</v>
          </cell>
        </row>
        <row r="26">
          <cell r="A26">
            <v>55</v>
          </cell>
          <cell r="B26" t="str">
            <v>KEY SSN 250 KGS</v>
          </cell>
          <cell r="C26">
            <v>1</v>
          </cell>
          <cell r="D26">
            <v>1</v>
          </cell>
          <cell r="E26" t="str">
            <v>Sobre Pedido</v>
          </cell>
          <cell r="F26">
            <v>21</v>
          </cell>
        </row>
        <row r="27">
          <cell r="A27">
            <v>66</v>
          </cell>
          <cell r="B27" t="str">
            <v>KEY SSE 0.5 LTS</v>
          </cell>
          <cell r="C27">
            <v>408</v>
          </cell>
          <cell r="D27">
            <v>408</v>
          </cell>
          <cell r="E27" t="str">
            <v>Sobre Pedido</v>
          </cell>
          <cell r="F27">
            <v>21</v>
          </cell>
        </row>
        <row r="28">
          <cell r="A28">
            <v>69</v>
          </cell>
          <cell r="B28" t="str">
            <v>KEY SSE 20 LTS</v>
          </cell>
          <cell r="C28">
            <v>1</v>
          </cell>
          <cell r="D28">
            <v>1</v>
          </cell>
          <cell r="E28" t="str">
            <v>Sobre Pedido</v>
          </cell>
          <cell r="F28">
            <v>8</v>
          </cell>
        </row>
        <row r="29">
          <cell r="A29">
            <v>70</v>
          </cell>
          <cell r="B29" t="str">
            <v>KEY SSE 200 LTS</v>
          </cell>
          <cell r="C29">
            <v>1</v>
          </cell>
          <cell r="D29">
            <v>1</v>
          </cell>
          <cell r="E29" t="str">
            <v>Sobre Pedido</v>
          </cell>
          <cell r="F29">
            <v>21</v>
          </cell>
        </row>
        <row r="30">
          <cell r="A30">
            <v>81</v>
          </cell>
          <cell r="B30" t="str">
            <v>KEY SOLV 0.5 LTS</v>
          </cell>
          <cell r="C30">
            <v>12</v>
          </cell>
          <cell r="D30">
            <v>12</v>
          </cell>
          <cell r="E30" t="str">
            <v>Sobre Pedido</v>
          </cell>
          <cell r="F30">
            <v>21</v>
          </cell>
        </row>
        <row r="31">
          <cell r="A31">
            <v>84</v>
          </cell>
          <cell r="B31" t="str">
            <v>KEY SOLV 20 LTS</v>
          </cell>
          <cell r="C31">
            <v>5</v>
          </cell>
          <cell r="D31">
            <v>5</v>
          </cell>
          <cell r="E31" t="str">
            <v>Sobre Pedido</v>
          </cell>
          <cell r="F31">
            <v>21</v>
          </cell>
        </row>
        <row r="32">
          <cell r="A32">
            <v>85</v>
          </cell>
          <cell r="B32" t="str">
            <v>KEY SOLV 200 LT.</v>
          </cell>
          <cell r="C32">
            <v>1</v>
          </cell>
          <cell r="D32">
            <v>1</v>
          </cell>
          <cell r="E32" t="str">
            <v>Sobre Pedido</v>
          </cell>
          <cell r="F32">
            <v>21</v>
          </cell>
        </row>
        <row r="33">
          <cell r="A33">
            <v>86</v>
          </cell>
          <cell r="B33" t="str">
            <v>KEY SOLV VDG 0.5 KGS</v>
          </cell>
          <cell r="C33">
            <v>12</v>
          </cell>
          <cell r="D33">
            <v>12</v>
          </cell>
          <cell r="E33" t="str">
            <v>Stock</v>
          </cell>
          <cell r="F33">
            <v>14</v>
          </cell>
        </row>
        <row r="34">
          <cell r="A34">
            <v>89</v>
          </cell>
          <cell r="B34" t="str">
            <v>KEY SOLV VDG 30 KGS</v>
          </cell>
          <cell r="C34">
            <v>1</v>
          </cell>
          <cell r="D34">
            <v>1</v>
          </cell>
          <cell r="E34" t="str">
            <v>Sobre Pedido</v>
          </cell>
          <cell r="F34">
            <v>21</v>
          </cell>
        </row>
        <row r="35">
          <cell r="A35">
            <v>90</v>
          </cell>
          <cell r="B35" t="str">
            <v>KEY SOLV VDG 300 KG.</v>
          </cell>
          <cell r="C35">
            <v>1</v>
          </cell>
          <cell r="D35">
            <v>1</v>
          </cell>
          <cell r="E35" t="str">
            <v>Sobre Pedido</v>
          </cell>
          <cell r="F35">
            <v>21</v>
          </cell>
        </row>
        <row r="36">
          <cell r="A36">
            <v>96</v>
          </cell>
          <cell r="B36" t="str">
            <v>KEY SSK 0.5 LTS</v>
          </cell>
          <cell r="C36">
            <v>408</v>
          </cell>
          <cell r="D36">
            <v>408</v>
          </cell>
          <cell r="E36" t="str">
            <v>Sobre Pedido</v>
          </cell>
          <cell r="F36">
            <v>21</v>
          </cell>
        </row>
        <row r="37">
          <cell r="A37">
            <v>99</v>
          </cell>
          <cell r="B37" t="str">
            <v>KEY SSK 20 LTS</v>
          </cell>
          <cell r="C37">
            <v>1</v>
          </cell>
          <cell r="D37">
            <v>1</v>
          </cell>
          <cell r="E37" t="str">
            <v>Stock</v>
          </cell>
          <cell r="F37">
            <v>8</v>
          </cell>
        </row>
        <row r="38">
          <cell r="A38">
            <v>100</v>
          </cell>
          <cell r="B38" t="str">
            <v>KEY SSK 200 LTS</v>
          </cell>
          <cell r="C38">
            <v>1</v>
          </cell>
          <cell r="D38">
            <v>1</v>
          </cell>
          <cell r="E38" t="str">
            <v>Sobre Pedido</v>
          </cell>
          <cell r="F38">
            <v>21</v>
          </cell>
        </row>
        <row r="39">
          <cell r="A39">
            <v>101</v>
          </cell>
          <cell r="B39" t="str">
            <v>KEY LMP CITRO 0.25 KG</v>
          </cell>
          <cell r="C39">
            <v>12</v>
          </cell>
          <cell r="D39">
            <v>12</v>
          </cell>
          <cell r="E39" t="str">
            <v>Sobre Pedido</v>
          </cell>
          <cell r="F39">
            <v>7</v>
          </cell>
        </row>
        <row r="40">
          <cell r="A40">
            <v>104</v>
          </cell>
          <cell r="B40" t="str">
            <v>KEY LIMPIAMANOS PASTA CITRO</v>
          </cell>
          <cell r="C40">
            <v>1</v>
          </cell>
          <cell r="D40">
            <v>1</v>
          </cell>
          <cell r="E40" t="str">
            <v>Stock</v>
          </cell>
          <cell r="F40">
            <v>7</v>
          </cell>
        </row>
        <row r="41">
          <cell r="A41">
            <v>105</v>
          </cell>
          <cell r="B41" t="str">
            <v>KEY LIMPIAMANOS PASTA CITRO 4K</v>
          </cell>
          <cell r="C41">
            <v>1</v>
          </cell>
          <cell r="D41">
            <v>1</v>
          </cell>
          <cell r="E41" t="str">
            <v>Stock</v>
          </cell>
          <cell r="F41">
            <v>7</v>
          </cell>
        </row>
        <row r="42">
          <cell r="A42">
            <v>106</v>
          </cell>
          <cell r="B42" t="str">
            <v>KEY PRE-LAVADOR 0.25 LTS</v>
          </cell>
          <cell r="C42">
            <v>12</v>
          </cell>
          <cell r="D42">
            <v>12</v>
          </cell>
          <cell r="E42" t="str">
            <v>Sobre Pedido</v>
          </cell>
          <cell r="F42">
            <v>21</v>
          </cell>
        </row>
        <row r="43">
          <cell r="A43">
            <v>107</v>
          </cell>
          <cell r="B43" t="str">
            <v>KEY PRE-LAVADOR 1 LTO.</v>
          </cell>
          <cell r="C43">
            <v>12</v>
          </cell>
          <cell r="D43">
            <v>12</v>
          </cell>
          <cell r="E43" t="str">
            <v>Stock</v>
          </cell>
          <cell r="F43">
            <v>8</v>
          </cell>
        </row>
        <row r="44">
          <cell r="A44">
            <v>111</v>
          </cell>
          <cell r="B44" t="str">
            <v>KEY BLANQUEADOR 0.25 LTS</v>
          </cell>
          <cell r="C44">
            <v>12</v>
          </cell>
          <cell r="D44">
            <v>12</v>
          </cell>
          <cell r="E44" t="str">
            <v>Sobre Pedido</v>
          </cell>
          <cell r="F44">
            <v>21</v>
          </cell>
        </row>
        <row r="45">
          <cell r="A45">
            <v>112</v>
          </cell>
          <cell r="B45" t="str">
            <v>KEY BLANQUEADOR 1 LTS</v>
          </cell>
          <cell r="C45">
            <v>12</v>
          </cell>
          <cell r="D45">
            <v>12</v>
          </cell>
          <cell r="E45" t="str">
            <v>Stock</v>
          </cell>
          <cell r="F45">
            <v>8</v>
          </cell>
        </row>
        <row r="46">
          <cell r="A46">
            <v>113</v>
          </cell>
          <cell r="B46" t="str">
            <v>KEY BLANQUEADOR 4 LTS</v>
          </cell>
          <cell r="C46">
            <v>4</v>
          </cell>
          <cell r="D46">
            <v>4</v>
          </cell>
          <cell r="E46" t="str">
            <v>Stock</v>
          </cell>
          <cell r="F46">
            <v>8</v>
          </cell>
        </row>
        <row r="47">
          <cell r="A47">
            <v>116</v>
          </cell>
          <cell r="B47" t="str">
            <v>KEY IMAN 0.25 LTS</v>
          </cell>
          <cell r="C47">
            <v>12</v>
          </cell>
          <cell r="D47">
            <v>12</v>
          </cell>
          <cell r="E47" t="str">
            <v>Sobre Pedido</v>
          </cell>
          <cell r="F47">
            <v>21</v>
          </cell>
        </row>
        <row r="48">
          <cell r="A48">
            <v>117</v>
          </cell>
          <cell r="B48" t="str">
            <v>KEY IMAN 1 LTS</v>
          </cell>
          <cell r="C48">
            <v>12</v>
          </cell>
          <cell r="D48">
            <v>12</v>
          </cell>
          <cell r="E48" t="str">
            <v>Stock</v>
          </cell>
          <cell r="F48">
            <v>8</v>
          </cell>
        </row>
        <row r="49">
          <cell r="A49">
            <v>118</v>
          </cell>
          <cell r="B49" t="str">
            <v>KEY IMAN 4 LTS</v>
          </cell>
          <cell r="C49">
            <v>4</v>
          </cell>
          <cell r="D49">
            <v>4</v>
          </cell>
          <cell r="E49" t="str">
            <v>Stock</v>
          </cell>
          <cell r="F49">
            <v>8</v>
          </cell>
        </row>
        <row r="50">
          <cell r="A50">
            <v>119</v>
          </cell>
          <cell r="B50" t="str">
            <v>KEY IMAN 20 LTS</v>
          </cell>
          <cell r="C50">
            <v>1</v>
          </cell>
          <cell r="D50">
            <v>1</v>
          </cell>
          <cell r="E50" t="str">
            <v>Stock</v>
          </cell>
          <cell r="F50">
            <v>8</v>
          </cell>
        </row>
        <row r="51">
          <cell r="A51">
            <v>120</v>
          </cell>
          <cell r="B51" t="str">
            <v>KEY IMAN 200 LTS</v>
          </cell>
          <cell r="C51">
            <v>1</v>
          </cell>
          <cell r="D51">
            <v>1</v>
          </cell>
          <cell r="E51" t="str">
            <v>Stock</v>
          </cell>
          <cell r="F51">
            <v>7</v>
          </cell>
        </row>
        <row r="52">
          <cell r="A52">
            <v>121</v>
          </cell>
          <cell r="B52" t="str">
            <v>KEY LAVALOZA 0.25 LTS</v>
          </cell>
          <cell r="C52">
            <v>12</v>
          </cell>
          <cell r="D52">
            <v>12</v>
          </cell>
          <cell r="E52" t="str">
            <v>Sobre Pedido</v>
          </cell>
          <cell r="F52">
            <v>21</v>
          </cell>
        </row>
        <row r="53">
          <cell r="A53">
            <v>122</v>
          </cell>
          <cell r="B53" t="str">
            <v>KEY LAVALOZA 1 LTS</v>
          </cell>
          <cell r="C53">
            <v>12</v>
          </cell>
          <cell r="D53">
            <v>12</v>
          </cell>
          <cell r="E53" t="str">
            <v>Stock</v>
          </cell>
          <cell r="F53">
            <v>8</v>
          </cell>
        </row>
        <row r="54">
          <cell r="A54">
            <v>123</v>
          </cell>
          <cell r="B54" t="str">
            <v>KEY LAVALOZA 4 LTS</v>
          </cell>
          <cell r="C54">
            <v>4</v>
          </cell>
          <cell r="D54">
            <v>4</v>
          </cell>
          <cell r="E54" t="str">
            <v>Stock</v>
          </cell>
          <cell r="F54">
            <v>8</v>
          </cell>
        </row>
        <row r="55">
          <cell r="A55">
            <v>124</v>
          </cell>
          <cell r="B55" t="str">
            <v>KEY LAVALOZA 20 LTS</v>
          </cell>
          <cell r="C55">
            <v>1</v>
          </cell>
          <cell r="D55">
            <v>1</v>
          </cell>
          <cell r="E55" t="str">
            <v>Stock</v>
          </cell>
          <cell r="F55">
            <v>8</v>
          </cell>
        </row>
        <row r="56">
          <cell r="A56">
            <v>126</v>
          </cell>
          <cell r="B56" t="str">
            <v>KEY LAVALFOMBRAS 0.25 LTS</v>
          </cell>
          <cell r="C56">
            <v>12</v>
          </cell>
          <cell r="D56">
            <v>12</v>
          </cell>
          <cell r="E56" t="str">
            <v>Sobre Pedido</v>
          </cell>
          <cell r="F56">
            <v>21</v>
          </cell>
        </row>
        <row r="57">
          <cell r="A57">
            <v>127</v>
          </cell>
          <cell r="B57" t="str">
            <v>KEY LAVALFOMBRAS 1 LTS</v>
          </cell>
          <cell r="C57">
            <v>12</v>
          </cell>
          <cell r="D57">
            <v>12</v>
          </cell>
          <cell r="E57" t="str">
            <v>Sobre Pedido</v>
          </cell>
          <cell r="F57">
            <v>8</v>
          </cell>
        </row>
        <row r="58">
          <cell r="A58">
            <v>128</v>
          </cell>
          <cell r="B58" t="str">
            <v>KEY LAVALFOMBRAS 4 LTS</v>
          </cell>
          <cell r="C58">
            <v>4</v>
          </cell>
          <cell r="D58">
            <v>4</v>
          </cell>
          <cell r="E58" t="str">
            <v>Stock</v>
          </cell>
          <cell r="F58">
            <v>8</v>
          </cell>
        </row>
        <row r="59">
          <cell r="A59">
            <v>129</v>
          </cell>
          <cell r="B59" t="str">
            <v>KEY LAVALFOMBRAS 20 LTS</v>
          </cell>
          <cell r="C59">
            <v>1</v>
          </cell>
          <cell r="D59">
            <v>1</v>
          </cell>
          <cell r="E59" t="str">
            <v>Stock</v>
          </cell>
          <cell r="F59">
            <v>8</v>
          </cell>
        </row>
        <row r="60">
          <cell r="A60">
            <v>131</v>
          </cell>
          <cell r="B60" t="str">
            <v>KEY LIMPIABAÑOS 0.25 LTS</v>
          </cell>
          <cell r="C60">
            <v>12</v>
          </cell>
          <cell r="D60">
            <v>12</v>
          </cell>
          <cell r="E60" t="str">
            <v>Sobre Pedido</v>
          </cell>
          <cell r="F60">
            <v>21</v>
          </cell>
        </row>
        <row r="61">
          <cell r="A61">
            <v>132</v>
          </cell>
          <cell r="B61" t="str">
            <v>KEY LIMPIABAÑOS 1 LTS.</v>
          </cell>
          <cell r="C61">
            <v>12</v>
          </cell>
          <cell r="D61">
            <v>12</v>
          </cell>
          <cell r="E61" t="str">
            <v>Stock</v>
          </cell>
          <cell r="F61">
            <v>8</v>
          </cell>
        </row>
        <row r="62">
          <cell r="A62">
            <v>133</v>
          </cell>
          <cell r="B62" t="str">
            <v>KEY LIMPIABAÑOS 4 LTS</v>
          </cell>
          <cell r="C62">
            <v>4</v>
          </cell>
          <cell r="D62">
            <v>4</v>
          </cell>
          <cell r="E62" t="str">
            <v>Stock</v>
          </cell>
          <cell r="F62">
            <v>8</v>
          </cell>
        </row>
        <row r="63">
          <cell r="A63">
            <v>134</v>
          </cell>
          <cell r="B63" t="str">
            <v>KEY LIMPIABAÑOS 20 LTS</v>
          </cell>
          <cell r="C63">
            <v>1</v>
          </cell>
          <cell r="D63">
            <v>1</v>
          </cell>
          <cell r="E63" t="str">
            <v>Stock</v>
          </cell>
          <cell r="F63">
            <v>8</v>
          </cell>
        </row>
        <row r="64">
          <cell r="A64">
            <v>141</v>
          </cell>
          <cell r="B64" t="str">
            <v>KEY LIMON 0.25 LTS</v>
          </cell>
          <cell r="C64">
            <v>12</v>
          </cell>
          <cell r="D64">
            <v>12</v>
          </cell>
          <cell r="E64" t="str">
            <v>Sobre Pedido</v>
          </cell>
          <cell r="F64">
            <v>21</v>
          </cell>
        </row>
        <row r="65">
          <cell r="A65">
            <v>142</v>
          </cell>
          <cell r="B65" t="str">
            <v>KEY LIMON 1 LTS</v>
          </cell>
          <cell r="C65">
            <v>12</v>
          </cell>
          <cell r="D65">
            <v>12</v>
          </cell>
          <cell r="E65" t="str">
            <v>Stock</v>
          </cell>
          <cell r="F65">
            <v>8</v>
          </cell>
        </row>
        <row r="66">
          <cell r="A66">
            <v>143</v>
          </cell>
          <cell r="B66" t="str">
            <v>KEY LIMON 4 LTS</v>
          </cell>
          <cell r="C66">
            <v>4</v>
          </cell>
          <cell r="D66">
            <v>4</v>
          </cell>
          <cell r="E66" t="str">
            <v>Stock</v>
          </cell>
          <cell r="F66">
            <v>8</v>
          </cell>
        </row>
        <row r="67">
          <cell r="A67">
            <v>144</v>
          </cell>
          <cell r="B67" t="str">
            <v>KEY LIMON 20 LTS</v>
          </cell>
          <cell r="C67">
            <v>1</v>
          </cell>
          <cell r="D67">
            <v>1</v>
          </cell>
          <cell r="E67" t="str">
            <v>Stock</v>
          </cell>
          <cell r="F67">
            <v>8</v>
          </cell>
        </row>
        <row r="68">
          <cell r="A68">
            <v>145</v>
          </cell>
          <cell r="B68" t="str">
            <v>KEY LIMON 200 LTS</v>
          </cell>
          <cell r="C68">
            <v>1</v>
          </cell>
          <cell r="D68">
            <v>1</v>
          </cell>
          <cell r="E68" t="str">
            <v>Sobre Pedido</v>
          </cell>
          <cell r="F68">
            <v>21</v>
          </cell>
        </row>
        <row r="69">
          <cell r="A69">
            <v>146</v>
          </cell>
          <cell r="B69" t="str">
            <v>KEY LIMPIAMANOS LIQ. 0.25 LTS</v>
          </cell>
          <cell r="C69">
            <v>12</v>
          </cell>
          <cell r="D69">
            <v>12</v>
          </cell>
          <cell r="E69" t="str">
            <v>Sobre Pedido</v>
          </cell>
          <cell r="F69">
            <v>21</v>
          </cell>
        </row>
        <row r="70">
          <cell r="A70">
            <v>148</v>
          </cell>
          <cell r="B70" t="str">
            <v>KEY LIMPIAMANOS LIQ. 4 LTS</v>
          </cell>
          <cell r="C70">
            <v>4</v>
          </cell>
          <cell r="D70">
            <v>4</v>
          </cell>
          <cell r="E70" t="str">
            <v>Stock</v>
          </cell>
          <cell r="F70">
            <v>8</v>
          </cell>
        </row>
        <row r="71">
          <cell r="A71">
            <v>149</v>
          </cell>
          <cell r="B71" t="str">
            <v>KEY LIMPIAMANOS LIQ. 20 LTS</v>
          </cell>
          <cell r="C71">
            <v>1</v>
          </cell>
          <cell r="D71">
            <v>1</v>
          </cell>
          <cell r="E71" t="str">
            <v>Stock</v>
          </cell>
          <cell r="F71">
            <v>8</v>
          </cell>
        </row>
        <row r="72">
          <cell r="A72">
            <v>151</v>
          </cell>
          <cell r="B72" t="str">
            <v>KEY LIMPIAMANOS LIQ. ESP. 0.25</v>
          </cell>
          <cell r="C72">
            <v>12</v>
          </cell>
          <cell r="D72">
            <v>12</v>
          </cell>
          <cell r="E72" t="str">
            <v>Sobre Pedido</v>
          </cell>
          <cell r="F72">
            <v>7</v>
          </cell>
        </row>
        <row r="73">
          <cell r="A73">
            <v>154</v>
          </cell>
          <cell r="B73" t="str">
            <v>KEY LIMPIAMANOS LIQ. ESP. 20</v>
          </cell>
          <cell r="C73">
            <v>1</v>
          </cell>
          <cell r="D73">
            <v>1</v>
          </cell>
          <cell r="E73" t="str">
            <v>Sobre Pedido</v>
          </cell>
          <cell r="F73">
            <v>8</v>
          </cell>
        </row>
        <row r="74">
          <cell r="A74">
            <v>156</v>
          </cell>
          <cell r="B74" t="str">
            <v>KEY LIMPIAMANOS PASTA 0.25 KGS</v>
          </cell>
          <cell r="C74">
            <v>12</v>
          </cell>
          <cell r="D74">
            <v>12</v>
          </cell>
          <cell r="E74" t="str">
            <v>Sobre Pedido</v>
          </cell>
          <cell r="F74">
            <v>21</v>
          </cell>
        </row>
        <row r="75">
          <cell r="A75">
            <v>159</v>
          </cell>
          <cell r="B75" t="str">
            <v>KEY LIMPIAMANOS PASTA 17 KGS</v>
          </cell>
          <cell r="C75">
            <v>1</v>
          </cell>
          <cell r="D75">
            <v>1</v>
          </cell>
          <cell r="E75" t="str">
            <v>Stock</v>
          </cell>
          <cell r="F75">
            <v>8</v>
          </cell>
        </row>
        <row r="76">
          <cell r="A76">
            <v>160</v>
          </cell>
          <cell r="B76" t="str">
            <v>KEY LIMPIAMANOS PASTA 4 KGS</v>
          </cell>
          <cell r="C76">
            <v>1</v>
          </cell>
          <cell r="D76">
            <v>1</v>
          </cell>
          <cell r="E76" t="str">
            <v>Stock</v>
          </cell>
          <cell r="F76">
            <v>8</v>
          </cell>
        </row>
        <row r="77">
          <cell r="A77">
            <v>166</v>
          </cell>
          <cell r="B77" t="str">
            <v>KEY LIMPIAVIDRIOS 0.25 LTS</v>
          </cell>
          <cell r="C77">
            <v>12</v>
          </cell>
          <cell r="D77">
            <v>12</v>
          </cell>
          <cell r="E77" t="str">
            <v>Sobre Pedido</v>
          </cell>
          <cell r="F77">
            <v>21</v>
          </cell>
        </row>
        <row r="78">
          <cell r="A78">
            <v>167</v>
          </cell>
          <cell r="B78" t="str">
            <v>KEY LIMPIAVIDRIOS 1 LTS</v>
          </cell>
          <cell r="C78">
            <v>12</v>
          </cell>
          <cell r="D78">
            <v>12</v>
          </cell>
          <cell r="E78" t="str">
            <v>Stock</v>
          </cell>
          <cell r="F78">
            <v>8</v>
          </cell>
        </row>
        <row r="79">
          <cell r="A79">
            <v>168</v>
          </cell>
          <cell r="B79" t="str">
            <v>KEY LIMPIAVIDRIOS 4 LTS</v>
          </cell>
          <cell r="C79">
            <v>4</v>
          </cell>
          <cell r="D79">
            <v>4</v>
          </cell>
          <cell r="E79" t="str">
            <v>Stock</v>
          </cell>
          <cell r="F79">
            <v>8</v>
          </cell>
        </row>
        <row r="80">
          <cell r="A80">
            <v>169</v>
          </cell>
          <cell r="B80" t="str">
            <v>KEY LIMPIAVIDRIOS 20 LTS</v>
          </cell>
          <cell r="C80">
            <v>1</v>
          </cell>
          <cell r="D80">
            <v>1</v>
          </cell>
          <cell r="E80" t="str">
            <v>Stock</v>
          </cell>
          <cell r="F80">
            <v>8</v>
          </cell>
        </row>
        <row r="81">
          <cell r="A81">
            <v>171</v>
          </cell>
          <cell r="B81" t="str">
            <v>KEY 1000 0.25 LTS</v>
          </cell>
          <cell r="C81">
            <v>12</v>
          </cell>
          <cell r="D81">
            <v>12</v>
          </cell>
          <cell r="E81" t="str">
            <v>Sobre Pedido</v>
          </cell>
          <cell r="F81">
            <v>21</v>
          </cell>
        </row>
        <row r="82">
          <cell r="A82">
            <v>172</v>
          </cell>
          <cell r="B82" t="str">
            <v>KEY 1000 1 LTS</v>
          </cell>
          <cell r="C82">
            <v>12</v>
          </cell>
          <cell r="D82">
            <v>12</v>
          </cell>
          <cell r="E82" t="str">
            <v>Stock</v>
          </cell>
          <cell r="F82">
            <v>8</v>
          </cell>
        </row>
        <row r="83">
          <cell r="A83">
            <v>173</v>
          </cell>
          <cell r="B83" t="str">
            <v>KEY 1000 4 LTS</v>
          </cell>
          <cell r="C83">
            <v>4</v>
          </cell>
          <cell r="D83">
            <v>4</v>
          </cell>
          <cell r="E83" t="str">
            <v>Stock</v>
          </cell>
          <cell r="F83">
            <v>8</v>
          </cell>
        </row>
        <row r="84">
          <cell r="A84">
            <v>174</v>
          </cell>
          <cell r="B84" t="str">
            <v>KEY 1000 20 LTS</v>
          </cell>
          <cell r="C84">
            <v>1</v>
          </cell>
          <cell r="D84">
            <v>1</v>
          </cell>
          <cell r="E84" t="str">
            <v>Stock</v>
          </cell>
          <cell r="F84">
            <v>8</v>
          </cell>
        </row>
        <row r="85">
          <cell r="A85">
            <v>175</v>
          </cell>
          <cell r="B85" t="str">
            <v>KEY 1000 200 LTS</v>
          </cell>
          <cell r="C85">
            <v>1</v>
          </cell>
          <cell r="D85">
            <v>1</v>
          </cell>
          <cell r="E85" t="str">
            <v>Sobre Pedido</v>
          </cell>
          <cell r="F85">
            <v>21</v>
          </cell>
        </row>
        <row r="86">
          <cell r="A86">
            <v>176</v>
          </cell>
          <cell r="B86" t="str">
            <v>KEY AUTOSHAMPOO 0.25 LTS</v>
          </cell>
          <cell r="C86">
            <v>12</v>
          </cell>
          <cell r="D86">
            <v>12</v>
          </cell>
          <cell r="E86" t="str">
            <v>Sobre Pedido</v>
          </cell>
          <cell r="F86">
            <v>21</v>
          </cell>
        </row>
        <row r="87">
          <cell r="A87">
            <v>177</v>
          </cell>
          <cell r="B87" t="str">
            <v>KEY AUTOSHAMPOO 1 LTS</v>
          </cell>
          <cell r="C87">
            <v>12</v>
          </cell>
          <cell r="D87">
            <v>12</v>
          </cell>
          <cell r="E87" t="str">
            <v>Stock</v>
          </cell>
          <cell r="F87">
            <v>8</v>
          </cell>
        </row>
        <row r="88">
          <cell r="A88">
            <v>178</v>
          </cell>
          <cell r="B88" t="str">
            <v>KEY AUTOSHAMPOO 4 LTS</v>
          </cell>
          <cell r="C88">
            <v>4</v>
          </cell>
          <cell r="D88">
            <v>4</v>
          </cell>
          <cell r="E88" t="str">
            <v>Sobre Pedido</v>
          </cell>
          <cell r="F88">
            <v>8</v>
          </cell>
        </row>
        <row r="89">
          <cell r="A89">
            <v>179</v>
          </cell>
          <cell r="B89" t="str">
            <v>KEY AUTOSHAMPOO 20 LTS</v>
          </cell>
          <cell r="C89">
            <v>1</v>
          </cell>
          <cell r="D89">
            <v>1</v>
          </cell>
          <cell r="E89" t="str">
            <v>Stock</v>
          </cell>
          <cell r="F89">
            <v>8</v>
          </cell>
        </row>
        <row r="90">
          <cell r="A90">
            <v>180</v>
          </cell>
          <cell r="B90" t="str">
            <v>KEY AUTOSHAMPOO 200 LTS</v>
          </cell>
          <cell r="C90">
            <v>1</v>
          </cell>
          <cell r="D90">
            <v>1</v>
          </cell>
          <cell r="E90" t="str">
            <v>Sobre Pedido</v>
          </cell>
          <cell r="F90">
            <v>21</v>
          </cell>
        </row>
        <row r="91">
          <cell r="A91">
            <v>181</v>
          </cell>
          <cell r="B91" t="str">
            <v>KEY PINO 0.25 LTS</v>
          </cell>
          <cell r="C91">
            <v>12</v>
          </cell>
          <cell r="D91">
            <v>12</v>
          </cell>
          <cell r="E91" t="str">
            <v>Sobre Pedido</v>
          </cell>
          <cell r="F91">
            <v>21</v>
          </cell>
        </row>
        <row r="92">
          <cell r="A92">
            <v>183</v>
          </cell>
          <cell r="B92" t="str">
            <v>KEY PINO 4 LTS</v>
          </cell>
          <cell r="C92">
            <v>4</v>
          </cell>
          <cell r="D92">
            <v>4</v>
          </cell>
          <cell r="E92" t="str">
            <v>Stock</v>
          </cell>
          <cell r="F92">
            <v>8</v>
          </cell>
        </row>
        <row r="93">
          <cell r="A93">
            <v>184</v>
          </cell>
          <cell r="B93" t="str">
            <v>KEY PINO 20 LTS</v>
          </cell>
          <cell r="C93">
            <v>1</v>
          </cell>
          <cell r="D93">
            <v>1</v>
          </cell>
          <cell r="E93" t="str">
            <v>Stock</v>
          </cell>
          <cell r="F93">
            <v>8</v>
          </cell>
        </row>
        <row r="94">
          <cell r="A94">
            <v>185</v>
          </cell>
          <cell r="B94" t="str">
            <v>KEY PINO 200 LTS</v>
          </cell>
          <cell r="C94">
            <v>1</v>
          </cell>
          <cell r="D94">
            <v>1</v>
          </cell>
          <cell r="E94" t="str">
            <v>Sobre Pedido</v>
          </cell>
          <cell r="F94">
            <v>7</v>
          </cell>
        </row>
        <row r="95">
          <cell r="A95">
            <v>186</v>
          </cell>
          <cell r="B95" t="str">
            <v>KEY JABON CREMA ALMENDRAS 0.25</v>
          </cell>
          <cell r="C95">
            <v>12</v>
          </cell>
          <cell r="D95">
            <v>12</v>
          </cell>
          <cell r="E95" t="str">
            <v>Sobre Pedido</v>
          </cell>
          <cell r="F95">
            <v>21</v>
          </cell>
        </row>
        <row r="96">
          <cell r="A96">
            <v>187</v>
          </cell>
          <cell r="B96" t="str">
            <v>KEY JABON CREMA ALMENDRAS 1</v>
          </cell>
          <cell r="C96">
            <v>12</v>
          </cell>
          <cell r="D96">
            <v>12</v>
          </cell>
          <cell r="E96" t="str">
            <v>Stock</v>
          </cell>
          <cell r="F96">
            <v>8</v>
          </cell>
        </row>
        <row r="97">
          <cell r="A97">
            <v>188</v>
          </cell>
          <cell r="B97" t="str">
            <v>KEY JABON CREMA ALMENDRAS 4</v>
          </cell>
          <cell r="C97">
            <v>4</v>
          </cell>
          <cell r="D97">
            <v>4</v>
          </cell>
          <cell r="E97" t="str">
            <v>Stock</v>
          </cell>
          <cell r="F97">
            <v>8</v>
          </cell>
        </row>
        <row r="98">
          <cell r="A98">
            <v>189</v>
          </cell>
          <cell r="B98" t="str">
            <v>KEY JABON CREMA ALMENDRAS 20 L</v>
          </cell>
          <cell r="C98">
            <v>1</v>
          </cell>
          <cell r="D98">
            <v>1</v>
          </cell>
          <cell r="E98" t="str">
            <v>Stock</v>
          </cell>
          <cell r="F98">
            <v>8</v>
          </cell>
        </row>
        <row r="99">
          <cell r="A99">
            <v>191</v>
          </cell>
          <cell r="B99" t="str">
            <v>KEY DLC 0.25 LTS</v>
          </cell>
          <cell r="C99">
            <v>12</v>
          </cell>
          <cell r="D99">
            <v>12</v>
          </cell>
          <cell r="E99" t="str">
            <v>Sobre Pedido</v>
          </cell>
          <cell r="F99">
            <v>21</v>
          </cell>
        </row>
        <row r="100">
          <cell r="A100">
            <v>192</v>
          </cell>
          <cell r="B100" t="str">
            <v>KEY DLC 1 LTS</v>
          </cell>
          <cell r="C100">
            <v>12</v>
          </cell>
          <cell r="D100">
            <v>12</v>
          </cell>
          <cell r="E100" t="str">
            <v>Stock</v>
          </cell>
          <cell r="F100">
            <v>8</v>
          </cell>
        </row>
        <row r="101">
          <cell r="A101">
            <v>193</v>
          </cell>
          <cell r="B101" t="str">
            <v>KEY DLC 4 LTS</v>
          </cell>
          <cell r="C101">
            <v>4</v>
          </cell>
          <cell r="D101">
            <v>4</v>
          </cell>
          <cell r="E101" t="str">
            <v>Stock</v>
          </cell>
          <cell r="F101">
            <v>8</v>
          </cell>
        </row>
        <row r="102">
          <cell r="A102">
            <v>194</v>
          </cell>
          <cell r="B102" t="str">
            <v>KEY DLC 20 LTS</v>
          </cell>
          <cell r="C102">
            <v>1</v>
          </cell>
          <cell r="D102">
            <v>1</v>
          </cell>
          <cell r="E102" t="str">
            <v>Stock</v>
          </cell>
          <cell r="F102">
            <v>8</v>
          </cell>
        </row>
        <row r="103">
          <cell r="A103">
            <v>196</v>
          </cell>
          <cell r="B103" t="str">
            <v>KEY SLC 0.25 LTS</v>
          </cell>
          <cell r="C103">
            <v>72</v>
          </cell>
          <cell r="D103">
            <v>72</v>
          </cell>
          <cell r="E103" t="str">
            <v>Sobre Pedido</v>
          </cell>
          <cell r="F103">
            <v>21</v>
          </cell>
        </row>
        <row r="104">
          <cell r="A104">
            <v>197</v>
          </cell>
          <cell r="B104" t="str">
            <v>KEY SLC 1 LTS</v>
          </cell>
          <cell r="C104">
            <v>12</v>
          </cell>
          <cell r="D104">
            <v>12</v>
          </cell>
          <cell r="E104" t="str">
            <v>Stock</v>
          </cell>
          <cell r="F104">
            <v>8</v>
          </cell>
        </row>
        <row r="105">
          <cell r="A105">
            <v>198</v>
          </cell>
          <cell r="B105" t="str">
            <v>KEY SLC 4 LTS</v>
          </cell>
          <cell r="C105">
            <v>4</v>
          </cell>
          <cell r="D105">
            <v>4</v>
          </cell>
          <cell r="E105" t="str">
            <v>Stock</v>
          </cell>
          <cell r="F105">
            <v>8</v>
          </cell>
        </row>
        <row r="106">
          <cell r="A106">
            <v>199</v>
          </cell>
          <cell r="B106" t="str">
            <v>KEY SLC 20 LTS</v>
          </cell>
          <cell r="C106">
            <v>1</v>
          </cell>
          <cell r="D106">
            <v>1</v>
          </cell>
          <cell r="E106" t="str">
            <v>Stock</v>
          </cell>
          <cell r="F106">
            <v>8</v>
          </cell>
        </row>
        <row r="107">
          <cell r="A107">
            <v>201</v>
          </cell>
          <cell r="B107" t="str">
            <v>MPD-100  0.25 Lt</v>
          </cell>
          <cell r="C107">
            <v>12</v>
          </cell>
          <cell r="D107">
            <v>72</v>
          </cell>
          <cell r="E107" t="str">
            <v>Sobre Pedido</v>
          </cell>
          <cell r="F107">
            <v>21</v>
          </cell>
        </row>
        <row r="108">
          <cell r="A108">
            <v>204</v>
          </cell>
          <cell r="B108" t="str">
            <v>MPD-100 20 L</v>
          </cell>
          <cell r="C108">
            <v>1</v>
          </cell>
          <cell r="D108">
            <v>1</v>
          </cell>
          <cell r="E108" t="str">
            <v>Stock</v>
          </cell>
          <cell r="F108">
            <v>8</v>
          </cell>
        </row>
        <row r="109">
          <cell r="A109">
            <v>205</v>
          </cell>
          <cell r="B109" t="str">
            <v>MPD-100 200L</v>
          </cell>
          <cell r="C109">
            <v>1</v>
          </cell>
          <cell r="D109">
            <v>1</v>
          </cell>
          <cell r="E109" t="str">
            <v>Sobre Pedido</v>
          </cell>
          <cell r="F109">
            <v>14</v>
          </cell>
        </row>
        <row r="110">
          <cell r="A110">
            <v>207</v>
          </cell>
          <cell r="B110" t="str">
            <v>MPD-100  1,000 LT</v>
          </cell>
          <cell r="C110">
            <v>1</v>
          </cell>
          <cell r="D110">
            <v>1</v>
          </cell>
          <cell r="E110" t="str">
            <v>Stock</v>
          </cell>
          <cell r="F110">
            <v>7</v>
          </cell>
        </row>
        <row r="111">
          <cell r="A111">
            <v>221</v>
          </cell>
          <cell r="B111" t="str">
            <v>KEY BIOACTIV 100 0.25 LTS</v>
          </cell>
          <cell r="C111">
            <v>12</v>
          </cell>
          <cell r="D111">
            <v>12</v>
          </cell>
          <cell r="E111" t="str">
            <v>Sobre Pedido</v>
          </cell>
          <cell r="F111">
            <v>21</v>
          </cell>
        </row>
        <row r="112">
          <cell r="A112">
            <v>224</v>
          </cell>
          <cell r="B112" t="str">
            <v>KEY BIOACTIV 100 20 LTS</v>
          </cell>
          <cell r="C112">
            <v>1</v>
          </cell>
          <cell r="D112">
            <v>1</v>
          </cell>
          <cell r="E112" t="str">
            <v>Stock</v>
          </cell>
          <cell r="F112">
            <v>8</v>
          </cell>
        </row>
        <row r="113">
          <cell r="A113">
            <v>225</v>
          </cell>
          <cell r="B113" t="str">
            <v>KEY BIOACTIV 100 200 LTS</v>
          </cell>
          <cell r="C113">
            <v>1</v>
          </cell>
          <cell r="D113">
            <v>1</v>
          </cell>
          <cell r="E113" t="str">
            <v>Sobre Pedido</v>
          </cell>
          <cell r="F113">
            <v>14</v>
          </cell>
        </row>
        <row r="114">
          <cell r="A114">
            <v>226</v>
          </cell>
          <cell r="B114" t="str">
            <v>KEY BIOACTIV 150 0.25 LTS</v>
          </cell>
          <cell r="C114">
            <v>12</v>
          </cell>
          <cell r="D114">
            <v>12</v>
          </cell>
          <cell r="E114" t="str">
            <v>Sobre Pedido</v>
          </cell>
          <cell r="F114">
            <v>21</v>
          </cell>
        </row>
        <row r="115">
          <cell r="A115">
            <v>229</v>
          </cell>
          <cell r="B115" t="str">
            <v>KEY BIOACTIV 150 20 LTS</v>
          </cell>
          <cell r="C115">
            <v>1</v>
          </cell>
          <cell r="D115">
            <v>1</v>
          </cell>
          <cell r="E115" t="str">
            <v>Stock</v>
          </cell>
          <cell r="F115">
            <v>8</v>
          </cell>
        </row>
        <row r="116">
          <cell r="A116">
            <v>231</v>
          </cell>
          <cell r="B116" t="str">
            <v>KEY BIOACTIV 200 0.25 LTS</v>
          </cell>
          <cell r="C116">
            <v>12</v>
          </cell>
          <cell r="D116">
            <v>12</v>
          </cell>
          <cell r="E116" t="str">
            <v>Sobre Pedido</v>
          </cell>
          <cell r="F116">
            <v>21</v>
          </cell>
        </row>
        <row r="117">
          <cell r="A117">
            <v>233</v>
          </cell>
          <cell r="B117" t="str">
            <v>KEY BIOACTIV 200 4 LT</v>
          </cell>
          <cell r="C117">
            <v>4</v>
          </cell>
          <cell r="D117">
            <v>4</v>
          </cell>
          <cell r="E117" t="str">
            <v>Stock</v>
          </cell>
          <cell r="F117">
            <v>8</v>
          </cell>
        </row>
        <row r="118">
          <cell r="A118">
            <v>234</v>
          </cell>
          <cell r="B118" t="str">
            <v>KEY BIOACTIV 200 20 LTS</v>
          </cell>
          <cell r="C118">
            <v>1</v>
          </cell>
          <cell r="D118">
            <v>1</v>
          </cell>
          <cell r="E118" t="str">
            <v>Stock</v>
          </cell>
          <cell r="F118">
            <v>8</v>
          </cell>
        </row>
        <row r="119">
          <cell r="A119">
            <v>235</v>
          </cell>
          <cell r="B119" t="str">
            <v>KEY BIOACTIV 200 200 LTS</v>
          </cell>
          <cell r="C119">
            <v>1</v>
          </cell>
          <cell r="D119">
            <v>1</v>
          </cell>
          <cell r="E119" t="str">
            <v>Sobre Pedido</v>
          </cell>
          <cell r="F119">
            <v>21</v>
          </cell>
        </row>
        <row r="120">
          <cell r="A120">
            <v>236</v>
          </cell>
          <cell r="B120" t="str">
            <v>KEY BIOACTIV 300 0.25 LTS</v>
          </cell>
          <cell r="C120">
            <v>12</v>
          </cell>
          <cell r="D120">
            <v>12</v>
          </cell>
          <cell r="E120" t="str">
            <v>Sobre Pedido</v>
          </cell>
          <cell r="F120">
            <v>21</v>
          </cell>
        </row>
        <row r="121">
          <cell r="A121">
            <v>237</v>
          </cell>
          <cell r="B121" t="str">
            <v>KEY BIOACTIV 300 0.8 LTS.</v>
          </cell>
          <cell r="C121">
            <v>6</v>
          </cell>
          <cell r="D121">
            <v>6</v>
          </cell>
          <cell r="E121" t="str">
            <v>Sobre Pedido</v>
          </cell>
          <cell r="F121">
            <v>7</v>
          </cell>
        </row>
        <row r="122">
          <cell r="A122">
            <v>238</v>
          </cell>
          <cell r="B122" t="str">
            <v>KEY BIOACTIV 300 4 LTS</v>
          </cell>
          <cell r="C122">
            <v>4</v>
          </cell>
          <cell r="D122">
            <v>4</v>
          </cell>
          <cell r="E122" t="str">
            <v>Stock</v>
          </cell>
          <cell r="F122">
            <v>8</v>
          </cell>
        </row>
        <row r="123">
          <cell r="A123">
            <v>239</v>
          </cell>
          <cell r="B123" t="str">
            <v>KEY BIOACTIV 300 20 LTS</v>
          </cell>
          <cell r="C123">
            <v>1</v>
          </cell>
          <cell r="D123">
            <v>1</v>
          </cell>
          <cell r="E123" t="str">
            <v>Sobre Pedido</v>
          </cell>
          <cell r="F123">
            <v>8</v>
          </cell>
        </row>
        <row r="124">
          <cell r="A124">
            <v>240</v>
          </cell>
          <cell r="B124" t="str">
            <v>KEY BIOACTIV 300 200 LTS</v>
          </cell>
          <cell r="C124">
            <v>1</v>
          </cell>
          <cell r="D124">
            <v>1</v>
          </cell>
          <cell r="E124" t="str">
            <v>Sobre Pedido</v>
          </cell>
          <cell r="F124">
            <v>7</v>
          </cell>
        </row>
        <row r="125">
          <cell r="A125">
            <v>241</v>
          </cell>
          <cell r="B125" t="str">
            <v>KEY JABON CREMA ALM 0.25 LTS</v>
          </cell>
          <cell r="C125">
            <v>12</v>
          </cell>
          <cell r="D125">
            <v>12</v>
          </cell>
          <cell r="E125" t="str">
            <v>Sobre Pedido</v>
          </cell>
          <cell r="F125">
            <v>21</v>
          </cell>
        </row>
        <row r="126">
          <cell r="A126">
            <v>242</v>
          </cell>
          <cell r="B126" t="str">
            <v>KEY JABON CREMA ALM 0.8 LTS</v>
          </cell>
          <cell r="C126">
            <v>6</v>
          </cell>
          <cell r="D126">
            <v>6</v>
          </cell>
          <cell r="E126" t="str">
            <v>Sobre Pedido</v>
          </cell>
          <cell r="F126">
            <v>7</v>
          </cell>
        </row>
        <row r="127">
          <cell r="A127">
            <v>246</v>
          </cell>
          <cell r="B127" t="str">
            <v>KEY JABON CREMA NEC 0.25 LTS</v>
          </cell>
          <cell r="C127">
            <v>12</v>
          </cell>
          <cell r="D127">
            <v>12</v>
          </cell>
          <cell r="E127" t="str">
            <v>Stock</v>
          </cell>
          <cell r="F127">
            <v>7</v>
          </cell>
        </row>
        <row r="128">
          <cell r="A128">
            <v>247</v>
          </cell>
          <cell r="B128" t="str">
            <v>KEY JABON CREMA NEC 0.8 LTS</v>
          </cell>
          <cell r="C128">
            <v>6</v>
          </cell>
          <cell r="D128">
            <v>6</v>
          </cell>
          <cell r="E128" t="str">
            <v>Stock</v>
          </cell>
          <cell r="F128">
            <v>7</v>
          </cell>
        </row>
        <row r="129">
          <cell r="A129">
            <v>259</v>
          </cell>
          <cell r="B129" t="str">
            <v>KEY LIMPIADOR DESENGRASANTE 20</v>
          </cell>
          <cell r="C129">
            <v>1</v>
          </cell>
          <cell r="D129">
            <v>1</v>
          </cell>
          <cell r="E129" t="str">
            <v>Sobre Pedido</v>
          </cell>
          <cell r="F129">
            <v>21</v>
          </cell>
        </row>
        <row r="130">
          <cell r="A130">
            <v>261</v>
          </cell>
          <cell r="B130" t="str">
            <v>KEY COB-BR 0.25 LT.</v>
          </cell>
          <cell r="C130">
            <v>12</v>
          </cell>
          <cell r="D130">
            <v>12</v>
          </cell>
          <cell r="E130" t="str">
            <v>Sobre Pedido</v>
          </cell>
          <cell r="F130">
            <v>21</v>
          </cell>
        </row>
        <row r="131">
          <cell r="A131">
            <v>262</v>
          </cell>
          <cell r="B131" t="str">
            <v>KEY COB-BR 200 LT.</v>
          </cell>
          <cell r="C131">
            <v>1</v>
          </cell>
          <cell r="D131">
            <v>1</v>
          </cell>
          <cell r="E131" t="str">
            <v>Sobre Pedido</v>
          </cell>
          <cell r="F131">
            <v>7</v>
          </cell>
        </row>
        <row r="132">
          <cell r="A132">
            <v>264</v>
          </cell>
          <cell r="B132" t="str">
            <v>KEY COB-B REFORZADO 20 LT.</v>
          </cell>
          <cell r="C132">
            <v>1</v>
          </cell>
          <cell r="D132">
            <v>1</v>
          </cell>
          <cell r="E132" t="str">
            <v>Sobre Pedido</v>
          </cell>
          <cell r="F132">
            <v>21</v>
          </cell>
        </row>
        <row r="133">
          <cell r="A133">
            <v>265</v>
          </cell>
          <cell r="B133" t="str">
            <v>KEY COB-B REFORZADO 200 LT.</v>
          </cell>
          <cell r="C133">
            <v>1</v>
          </cell>
          <cell r="D133">
            <v>1</v>
          </cell>
          <cell r="E133" t="str">
            <v>Sobre Pedido</v>
          </cell>
          <cell r="F133">
            <v>21</v>
          </cell>
        </row>
        <row r="134">
          <cell r="A134">
            <v>266</v>
          </cell>
          <cell r="B134" t="str">
            <v>KEY JABON CREMA MAN 0.25 LTS</v>
          </cell>
          <cell r="C134">
            <v>12</v>
          </cell>
          <cell r="D134">
            <v>12</v>
          </cell>
          <cell r="E134" t="str">
            <v>Sobre Pedido</v>
          </cell>
          <cell r="F134">
            <v>21</v>
          </cell>
        </row>
        <row r="135">
          <cell r="A135">
            <v>267</v>
          </cell>
          <cell r="B135" t="str">
            <v>KEY JABON CREMA MAN 0.8 LTS</v>
          </cell>
          <cell r="C135">
            <v>6</v>
          </cell>
          <cell r="D135">
            <v>6</v>
          </cell>
          <cell r="E135" t="str">
            <v>Stock</v>
          </cell>
          <cell r="F135">
            <v>7</v>
          </cell>
        </row>
        <row r="136">
          <cell r="A136">
            <v>268</v>
          </cell>
          <cell r="B136" t="str">
            <v>KEY COB-B 0.25 LT</v>
          </cell>
          <cell r="C136">
            <v>24</v>
          </cell>
          <cell r="D136">
            <v>24</v>
          </cell>
          <cell r="E136" t="str">
            <v>Sobre Pedido</v>
          </cell>
          <cell r="F136">
            <v>21</v>
          </cell>
        </row>
        <row r="137">
          <cell r="A137">
            <v>269</v>
          </cell>
          <cell r="B137" t="str">
            <v>KEY BIOBACTER 0.25 LT</v>
          </cell>
          <cell r="C137">
            <v>72</v>
          </cell>
          <cell r="D137">
            <v>72</v>
          </cell>
          <cell r="E137" t="str">
            <v>Sobre Pedido</v>
          </cell>
          <cell r="F137">
            <v>21</v>
          </cell>
        </row>
        <row r="138">
          <cell r="A138">
            <v>272</v>
          </cell>
          <cell r="B138" t="str">
            <v>KEY COB-B 0.25 LTS</v>
          </cell>
          <cell r="C138">
            <v>12</v>
          </cell>
          <cell r="D138">
            <v>12</v>
          </cell>
          <cell r="E138" t="str">
            <v>Sobre Pedido</v>
          </cell>
          <cell r="F138">
            <v>21</v>
          </cell>
        </row>
        <row r="139">
          <cell r="A139">
            <v>273</v>
          </cell>
          <cell r="B139" t="str">
            <v>KEY COB-B 20 LTS</v>
          </cell>
          <cell r="C139">
            <v>1</v>
          </cell>
          <cell r="D139">
            <v>1</v>
          </cell>
          <cell r="E139" t="str">
            <v>Stock</v>
          </cell>
          <cell r="F139">
            <v>8</v>
          </cell>
        </row>
        <row r="140">
          <cell r="A140">
            <v>274</v>
          </cell>
          <cell r="B140" t="str">
            <v>KEY COB-B 200 LTS</v>
          </cell>
          <cell r="C140">
            <v>1</v>
          </cell>
          <cell r="D140">
            <v>1</v>
          </cell>
          <cell r="E140" t="str">
            <v>Sobre Pedido</v>
          </cell>
          <cell r="F140">
            <v>21</v>
          </cell>
        </row>
        <row r="141">
          <cell r="A141">
            <v>276</v>
          </cell>
          <cell r="B141" t="str">
            <v>KEY JABON LIQ. NEUT 0.25 LTS</v>
          </cell>
          <cell r="C141">
            <v>72</v>
          </cell>
          <cell r="D141">
            <v>72</v>
          </cell>
          <cell r="E141" t="str">
            <v>Sobre Pedido</v>
          </cell>
          <cell r="F141">
            <v>21</v>
          </cell>
        </row>
        <row r="142">
          <cell r="A142">
            <v>277</v>
          </cell>
          <cell r="B142" t="str">
            <v>KEY JABON LIQ.NEUTR 0.8 LTS</v>
          </cell>
          <cell r="C142">
            <v>6</v>
          </cell>
          <cell r="D142">
            <v>6</v>
          </cell>
          <cell r="E142" t="str">
            <v>Sobre Pedido</v>
          </cell>
          <cell r="F142">
            <v>7</v>
          </cell>
        </row>
        <row r="143">
          <cell r="A143">
            <v>278</v>
          </cell>
          <cell r="B143" t="str">
            <v>KEY JABON LIQ. NEUTROLIM 4 LTS</v>
          </cell>
          <cell r="C143">
            <v>4</v>
          </cell>
          <cell r="D143">
            <v>4</v>
          </cell>
          <cell r="E143" t="str">
            <v>Stock</v>
          </cell>
          <cell r="F143">
            <v>8</v>
          </cell>
        </row>
        <row r="144">
          <cell r="A144">
            <v>286</v>
          </cell>
          <cell r="B144" t="str">
            <v>KEY LIMPIAHORNOS 0.25 LTS</v>
          </cell>
          <cell r="C144">
            <v>12</v>
          </cell>
          <cell r="D144">
            <v>12</v>
          </cell>
          <cell r="E144" t="str">
            <v>Sobre Pedido</v>
          </cell>
          <cell r="F144">
            <v>21</v>
          </cell>
        </row>
        <row r="145">
          <cell r="A145">
            <v>287</v>
          </cell>
          <cell r="B145" t="str">
            <v>KEY LIMPIAHORNOS 1 LTS</v>
          </cell>
          <cell r="C145">
            <v>18</v>
          </cell>
          <cell r="D145">
            <v>18</v>
          </cell>
          <cell r="E145" t="str">
            <v>Stock</v>
          </cell>
          <cell r="F145">
            <v>8</v>
          </cell>
        </row>
        <row r="146">
          <cell r="A146">
            <v>289</v>
          </cell>
          <cell r="B146" t="str">
            <v>KEY LIMPIAHORNOS 20 LTS</v>
          </cell>
          <cell r="C146">
            <v>1</v>
          </cell>
          <cell r="D146">
            <v>1</v>
          </cell>
          <cell r="E146" t="str">
            <v>Stock</v>
          </cell>
          <cell r="F146">
            <v>8</v>
          </cell>
        </row>
        <row r="147">
          <cell r="A147">
            <v>296</v>
          </cell>
          <cell r="B147" t="str">
            <v>KEY LCM 0.25 LTS</v>
          </cell>
          <cell r="C147">
            <v>72</v>
          </cell>
          <cell r="D147">
            <v>72</v>
          </cell>
          <cell r="E147" t="str">
            <v>Sobre Pedido</v>
          </cell>
          <cell r="F147">
            <v>21</v>
          </cell>
        </row>
        <row r="148">
          <cell r="A148">
            <v>297</v>
          </cell>
          <cell r="B148" t="str">
            <v>KEY LCM 1 LTS</v>
          </cell>
          <cell r="C148">
            <v>12</v>
          </cell>
          <cell r="D148">
            <v>12</v>
          </cell>
          <cell r="E148" t="str">
            <v>Sobre Pedido</v>
          </cell>
          <cell r="F148">
            <v>8</v>
          </cell>
        </row>
        <row r="149">
          <cell r="A149">
            <v>301</v>
          </cell>
          <cell r="B149" t="str">
            <v>KEY BF 0.25 KGS</v>
          </cell>
          <cell r="C149">
            <v>12</v>
          </cell>
          <cell r="D149">
            <v>12</v>
          </cell>
          <cell r="E149" t="str">
            <v>Sobre Pedido</v>
          </cell>
          <cell r="F149">
            <v>21</v>
          </cell>
        </row>
        <row r="150">
          <cell r="A150">
            <v>304</v>
          </cell>
          <cell r="B150" t="str">
            <v>KEY BF 20 KGS</v>
          </cell>
          <cell r="C150">
            <v>1</v>
          </cell>
          <cell r="D150">
            <v>1</v>
          </cell>
          <cell r="E150" t="str">
            <v>Stock</v>
          </cell>
          <cell r="F150">
            <v>8</v>
          </cell>
        </row>
        <row r="151">
          <cell r="A151">
            <v>305</v>
          </cell>
          <cell r="B151" t="str">
            <v>KEY BF 220 KGS</v>
          </cell>
          <cell r="C151">
            <v>1</v>
          </cell>
          <cell r="D151">
            <v>1</v>
          </cell>
          <cell r="E151" t="str">
            <v>Sobre Pedido</v>
          </cell>
          <cell r="F151">
            <v>21</v>
          </cell>
        </row>
        <row r="152">
          <cell r="A152">
            <v>311</v>
          </cell>
          <cell r="B152" t="str">
            <v>KEY BM 0.25 KGS</v>
          </cell>
          <cell r="C152">
            <v>12</v>
          </cell>
          <cell r="D152">
            <v>12</v>
          </cell>
          <cell r="E152" t="str">
            <v>Sobre Pedido</v>
          </cell>
          <cell r="F152">
            <v>21</v>
          </cell>
        </row>
        <row r="153">
          <cell r="A153">
            <v>314</v>
          </cell>
          <cell r="B153" t="str">
            <v>KEY BM 20 KGS</v>
          </cell>
          <cell r="C153">
            <v>1</v>
          </cell>
          <cell r="D153">
            <v>1</v>
          </cell>
          <cell r="E153" t="str">
            <v>Stock</v>
          </cell>
          <cell r="F153">
            <v>8</v>
          </cell>
        </row>
        <row r="154">
          <cell r="A154">
            <v>315</v>
          </cell>
          <cell r="B154" t="str">
            <v>KEY BM 220 KGS</v>
          </cell>
          <cell r="C154">
            <v>1</v>
          </cell>
          <cell r="D154">
            <v>1</v>
          </cell>
          <cell r="E154" t="str">
            <v>Sobre Pedido</v>
          </cell>
          <cell r="F154">
            <v>21</v>
          </cell>
        </row>
        <row r="155">
          <cell r="A155">
            <v>316</v>
          </cell>
          <cell r="B155" t="str">
            <v>KEY BMF 0.25 KGS</v>
          </cell>
          <cell r="C155">
            <v>12</v>
          </cell>
          <cell r="D155">
            <v>12</v>
          </cell>
          <cell r="E155" t="str">
            <v>Sobre Pedido</v>
          </cell>
          <cell r="F155">
            <v>21</v>
          </cell>
        </row>
        <row r="156">
          <cell r="A156">
            <v>319</v>
          </cell>
          <cell r="B156" t="str">
            <v>KEY BMF 20 KGS</v>
          </cell>
          <cell r="C156">
            <v>1</v>
          </cell>
          <cell r="D156">
            <v>1</v>
          </cell>
          <cell r="E156" t="str">
            <v>Stock</v>
          </cell>
          <cell r="F156">
            <v>8</v>
          </cell>
        </row>
        <row r="157">
          <cell r="A157">
            <v>320</v>
          </cell>
          <cell r="B157" t="str">
            <v>KEY BMF 220 KGS</v>
          </cell>
          <cell r="C157">
            <v>1</v>
          </cell>
          <cell r="D157">
            <v>1</v>
          </cell>
          <cell r="E157" t="str">
            <v>Sobre Pedido</v>
          </cell>
          <cell r="F157">
            <v>21</v>
          </cell>
        </row>
        <row r="158">
          <cell r="A158">
            <v>321</v>
          </cell>
          <cell r="B158" t="str">
            <v>KEY DC 0.25 KGS</v>
          </cell>
          <cell r="C158">
            <v>12</v>
          </cell>
          <cell r="D158">
            <v>12</v>
          </cell>
          <cell r="E158" t="str">
            <v>Sobre Pedido</v>
          </cell>
          <cell r="F158">
            <v>21</v>
          </cell>
        </row>
        <row r="159">
          <cell r="A159">
            <v>324</v>
          </cell>
          <cell r="B159" t="str">
            <v>KEY DC 20 KGS</v>
          </cell>
          <cell r="C159">
            <v>1</v>
          </cell>
          <cell r="D159">
            <v>1</v>
          </cell>
          <cell r="E159" t="str">
            <v>Stock</v>
          </cell>
          <cell r="F159">
            <v>8</v>
          </cell>
        </row>
        <row r="160">
          <cell r="A160">
            <v>325</v>
          </cell>
          <cell r="B160" t="str">
            <v>KEY DC 220 KGS</v>
          </cell>
          <cell r="C160">
            <v>1</v>
          </cell>
          <cell r="D160">
            <v>1</v>
          </cell>
          <cell r="E160" t="str">
            <v>Sobre Pedido</v>
          </cell>
          <cell r="F160">
            <v>21</v>
          </cell>
        </row>
        <row r="161">
          <cell r="A161">
            <v>326</v>
          </cell>
          <cell r="B161" t="str">
            <v>KEY DR 0.25 KGS</v>
          </cell>
          <cell r="C161">
            <v>12</v>
          </cell>
          <cell r="D161">
            <v>12</v>
          </cell>
          <cell r="E161" t="str">
            <v>Sobre Pedido</v>
          </cell>
          <cell r="F161">
            <v>7</v>
          </cell>
        </row>
        <row r="162">
          <cell r="A162">
            <v>341</v>
          </cell>
          <cell r="B162" t="str">
            <v>KEY HD 0.25 KG</v>
          </cell>
          <cell r="C162">
            <v>12</v>
          </cell>
          <cell r="D162">
            <v>12</v>
          </cell>
          <cell r="E162" t="str">
            <v>Sobre Pedido</v>
          </cell>
          <cell r="F162">
            <v>21</v>
          </cell>
        </row>
        <row r="163">
          <cell r="A163">
            <v>343</v>
          </cell>
          <cell r="B163" t="str">
            <v>KEY HD 5.5 KG</v>
          </cell>
          <cell r="C163">
            <v>4</v>
          </cell>
          <cell r="D163">
            <v>4</v>
          </cell>
          <cell r="E163" t="str">
            <v>Stock</v>
          </cell>
          <cell r="F163">
            <v>8</v>
          </cell>
        </row>
        <row r="164">
          <cell r="A164">
            <v>344</v>
          </cell>
          <cell r="B164" t="str">
            <v>KEY HD 27.5 KGS</v>
          </cell>
          <cell r="C164">
            <v>1</v>
          </cell>
          <cell r="D164">
            <v>1</v>
          </cell>
          <cell r="E164" t="str">
            <v>Stock</v>
          </cell>
          <cell r="F164">
            <v>8</v>
          </cell>
        </row>
        <row r="165">
          <cell r="A165">
            <v>346</v>
          </cell>
          <cell r="B165" t="str">
            <v>KEY LIMPIADOR DE AL 0.25 KGS</v>
          </cell>
          <cell r="C165">
            <v>12</v>
          </cell>
          <cell r="D165">
            <v>12</v>
          </cell>
          <cell r="E165" t="str">
            <v>Sobre Pedido</v>
          </cell>
          <cell r="F165">
            <v>21</v>
          </cell>
        </row>
        <row r="166">
          <cell r="A166">
            <v>349</v>
          </cell>
          <cell r="B166" t="str">
            <v>KEY LIMPIADOR DE AL 20 KGS</v>
          </cell>
          <cell r="C166">
            <v>1</v>
          </cell>
          <cell r="D166">
            <v>1</v>
          </cell>
          <cell r="E166" t="str">
            <v>Stock</v>
          </cell>
          <cell r="F166">
            <v>8</v>
          </cell>
        </row>
        <row r="167">
          <cell r="A167">
            <v>350</v>
          </cell>
          <cell r="B167" t="str">
            <v>KEY LIMPIADOR DE AL 220 KGS</v>
          </cell>
          <cell r="C167">
            <v>1</v>
          </cell>
          <cell r="D167">
            <v>1</v>
          </cell>
          <cell r="E167" t="str">
            <v>Sobre Pedido</v>
          </cell>
          <cell r="F167">
            <v>21</v>
          </cell>
        </row>
        <row r="168">
          <cell r="A168">
            <v>351</v>
          </cell>
          <cell r="B168" t="str">
            <v>KEY LIMPIADOR DE CO 0.25 KGS</v>
          </cell>
          <cell r="C168">
            <v>12</v>
          </cell>
          <cell r="D168">
            <v>12</v>
          </cell>
          <cell r="E168" t="str">
            <v>Sobre Pedido</v>
          </cell>
          <cell r="F168">
            <v>21</v>
          </cell>
        </row>
        <row r="169">
          <cell r="A169">
            <v>354</v>
          </cell>
          <cell r="B169" t="str">
            <v>KEY LIMPIADOR DE CO 20 KGS</v>
          </cell>
          <cell r="C169">
            <v>1</v>
          </cell>
          <cell r="D169">
            <v>1</v>
          </cell>
          <cell r="E169" t="str">
            <v>Sobre Pedido</v>
          </cell>
          <cell r="F169">
            <v>21</v>
          </cell>
        </row>
        <row r="170">
          <cell r="A170">
            <v>355</v>
          </cell>
          <cell r="B170" t="str">
            <v>KEY LIMPIADOR DE CO 220 KGS</v>
          </cell>
          <cell r="C170">
            <v>1</v>
          </cell>
          <cell r="D170">
            <v>1</v>
          </cell>
          <cell r="E170" t="str">
            <v>Sobre Pedido</v>
          </cell>
          <cell r="F170">
            <v>7</v>
          </cell>
        </row>
        <row r="171">
          <cell r="A171">
            <v>356</v>
          </cell>
          <cell r="B171" t="str">
            <v>KEY PREVENTOX 100 0.25 LTS</v>
          </cell>
          <cell r="C171">
            <v>12</v>
          </cell>
          <cell r="D171">
            <v>12</v>
          </cell>
          <cell r="E171" t="str">
            <v>Sobre Pedido</v>
          </cell>
          <cell r="F171">
            <v>7</v>
          </cell>
        </row>
        <row r="172">
          <cell r="A172">
            <v>359</v>
          </cell>
          <cell r="B172" t="str">
            <v>KEY PREVENTOX 100 20 LTS</v>
          </cell>
          <cell r="C172">
            <v>1</v>
          </cell>
          <cell r="D172">
            <v>1</v>
          </cell>
          <cell r="E172" t="str">
            <v>Sobre Pedido</v>
          </cell>
          <cell r="F172">
            <v>21</v>
          </cell>
        </row>
        <row r="173">
          <cell r="A173">
            <v>371</v>
          </cell>
          <cell r="B173" t="str">
            <v>KEY P-100 0.25 LTS</v>
          </cell>
          <cell r="C173">
            <v>12</v>
          </cell>
          <cell r="D173">
            <v>12</v>
          </cell>
          <cell r="E173" t="str">
            <v>Sobre Pedido</v>
          </cell>
          <cell r="F173">
            <v>21</v>
          </cell>
        </row>
        <row r="174">
          <cell r="A174">
            <v>373</v>
          </cell>
          <cell r="B174" t="str">
            <v>KEY P-100 4 LTS</v>
          </cell>
          <cell r="C174">
            <v>4</v>
          </cell>
          <cell r="D174">
            <v>4</v>
          </cell>
          <cell r="E174" t="str">
            <v>Sobre Pedido</v>
          </cell>
          <cell r="F174">
            <v>14</v>
          </cell>
        </row>
        <row r="175">
          <cell r="A175">
            <v>374</v>
          </cell>
          <cell r="B175" t="str">
            <v>KEY P-100 20 LTS</v>
          </cell>
          <cell r="C175">
            <v>1</v>
          </cell>
          <cell r="D175">
            <v>1</v>
          </cell>
          <cell r="E175" t="str">
            <v>Stock</v>
          </cell>
          <cell r="F175">
            <v>8</v>
          </cell>
        </row>
        <row r="176">
          <cell r="A176">
            <v>386</v>
          </cell>
          <cell r="B176" t="str">
            <v>KEY BRILLO 0.25 LTS</v>
          </cell>
          <cell r="C176">
            <v>12</v>
          </cell>
          <cell r="D176">
            <v>12</v>
          </cell>
          <cell r="E176" t="str">
            <v>Sobre Pedido</v>
          </cell>
          <cell r="F176">
            <v>21</v>
          </cell>
        </row>
        <row r="177">
          <cell r="A177">
            <v>387</v>
          </cell>
          <cell r="B177" t="str">
            <v>KEY BRILLO 1 LTS</v>
          </cell>
          <cell r="C177">
            <v>12</v>
          </cell>
          <cell r="D177">
            <v>12</v>
          </cell>
          <cell r="E177" t="str">
            <v>Stock</v>
          </cell>
          <cell r="F177">
            <v>8</v>
          </cell>
        </row>
        <row r="178">
          <cell r="A178">
            <v>388</v>
          </cell>
          <cell r="B178" t="str">
            <v>KEY BRILLO 4 LTS</v>
          </cell>
          <cell r="C178">
            <v>4</v>
          </cell>
          <cell r="D178">
            <v>4</v>
          </cell>
          <cell r="E178" t="str">
            <v>Stock</v>
          </cell>
          <cell r="F178">
            <v>8</v>
          </cell>
        </row>
        <row r="179">
          <cell r="A179">
            <v>389</v>
          </cell>
          <cell r="B179" t="str">
            <v>KEY BRILLO 20 LTS</v>
          </cell>
          <cell r="C179">
            <v>1</v>
          </cell>
          <cell r="D179">
            <v>1</v>
          </cell>
          <cell r="E179" t="str">
            <v>Stock</v>
          </cell>
          <cell r="F179">
            <v>8</v>
          </cell>
        </row>
        <row r="180">
          <cell r="A180">
            <v>390</v>
          </cell>
          <cell r="B180" t="str">
            <v>KEY BRILLO 355 ML.</v>
          </cell>
          <cell r="C180">
            <v>12</v>
          </cell>
          <cell r="D180">
            <v>12</v>
          </cell>
          <cell r="E180" t="str">
            <v>Sobre Pedido</v>
          </cell>
          <cell r="F180">
            <v>21</v>
          </cell>
        </row>
        <row r="181">
          <cell r="A181">
            <v>391</v>
          </cell>
          <cell r="B181" t="str">
            <v>KEY CITROSOLV 0.25 LTS</v>
          </cell>
          <cell r="C181">
            <v>12</v>
          </cell>
          <cell r="D181">
            <v>12</v>
          </cell>
          <cell r="E181" t="str">
            <v>Sobre Pedido</v>
          </cell>
          <cell r="F181">
            <v>21</v>
          </cell>
        </row>
        <row r="182">
          <cell r="A182">
            <v>394</v>
          </cell>
          <cell r="B182" t="str">
            <v>KEY CITROSOLV 20 LTS</v>
          </cell>
          <cell r="C182">
            <v>1</v>
          </cell>
          <cell r="D182">
            <v>1</v>
          </cell>
          <cell r="E182" t="str">
            <v>Sobre Pedido</v>
          </cell>
          <cell r="F182">
            <v>8</v>
          </cell>
        </row>
        <row r="183">
          <cell r="A183">
            <v>396</v>
          </cell>
          <cell r="B183" t="str">
            <v>KEY PULIMETAL 0.25 LTS</v>
          </cell>
          <cell r="C183">
            <v>1</v>
          </cell>
          <cell r="D183">
            <v>1</v>
          </cell>
          <cell r="E183" t="str">
            <v>Stock</v>
          </cell>
          <cell r="F183">
            <v>8</v>
          </cell>
        </row>
        <row r="184">
          <cell r="A184">
            <v>397</v>
          </cell>
          <cell r="B184" t="str">
            <v>KEY PULIMETAL 1 LTS</v>
          </cell>
          <cell r="C184">
            <v>12</v>
          </cell>
          <cell r="D184">
            <v>12</v>
          </cell>
          <cell r="E184" t="str">
            <v>Sobre Pedido</v>
          </cell>
          <cell r="F184">
            <v>8</v>
          </cell>
        </row>
        <row r="185">
          <cell r="A185">
            <v>398</v>
          </cell>
          <cell r="B185" t="str">
            <v>KEY PULIMETAL 4 LTS</v>
          </cell>
          <cell r="C185">
            <v>4</v>
          </cell>
          <cell r="D185">
            <v>4</v>
          </cell>
          <cell r="E185" t="str">
            <v>Sobre Pedido</v>
          </cell>
          <cell r="F185">
            <v>7</v>
          </cell>
        </row>
        <row r="186">
          <cell r="A186">
            <v>416</v>
          </cell>
          <cell r="B186" t="str">
            <v>KEY AFLOJATODO 0.25 LTS</v>
          </cell>
          <cell r="C186">
            <v>12</v>
          </cell>
          <cell r="D186">
            <v>12</v>
          </cell>
          <cell r="E186" t="str">
            <v>Sobre Pedido</v>
          </cell>
          <cell r="F186">
            <v>21</v>
          </cell>
        </row>
        <row r="187">
          <cell r="A187">
            <v>417</v>
          </cell>
          <cell r="B187" t="str">
            <v>KEY AFLOJATODO  1 LTO. (PET)</v>
          </cell>
          <cell r="C187">
            <v>12</v>
          </cell>
          <cell r="D187">
            <v>12</v>
          </cell>
          <cell r="E187" t="str">
            <v>Sobre Pedido</v>
          </cell>
          <cell r="F187">
            <v>8</v>
          </cell>
        </row>
        <row r="188">
          <cell r="A188">
            <v>419</v>
          </cell>
          <cell r="B188" t="str">
            <v>KEY AFLOJATODO 20 LTS</v>
          </cell>
          <cell r="C188">
            <v>1</v>
          </cell>
          <cell r="D188">
            <v>1</v>
          </cell>
          <cell r="E188" t="str">
            <v>Stock</v>
          </cell>
          <cell r="F188">
            <v>8</v>
          </cell>
        </row>
        <row r="189">
          <cell r="A189">
            <v>420</v>
          </cell>
          <cell r="B189" t="str">
            <v>KEY AFLOJATODO 200 LTS</v>
          </cell>
          <cell r="C189">
            <v>1</v>
          </cell>
          <cell r="D189">
            <v>1</v>
          </cell>
          <cell r="E189" t="str">
            <v>Sobre Pedido</v>
          </cell>
          <cell r="F189">
            <v>21</v>
          </cell>
        </row>
        <row r="190">
          <cell r="A190">
            <v>426</v>
          </cell>
          <cell r="B190" t="str">
            <v>KEY ANTICONGELANTE ESP 0.25 LT</v>
          </cell>
          <cell r="C190">
            <v>12</v>
          </cell>
          <cell r="D190">
            <v>12</v>
          </cell>
          <cell r="E190" t="str">
            <v>Sobre Pedido</v>
          </cell>
          <cell r="F190">
            <v>21</v>
          </cell>
        </row>
        <row r="191">
          <cell r="A191">
            <v>427</v>
          </cell>
          <cell r="B191" t="str">
            <v>KEY ANTICONGELANTE ESP. 1 LTO</v>
          </cell>
          <cell r="C191">
            <v>12</v>
          </cell>
          <cell r="D191">
            <v>12</v>
          </cell>
          <cell r="E191" t="str">
            <v>Sobre Pedido</v>
          </cell>
          <cell r="F191">
            <v>7</v>
          </cell>
        </row>
        <row r="192">
          <cell r="A192">
            <v>428</v>
          </cell>
          <cell r="B192" t="str">
            <v>KEY ANTICONGELANTE ESP. 4 LTS</v>
          </cell>
          <cell r="C192">
            <v>4</v>
          </cell>
          <cell r="D192">
            <v>4</v>
          </cell>
          <cell r="E192" t="str">
            <v>Stock</v>
          </cell>
          <cell r="F192">
            <v>8</v>
          </cell>
        </row>
        <row r="193">
          <cell r="A193">
            <v>429</v>
          </cell>
          <cell r="B193" t="str">
            <v>KEY ANTICONGELANTE ESP. 20 LTS</v>
          </cell>
          <cell r="C193">
            <v>1</v>
          </cell>
          <cell r="D193">
            <v>1</v>
          </cell>
          <cell r="E193" t="str">
            <v>Sobre Pedido</v>
          </cell>
          <cell r="F193">
            <v>8</v>
          </cell>
        </row>
        <row r="194">
          <cell r="A194">
            <v>430</v>
          </cell>
          <cell r="B194" t="str">
            <v>KEY ANTICONGELANTE ESP.200 LTS</v>
          </cell>
          <cell r="C194">
            <v>1</v>
          </cell>
          <cell r="D194">
            <v>1</v>
          </cell>
          <cell r="E194" t="str">
            <v>Sobre Pedido</v>
          </cell>
          <cell r="F194">
            <v>14</v>
          </cell>
        </row>
        <row r="195">
          <cell r="A195">
            <v>431</v>
          </cell>
          <cell r="B195" t="str">
            <v>KEY ANTICONGELANTE A.P 0.25 LT</v>
          </cell>
          <cell r="C195">
            <v>12</v>
          </cell>
          <cell r="D195">
            <v>12</v>
          </cell>
          <cell r="E195" t="str">
            <v>Sobre Pedido</v>
          </cell>
          <cell r="F195">
            <v>21</v>
          </cell>
        </row>
        <row r="196">
          <cell r="A196">
            <v>432</v>
          </cell>
          <cell r="B196" t="str">
            <v>KEY ANTICONGELANTE A. P. 1 LTS</v>
          </cell>
          <cell r="C196">
            <v>12</v>
          </cell>
          <cell r="D196">
            <v>12</v>
          </cell>
          <cell r="E196" t="str">
            <v>Sobre Pedido</v>
          </cell>
          <cell r="F196">
            <v>7</v>
          </cell>
        </row>
        <row r="197">
          <cell r="A197">
            <v>433</v>
          </cell>
          <cell r="B197" t="str">
            <v>KEY ANTICONGELANTE A.P. 4 LTS</v>
          </cell>
          <cell r="C197">
            <v>4</v>
          </cell>
          <cell r="D197">
            <v>4</v>
          </cell>
          <cell r="E197" t="str">
            <v>Sobre Pedido</v>
          </cell>
          <cell r="F197">
            <v>21</v>
          </cell>
        </row>
        <row r="198">
          <cell r="A198">
            <v>434</v>
          </cell>
          <cell r="B198" t="str">
            <v>KEY ANTICONGELANTE A.P. 20 LTS</v>
          </cell>
          <cell r="C198">
            <v>1</v>
          </cell>
          <cell r="D198">
            <v>1</v>
          </cell>
          <cell r="E198" t="str">
            <v>Sobre Pedido</v>
          </cell>
          <cell r="F198">
            <v>21</v>
          </cell>
        </row>
        <row r="199">
          <cell r="A199">
            <v>435</v>
          </cell>
          <cell r="B199" t="str">
            <v>KEY ANTICONGELANTE A.P.200 LTS</v>
          </cell>
          <cell r="C199">
            <v>1</v>
          </cell>
          <cell r="D199">
            <v>1</v>
          </cell>
          <cell r="E199" t="str">
            <v>Sobre Pedido</v>
          </cell>
          <cell r="F199">
            <v>21</v>
          </cell>
        </row>
        <row r="200">
          <cell r="A200">
            <v>436</v>
          </cell>
          <cell r="B200" t="str">
            <v>KEY ELECTROLUB 0.25 LTS</v>
          </cell>
          <cell r="C200">
            <v>12</v>
          </cell>
          <cell r="D200">
            <v>12</v>
          </cell>
          <cell r="E200" t="str">
            <v>Sobre Pedido</v>
          </cell>
          <cell r="F200">
            <v>21</v>
          </cell>
        </row>
        <row r="201">
          <cell r="A201">
            <v>439</v>
          </cell>
          <cell r="B201" t="str">
            <v>KEY ELECTROLUB 20 LTS</v>
          </cell>
          <cell r="C201">
            <v>1</v>
          </cell>
          <cell r="D201">
            <v>1</v>
          </cell>
          <cell r="E201" t="str">
            <v>Sobre Pedido</v>
          </cell>
          <cell r="F201">
            <v>21</v>
          </cell>
        </row>
        <row r="202">
          <cell r="A202">
            <v>440</v>
          </cell>
          <cell r="B202" t="str">
            <v>KEY ELECTROLUB 200 LTS</v>
          </cell>
          <cell r="C202">
            <v>1</v>
          </cell>
          <cell r="D202">
            <v>1</v>
          </cell>
          <cell r="E202" t="str">
            <v>Sobre Pedido</v>
          </cell>
          <cell r="F202">
            <v>21</v>
          </cell>
        </row>
        <row r="203">
          <cell r="A203">
            <v>451</v>
          </cell>
          <cell r="B203" t="str">
            <v>KEY REMOVEDOR DE PINT # 1 0.5</v>
          </cell>
          <cell r="C203">
            <v>12</v>
          </cell>
          <cell r="D203">
            <v>12</v>
          </cell>
          <cell r="E203" t="str">
            <v>Sobre Pedido</v>
          </cell>
          <cell r="F203">
            <v>7</v>
          </cell>
        </row>
        <row r="204">
          <cell r="A204">
            <v>456</v>
          </cell>
          <cell r="B204" t="str">
            <v>KEY REMOVEDOR DE PINT # 2 0.5</v>
          </cell>
          <cell r="C204">
            <v>12</v>
          </cell>
          <cell r="D204">
            <v>12</v>
          </cell>
          <cell r="E204" t="str">
            <v>Sobre Pedido</v>
          </cell>
          <cell r="F204">
            <v>7</v>
          </cell>
        </row>
        <row r="205">
          <cell r="A205">
            <v>461</v>
          </cell>
          <cell r="B205" t="str">
            <v>KEY AFLOJATODO AERO 0.3 KGS</v>
          </cell>
          <cell r="C205">
            <v>12</v>
          </cell>
          <cell r="D205">
            <v>12</v>
          </cell>
          <cell r="E205" t="str">
            <v>Stock</v>
          </cell>
          <cell r="F205">
            <v>8</v>
          </cell>
        </row>
        <row r="206">
          <cell r="A206">
            <v>464</v>
          </cell>
          <cell r="B206" t="str">
            <v>KEY SS AEROSOL (510 1 PZA</v>
          </cell>
          <cell r="C206">
            <v>12</v>
          </cell>
          <cell r="D206">
            <v>12</v>
          </cell>
          <cell r="E206" t="str">
            <v>Stock</v>
          </cell>
          <cell r="F206">
            <v>14</v>
          </cell>
        </row>
        <row r="207">
          <cell r="A207">
            <v>465</v>
          </cell>
          <cell r="B207" t="str">
            <v>KEY LIMP. DE CARBURADORES</v>
          </cell>
          <cell r="C207">
            <v>12</v>
          </cell>
          <cell r="D207">
            <v>12</v>
          </cell>
          <cell r="E207" t="str">
            <v>Stock</v>
          </cell>
          <cell r="F207">
            <v>8</v>
          </cell>
        </row>
        <row r="208">
          <cell r="A208">
            <v>466</v>
          </cell>
          <cell r="B208" t="str">
            <v>KEY DLP AEROSOL 0.4 KGS</v>
          </cell>
          <cell r="C208">
            <v>12</v>
          </cell>
          <cell r="D208">
            <v>12</v>
          </cell>
          <cell r="E208" t="str">
            <v>Stock</v>
          </cell>
          <cell r="F208">
            <v>8</v>
          </cell>
        </row>
        <row r="209">
          <cell r="A209">
            <v>467</v>
          </cell>
          <cell r="B209" t="str">
            <v>KEY TERMINOX AEROSO 1 PZA</v>
          </cell>
          <cell r="C209">
            <v>12</v>
          </cell>
          <cell r="D209">
            <v>12</v>
          </cell>
          <cell r="E209" t="str">
            <v>Sobre Pedido</v>
          </cell>
          <cell r="F209">
            <v>14</v>
          </cell>
        </row>
        <row r="210">
          <cell r="A210">
            <v>468</v>
          </cell>
          <cell r="B210" t="str">
            <v>KEY PROTECTO DERM A 1 PZA</v>
          </cell>
          <cell r="C210">
            <v>12</v>
          </cell>
          <cell r="D210">
            <v>12</v>
          </cell>
          <cell r="E210" t="str">
            <v>Stock</v>
          </cell>
          <cell r="F210">
            <v>8</v>
          </cell>
        </row>
        <row r="211">
          <cell r="A211">
            <v>469</v>
          </cell>
          <cell r="B211" t="str">
            <v>KEY REMOVEDOR DE POLVO (0.350</v>
          </cell>
          <cell r="C211">
            <v>12</v>
          </cell>
          <cell r="D211">
            <v>12</v>
          </cell>
          <cell r="E211" t="str">
            <v>Stock</v>
          </cell>
          <cell r="F211">
            <v>8</v>
          </cell>
        </row>
        <row r="212">
          <cell r="A212">
            <v>471</v>
          </cell>
          <cell r="B212" t="str">
            <v>KEY ELECTROLUB AERO 0.3 KGS</v>
          </cell>
          <cell r="C212">
            <v>12</v>
          </cell>
          <cell r="D212">
            <v>12</v>
          </cell>
          <cell r="E212" t="str">
            <v>Stock</v>
          </cell>
          <cell r="F212">
            <v>8</v>
          </cell>
        </row>
        <row r="213">
          <cell r="A213">
            <v>472</v>
          </cell>
          <cell r="B213" t="str">
            <v>KEY ECOSOLVETRON 0.3 KGS</v>
          </cell>
          <cell r="C213">
            <v>12</v>
          </cell>
          <cell r="D213">
            <v>12</v>
          </cell>
          <cell r="E213" t="str">
            <v>Stock</v>
          </cell>
          <cell r="F213">
            <v>8</v>
          </cell>
        </row>
        <row r="214">
          <cell r="A214">
            <v>473</v>
          </cell>
          <cell r="B214" t="str">
            <v>KEY DETECTO LIMPIADOR 0.3 KGS</v>
          </cell>
          <cell r="C214">
            <v>12</v>
          </cell>
          <cell r="D214">
            <v>12</v>
          </cell>
          <cell r="E214" t="str">
            <v>Sobre Pedido</v>
          </cell>
          <cell r="F214">
            <v>8</v>
          </cell>
        </row>
        <row r="215">
          <cell r="A215">
            <v>474</v>
          </cell>
          <cell r="B215" t="str">
            <v>KEY DETECTO REVELADOR 0.3 KGS</v>
          </cell>
          <cell r="C215">
            <v>12</v>
          </cell>
          <cell r="D215">
            <v>12</v>
          </cell>
          <cell r="E215" t="str">
            <v>Sobre Pedido</v>
          </cell>
          <cell r="F215">
            <v>8</v>
          </cell>
        </row>
        <row r="216">
          <cell r="A216">
            <v>475</v>
          </cell>
          <cell r="B216" t="str">
            <v>KEY DETECTO PENETRANTE 0.3 KGS</v>
          </cell>
          <cell r="C216">
            <v>12</v>
          </cell>
          <cell r="D216">
            <v>12</v>
          </cell>
          <cell r="E216" t="str">
            <v>Sobre Pedido</v>
          </cell>
          <cell r="F216">
            <v>8</v>
          </cell>
        </row>
        <row r="217">
          <cell r="A217">
            <v>477</v>
          </cell>
          <cell r="B217" t="str">
            <v>ECOSOLVETRON II 0.3 KGS</v>
          </cell>
          <cell r="C217">
            <v>12</v>
          </cell>
          <cell r="D217">
            <v>12</v>
          </cell>
          <cell r="E217" t="str">
            <v>Stock</v>
          </cell>
          <cell r="F217">
            <v>8</v>
          </cell>
        </row>
        <row r="218">
          <cell r="A218">
            <v>479</v>
          </cell>
          <cell r="B218" t="str">
            <v>KEY DETECTO LIMPIAD 20 LTS</v>
          </cell>
          <cell r="C218">
            <v>1</v>
          </cell>
          <cell r="D218">
            <v>1</v>
          </cell>
          <cell r="E218" t="str">
            <v>Sobre Pedido</v>
          </cell>
          <cell r="F218">
            <v>7</v>
          </cell>
        </row>
        <row r="219">
          <cell r="A219">
            <v>481</v>
          </cell>
          <cell r="B219" t="str">
            <v>KEY DLP 0.5 LTS</v>
          </cell>
          <cell r="C219">
            <v>12</v>
          </cell>
          <cell r="D219">
            <v>12</v>
          </cell>
          <cell r="E219" t="str">
            <v>Stock</v>
          </cell>
          <cell r="F219">
            <v>7</v>
          </cell>
        </row>
        <row r="220">
          <cell r="A220">
            <v>484</v>
          </cell>
          <cell r="B220" t="str">
            <v>KEY DLP A GRANEL 20 LTS</v>
          </cell>
          <cell r="C220">
            <v>1</v>
          </cell>
          <cell r="D220">
            <v>1</v>
          </cell>
          <cell r="E220" t="str">
            <v>Stock</v>
          </cell>
          <cell r="F220">
            <v>8</v>
          </cell>
        </row>
        <row r="221">
          <cell r="A221">
            <v>486</v>
          </cell>
          <cell r="B221" t="str">
            <v>KEY PREVENTOX 200 0.25 LTS</v>
          </cell>
          <cell r="C221">
            <v>12</v>
          </cell>
          <cell r="D221">
            <v>12</v>
          </cell>
          <cell r="E221" t="str">
            <v>Stock</v>
          </cell>
          <cell r="F221">
            <v>7</v>
          </cell>
        </row>
        <row r="222">
          <cell r="A222">
            <v>489</v>
          </cell>
          <cell r="B222" t="str">
            <v>KEY PREVENTOX 200 20 LTS</v>
          </cell>
          <cell r="C222">
            <v>1</v>
          </cell>
          <cell r="D222">
            <v>1</v>
          </cell>
          <cell r="E222" t="str">
            <v>Stock</v>
          </cell>
          <cell r="F222">
            <v>7</v>
          </cell>
        </row>
        <row r="223">
          <cell r="A223">
            <v>511</v>
          </cell>
          <cell r="B223" t="str">
            <v>KEY BIOACTIV 160 0.25 Lt</v>
          </cell>
          <cell r="C223">
            <v>12</v>
          </cell>
          <cell r="D223">
            <v>12</v>
          </cell>
          <cell r="E223" t="str">
            <v>Sobre Pedido</v>
          </cell>
          <cell r="F223">
            <v>21</v>
          </cell>
        </row>
        <row r="224">
          <cell r="A224">
            <v>514</v>
          </cell>
          <cell r="B224" t="str">
            <v>KEY BIOACTIV 160  20 LTS</v>
          </cell>
          <cell r="C224">
            <v>1</v>
          </cell>
          <cell r="D224">
            <v>1</v>
          </cell>
          <cell r="E224" t="str">
            <v>Sobre Pedido</v>
          </cell>
          <cell r="F224">
            <v>21</v>
          </cell>
        </row>
        <row r="225">
          <cell r="A225">
            <v>515</v>
          </cell>
          <cell r="B225" t="str">
            <v>KEY BIOACTIV 160  200 LTS</v>
          </cell>
          <cell r="C225">
            <v>1</v>
          </cell>
          <cell r="D225">
            <v>1</v>
          </cell>
          <cell r="E225" t="str">
            <v>Sobre Pedido</v>
          </cell>
          <cell r="F225">
            <v>21</v>
          </cell>
        </row>
        <row r="226">
          <cell r="A226">
            <v>521</v>
          </cell>
          <cell r="B226" t="str">
            <v>KEY TOTAL 0.25 LTS</v>
          </cell>
          <cell r="C226">
            <v>12</v>
          </cell>
          <cell r="D226">
            <v>12</v>
          </cell>
          <cell r="E226" t="str">
            <v>Sobre Pedido</v>
          </cell>
          <cell r="F226">
            <v>21</v>
          </cell>
        </row>
        <row r="227">
          <cell r="A227">
            <v>522</v>
          </cell>
          <cell r="B227" t="str">
            <v>KEY TOTAL 1 LT</v>
          </cell>
          <cell r="C227">
            <v>12</v>
          </cell>
          <cell r="D227">
            <v>12</v>
          </cell>
          <cell r="E227" t="str">
            <v>Stock</v>
          </cell>
          <cell r="F227">
            <v>8</v>
          </cell>
        </row>
        <row r="228">
          <cell r="A228">
            <v>523</v>
          </cell>
          <cell r="B228" t="str">
            <v>KEY TOTAL 4 LTS</v>
          </cell>
          <cell r="C228">
            <v>4</v>
          </cell>
          <cell r="D228">
            <v>4</v>
          </cell>
          <cell r="E228" t="str">
            <v>Stock</v>
          </cell>
          <cell r="F228">
            <v>8</v>
          </cell>
        </row>
        <row r="229">
          <cell r="A229">
            <v>524</v>
          </cell>
          <cell r="B229" t="str">
            <v>KEY TOTAL 20 LTS.</v>
          </cell>
          <cell r="C229">
            <v>1</v>
          </cell>
          <cell r="D229">
            <v>1</v>
          </cell>
          <cell r="E229" t="str">
            <v>Sobre Pedido</v>
          </cell>
          <cell r="F229">
            <v>7</v>
          </cell>
        </row>
        <row r="230">
          <cell r="A230">
            <v>525</v>
          </cell>
          <cell r="B230" t="str">
            <v>KEY TOTAL 200 LTS</v>
          </cell>
          <cell r="C230">
            <v>1</v>
          </cell>
          <cell r="D230">
            <v>1</v>
          </cell>
          <cell r="E230" t="str">
            <v>Sobre Pedido</v>
          </cell>
          <cell r="F230">
            <v>7</v>
          </cell>
        </row>
        <row r="231">
          <cell r="A231">
            <v>531</v>
          </cell>
          <cell r="B231" t="str">
            <v>KEY UNICO 0.25 LTS</v>
          </cell>
          <cell r="C231">
            <v>12</v>
          </cell>
          <cell r="D231">
            <v>12</v>
          </cell>
          <cell r="E231" t="str">
            <v>Sobre Pedido</v>
          </cell>
          <cell r="F231">
            <v>21</v>
          </cell>
        </row>
        <row r="232">
          <cell r="A232">
            <v>532</v>
          </cell>
          <cell r="B232" t="str">
            <v>KEY UNICO 1 LT</v>
          </cell>
          <cell r="C232">
            <v>12</v>
          </cell>
          <cell r="D232">
            <v>12</v>
          </cell>
          <cell r="E232" t="str">
            <v>Stock</v>
          </cell>
          <cell r="F232">
            <v>8</v>
          </cell>
        </row>
        <row r="233">
          <cell r="A233">
            <v>533</v>
          </cell>
          <cell r="B233" t="str">
            <v>KEY UNICO 4 LTS</v>
          </cell>
          <cell r="C233">
            <v>4</v>
          </cell>
          <cell r="D233">
            <v>4</v>
          </cell>
          <cell r="E233" t="str">
            <v>Stock</v>
          </cell>
          <cell r="F233">
            <v>8</v>
          </cell>
        </row>
        <row r="234">
          <cell r="A234">
            <v>534</v>
          </cell>
          <cell r="B234" t="str">
            <v>KEY UNICO 20 LTS</v>
          </cell>
          <cell r="C234">
            <v>1</v>
          </cell>
          <cell r="D234">
            <v>1</v>
          </cell>
          <cell r="E234" t="str">
            <v>Stock</v>
          </cell>
          <cell r="F234">
            <v>8</v>
          </cell>
        </row>
        <row r="235">
          <cell r="A235">
            <v>537</v>
          </cell>
          <cell r="B235" t="str">
            <v>KEY LUBOL 120 AEROS 1 PZA</v>
          </cell>
          <cell r="C235">
            <v>12</v>
          </cell>
          <cell r="D235">
            <v>12</v>
          </cell>
          <cell r="E235" t="str">
            <v>Sobre Pedido</v>
          </cell>
          <cell r="F235">
            <v>56</v>
          </cell>
        </row>
        <row r="236">
          <cell r="A236">
            <v>538</v>
          </cell>
          <cell r="B236" t="str">
            <v>KEY LUBOL 5OO AEROS 1 PZA</v>
          </cell>
          <cell r="C236">
            <v>12</v>
          </cell>
          <cell r="D236">
            <v>12</v>
          </cell>
          <cell r="E236" t="str">
            <v>Stock</v>
          </cell>
          <cell r="F236">
            <v>8</v>
          </cell>
        </row>
        <row r="237">
          <cell r="A237">
            <v>539</v>
          </cell>
          <cell r="B237" t="str">
            <v>KEY LUBOL 600 AEROS 1 PZA</v>
          </cell>
          <cell r="C237">
            <v>12</v>
          </cell>
          <cell r="D237">
            <v>12</v>
          </cell>
          <cell r="E237" t="str">
            <v>Sobre Pedido</v>
          </cell>
          <cell r="F237">
            <v>56</v>
          </cell>
        </row>
        <row r="238">
          <cell r="A238">
            <v>541</v>
          </cell>
          <cell r="B238" t="str">
            <v>KEY FORMULA 503 0.25 LTS</v>
          </cell>
          <cell r="C238">
            <v>12</v>
          </cell>
          <cell r="D238">
            <v>12</v>
          </cell>
          <cell r="E238" t="str">
            <v>Sobre Pedido</v>
          </cell>
          <cell r="F238">
            <v>21</v>
          </cell>
        </row>
        <row r="239">
          <cell r="A239">
            <v>542</v>
          </cell>
          <cell r="B239" t="str">
            <v>KEY FORMULA 503 1 LTS</v>
          </cell>
          <cell r="C239">
            <v>12</v>
          </cell>
          <cell r="D239">
            <v>12</v>
          </cell>
          <cell r="E239" t="str">
            <v>Sobre Pedido</v>
          </cell>
          <cell r="F239">
            <v>8</v>
          </cell>
        </row>
        <row r="240">
          <cell r="A240">
            <v>543</v>
          </cell>
          <cell r="B240" t="str">
            <v>KEY FORMULA 503 4 LTS</v>
          </cell>
          <cell r="C240">
            <v>4</v>
          </cell>
          <cell r="D240">
            <v>4</v>
          </cell>
          <cell r="E240" t="str">
            <v>Stock</v>
          </cell>
          <cell r="F240">
            <v>8</v>
          </cell>
        </row>
        <row r="241">
          <cell r="A241">
            <v>544</v>
          </cell>
          <cell r="B241" t="str">
            <v>KEY FORMULA 503 20 LTS</v>
          </cell>
          <cell r="C241">
            <v>1</v>
          </cell>
          <cell r="D241">
            <v>1</v>
          </cell>
          <cell r="E241" t="str">
            <v>Stock</v>
          </cell>
          <cell r="F241">
            <v>8</v>
          </cell>
        </row>
        <row r="242">
          <cell r="A242">
            <v>545</v>
          </cell>
          <cell r="B242" t="str">
            <v>KEY MULTI-BIO TRANS 0.25 LT</v>
          </cell>
          <cell r="C242">
            <v>12</v>
          </cell>
          <cell r="D242">
            <v>12</v>
          </cell>
          <cell r="E242" t="str">
            <v>Sobre Pedido</v>
          </cell>
          <cell r="F242">
            <v>21</v>
          </cell>
        </row>
        <row r="243">
          <cell r="A243">
            <v>546</v>
          </cell>
          <cell r="B243" t="str">
            <v>KEY MULTI-BIO 0.25 LTS</v>
          </cell>
          <cell r="C243">
            <v>12</v>
          </cell>
          <cell r="D243">
            <v>12</v>
          </cell>
          <cell r="E243" t="str">
            <v>Sobre Pedido</v>
          </cell>
          <cell r="F243">
            <v>21</v>
          </cell>
        </row>
        <row r="244">
          <cell r="A244">
            <v>547</v>
          </cell>
          <cell r="B244" t="str">
            <v>KEY MULTI-BIO 1 LTS</v>
          </cell>
          <cell r="C244">
            <v>12</v>
          </cell>
          <cell r="D244">
            <v>12</v>
          </cell>
          <cell r="E244" t="str">
            <v>Sobre Pedido</v>
          </cell>
          <cell r="F244">
            <v>8</v>
          </cell>
        </row>
        <row r="245">
          <cell r="A245">
            <v>548</v>
          </cell>
          <cell r="B245" t="str">
            <v>KEY MULTI-BIO 4 LTS</v>
          </cell>
          <cell r="C245">
            <v>4</v>
          </cell>
          <cell r="D245">
            <v>4</v>
          </cell>
          <cell r="E245" t="str">
            <v>Stock</v>
          </cell>
          <cell r="F245">
            <v>8</v>
          </cell>
        </row>
        <row r="246">
          <cell r="A246">
            <v>549</v>
          </cell>
          <cell r="B246" t="str">
            <v>KEY MULTI-BIO 20 LTS</v>
          </cell>
          <cell r="C246">
            <v>1</v>
          </cell>
          <cell r="D246">
            <v>1</v>
          </cell>
          <cell r="E246" t="str">
            <v>Stock</v>
          </cell>
          <cell r="F246">
            <v>8</v>
          </cell>
        </row>
        <row r="247">
          <cell r="A247">
            <v>556</v>
          </cell>
          <cell r="B247" t="str">
            <v>KEY LX-100 0.25 LTS</v>
          </cell>
          <cell r="C247">
            <v>72</v>
          </cell>
          <cell r="D247">
            <v>72</v>
          </cell>
          <cell r="E247" t="str">
            <v>Sobre Pedido</v>
          </cell>
          <cell r="F247">
            <v>21</v>
          </cell>
        </row>
        <row r="248">
          <cell r="A248">
            <v>557</v>
          </cell>
          <cell r="B248" t="str">
            <v>KEY LX-100 1 LTS</v>
          </cell>
          <cell r="C248">
            <v>12</v>
          </cell>
          <cell r="D248">
            <v>12</v>
          </cell>
          <cell r="E248" t="str">
            <v>Stock</v>
          </cell>
          <cell r="F248">
            <v>8</v>
          </cell>
        </row>
        <row r="249">
          <cell r="A249">
            <v>558</v>
          </cell>
          <cell r="B249" t="str">
            <v>KEY LX-100 4 LTS</v>
          </cell>
          <cell r="C249">
            <v>4</v>
          </cell>
          <cell r="D249">
            <v>4</v>
          </cell>
          <cell r="E249" t="str">
            <v>Sobre Pedido</v>
          </cell>
          <cell r="F249">
            <v>8</v>
          </cell>
        </row>
        <row r="250">
          <cell r="A250">
            <v>560</v>
          </cell>
          <cell r="B250" t="str">
            <v>KEY LX-100 200 LT</v>
          </cell>
          <cell r="C250">
            <v>1</v>
          </cell>
          <cell r="D250">
            <v>1</v>
          </cell>
          <cell r="E250" t="str">
            <v>Sobre Pedido</v>
          </cell>
          <cell r="F250">
            <v>21</v>
          </cell>
        </row>
        <row r="251">
          <cell r="A251">
            <v>571</v>
          </cell>
          <cell r="B251" t="str">
            <v>KEY LIMPIABAÑOS (NUEVO 0.25 LT</v>
          </cell>
          <cell r="C251">
            <v>12</v>
          </cell>
          <cell r="D251">
            <v>12</v>
          </cell>
          <cell r="E251" t="str">
            <v>Sobre Pedido</v>
          </cell>
          <cell r="F251">
            <v>21</v>
          </cell>
        </row>
        <row r="252">
          <cell r="A252">
            <v>572</v>
          </cell>
          <cell r="B252" t="str">
            <v>KEY LIMPIABAÑOS (NUEVO) 1 LTS</v>
          </cell>
          <cell r="C252">
            <v>12</v>
          </cell>
          <cell r="D252">
            <v>12</v>
          </cell>
          <cell r="E252" t="str">
            <v>Stock</v>
          </cell>
          <cell r="F252">
            <v>8</v>
          </cell>
        </row>
        <row r="253">
          <cell r="A253">
            <v>573</v>
          </cell>
          <cell r="B253" t="str">
            <v>KEY LIMPIABAÑOS (NUEVO) 4 LTS</v>
          </cell>
          <cell r="C253">
            <v>4</v>
          </cell>
          <cell r="D253">
            <v>4</v>
          </cell>
          <cell r="E253" t="str">
            <v>Stock</v>
          </cell>
          <cell r="F253">
            <v>8</v>
          </cell>
        </row>
        <row r="254">
          <cell r="A254">
            <v>574</v>
          </cell>
          <cell r="B254" t="str">
            <v>KEY LIMPIABAÑOS NUEVO 20 LTS</v>
          </cell>
          <cell r="C254">
            <v>1</v>
          </cell>
          <cell r="D254">
            <v>1</v>
          </cell>
          <cell r="E254" t="str">
            <v>Stock</v>
          </cell>
          <cell r="F254">
            <v>8</v>
          </cell>
        </row>
        <row r="255">
          <cell r="A255">
            <v>576</v>
          </cell>
          <cell r="B255" t="str">
            <v>KEY KREM-X  0.8 LTS.</v>
          </cell>
          <cell r="C255">
            <v>6</v>
          </cell>
          <cell r="D255">
            <v>6</v>
          </cell>
          <cell r="E255" t="str">
            <v>Stock</v>
          </cell>
          <cell r="F255">
            <v>7</v>
          </cell>
        </row>
        <row r="256">
          <cell r="A256">
            <v>577</v>
          </cell>
          <cell r="B256" t="str">
            <v>KEY LIMPIAMANOS PASTA 1 LT.</v>
          </cell>
          <cell r="C256">
            <v>12</v>
          </cell>
          <cell r="D256">
            <v>12</v>
          </cell>
          <cell r="E256" t="str">
            <v>Sobre Pedido</v>
          </cell>
          <cell r="F256">
            <v>21</v>
          </cell>
        </row>
        <row r="257">
          <cell r="A257">
            <v>578</v>
          </cell>
          <cell r="B257" t="str">
            <v>KEY KREM-X GRANULADO  0.8 LT.</v>
          </cell>
          <cell r="C257">
            <v>6</v>
          </cell>
          <cell r="D257">
            <v>6</v>
          </cell>
          <cell r="E257" t="str">
            <v>Sobre Pedido</v>
          </cell>
          <cell r="F257">
            <v>7</v>
          </cell>
        </row>
        <row r="258">
          <cell r="A258">
            <v>579</v>
          </cell>
          <cell r="B258" t="str">
            <v>KEY KREM-X GRANULADO 4 KG</v>
          </cell>
          <cell r="C258">
            <v>1</v>
          </cell>
          <cell r="D258">
            <v>1</v>
          </cell>
          <cell r="E258" t="str">
            <v>Sobre Pedido</v>
          </cell>
          <cell r="F258">
            <v>7</v>
          </cell>
        </row>
        <row r="259">
          <cell r="A259">
            <v>580</v>
          </cell>
          <cell r="B259" t="str">
            <v>PRO LAVAMANOS PASTA 4 KG</v>
          </cell>
          <cell r="C259">
            <v>1</v>
          </cell>
          <cell r="D259">
            <v>1</v>
          </cell>
          <cell r="E259" t="str">
            <v>Stock</v>
          </cell>
          <cell r="F259">
            <v>8</v>
          </cell>
        </row>
        <row r="260">
          <cell r="A260">
            <v>586</v>
          </cell>
          <cell r="B260" t="str">
            <v>KEY LIMPIABAÑOS S.B. 0.25 LTS.</v>
          </cell>
          <cell r="C260">
            <v>12</v>
          </cell>
          <cell r="D260">
            <v>12</v>
          </cell>
          <cell r="E260" t="str">
            <v>Sobre Pedido</v>
          </cell>
          <cell r="F260">
            <v>21</v>
          </cell>
        </row>
        <row r="261">
          <cell r="A261">
            <v>588</v>
          </cell>
          <cell r="B261" t="str">
            <v>KEY LIMPIABAÑOS S/B 4 LTS.</v>
          </cell>
          <cell r="C261">
            <v>4</v>
          </cell>
          <cell r="D261">
            <v>4</v>
          </cell>
          <cell r="E261" t="str">
            <v>Stock</v>
          </cell>
          <cell r="F261">
            <v>8</v>
          </cell>
        </row>
        <row r="262">
          <cell r="A262">
            <v>589</v>
          </cell>
          <cell r="B262" t="str">
            <v>KEY LIMPIABAÑOS S/B 20 LTS.</v>
          </cell>
          <cell r="C262">
            <v>1</v>
          </cell>
          <cell r="D262">
            <v>1</v>
          </cell>
          <cell r="E262" t="str">
            <v>Stock</v>
          </cell>
          <cell r="F262">
            <v>8</v>
          </cell>
        </row>
        <row r="263">
          <cell r="A263">
            <v>595</v>
          </cell>
          <cell r="B263" t="str">
            <v>KEY MPD-100 STC METRO 200 LTS.</v>
          </cell>
          <cell r="C263">
            <v>1</v>
          </cell>
          <cell r="D263">
            <v>1</v>
          </cell>
          <cell r="E263" t="str">
            <v>Sobre Pedido</v>
          </cell>
          <cell r="F263">
            <v>7</v>
          </cell>
        </row>
        <row r="264">
          <cell r="A264">
            <v>600</v>
          </cell>
          <cell r="B264" t="str">
            <v>KEY MPD-200 STC METRO 200 LTS.</v>
          </cell>
          <cell r="C264">
            <v>1</v>
          </cell>
          <cell r="D264">
            <v>1</v>
          </cell>
          <cell r="E264" t="str">
            <v>Sobre Pedido</v>
          </cell>
          <cell r="F264">
            <v>7</v>
          </cell>
        </row>
        <row r="265">
          <cell r="A265">
            <v>618</v>
          </cell>
          <cell r="B265" t="str">
            <v>KEY LAVALOZA BIO 4 LTS.</v>
          </cell>
          <cell r="C265">
            <v>4</v>
          </cell>
          <cell r="D265">
            <v>4</v>
          </cell>
          <cell r="E265" t="str">
            <v>Stock</v>
          </cell>
          <cell r="F265">
            <v>8</v>
          </cell>
        </row>
        <row r="266">
          <cell r="A266">
            <v>619</v>
          </cell>
          <cell r="B266" t="str">
            <v>KEY LAVALOZA BIO 20 LTS.</v>
          </cell>
          <cell r="C266">
            <v>1</v>
          </cell>
          <cell r="D266">
            <v>1</v>
          </cell>
          <cell r="E266" t="str">
            <v>Stock</v>
          </cell>
          <cell r="F266">
            <v>8</v>
          </cell>
        </row>
        <row r="267">
          <cell r="A267">
            <v>621</v>
          </cell>
          <cell r="B267" t="str">
            <v>BIOKEY 0.1 LTS</v>
          </cell>
          <cell r="C267">
            <v>12</v>
          </cell>
          <cell r="D267">
            <v>12</v>
          </cell>
          <cell r="E267" t="str">
            <v>Stock</v>
          </cell>
          <cell r="F267">
            <v>8</v>
          </cell>
        </row>
        <row r="268">
          <cell r="A268">
            <v>622</v>
          </cell>
          <cell r="B268" t="str">
            <v>BIOKEY 1 LTS</v>
          </cell>
          <cell r="C268">
            <v>1</v>
          </cell>
          <cell r="D268">
            <v>1</v>
          </cell>
          <cell r="E268" t="str">
            <v>Sobre Pedido</v>
          </cell>
          <cell r="F268">
            <v>21</v>
          </cell>
        </row>
        <row r="269">
          <cell r="A269">
            <v>628</v>
          </cell>
          <cell r="B269" t="str">
            <v>KEY LAVANCE 350 4 LTS.</v>
          </cell>
          <cell r="C269">
            <v>4</v>
          </cell>
          <cell r="D269">
            <v>4</v>
          </cell>
          <cell r="E269" t="str">
            <v>Stock</v>
          </cell>
          <cell r="F269">
            <v>8</v>
          </cell>
        </row>
        <row r="270">
          <cell r="A270">
            <v>629</v>
          </cell>
          <cell r="B270" t="str">
            <v>KEY LAVANCE 350 20 LT.(22.5KG)</v>
          </cell>
          <cell r="C270">
            <v>1</v>
          </cell>
          <cell r="D270">
            <v>1</v>
          </cell>
          <cell r="E270" t="str">
            <v>Stock</v>
          </cell>
          <cell r="F270">
            <v>8</v>
          </cell>
        </row>
        <row r="271">
          <cell r="A271">
            <v>632</v>
          </cell>
          <cell r="B271" t="str">
            <v>KEY LAVALOZA PREVIO  4 LTS. CE</v>
          </cell>
          <cell r="C271">
            <v>4</v>
          </cell>
          <cell r="D271">
            <v>4</v>
          </cell>
          <cell r="E271" t="str">
            <v>Stock</v>
          </cell>
          <cell r="F271">
            <v>7</v>
          </cell>
        </row>
        <row r="272">
          <cell r="A272">
            <v>640</v>
          </cell>
          <cell r="B272" t="str">
            <v>KEY MPD 300  200 LT</v>
          </cell>
          <cell r="C272">
            <v>1</v>
          </cell>
          <cell r="D272">
            <v>1</v>
          </cell>
          <cell r="E272" t="str">
            <v>Sobre Pedido</v>
          </cell>
          <cell r="F272">
            <v>21</v>
          </cell>
        </row>
        <row r="273">
          <cell r="A273">
            <v>645</v>
          </cell>
          <cell r="B273" t="str">
            <v>KEY MPD-400  20 LTS</v>
          </cell>
          <cell r="C273">
            <v>1</v>
          </cell>
          <cell r="D273">
            <v>1</v>
          </cell>
          <cell r="E273" t="str">
            <v>Stock</v>
          </cell>
          <cell r="F273">
            <v>8</v>
          </cell>
        </row>
        <row r="274">
          <cell r="A274">
            <v>811</v>
          </cell>
          <cell r="B274" t="str">
            <v>F-10 PRODECO 0.25 LT.</v>
          </cell>
          <cell r="C274">
            <v>12</v>
          </cell>
          <cell r="D274">
            <v>12</v>
          </cell>
          <cell r="E274" t="str">
            <v>Sobre Pedido</v>
          </cell>
          <cell r="F274">
            <v>7</v>
          </cell>
        </row>
        <row r="275">
          <cell r="A275">
            <v>816</v>
          </cell>
          <cell r="B275" t="str">
            <v>PRO M-10 0.25 LT.</v>
          </cell>
          <cell r="C275">
            <v>12</v>
          </cell>
          <cell r="D275">
            <v>12</v>
          </cell>
          <cell r="E275" t="str">
            <v>Sobre Pedido</v>
          </cell>
          <cell r="F275">
            <v>21</v>
          </cell>
        </row>
        <row r="276">
          <cell r="A276">
            <v>819</v>
          </cell>
          <cell r="B276" t="str">
            <v>PRO M-10 20 KGS</v>
          </cell>
          <cell r="C276">
            <v>1</v>
          </cell>
          <cell r="D276">
            <v>1</v>
          </cell>
          <cell r="E276" t="str">
            <v>Stock</v>
          </cell>
          <cell r="F276">
            <v>8</v>
          </cell>
        </row>
        <row r="277">
          <cell r="A277">
            <v>820</v>
          </cell>
          <cell r="B277" t="str">
            <v>PRO M-10 220 KGS</v>
          </cell>
          <cell r="C277">
            <v>1</v>
          </cell>
          <cell r="D277">
            <v>1</v>
          </cell>
          <cell r="E277" t="str">
            <v>Sobre Pedido</v>
          </cell>
          <cell r="F277">
            <v>21</v>
          </cell>
        </row>
        <row r="278">
          <cell r="A278">
            <v>821</v>
          </cell>
          <cell r="B278" t="str">
            <v>D.A PRODECO 0.25 LTS</v>
          </cell>
          <cell r="C278">
            <v>12</v>
          </cell>
          <cell r="D278">
            <v>12</v>
          </cell>
          <cell r="E278" t="str">
            <v>Sobre Pedido</v>
          </cell>
          <cell r="F278">
            <v>7</v>
          </cell>
        </row>
        <row r="279">
          <cell r="A279">
            <v>824</v>
          </cell>
          <cell r="B279" t="str">
            <v>D.A PRODECO 20 LTS</v>
          </cell>
          <cell r="C279">
            <v>1</v>
          </cell>
          <cell r="D279">
            <v>1</v>
          </cell>
          <cell r="E279" t="str">
            <v>Sobre Pedido</v>
          </cell>
          <cell r="F279">
            <v>7</v>
          </cell>
        </row>
        <row r="280">
          <cell r="A280">
            <v>825</v>
          </cell>
          <cell r="B280" t="str">
            <v>D.A PRODECO 220 LTS</v>
          </cell>
          <cell r="C280">
            <v>1</v>
          </cell>
          <cell r="D280">
            <v>1</v>
          </cell>
          <cell r="E280" t="str">
            <v>Sobre Pedido</v>
          </cell>
          <cell r="F280">
            <v>7</v>
          </cell>
        </row>
        <row r="281">
          <cell r="A281">
            <v>826</v>
          </cell>
          <cell r="B281" t="str">
            <v>PRO DN 0.25 LTS</v>
          </cell>
          <cell r="C281">
            <v>12</v>
          </cell>
          <cell r="D281">
            <v>12</v>
          </cell>
          <cell r="E281" t="str">
            <v>Sobre Pedido</v>
          </cell>
          <cell r="F281">
            <v>21</v>
          </cell>
        </row>
        <row r="282">
          <cell r="A282">
            <v>829</v>
          </cell>
          <cell r="B282" t="str">
            <v>PRO DN 20 LTS</v>
          </cell>
          <cell r="C282">
            <v>1</v>
          </cell>
          <cell r="D282">
            <v>1</v>
          </cell>
          <cell r="E282" t="str">
            <v>Stock</v>
          </cell>
          <cell r="F282">
            <v>8</v>
          </cell>
        </row>
        <row r="283">
          <cell r="A283">
            <v>830</v>
          </cell>
          <cell r="B283" t="str">
            <v>PRO DN  200 LT.</v>
          </cell>
          <cell r="C283">
            <v>1</v>
          </cell>
          <cell r="D283">
            <v>1</v>
          </cell>
          <cell r="E283" t="str">
            <v>Sobre Pedido</v>
          </cell>
          <cell r="F283">
            <v>21</v>
          </cell>
        </row>
        <row r="284">
          <cell r="A284">
            <v>834</v>
          </cell>
          <cell r="B284" t="str">
            <v>LIMON PRODECO 20 LTS</v>
          </cell>
          <cell r="C284">
            <v>1</v>
          </cell>
          <cell r="D284">
            <v>1</v>
          </cell>
          <cell r="E284" t="str">
            <v>Sobre Pedido</v>
          </cell>
          <cell r="F284">
            <v>7</v>
          </cell>
        </row>
        <row r="285">
          <cell r="A285">
            <v>839</v>
          </cell>
          <cell r="B285" t="str">
            <v>DESINF. PINO PRODECO 20 LTS</v>
          </cell>
          <cell r="C285">
            <v>1</v>
          </cell>
          <cell r="D285">
            <v>1</v>
          </cell>
          <cell r="E285" t="str">
            <v>Sobre Pedido</v>
          </cell>
          <cell r="F285">
            <v>7</v>
          </cell>
        </row>
        <row r="286">
          <cell r="A286">
            <v>846</v>
          </cell>
          <cell r="B286" t="str">
            <v>KEY EMULSOL 0.25 LTS</v>
          </cell>
          <cell r="C286">
            <v>12</v>
          </cell>
          <cell r="D286">
            <v>12</v>
          </cell>
          <cell r="E286" t="str">
            <v>Sobre Pedido</v>
          </cell>
          <cell r="F286">
            <v>7</v>
          </cell>
        </row>
        <row r="287">
          <cell r="A287">
            <v>849</v>
          </cell>
          <cell r="B287" t="str">
            <v>KEY EMULSOL 20 LTS</v>
          </cell>
          <cell r="C287">
            <v>1</v>
          </cell>
          <cell r="D287">
            <v>1</v>
          </cell>
          <cell r="E287" t="str">
            <v>Sobre Pedido</v>
          </cell>
          <cell r="F287">
            <v>7</v>
          </cell>
        </row>
        <row r="288">
          <cell r="A288">
            <v>850</v>
          </cell>
          <cell r="B288" t="str">
            <v>KEY EMULSOL 200 LTS</v>
          </cell>
          <cell r="C288">
            <v>1</v>
          </cell>
          <cell r="D288">
            <v>1</v>
          </cell>
          <cell r="E288" t="str">
            <v>Sobre Pedido</v>
          </cell>
          <cell r="F288">
            <v>7</v>
          </cell>
        </row>
        <row r="289">
          <cell r="A289">
            <v>856</v>
          </cell>
          <cell r="B289" t="str">
            <v>PRO LAVAMANOS PASTA 0.25 KGS</v>
          </cell>
          <cell r="C289">
            <v>12</v>
          </cell>
          <cell r="D289">
            <v>12</v>
          </cell>
          <cell r="E289" t="str">
            <v>Sobre Pedido</v>
          </cell>
          <cell r="F289">
            <v>21</v>
          </cell>
        </row>
        <row r="290">
          <cell r="A290">
            <v>859</v>
          </cell>
          <cell r="B290" t="str">
            <v>PRO LAVAMANOS PASTA 17 KGS</v>
          </cell>
          <cell r="C290">
            <v>1</v>
          </cell>
          <cell r="D290">
            <v>1</v>
          </cell>
          <cell r="E290" t="str">
            <v>Stock</v>
          </cell>
          <cell r="F290">
            <v>8</v>
          </cell>
        </row>
        <row r="291">
          <cell r="A291">
            <v>871</v>
          </cell>
          <cell r="B291" t="str">
            <v>PRO AUTOSHAMPOO 0.25 LTS</v>
          </cell>
          <cell r="C291">
            <v>12</v>
          </cell>
          <cell r="D291">
            <v>12</v>
          </cell>
          <cell r="E291" t="str">
            <v>Sobre Pedido</v>
          </cell>
          <cell r="F291">
            <v>21</v>
          </cell>
        </row>
        <row r="292">
          <cell r="A292">
            <v>873</v>
          </cell>
          <cell r="B292" t="str">
            <v>PRO AUTOSHAMPOO 4 LT</v>
          </cell>
          <cell r="C292">
            <v>4</v>
          </cell>
          <cell r="D292">
            <v>4</v>
          </cell>
          <cell r="E292" t="str">
            <v>Sobre Pedido</v>
          </cell>
          <cell r="F292">
            <v>21</v>
          </cell>
        </row>
        <row r="293">
          <cell r="A293">
            <v>874</v>
          </cell>
          <cell r="B293" t="str">
            <v>PRO AUTOSHAMPOO 20 LTS</v>
          </cell>
          <cell r="C293">
            <v>1</v>
          </cell>
          <cell r="D293">
            <v>1</v>
          </cell>
          <cell r="E293" t="str">
            <v>Stock</v>
          </cell>
          <cell r="F293">
            <v>8</v>
          </cell>
        </row>
        <row r="294">
          <cell r="A294">
            <v>875</v>
          </cell>
          <cell r="B294" t="str">
            <v>PRO AUTOSHAMPOO 200 LTS</v>
          </cell>
          <cell r="C294">
            <v>1</v>
          </cell>
          <cell r="D294">
            <v>1</v>
          </cell>
          <cell r="E294" t="str">
            <v>Sobre Pedido</v>
          </cell>
          <cell r="F294">
            <v>21</v>
          </cell>
        </row>
        <row r="295">
          <cell r="A295">
            <v>879</v>
          </cell>
          <cell r="B295" t="str">
            <v>PRO EM-2  20 LT.</v>
          </cell>
          <cell r="C295">
            <v>10</v>
          </cell>
          <cell r="D295">
            <v>10</v>
          </cell>
          <cell r="E295" t="str">
            <v>Sobre Pedido</v>
          </cell>
          <cell r="F295">
            <v>21</v>
          </cell>
        </row>
        <row r="296">
          <cell r="A296">
            <v>881</v>
          </cell>
          <cell r="B296" t="str">
            <v>PRO EM-1  200 LTS</v>
          </cell>
          <cell r="C296">
            <v>1</v>
          </cell>
          <cell r="D296">
            <v>1</v>
          </cell>
          <cell r="E296" t="str">
            <v>Sobre Pedido</v>
          </cell>
          <cell r="F296">
            <v>14</v>
          </cell>
        </row>
        <row r="297">
          <cell r="A297">
            <v>882</v>
          </cell>
          <cell r="B297" t="str">
            <v>PRO EM-1   20 LTS</v>
          </cell>
          <cell r="C297">
            <v>1</v>
          </cell>
          <cell r="D297">
            <v>1</v>
          </cell>
          <cell r="E297" t="str">
            <v>Stock</v>
          </cell>
          <cell r="F297">
            <v>8</v>
          </cell>
        </row>
        <row r="298">
          <cell r="A298">
            <v>883</v>
          </cell>
          <cell r="B298" t="str">
            <v>JABONERA IND.P/GALON JABON LIQ</v>
          </cell>
          <cell r="C298">
            <v>1</v>
          </cell>
          <cell r="D298">
            <v>1</v>
          </cell>
          <cell r="E298" t="str">
            <v>Stock</v>
          </cell>
          <cell r="F298">
            <v>8</v>
          </cell>
        </row>
        <row r="299">
          <cell r="A299">
            <v>884</v>
          </cell>
          <cell r="B299" t="str">
            <v>JABONERA IND.P/GALON JABON ESP</v>
          </cell>
          <cell r="C299">
            <v>1</v>
          </cell>
          <cell r="D299">
            <v>1</v>
          </cell>
          <cell r="E299" t="str">
            <v>Stock</v>
          </cell>
          <cell r="F299">
            <v>8</v>
          </cell>
        </row>
        <row r="300">
          <cell r="A300">
            <v>885</v>
          </cell>
          <cell r="B300" t="str">
            <v>JABONERA RELLENABLE 30 OZ</v>
          </cell>
          <cell r="C300">
            <v>12</v>
          </cell>
          <cell r="D300">
            <v>12</v>
          </cell>
          <cell r="E300" t="str">
            <v>Stock</v>
          </cell>
          <cell r="F300">
            <v>14</v>
          </cell>
        </row>
        <row r="301">
          <cell r="A301">
            <v>886</v>
          </cell>
          <cell r="B301" t="str">
            <v>JABONERA RELLENABLE 46 OZ</v>
          </cell>
          <cell r="C301">
            <v>12</v>
          </cell>
          <cell r="D301">
            <v>12</v>
          </cell>
          <cell r="E301" t="str">
            <v>Stock</v>
          </cell>
          <cell r="F301">
            <v>14</v>
          </cell>
        </row>
        <row r="302">
          <cell r="A302">
            <v>887</v>
          </cell>
          <cell r="B302" t="str">
            <v>JABONERA DE ESPUMA RELLENABLE</v>
          </cell>
          <cell r="C302">
            <v>6</v>
          </cell>
          <cell r="D302">
            <v>6</v>
          </cell>
          <cell r="E302" t="str">
            <v>Stock</v>
          </cell>
          <cell r="F302">
            <v>14</v>
          </cell>
        </row>
        <row r="303">
          <cell r="A303">
            <v>888</v>
          </cell>
          <cell r="B303" t="str">
            <v>NUEVA JABONERA ESPUMA</v>
          </cell>
          <cell r="C303">
            <v>12</v>
          </cell>
          <cell r="D303">
            <v>12</v>
          </cell>
          <cell r="E303" t="str">
            <v>Sobre Pedido</v>
          </cell>
          <cell r="F303">
            <v>14</v>
          </cell>
        </row>
        <row r="304">
          <cell r="A304">
            <v>889</v>
          </cell>
          <cell r="B304" t="str">
            <v>JABONERA AUTOMATICA</v>
          </cell>
          <cell r="C304">
            <v>1</v>
          </cell>
          <cell r="D304">
            <v>1</v>
          </cell>
          <cell r="E304" t="str">
            <v>Stock</v>
          </cell>
          <cell r="F304">
            <v>21</v>
          </cell>
        </row>
        <row r="305">
          <cell r="A305">
            <v>890</v>
          </cell>
          <cell r="B305" t="str">
            <v>PRO EM-2  200 LT.</v>
          </cell>
          <cell r="C305">
            <v>1</v>
          </cell>
          <cell r="D305">
            <v>1</v>
          </cell>
          <cell r="E305" t="str">
            <v>Sobre Pedido</v>
          </cell>
          <cell r="F305">
            <v>21</v>
          </cell>
        </row>
        <row r="306">
          <cell r="A306">
            <v>891</v>
          </cell>
          <cell r="B306" t="str">
            <v>L-10 PRODECO 0.25 LTS</v>
          </cell>
          <cell r="C306">
            <v>12</v>
          </cell>
          <cell r="D306">
            <v>12</v>
          </cell>
          <cell r="E306" t="str">
            <v>Sobre Pedido</v>
          </cell>
          <cell r="F306">
            <v>7</v>
          </cell>
        </row>
        <row r="307">
          <cell r="A307">
            <v>893</v>
          </cell>
          <cell r="B307" t="str">
            <v>JABONERA METALICA RELLENABLE</v>
          </cell>
          <cell r="C307">
            <v>1</v>
          </cell>
          <cell r="D307">
            <v>1</v>
          </cell>
          <cell r="E307" t="str">
            <v>Sobre Pedido</v>
          </cell>
          <cell r="F307">
            <v>8</v>
          </cell>
        </row>
        <row r="308">
          <cell r="A308">
            <v>896</v>
          </cell>
          <cell r="B308" t="str">
            <v>JABONERA INDUSTRIAL (COMPLETA)</v>
          </cell>
          <cell r="C308">
            <v>1</v>
          </cell>
          <cell r="D308">
            <v>1</v>
          </cell>
          <cell r="E308" t="str">
            <v>Sobre Pedido</v>
          </cell>
          <cell r="F308">
            <v>21</v>
          </cell>
        </row>
        <row r="309">
          <cell r="A309">
            <v>897</v>
          </cell>
          <cell r="B309" t="str">
            <v>JABONERA INDUSTRIAL ALAMBRON</v>
          </cell>
          <cell r="C309">
            <v>1</v>
          </cell>
          <cell r="D309">
            <v>1</v>
          </cell>
          <cell r="E309" t="str">
            <v>Sobre Pedido</v>
          </cell>
          <cell r="F309">
            <v>14</v>
          </cell>
        </row>
        <row r="310">
          <cell r="A310">
            <v>899</v>
          </cell>
          <cell r="B310" t="str">
            <v>JABONERA DE BURBUJA</v>
          </cell>
          <cell r="C310">
            <v>1</v>
          </cell>
          <cell r="D310">
            <v>1</v>
          </cell>
          <cell r="E310" t="str">
            <v>Sobre Pedido</v>
          </cell>
          <cell r="F310">
            <v>21</v>
          </cell>
        </row>
        <row r="311">
          <cell r="A311">
            <v>907</v>
          </cell>
          <cell r="B311" t="str">
            <v>JABONERA DE PIE 1 PZA</v>
          </cell>
          <cell r="C311">
            <v>1</v>
          </cell>
          <cell r="D311">
            <v>1</v>
          </cell>
          <cell r="E311" t="str">
            <v>Sobre Pedido</v>
          </cell>
          <cell r="F311">
            <v>21</v>
          </cell>
        </row>
        <row r="312">
          <cell r="A312">
            <v>911</v>
          </cell>
          <cell r="B312" t="str">
            <v>JABONERA KEY COLOR HUMO 1 PZA</v>
          </cell>
          <cell r="C312">
            <v>1</v>
          </cell>
          <cell r="D312">
            <v>1</v>
          </cell>
          <cell r="E312" t="str">
            <v>Sobre Pedido</v>
          </cell>
          <cell r="F312">
            <v>28</v>
          </cell>
        </row>
        <row r="313">
          <cell r="A313">
            <v>920</v>
          </cell>
          <cell r="B313" t="str">
            <v>PISTOLA ATOMIZADORA (USO RUDO)</v>
          </cell>
          <cell r="C313">
            <v>50</v>
          </cell>
          <cell r="D313">
            <v>50</v>
          </cell>
          <cell r="E313" t="str">
            <v>Stock</v>
          </cell>
          <cell r="F313">
            <v>8</v>
          </cell>
        </row>
        <row r="314">
          <cell r="A314">
            <v>921</v>
          </cell>
          <cell r="B314" t="str">
            <v>PISTOLA ASPERSORA P 1 PZA</v>
          </cell>
          <cell r="C314">
            <v>1</v>
          </cell>
          <cell r="D314">
            <v>1</v>
          </cell>
          <cell r="E314" t="str">
            <v>Stock</v>
          </cell>
          <cell r="F314">
            <v>21</v>
          </cell>
        </row>
        <row r="315">
          <cell r="A315">
            <v>923</v>
          </cell>
          <cell r="B315" t="str">
            <v>PISTOLA ATOMIZADORA (TRAB.PESA</v>
          </cell>
          <cell r="C315">
            <v>1</v>
          </cell>
          <cell r="D315">
            <v>1</v>
          </cell>
          <cell r="E315" t="str">
            <v>Stock</v>
          </cell>
          <cell r="F315">
            <v>14</v>
          </cell>
        </row>
        <row r="316">
          <cell r="A316">
            <v>925</v>
          </cell>
          <cell r="B316" t="str">
            <v>PROBETA P/DOSIFICADOR</v>
          </cell>
          <cell r="C316">
            <v>1</v>
          </cell>
          <cell r="D316">
            <v>1</v>
          </cell>
          <cell r="E316" t="str">
            <v>Stock</v>
          </cell>
          <cell r="F316">
            <v>14</v>
          </cell>
        </row>
        <row r="317">
          <cell r="A317">
            <v>926</v>
          </cell>
          <cell r="B317" t="str">
            <v>BOTELLA DE PLASTICO 1 LT</v>
          </cell>
          <cell r="C317">
            <v>112</v>
          </cell>
          <cell r="D317">
            <v>112</v>
          </cell>
          <cell r="E317" t="str">
            <v>Stock</v>
          </cell>
          <cell r="F317">
            <v>8</v>
          </cell>
        </row>
        <row r="318">
          <cell r="A318">
            <v>927</v>
          </cell>
          <cell r="B318" t="str">
            <v>BOTE DE AEROSOL RECARGABLE</v>
          </cell>
          <cell r="C318">
            <v>1</v>
          </cell>
          <cell r="D318">
            <v>1</v>
          </cell>
          <cell r="E318" t="str">
            <v>Stock</v>
          </cell>
          <cell r="F318">
            <v>8</v>
          </cell>
        </row>
        <row r="319">
          <cell r="A319">
            <v>928</v>
          </cell>
          <cell r="B319" t="str">
            <v>BOTELLA DE PLAST.630 ML.ANATOM</v>
          </cell>
          <cell r="C319">
            <v>1</v>
          </cell>
          <cell r="D319">
            <v>1</v>
          </cell>
          <cell r="E319" t="str">
            <v>Sobre Pedido</v>
          </cell>
          <cell r="F319">
            <v>7</v>
          </cell>
        </row>
        <row r="320">
          <cell r="A320">
            <v>929</v>
          </cell>
          <cell r="B320" t="str">
            <v>PRO SC-1 25 KGS</v>
          </cell>
          <cell r="C320">
            <v>1</v>
          </cell>
          <cell r="D320">
            <v>1</v>
          </cell>
          <cell r="E320" t="str">
            <v>Sobre Pedido</v>
          </cell>
          <cell r="F320">
            <v>7</v>
          </cell>
        </row>
        <row r="321">
          <cell r="A321">
            <v>930</v>
          </cell>
          <cell r="B321" t="str">
            <v>PRO SC-1 250 KGS</v>
          </cell>
          <cell r="C321">
            <v>1</v>
          </cell>
          <cell r="D321">
            <v>1</v>
          </cell>
          <cell r="E321" t="str">
            <v>Sobre Pedido</v>
          </cell>
          <cell r="F321">
            <v>7</v>
          </cell>
        </row>
        <row r="322">
          <cell r="A322">
            <v>932</v>
          </cell>
          <cell r="B322" t="str">
            <v>PRO SH-PLUS  20 LTS.</v>
          </cell>
          <cell r="C322">
            <v>1</v>
          </cell>
          <cell r="D322">
            <v>1</v>
          </cell>
          <cell r="E322" t="str">
            <v>Sobre Pedido</v>
          </cell>
          <cell r="F322">
            <v>7</v>
          </cell>
        </row>
        <row r="323">
          <cell r="A323">
            <v>933</v>
          </cell>
          <cell r="B323" t="str">
            <v>PRO SH-PLUS  200 LTS.</v>
          </cell>
          <cell r="C323">
            <v>1</v>
          </cell>
          <cell r="D323">
            <v>1</v>
          </cell>
          <cell r="E323" t="str">
            <v>Sobre Pedido</v>
          </cell>
          <cell r="F323">
            <v>7</v>
          </cell>
        </row>
        <row r="324">
          <cell r="A324">
            <v>934</v>
          </cell>
          <cell r="B324" t="str">
            <v>PRO SH-1 20 LTS</v>
          </cell>
          <cell r="C324">
            <v>1</v>
          </cell>
          <cell r="D324">
            <v>1</v>
          </cell>
          <cell r="E324" t="str">
            <v>Stock</v>
          </cell>
          <cell r="F324">
            <v>8</v>
          </cell>
        </row>
        <row r="325">
          <cell r="A325">
            <v>935</v>
          </cell>
          <cell r="B325" t="str">
            <v>PRO SH-1 200 LTS</v>
          </cell>
          <cell r="C325">
            <v>1</v>
          </cell>
          <cell r="D325">
            <v>1</v>
          </cell>
          <cell r="E325" t="str">
            <v>Sobre Pedido</v>
          </cell>
          <cell r="F325">
            <v>14</v>
          </cell>
        </row>
        <row r="326">
          <cell r="A326">
            <v>939</v>
          </cell>
          <cell r="B326" t="str">
            <v>PRO SH-2 20 LTS</v>
          </cell>
          <cell r="C326">
            <v>1</v>
          </cell>
          <cell r="D326">
            <v>1</v>
          </cell>
          <cell r="E326" t="str">
            <v>Sobre Pedido</v>
          </cell>
          <cell r="F326">
            <v>7</v>
          </cell>
        </row>
        <row r="327">
          <cell r="A327">
            <v>940</v>
          </cell>
          <cell r="B327" t="str">
            <v>PRO SH-2 200 LTS</v>
          </cell>
          <cell r="C327">
            <v>1</v>
          </cell>
          <cell r="D327">
            <v>1</v>
          </cell>
          <cell r="E327" t="str">
            <v>Sobre Pedido</v>
          </cell>
          <cell r="F327">
            <v>7</v>
          </cell>
        </row>
        <row r="328">
          <cell r="A328">
            <v>944</v>
          </cell>
          <cell r="B328" t="str">
            <v>PRO SB-1 20 LTS</v>
          </cell>
          <cell r="C328">
            <v>1</v>
          </cell>
          <cell r="D328">
            <v>1</v>
          </cell>
          <cell r="E328" t="str">
            <v>Sobre Pedido</v>
          </cell>
          <cell r="F328">
            <v>7</v>
          </cell>
        </row>
        <row r="329">
          <cell r="A329">
            <v>945</v>
          </cell>
          <cell r="B329" t="str">
            <v>PRO SB-1 200 LTS</v>
          </cell>
          <cell r="C329">
            <v>1</v>
          </cell>
          <cell r="D329">
            <v>1</v>
          </cell>
          <cell r="E329" t="str">
            <v>Sobre Pedido</v>
          </cell>
          <cell r="F329">
            <v>7</v>
          </cell>
        </row>
        <row r="330">
          <cell r="A330">
            <v>947</v>
          </cell>
          <cell r="B330" t="str">
            <v>PRO BA-1  4 LTS</v>
          </cell>
          <cell r="C330">
            <v>4</v>
          </cell>
          <cell r="D330">
            <v>4</v>
          </cell>
          <cell r="E330" t="str">
            <v>Sobre Pedido</v>
          </cell>
          <cell r="F330">
            <v>21</v>
          </cell>
        </row>
        <row r="331">
          <cell r="A331">
            <v>948</v>
          </cell>
          <cell r="B331" t="str">
            <v>PRO BA-1 20 LTS</v>
          </cell>
          <cell r="C331">
            <v>1</v>
          </cell>
          <cell r="D331">
            <v>1</v>
          </cell>
          <cell r="E331" t="str">
            <v>Stock</v>
          </cell>
          <cell r="F331">
            <v>8</v>
          </cell>
        </row>
        <row r="332">
          <cell r="A332">
            <v>949</v>
          </cell>
          <cell r="B332" t="str">
            <v>PRO BA-1 200 LTS</v>
          </cell>
          <cell r="C332">
            <v>1</v>
          </cell>
          <cell r="D332">
            <v>1</v>
          </cell>
          <cell r="E332" t="str">
            <v>Sobre Pedido</v>
          </cell>
          <cell r="F332">
            <v>14</v>
          </cell>
        </row>
        <row r="333">
          <cell r="A333">
            <v>950</v>
          </cell>
          <cell r="B333" t="str">
            <v>VALVULA 3/4 P/TAMBOR PLASTICA</v>
          </cell>
          <cell r="C333">
            <v>1</v>
          </cell>
          <cell r="D333">
            <v>1</v>
          </cell>
          <cell r="E333" t="str">
            <v>Sobre Pedido</v>
          </cell>
          <cell r="F333">
            <v>14</v>
          </cell>
        </row>
        <row r="334">
          <cell r="A334">
            <v>951</v>
          </cell>
          <cell r="B334" t="str">
            <v>VALVULA 2" P/TAMBOR 1 PZA</v>
          </cell>
          <cell r="C334">
            <v>1</v>
          </cell>
          <cell r="D334">
            <v>1</v>
          </cell>
          <cell r="E334" t="str">
            <v>Stock</v>
          </cell>
          <cell r="F334">
            <v>8</v>
          </cell>
        </row>
        <row r="335">
          <cell r="A335">
            <v>952</v>
          </cell>
          <cell r="B335" t="str">
            <v>BOMBA DOSIFICADORA 1/8 OZ PARA</v>
          </cell>
          <cell r="C335">
            <v>1</v>
          </cell>
          <cell r="D335">
            <v>1</v>
          </cell>
          <cell r="E335" t="str">
            <v>Sobre Pedido</v>
          </cell>
          <cell r="F335">
            <v>28</v>
          </cell>
        </row>
        <row r="336">
          <cell r="A336">
            <v>954</v>
          </cell>
          <cell r="B336" t="str">
            <v>BOMBA P/GALON 1 PZA</v>
          </cell>
          <cell r="C336">
            <v>1</v>
          </cell>
          <cell r="D336">
            <v>1</v>
          </cell>
          <cell r="E336" t="str">
            <v>Stock</v>
          </cell>
          <cell r="F336">
            <v>8</v>
          </cell>
        </row>
        <row r="337">
          <cell r="A337">
            <v>955</v>
          </cell>
          <cell r="B337" t="str">
            <v>BOMBA P/GALON ESPUMA</v>
          </cell>
          <cell r="C337">
            <v>1</v>
          </cell>
          <cell r="D337">
            <v>1</v>
          </cell>
          <cell r="E337" t="str">
            <v>Sobre Pedido</v>
          </cell>
          <cell r="F337">
            <v>35</v>
          </cell>
        </row>
        <row r="338">
          <cell r="A338">
            <v>956</v>
          </cell>
          <cell r="B338" t="str">
            <v>BOMBA EXTRACTORA P/ 1 PZA</v>
          </cell>
          <cell r="C338">
            <v>1</v>
          </cell>
          <cell r="D338">
            <v>1</v>
          </cell>
          <cell r="E338" t="str">
            <v>Stock</v>
          </cell>
          <cell r="F338">
            <v>8</v>
          </cell>
        </row>
        <row r="339">
          <cell r="A339">
            <v>957</v>
          </cell>
          <cell r="B339" t="str">
            <v>BOMBA EXTRACTORA P/ 1 PZA</v>
          </cell>
          <cell r="C339">
            <v>1</v>
          </cell>
          <cell r="D339">
            <v>1</v>
          </cell>
          <cell r="E339" t="str">
            <v>Stock</v>
          </cell>
          <cell r="F339">
            <v>8</v>
          </cell>
        </row>
        <row r="340">
          <cell r="A340">
            <v>958</v>
          </cell>
          <cell r="B340" t="str">
            <v>ASPERSOR P/ACIDOS ( 1 PZA</v>
          </cell>
          <cell r="C340">
            <v>1</v>
          </cell>
          <cell r="D340">
            <v>1</v>
          </cell>
          <cell r="E340" t="str">
            <v>Sobre Pedido</v>
          </cell>
          <cell r="F340">
            <v>42</v>
          </cell>
        </row>
        <row r="341">
          <cell r="A341">
            <v>959</v>
          </cell>
          <cell r="B341" t="str">
            <v>BOMBA P/GALON SPRAY</v>
          </cell>
          <cell r="C341">
            <v>1</v>
          </cell>
          <cell r="D341">
            <v>1</v>
          </cell>
          <cell r="E341" t="str">
            <v>Sobre Pedido</v>
          </cell>
          <cell r="F341">
            <v>35</v>
          </cell>
        </row>
        <row r="342">
          <cell r="A342">
            <v>960</v>
          </cell>
          <cell r="B342" t="str">
            <v>BOMBA DOSIFICADORA 10 ML.</v>
          </cell>
          <cell r="C342">
            <v>1</v>
          </cell>
          <cell r="D342">
            <v>1</v>
          </cell>
          <cell r="E342" t="str">
            <v>Stock</v>
          </cell>
          <cell r="F342">
            <v>8</v>
          </cell>
        </row>
        <row r="343">
          <cell r="A343">
            <v>965</v>
          </cell>
          <cell r="B343" t="str">
            <v>MINIASPERSOR P/INSECTICIDA</v>
          </cell>
          <cell r="C343">
            <v>1</v>
          </cell>
          <cell r="D343">
            <v>1</v>
          </cell>
          <cell r="E343" t="str">
            <v>Stock</v>
          </cell>
          <cell r="F343">
            <v>21</v>
          </cell>
        </row>
        <row r="344">
          <cell r="A344">
            <v>966</v>
          </cell>
          <cell r="B344" t="str">
            <v>ASPERSOR METALICO</v>
          </cell>
          <cell r="C344">
            <v>1</v>
          </cell>
          <cell r="D344">
            <v>1</v>
          </cell>
          <cell r="E344" t="str">
            <v>Sobre Pedido</v>
          </cell>
          <cell r="F344">
            <v>42</v>
          </cell>
        </row>
        <row r="345">
          <cell r="A345">
            <v>967</v>
          </cell>
          <cell r="B345" t="str">
            <v>ASPERSOR PLASTICO ( 1 PZA</v>
          </cell>
          <cell r="C345">
            <v>1</v>
          </cell>
          <cell r="D345">
            <v>1</v>
          </cell>
          <cell r="E345" t="str">
            <v>Sobre Pedido</v>
          </cell>
          <cell r="F345">
            <v>42</v>
          </cell>
        </row>
        <row r="346">
          <cell r="A346">
            <v>969</v>
          </cell>
          <cell r="B346" t="str">
            <v>NEBULIZADOR 1 PZA</v>
          </cell>
          <cell r="C346">
            <v>1</v>
          </cell>
          <cell r="D346">
            <v>1</v>
          </cell>
          <cell r="E346" t="str">
            <v>Stock</v>
          </cell>
          <cell r="F346">
            <v>8</v>
          </cell>
        </row>
        <row r="347">
          <cell r="A347">
            <v>972</v>
          </cell>
          <cell r="B347" t="str">
            <v>NEBULIZADOR DYNA FOG</v>
          </cell>
          <cell r="C347">
            <v>1</v>
          </cell>
          <cell r="D347">
            <v>1</v>
          </cell>
          <cell r="E347" t="str">
            <v>Stock</v>
          </cell>
          <cell r="F347">
            <v>14</v>
          </cell>
        </row>
        <row r="348">
          <cell r="A348">
            <v>975</v>
          </cell>
          <cell r="B348" t="str">
            <v>LEKSOL SG (550 LB.)</v>
          </cell>
          <cell r="C348">
            <v>1</v>
          </cell>
          <cell r="D348">
            <v>1</v>
          </cell>
          <cell r="E348" t="str">
            <v>Sobre Pedido</v>
          </cell>
          <cell r="F348">
            <v>28</v>
          </cell>
        </row>
        <row r="349">
          <cell r="A349">
            <v>983</v>
          </cell>
          <cell r="B349" t="str">
            <v>PANTALLAS ABRASIVAS 1 PZA</v>
          </cell>
          <cell r="C349">
            <v>1</v>
          </cell>
          <cell r="D349">
            <v>1</v>
          </cell>
          <cell r="E349" t="str">
            <v>Sobre Pedido</v>
          </cell>
          <cell r="F349">
            <v>42</v>
          </cell>
        </row>
        <row r="350">
          <cell r="A350">
            <v>990</v>
          </cell>
          <cell r="B350" t="str">
            <v>DESPACHADOR P/LMP P 1 PZA</v>
          </cell>
          <cell r="C350">
            <v>1</v>
          </cell>
          <cell r="D350">
            <v>1</v>
          </cell>
          <cell r="E350" t="str">
            <v>Stock</v>
          </cell>
          <cell r="F350">
            <v>14</v>
          </cell>
        </row>
        <row r="351">
          <cell r="A351">
            <v>992</v>
          </cell>
          <cell r="B351" t="str">
            <v>JABONERA IMPORT. MANUAL ESPUMA</v>
          </cell>
          <cell r="C351">
            <v>6</v>
          </cell>
          <cell r="D351">
            <v>6</v>
          </cell>
          <cell r="E351" t="str">
            <v>Sobre Pedido</v>
          </cell>
          <cell r="F351">
            <v>14</v>
          </cell>
        </row>
        <row r="352">
          <cell r="A352">
            <v>993</v>
          </cell>
          <cell r="B352" t="str">
            <v>JABONERA IMP.AUTOMATICA ESPUMA</v>
          </cell>
          <cell r="C352">
            <v>12</v>
          </cell>
          <cell r="D352">
            <v>12</v>
          </cell>
          <cell r="E352" t="str">
            <v>Sobre Pedido</v>
          </cell>
          <cell r="F352">
            <v>14</v>
          </cell>
        </row>
        <row r="353">
          <cell r="A353">
            <v>994</v>
          </cell>
          <cell r="B353" t="str">
            <v>DOSIFICADOR GEL/SPRAY AUTOM.</v>
          </cell>
          <cell r="C353">
            <v>1</v>
          </cell>
          <cell r="D353">
            <v>1</v>
          </cell>
          <cell r="E353" t="str">
            <v>Sobre Pedido</v>
          </cell>
          <cell r="F353">
            <v>77</v>
          </cell>
        </row>
        <row r="354">
          <cell r="A354">
            <v>995</v>
          </cell>
          <cell r="B354" t="str">
            <v>JABONERA ESPUMA RELLENABLE 1LT</v>
          </cell>
          <cell r="C354">
            <v>12</v>
          </cell>
          <cell r="D354">
            <v>12</v>
          </cell>
          <cell r="E354" t="str">
            <v>Stock</v>
          </cell>
          <cell r="F354">
            <v>8</v>
          </cell>
        </row>
        <row r="355">
          <cell r="A355">
            <v>1000</v>
          </cell>
          <cell r="B355" t="str">
            <v>CALCULO DE COSTO DE PRUEBA</v>
          </cell>
          <cell r="C355">
            <v>2</v>
          </cell>
          <cell r="D355">
            <v>2</v>
          </cell>
          <cell r="E355" t="str">
            <v>Sobre Pedido</v>
          </cell>
          <cell r="F355">
            <v>8</v>
          </cell>
        </row>
        <row r="356">
          <cell r="A356">
            <v>1001</v>
          </cell>
          <cell r="B356" t="str">
            <v>CALCULO DE COSTO DE PRUEBA</v>
          </cell>
          <cell r="C356">
            <v>2</v>
          </cell>
          <cell r="D356">
            <v>2</v>
          </cell>
          <cell r="E356" t="str">
            <v>Sobre Pedido</v>
          </cell>
          <cell r="F356">
            <v>8</v>
          </cell>
        </row>
        <row r="357">
          <cell r="A357">
            <v>1029</v>
          </cell>
          <cell r="B357" t="str">
            <v>SPRAY REPUESTO AROMA AMANECER</v>
          </cell>
          <cell r="C357">
            <v>12</v>
          </cell>
          <cell r="D357">
            <v>12</v>
          </cell>
          <cell r="E357" t="str">
            <v>Sobre Pedido</v>
          </cell>
          <cell r="F357">
            <v>14</v>
          </cell>
        </row>
        <row r="358">
          <cell r="A358">
            <v>1034</v>
          </cell>
          <cell r="B358" t="str">
            <v>BLOCK SANITARIO BIOACTIV</v>
          </cell>
          <cell r="C358">
            <v>12</v>
          </cell>
          <cell r="D358">
            <v>12</v>
          </cell>
          <cell r="E358" t="str">
            <v>Stock</v>
          </cell>
          <cell r="F358">
            <v>8</v>
          </cell>
        </row>
        <row r="359">
          <cell r="A359">
            <v>1039</v>
          </cell>
          <cell r="B359" t="str">
            <v>KEY PANTALLA SANITARIA FLORAL</v>
          </cell>
          <cell r="C359">
            <v>12</v>
          </cell>
          <cell r="D359">
            <v>12</v>
          </cell>
          <cell r="E359" t="str">
            <v>Stock</v>
          </cell>
          <cell r="F359">
            <v>14</v>
          </cell>
        </row>
        <row r="360">
          <cell r="A360">
            <v>1040</v>
          </cell>
          <cell r="B360" t="str">
            <v>KEY PANTALLA SANIT. MANZANA</v>
          </cell>
          <cell r="C360">
            <v>12</v>
          </cell>
          <cell r="D360">
            <v>12</v>
          </cell>
          <cell r="E360" t="str">
            <v>Stock</v>
          </cell>
          <cell r="F360">
            <v>8</v>
          </cell>
        </row>
        <row r="361">
          <cell r="A361">
            <v>1045</v>
          </cell>
          <cell r="B361" t="str">
            <v>PASTILLA SANITARIA BIOACTIV</v>
          </cell>
          <cell r="C361">
            <v>12</v>
          </cell>
          <cell r="D361">
            <v>12</v>
          </cell>
          <cell r="E361" t="str">
            <v>Stock</v>
          </cell>
          <cell r="F361">
            <v>8</v>
          </cell>
        </row>
        <row r="362">
          <cell r="A362">
            <v>1046</v>
          </cell>
          <cell r="B362" t="str">
            <v>ODOCAPS MANZANA 1 PZA</v>
          </cell>
          <cell r="C362">
            <v>12</v>
          </cell>
          <cell r="D362">
            <v>12</v>
          </cell>
          <cell r="E362" t="str">
            <v>Stock</v>
          </cell>
          <cell r="F362">
            <v>14</v>
          </cell>
        </row>
        <row r="363">
          <cell r="A363">
            <v>1060</v>
          </cell>
          <cell r="B363" t="str">
            <v>DOSIFICADOR SANOR SCENTURY</v>
          </cell>
          <cell r="C363">
            <v>12</v>
          </cell>
          <cell r="D363">
            <v>12</v>
          </cell>
          <cell r="E363" t="str">
            <v>Sobre Pedido</v>
          </cell>
          <cell r="F363">
            <v>7</v>
          </cell>
        </row>
        <row r="364">
          <cell r="A364">
            <v>1063</v>
          </cell>
          <cell r="B364" t="str">
            <v>DOSIFICADOR LIQ. GOTEADOR</v>
          </cell>
          <cell r="C364">
            <v>15</v>
          </cell>
          <cell r="D364">
            <v>15</v>
          </cell>
          <cell r="E364" t="str">
            <v>Sobre Pedido</v>
          </cell>
          <cell r="F364">
            <v>7</v>
          </cell>
        </row>
        <row r="365">
          <cell r="A365">
            <v>1064</v>
          </cell>
          <cell r="B365" t="str">
            <v>NUEVO DOSIFICADOR ODOCONTROL</v>
          </cell>
          <cell r="C365">
            <v>20</v>
          </cell>
          <cell r="D365">
            <v>20</v>
          </cell>
          <cell r="E365" t="str">
            <v>Sobre Pedido</v>
          </cell>
          <cell r="F365">
            <v>7</v>
          </cell>
        </row>
        <row r="366">
          <cell r="A366">
            <v>1065</v>
          </cell>
          <cell r="B366" t="str">
            <v>NUEVO DOSIFICADOR ODOCONTROL</v>
          </cell>
          <cell r="C366">
            <v>20</v>
          </cell>
          <cell r="D366">
            <v>20</v>
          </cell>
          <cell r="E366" t="str">
            <v>Sobre Pedido</v>
          </cell>
          <cell r="F366">
            <v>7</v>
          </cell>
        </row>
        <row r="367">
          <cell r="A367">
            <v>1070</v>
          </cell>
          <cell r="B367" t="str">
            <v>CEPILLO REDONDO P/FRAPERA</v>
          </cell>
          <cell r="C367">
            <v>12</v>
          </cell>
          <cell r="D367">
            <v>12</v>
          </cell>
          <cell r="E367" t="str">
            <v>Stock</v>
          </cell>
          <cell r="F367">
            <v>8</v>
          </cell>
        </row>
        <row r="368">
          <cell r="A368">
            <v>1076</v>
          </cell>
          <cell r="B368" t="str">
            <v>KEY AMBIENTADOR AQUA 0.25 LTS</v>
          </cell>
          <cell r="C368">
            <v>12</v>
          </cell>
          <cell r="D368">
            <v>12</v>
          </cell>
          <cell r="E368" t="str">
            <v>Sobre Pedido</v>
          </cell>
          <cell r="F368">
            <v>21</v>
          </cell>
        </row>
        <row r="369">
          <cell r="A369">
            <v>1077</v>
          </cell>
          <cell r="B369" t="str">
            <v>KEY AMBIENTADOR AQUA 1 LTO.</v>
          </cell>
          <cell r="C369">
            <v>12</v>
          </cell>
          <cell r="D369">
            <v>12</v>
          </cell>
          <cell r="E369" t="str">
            <v>Stock</v>
          </cell>
          <cell r="F369">
            <v>8</v>
          </cell>
        </row>
        <row r="370">
          <cell r="A370">
            <v>1078</v>
          </cell>
          <cell r="B370" t="str">
            <v>KEY AMBIENTADOR AQUA 4 LTS</v>
          </cell>
          <cell r="C370">
            <v>4</v>
          </cell>
          <cell r="D370">
            <v>4</v>
          </cell>
          <cell r="E370" t="str">
            <v>Stock</v>
          </cell>
          <cell r="F370">
            <v>8</v>
          </cell>
        </row>
        <row r="371">
          <cell r="A371">
            <v>1079</v>
          </cell>
          <cell r="B371" t="str">
            <v>KEY AMBIENTADOR AQUA 20 LTS</v>
          </cell>
          <cell r="C371">
            <v>1</v>
          </cell>
          <cell r="D371">
            <v>1</v>
          </cell>
          <cell r="E371" t="str">
            <v>Stock</v>
          </cell>
          <cell r="F371">
            <v>8</v>
          </cell>
        </row>
        <row r="372">
          <cell r="A372">
            <v>1080</v>
          </cell>
          <cell r="B372" t="str">
            <v>KEY AMBIENTADOR AQUA 200 LT</v>
          </cell>
          <cell r="C372">
            <v>1</v>
          </cell>
          <cell r="D372">
            <v>1</v>
          </cell>
          <cell r="E372" t="str">
            <v>Sobre Pedido</v>
          </cell>
          <cell r="F372">
            <v>21</v>
          </cell>
        </row>
        <row r="373">
          <cell r="A373">
            <v>1081</v>
          </cell>
          <cell r="B373" t="str">
            <v>KEY AMBIENTADOR AMANECER 0.25</v>
          </cell>
          <cell r="C373">
            <v>12</v>
          </cell>
          <cell r="D373">
            <v>12</v>
          </cell>
          <cell r="E373" t="str">
            <v>Sobre Pedido</v>
          </cell>
          <cell r="F373">
            <v>21</v>
          </cell>
        </row>
        <row r="374">
          <cell r="A374">
            <v>1082</v>
          </cell>
          <cell r="B374" t="str">
            <v>KEY AMBIENTADOR AMANECER 1 LTO</v>
          </cell>
          <cell r="C374">
            <v>12</v>
          </cell>
          <cell r="D374">
            <v>12</v>
          </cell>
          <cell r="E374" t="str">
            <v>Stock</v>
          </cell>
          <cell r="F374">
            <v>8</v>
          </cell>
        </row>
        <row r="375">
          <cell r="A375">
            <v>1083</v>
          </cell>
          <cell r="B375" t="str">
            <v>KEY AMBIENTADOR AMANECER 4 LTS</v>
          </cell>
          <cell r="C375">
            <v>4</v>
          </cell>
          <cell r="D375">
            <v>4</v>
          </cell>
          <cell r="E375" t="str">
            <v>Stock</v>
          </cell>
          <cell r="F375">
            <v>8</v>
          </cell>
        </row>
        <row r="376">
          <cell r="A376">
            <v>1084</v>
          </cell>
          <cell r="B376" t="str">
            <v>KEY AMBIENTADOR AMANECER 20 LT</v>
          </cell>
          <cell r="C376">
            <v>1</v>
          </cell>
          <cell r="D376">
            <v>1</v>
          </cell>
          <cell r="E376" t="str">
            <v>Stock</v>
          </cell>
          <cell r="F376">
            <v>8</v>
          </cell>
        </row>
        <row r="377">
          <cell r="A377">
            <v>1086</v>
          </cell>
          <cell r="B377" t="str">
            <v>KEY AMBIENTADOR MANZANA 0.25</v>
          </cell>
          <cell r="C377">
            <v>12</v>
          </cell>
          <cell r="D377">
            <v>12</v>
          </cell>
          <cell r="E377" t="str">
            <v>Sobre Pedido</v>
          </cell>
          <cell r="F377">
            <v>21</v>
          </cell>
        </row>
        <row r="378">
          <cell r="A378">
            <v>1088</v>
          </cell>
          <cell r="B378" t="str">
            <v>KEY AMBIENTADOR MANZANA 4 LTS.</v>
          </cell>
          <cell r="C378">
            <v>4</v>
          </cell>
          <cell r="D378">
            <v>4</v>
          </cell>
          <cell r="E378" t="str">
            <v>Stock</v>
          </cell>
          <cell r="F378">
            <v>8</v>
          </cell>
        </row>
        <row r="379">
          <cell r="A379">
            <v>1089</v>
          </cell>
          <cell r="B379" t="str">
            <v>KEY AMBIENTADOR MANZANA 20 LTS</v>
          </cell>
          <cell r="C379">
            <v>1</v>
          </cell>
          <cell r="D379">
            <v>1</v>
          </cell>
          <cell r="E379" t="str">
            <v>Stock</v>
          </cell>
          <cell r="F379">
            <v>8</v>
          </cell>
        </row>
        <row r="380">
          <cell r="A380">
            <v>1090</v>
          </cell>
          <cell r="B380" t="str">
            <v>KEY AMBIENTADOR MANZANA 200 LT</v>
          </cell>
          <cell r="C380">
            <v>1</v>
          </cell>
          <cell r="D380">
            <v>1</v>
          </cell>
          <cell r="E380" t="str">
            <v>Stock</v>
          </cell>
          <cell r="F380">
            <v>7</v>
          </cell>
        </row>
        <row r="381">
          <cell r="A381">
            <v>1100</v>
          </cell>
          <cell r="B381" t="str">
            <v>RACK METALICO PARA PORRONES</v>
          </cell>
          <cell r="C381">
            <v>1</v>
          </cell>
          <cell r="D381">
            <v>1</v>
          </cell>
          <cell r="E381" t="str">
            <v>Sobre Pedido</v>
          </cell>
          <cell r="F381">
            <v>49</v>
          </cell>
        </row>
        <row r="382">
          <cell r="A382">
            <v>1101</v>
          </cell>
          <cell r="B382" t="str">
            <v>CEPILLO HERCULES 1 PZA</v>
          </cell>
          <cell r="C382">
            <v>1</v>
          </cell>
          <cell r="D382">
            <v>1</v>
          </cell>
          <cell r="E382" t="str">
            <v>Stock</v>
          </cell>
          <cell r="F382">
            <v>8</v>
          </cell>
        </row>
        <row r="383">
          <cell r="A383">
            <v>1102</v>
          </cell>
          <cell r="B383" t="str">
            <v>CEPILLO HERCULES LARGO 1 PZA</v>
          </cell>
          <cell r="C383">
            <v>1</v>
          </cell>
          <cell r="D383">
            <v>1</v>
          </cell>
          <cell r="E383" t="str">
            <v>Stock</v>
          </cell>
          <cell r="F383">
            <v>8</v>
          </cell>
        </row>
        <row r="384">
          <cell r="A384">
            <v>1103</v>
          </cell>
          <cell r="B384" t="str">
            <v>CEPILLO TRIPLE P/VASOS 1 PZA</v>
          </cell>
          <cell r="C384">
            <v>1</v>
          </cell>
          <cell r="D384">
            <v>1</v>
          </cell>
          <cell r="E384" t="str">
            <v>Stock</v>
          </cell>
          <cell r="F384">
            <v>8</v>
          </cell>
        </row>
        <row r="385">
          <cell r="A385">
            <v>1104</v>
          </cell>
          <cell r="B385" t="str">
            <v>CEPILLO P/CONTENEDORES 1 PZA</v>
          </cell>
          <cell r="C385">
            <v>1</v>
          </cell>
          <cell r="D385">
            <v>1</v>
          </cell>
          <cell r="E385" t="str">
            <v>Stock</v>
          </cell>
          <cell r="F385">
            <v>8</v>
          </cell>
        </row>
        <row r="386">
          <cell r="A386">
            <v>1105</v>
          </cell>
          <cell r="B386" t="str">
            <v>CEPILLO P/PISOS "HILO" 1 PZA.</v>
          </cell>
          <cell r="C386">
            <v>12</v>
          </cell>
          <cell r="D386">
            <v>12</v>
          </cell>
          <cell r="E386" t="str">
            <v>Stock</v>
          </cell>
          <cell r="F386">
            <v>8</v>
          </cell>
        </row>
        <row r="387">
          <cell r="A387">
            <v>1106</v>
          </cell>
          <cell r="B387" t="str">
            <v>CEPILLO DE DRENAJE 1 PZA</v>
          </cell>
          <cell r="C387">
            <v>1</v>
          </cell>
          <cell r="D387">
            <v>1</v>
          </cell>
          <cell r="E387" t="str">
            <v>Sobre Pedido</v>
          </cell>
          <cell r="F387">
            <v>42</v>
          </cell>
        </row>
        <row r="388">
          <cell r="A388">
            <v>1107</v>
          </cell>
          <cell r="B388" t="str">
            <v>MANGO P/CEPILLO DRENAJE 1 PZA</v>
          </cell>
          <cell r="C388">
            <v>1</v>
          </cell>
          <cell r="D388">
            <v>1</v>
          </cell>
          <cell r="E388" t="str">
            <v>Sobre Pedido</v>
          </cell>
          <cell r="F388">
            <v>42</v>
          </cell>
        </row>
        <row r="389">
          <cell r="A389">
            <v>1108</v>
          </cell>
          <cell r="B389" t="str">
            <v>CEPILLO DE ALAMBRE C/RASQ.</v>
          </cell>
          <cell r="C389">
            <v>1</v>
          </cell>
          <cell r="D389">
            <v>1</v>
          </cell>
          <cell r="E389" t="str">
            <v>Stock</v>
          </cell>
          <cell r="F389">
            <v>8</v>
          </cell>
        </row>
        <row r="390">
          <cell r="A390">
            <v>1109</v>
          </cell>
          <cell r="B390" t="str">
            <v>CEPILLO P/PARRILLAS 1 PZA</v>
          </cell>
          <cell r="C390">
            <v>1</v>
          </cell>
          <cell r="D390">
            <v>1</v>
          </cell>
          <cell r="E390" t="str">
            <v>Stock</v>
          </cell>
          <cell r="F390">
            <v>8</v>
          </cell>
        </row>
        <row r="391">
          <cell r="A391">
            <v>1110</v>
          </cell>
          <cell r="B391" t="str">
            <v>CEPILLO P/OLLA COCIMIENTO BCO</v>
          </cell>
          <cell r="C391">
            <v>1</v>
          </cell>
          <cell r="D391">
            <v>1</v>
          </cell>
          <cell r="E391" t="str">
            <v>Stock</v>
          </cell>
          <cell r="F391">
            <v>8</v>
          </cell>
        </row>
        <row r="392">
          <cell r="A392">
            <v>1111</v>
          </cell>
          <cell r="B392" t="str">
            <v>CEPILLO P/TUBERIA DELGADA</v>
          </cell>
          <cell r="C392">
            <v>1</v>
          </cell>
          <cell r="D392">
            <v>1</v>
          </cell>
          <cell r="E392" t="str">
            <v>Stock</v>
          </cell>
          <cell r="F392">
            <v>8</v>
          </cell>
        </row>
        <row r="393">
          <cell r="A393">
            <v>1112</v>
          </cell>
          <cell r="B393" t="str">
            <v>MANGOS P/CEP. OLLA COCIMIENTO</v>
          </cell>
          <cell r="C393">
            <v>1</v>
          </cell>
          <cell r="D393">
            <v>1</v>
          </cell>
          <cell r="E393" t="str">
            <v>Stock</v>
          </cell>
          <cell r="F393">
            <v>8</v>
          </cell>
        </row>
        <row r="394">
          <cell r="A394">
            <v>1113</v>
          </cell>
          <cell r="B394" t="str">
            <v>RACK PARA GANCHOS 1 PZA</v>
          </cell>
          <cell r="C394">
            <v>1</v>
          </cell>
          <cell r="D394">
            <v>1</v>
          </cell>
          <cell r="E394" t="str">
            <v>Stock</v>
          </cell>
          <cell r="F394">
            <v>8</v>
          </cell>
        </row>
        <row r="395">
          <cell r="A395">
            <v>1114</v>
          </cell>
          <cell r="B395" t="str">
            <v>RACK PARA CEPILLOS 1 PZA</v>
          </cell>
          <cell r="C395">
            <v>1</v>
          </cell>
          <cell r="D395">
            <v>1</v>
          </cell>
          <cell r="E395" t="str">
            <v>Stock</v>
          </cell>
          <cell r="F395">
            <v>8</v>
          </cell>
        </row>
        <row r="396">
          <cell r="A396">
            <v>1115</v>
          </cell>
          <cell r="B396" t="str">
            <v>CEPILLO P/CONTENEDORES GRANDE</v>
          </cell>
          <cell r="C396">
            <v>1</v>
          </cell>
          <cell r="D396">
            <v>1</v>
          </cell>
          <cell r="E396" t="str">
            <v>Stock</v>
          </cell>
          <cell r="F396">
            <v>8</v>
          </cell>
        </row>
        <row r="397">
          <cell r="A397">
            <v>1116</v>
          </cell>
          <cell r="B397" t="str">
            <v>CEPILLO MANUAL MULTIUSOS 1 PZA</v>
          </cell>
          <cell r="C397">
            <v>1</v>
          </cell>
          <cell r="D397">
            <v>1</v>
          </cell>
          <cell r="E397" t="str">
            <v>Stock</v>
          </cell>
          <cell r="F397">
            <v>8</v>
          </cell>
        </row>
        <row r="398">
          <cell r="A398">
            <v>1117</v>
          </cell>
          <cell r="B398" t="str">
            <v>CEPILLO P/SANIT. TRAB. PESADO</v>
          </cell>
          <cell r="C398">
            <v>12</v>
          </cell>
          <cell r="D398">
            <v>12</v>
          </cell>
          <cell r="E398" t="str">
            <v>Stock</v>
          </cell>
          <cell r="F398">
            <v>8</v>
          </cell>
        </row>
        <row r="399">
          <cell r="A399">
            <v>1118</v>
          </cell>
          <cell r="B399" t="str">
            <v>GANCHO PARA ESCOBA PAQ. C/2</v>
          </cell>
          <cell r="C399">
            <v>2</v>
          </cell>
          <cell r="D399">
            <v>2</v>
          </cell>
          <cell r="E399" t="str">
            <v>Stock</v>
          </cell>
          <cell r="F399">
            <v>8</v>
          </cell>
        </row>
        <row r="400">
          <cell r="A400">
            <v>1119</v>
          </cell>
          <cell r="B400" t="str">
            <v>CEP. P/FREIR 1 PZA</v>
          </cell>
          <cell r="C400">
            <v>1</v>
          </cell>
          <cell r="D400">
            <v>1</v>
          </cell>
          <cell r="E400" t="str">
            <v>Stock</v>
          </cell>
          <cell r="F400">
            <v>14</v>
          </cell>
        </row>
        <row r="401">
          <cell r="A401">
            <v>1120</v>
          </cell>
          <cell r="B401" t="str">
            <v>CEPILLO P/PISOS BLOCK MADERA</v>
          </cell>
          <cell r="C401">
            <v>1</v>
          </cell>
          <cell r="D401">
            <v>1</v>
          </cell>
          <cell r="E401" t="str">
            <v>Sobre Pedido</v>
          </cell>
          <cell r="F401">
            <v>21</v>
          </cell>
        </row>
        <row r="402">
          <cell r="A402">
            <v>1121</v>
          </cell>
          <cell r="B402" t="str">
            <v>CEPILLO P/VEGETALES 1 PZA</v>
          </cell>
          <cell r="C402">
            <v>1</v>
          </cell>
          <cell r="D402">
            <v>1</v>
          </cell>
          <cell r="E402" t="str">
            <v>Stock</v>
          </cell>
          <cell r="F402">
            <v>8</v>
          </cell>
        </row>
        <row r="403">
          <cell r="A403">
            <v>1122</v>
          </cell>
          <cell r="B403" t="str">
            <v>BROCHA PASTELERA 2" 1 PZA</v>
          </cell>
          <cell r="C403">
            <v>1</v>
          </cell>
          <cell r="D403">
            <v>1</v>
          </cell>
          <cell r="E403" t="str">
            <v>Stock</v>
          </cell>
          <cell r="F403">
            <v>8</v>
          </cell>
        </row>
        <row r="404">
          <cell r="A404">
            <v>1123</v>
          </cell>
          <cell r="B404" t="str">
            <v>BROCHA PASTELERA REDONDA 1 PZA</v>
          </cell>
          <cell r="C404">
            <v>1</v>
          </cell>
          <cell r="D404">
            <v>1</v>
          </cell>
          <cell r="E404" t="str">
            <v>Stock</v>
          </cell>
          <cell r="F404">
            <v>14</v>
          </cell>
        </row>
        <row r="405">
          <cell r="A405">
            <v>1124</v>
          </cell>
          <cell r="B405" t="str">
            <v>BROCHA P/PARRILLA 1 PZA</v>
          </cell>
          <cell r="C405">
            <v>1</v>
          </cell>
          <cell r="D405">
            <v>1</v>
          </cell>
          <cell r="E405" t="str">
            <v>Stock</v>
          </cell>
          <cell r="F405">
            <v>8</v>
          </cell>
        </row>
        <row r="406">
          <cell r="A406">
            <v>1125</v>
          </cell>
          <cell r="B406" t="str">
            <v>BROCHA P/PARRILLA LARGA</v>
          </cell>
          <cell r="C406">
            <v>1</v>
          </cell>
          <cell r="D406">
            <v>1</v>
          </cell>
          <cell r="E406" t="str">
            <v>Stock</v>
          </cell>
          <cell r="F406">
            <v>14</v>
          </cell>
        </row>
        <row r="407">
          <cell r="A407">
            <v>1126</v>
          </cell>
          <cell r="B407" t="str">
            <v>RASQUETA PLASTICA 1 PZA</v>
          </cell>
          <cell r="C407">
            <v>1</v>
          </cell>
          <cell r="D407">
            <v>1</v>
          </cell>
          <cell r="E407" t="str">
            <v>Stock</v>
          </cell>
          <cell r="F407">
            <v>14</v>
          </cell>
        </row>
        <row r="408">
          <cell r="A408">
            <v>1127</v>
          </cell>
          <cell r="B408" t="str">
            <v>RASQUETA PLASTICA CORTA 1 PZA</v>
          </cell>
          <cell r="C408">
            <v>1</v>
          </cell>
          <cell r="D408">
            <v>1</v>
          </cell>
          <cell r="E408" t="str">
            <v>Stock</v>
          </cell>
          <cell r="F408">
            <v>8</v>
          </cell>
        </row>
        <row r="409">
          <cell r="A409">
            <v>1128</v>
          </cell>
          <cell r="B409" t="str">
            <v>CEPILLO P/SANITARIO 1 PZA</v>
          </cell>
          <cell r="C409">
            <v>1</v>
          </cell>
          <cell r="D409">
            <v>1</v>
          </cell>
          <cell r="E409" t="str">
            <v>Stock</v>
          </cell>
          <cell r="F409">
            <v>8</v>
          </cell>
        </row>
        <row r="410">
          <cell r="A410">
            <v>1130</v>
          </cell>
          <cell r="B410" t="str">
            <v>CEPILLO P/CIRUGIA 1 PZA</v>
          </cell>
          <cell r="C410">
            <v>12</v>
          </cell>
          <cell r="D410">
            <v>12</v>
          </cell>
          <cell r="E410" t="str">
            <v>Stock</v>
          </cell>
          <cell r="F410">
            <v>8</v>
          </cell>
        </row>
        <row r="411">
          <cell r="A411">
            <v>1134</v>
          </cell>
          <cell r="B411" t="str">
            <v>CEPILLO P/CONTENED.GRANDE ROJO</v>
          </cell>
          <cell r="C411">
            <v>1</v>
          </cell>
          <cell r="D411">
            <v>1</v>
          </cell>
          <cell r="E411" t="str">
            <v>Stock</v>
          </cell>
          <cell r="F411">
            <v>14</v>
          </cell>
        </row>
        <row r="412">
          <cell r="A412">
            <v>1135</v>
          </cell>
          <cell r="B412" t="str">
            <v>CEPILLO P/CONTENED.GRANDE VERD</v>
          </cell>
          <cell r="C412">
            <v>1</v>
          </cell>
          <cell r="D412">
            <v>1</v>
          </cell>
          <cell r="E412" t="str">
            <v>Stock</v>
          </cell>
          <cell r="F412">
            <v>14</v>
          </cell>
        </row>
        <row r="413">
          <cell r="A413">
            <v>1136</v>
          </cell>
          <cell r="B413" t="str">
            <v>CEPILLO P/CONTENED.GRANDE AZUL</v>
          </cell>
          <cell r="C413">
            <v>12</v>
          </cell>
          <cell r="D413">
            <v>12</v>
          </cell>
          <cell r="E413" t="str">
            <v>Sobre Pedido</v>
          </cell>
          <cell r="F413">
            <v>28</v>
          </cell>
        </row>
        <row r="414">
          <cell r="A414">
            <v>1137</v>
          </cell>
          <cell r="B414" t="str">
            <v>RASTRILLO PLAST. P/VIDRIOS 12"</v>
          </cell>
          <cell r="C414">
            <v>10</v>
          </cell>
          <cell r="D414">
            <v>10</v>
          </cell>
          <cell r="E414" t="str">
            <v>Stock</v>
          </cell>
          <cell r="F414">
            <v>8</v>
          </cell>
        </row>
        <row r="415">
          <cell r="A415">
            <v>1138</v>
          </cell>
          <cell r="B415" t="str">
            <v>RASTRILLO PLAST. P/VIDRIOS 18"</v>
          </cell>
          <cell r="C415">
            <v>10</v>
          </cell>
          <cell r="D415">
            <v>10</v>
          </cell>
          <cell r="E415" t="str">
            <v>Stock</v>
          </cell>
          <cell r="F415">
            <v>8</v>
          </cell>
        </row>
        <row r="416">
          <cell r="A416">
            <v>1141</v>
          </cell>
          <cell r="B416" t="str">
            <v>CEPILLO P/CARROCERIAS 1 PZA</v>
          </cell>
          <cell r="C416">
            <v>12</v>
          </cell>
          <cell r="D416">
            <v>12</v>
          </cell>
          <cell r="E416" t="str">
            <v>Stock</v>
          </cell>
          <cell r="F416">
            <v>8</v>
          </cell>
        </row>
        <row r="417">
          <cell r="A417">
            <v>1142</v>
          </cell>
          <cell r="B417" t="str">
            <v>MANGOS DE MADERA 1 PZA</v>
          </cell>
          <cell r="C417">
            <v>12</v>
          </cell>
          <cell r="D417">
            <v>12</v>
          </cell>
          <cell r="E417" t="str">
            <v>Stock</v>
          </cell>
          <cell r="F417">
            <v>8</v>
          </cell>
        </row>
        <row r="418">
          <cell r="A418">
            <v>1143</v>
          </cell>
          <cell r="B418" t="str">
            <v>MOP SECO 18" 1 PZA</v>
          </cell>
          <cell r="C418">
            <v>1</v>
          </cell>
          <cell r="D418">
            <v>1</v>
          </cell>
          <cell r="E418" t="str">
            <v>Stock</v>
          </cell>
          <cell r="F418">
            <v>21</v>
          </cell>
        </row>
        <row r="419">
          <cell r="A419">
            <v>1144</v>
          </cell>
          <cell r="B419" t="str">
            <v>REPUESTO MOP 18" 1 PZA</v>
          </cell>
          <cell r="C419">
            <v>1</v>
          </cell>
          <cell r="D419">
            <v>1</v>
          </cell>
          <cell r="E419" t="str">
            <v>Stock</v>
          </cell>
          <cell r="F419">
            <v>21</v>
          </cell>
        </row>
        <row r="420">
          <cell r="A420">
            <v>1146</v>
          </cell>
          <cell r="B420" t="str">
            <v>REPUESTO MOP 36" 1 PZA</v>
          </cell>
          <cell r="C420">
            <v>1</v>
          </cell>
          <cell r="D420">
            <v>1</v>
          </cell>
          <cell r="E420" t="str">
            <v>Stock</v>
          </cell>
          <cell r="F420">
            <v>21</v>
          </cell>
        </row>
        <row r="421">
          <cell r="A421">
            <v>1147</v>
          </cell>
          <cell r="B421" t="str">
            <v>CANAL METAL.P/RASTRILLO C/HULE</v>
          </cell>
          <cell r="C421">
            <v>1</v>
          </cell>
          <cell r="D421">
            <v>1</v>
          </cell>
          <cell r="E421" t="str">
            <v>Stock</v>
          </cell>
          <cell r="F421">
            <v>8</v>
          </cell>
        </row>
        <row r="422">
          <cell r="A422">
            <v>1148</v>
          </cell>
          <cell r="B422" t="str">
            <v>REPUESTO DE HULE P/RAST MET 12</v>
          </cell>
          <cell r="C422">
            <v>1</v>
          </cell>
          <cell r="D422">
            <v>1</v>
          </cell>
          <cell r="E422" t="str">
            <v>Stock</v>
          </cell>
          <cell r="F422">
            <v>8</v>
          </cell>
        </row>
        <row r="423">
          <cell r="A423">
            <v>1149</v>
          </cell>
          <cell r="B423" t="str">
            <v>CANAL METAL.P/RASTRILLO C/HULE</v>
          </cell>
          <cell r="C423">
            <v>1</v>
          </cell>
          <cell r="D423">
            <v>1</v>
          </cell>
          <cell r="E423" t="str">
            <v>Stock</v>
          </cell>
          <cell r="F423">
            <v>8</v>
          </cell>
        </row>
        <row r="424">
          <cell r="A424">
            <v>1150</v>
          </cell>
          <cell r="B424" t="str">
            <v>REPUESTO DE HULE P/RAST MET 18</v>
          </cell>
          <cell r="C424">
            <v>1</v>
          </cell>
          <cell r="D424">
            <v>1</v>
          </cell>
          <cell r="E424" t="str">
            <v>Stock</v>
          </cell>
          <cell r="F424">
            <v>8</v>
          </cell>
        </row>
        <row r="425">
          <cell r="A425">
            <v>1151</v>
          </cell>
          <cell r="B425" t="str">
            <v>RASTRILLO TITAN PISOS 18"</v>
          </cell>
          <cell r="C425">
            <v>2</v>
          </cell>
          <cell r="D425">
            <v>2</v>
          </cell>
          <cell r="E425" t="str">
            <v>Stock</v>
          </cell>
          <cell r="F425">
            <v>14</v>
          </cell>
        </row>
        <row r="426">
          <cell r="A426">
            <v>1152</v>
          </cell>
          <cell r="B426" t="str">
            <v>REPUESTO TITAN 18" 1 PZA.</v>
          </cell>
          <cell r="C426">
            <v>1</v>
          </cell>
          <cell r="D426">
            <v>1</v>
          </cell>
          <cell r="E426" t="str">
            <v>Stock</v>
          </cell>
          <cell r="F426">
            <v>14</v>
          </cell>
        </row>
        <row r="427">
          <cell r="A427">
            <v>1153</v>
          </cell>
          <cell r="B427" t="str">
            <v>MANGO P/RASTRILLO TITAN 1 PZA.</v>
          </cell>
          <cell r="C427">
            <v>1</v>
          </cell>
          <cell r="D427">
            <v>1</v>
          </cell>
          <cell r="E427" t="str">
            <v>Stock</v>
          </cell>
          <cell r="F427">
            <v>14</v>
          </cell>
        </row>
        <row r="428">
          <cell r="A428">
            <v>1154</v>
          </cell>
          <cell r="B428" t="str">
            <v>MANGO TELESC.P/RAST 2X1.25M</v>
          </cell>
          <cell r="C428">
            <v>1</v>
          </cell>
          <cell r="D428">
            <v>1</v>
          </cell>
          <cell r="E428" t="str">
            <v>Stock</v>
          </cell>
          <cell r="F428">
            <v>8</v>
          </cell>
        </row>
        <row r="429">
          <cell r="A429">
            <v>1155</v>
          </cell>
          <cell r="B429" t="str">
            <v>MANGO TELESC.P/RAST 3X2M</v>
          </cell>
          <cell r="C429">
            <v>1</v>
          </cell>
          <cell r="D429">
            <v>1</v>
          </cell>
          <cell r="E429" t="str">
            <v>Stock</v>
          </cell>
          <cell r="F429">
            <v>8</v>
          </cell>
        </row>
        <row r="430">
          <cell r="A430">
            <v>1160</v>
          </cell>
          <cell r="B430" t="str">
            <v>LAVADOR DE VIDRIO 18" 1 PZA.</v>
          </cell>
          <cell r="C430">
            <v>1</v>
          </cell>
          <cell r="D430">
            <v>1</v>
          </cell>
          <cell r="E430" t="str">
            <v>Stock</v>
          </cell>
          <cell r="F430">
            <v>8</v>
          </cell>
        </row>
        <row r="431">
          <cell r="A431">
            <v>1161</v>
          </cell>
          <cell r="B431" t="str">
            <v>REPUESTO LAVADOR DE VIDRIO 18"</v>
          </cell>
          <cell r="C431">
            <v>1</v>
          </cell>
          <cell r="D431">
            <v>1</v>
          </cell>
          <cell r="E431" t="str">
            <v>Stock</v>
          </cell>
          <cell r="F431">
            <v>8</v>
          </cell>
        </row>
        <row r="432">
          <cell r="A432">
            <v>1162</v>
          </cell>
          <cell r="B432" t="str">
            <v>ESPATULA P/VIDRIOS 1 PZA</v>
          </cell>
          <cell r="C432">
            <v>1</v>
          </cell>
          <cell r="D432">
            <v>1</v>
          </cell>
          <cell r="E432" t="str">
            <v>Stock</v>
          </cell>
          <cell r="F432">
            <v>8</v>
          </cell>
        </row>
        <row r="433">
          <cell r="A433">
            <v>1163</v>
          </cell>
          <cell r="B433" t="str">
            <v>REPUESTOS P/ESPATULA (10 PZAS)</v>
          </cell>
          <cell r="C433">
            <v>1</v>
          </cell>
          <cell r="D433">
            <v>1</v>
          </cell>
          <cell r="E433" t="str">
            <v>Stock</v>
          </cell>
          <cell r="F433">
            <v>8</v>
          </cell>
        </row>
        <row r="434">
          <cell r="A434">
            <v>1164</v>
          </cell>
          <cell r="B434" t="str">
            <v>SOSTEN P/RASTRILLO METALICO</v>
          </cell>
          <cell r="C434">
            <v>1</v>
          </cell>
          <cell r="D434">
            <v>1</v>
          </cell>
          <cell r="E434" t="str">
            <v>Stock</v>
          </cell>
          <cell r="F434">
            <v>8</v>
          </cell>
        </row>
        <row r="435">
          <cell r="A435">
            <v>1166</v>
          </cell>
          <cell r="B435" t="str">
            <v>MANGO PLASTICO PARA HI-LO</v>
          </cell>
          <cell r="C435">
            <v>1</v>
          </cell>
          <cell r="D435">
            <v>1</v>
          </cell>
          <cell r="E435" t="str">
            <v>Stock</v>
          </cell>
          <cell r="F435">
            <v>8</v>
          </cell>
        </row>
        <row r="436">
          <cell r="A436">
            <v>1171</v>
          </cell>
          <cell r="B436" t="str">
            <v>BASE P/DOSIF. LIQ. GOTEADOR RM</v>
          </cell>
          <cell r="C436">
            <v>1</v>
          </cell>
          <cell r="D436">
            <v>1</v>
          </cell>
          <cell r="E436" t="str">
            <v>Stock</v>
          </cell>
          <cell r="F436">
            <v>21</v>
          </cell>
        </row>
        <row r="437">
          <cell r="A437">
            <v>1177</v>
          </cell>
          <cell r="B437" t="str">
            <v>RASTRILLO P/PISOS 30"</v>
          </cell>
          <cell r="C437">
            <v>1</v>
          </cell>
          <cell r="D437">
            <v>1</v>
          </cell>
          <cell r="E437" t="str">
            <v>Stock</v>
          </cell>
          <cell r="F437">
            <v>21</v>
          </cell>
        </row>
        <row r="438">
          <cell r="A438">
            <v>1178</v>
          </cell>
          <cell r="B438" t="str">
            <v>BROCHA PLANA 4" C/MANGO PLAST.</v>
          </cell>
          <cell r="C438">
            <v>1</v>
          </cell>
          <cell r="D438">
            <v>1</v>
          </cell>
          <cell r="E438" t="str">
            <v>Stock</v>
          </cell>
          <cell r="F438">
            <v>8</v>
          </cell>
        </row>
        <row r="439">
          <cell r="A439">
            <v>1179</v>
          </cell>
          <cell r="B439" t="str">
            <v>MAZO SANITARIO</v>
          </cell>
          <cell r="C439">
            <v>1</v>
          </cell>
          <cell r="D439">
            <v>1</v>
          </cell>
          <cell r="E439" t="str">
            <v>Stock</v>
          </cell>
          <cell r="F439">
            <v>21</v>
          </cell>
        </row>
        <row r="440">
          <cell r="A440">
            <v>1180</v>
          </cell>
          <cell r="B440" t="str">
            <v>SERV. MENSUAL CITRUS 0.5L</v>
          </cell>
          <cell r="C440">
            <v>1</v>
          </cell>
          <cell r="D440">
            <v>1</v>
          </cell>
          <cell r="E440" t="str">
            <v>Stock</v>
          </cell>
          <cell r="F440">
            <v>7</v>
          </cell>
        </row>
        <row r="441">
          <cell r="A441">
            <v>1181</v>
          </cell>
          <cell r="B441" t="str">
            <v>LIQUIDO GOTEADOR CITRUS 0.25L</v>
          </cell>
          <cell r="C441">
            <v>1</v>
          </cell>
          <cell r="D441">
            <v>1</v>
          </cell>
          <cell r="E441" t="str">
            <v>Stock</v>
          </cell>
          <cell r="F441">
            <v>7</v>
          </cell>
        </row>
        <row r="442">
          <cell r="A442">
            <v>1182</v>
          </cell>
          <cell r="B442" t="str">
            <v>SERV. MENSUAL CITRUS 1L</v>
          </cell>
          <cell r="C442">
            <v>12</v>
          </cell>
          <cell r="D442">
            <v>12</v>
          </cell>
          <cell r="E442" t="str">
            <v>Stock</v>
          </cell>
          <cell r="F442">
            <v>7</v>
          </cell>
        </row>
        <row r="443">
          <cell r="A443">
            <v>1183</v>
          </cell>
          <cell r="B443" t="str">
            <v>RASTRILLO METAL. P/VIDRIOS 12"</v>
          </cell>
          <cell r="C443">
            <v>1</v>
          </cell>
          <cell r="D443">
            <v>1</v>
          </cell>
          <cell r="E443" t="str">
            <v>Stock</v>
          </cell>
          <cell r="F443">
            <v>8</v>
          </cell>
        </row>
        <row r="444">
          <cell r="A444">
            <v>1184</v>
          </cell>
          <cell r="B444" t="str">
            <v>LIQUIDO GOTEADOR CITRUS 20 LT</v>
          </cell>
          <cell r="C444">
            <v>1</v>
          </cell>
          <cell r="D444">
            <v>1</v>
          </cell>
          <cell r="E444" t="str">
            <v>Stock</v>
          </cell>
          <cell r="F444">
            <v>7</v>
          </cell>
        </row>
        <row r="445">
          <cell r="A445">
            <v>1185</v>
          </cell>
          <cell r="B445" t="str">
            <v>SERV.MENSUAL CEREZA 0.5LT</v>
          </cell>
          <cell r="C445">
            <v>1</v>
          </cell>
          <cell r="D445">
            <v>1</v>
          </cell>
          <cell r="E445" t="str">
            <v>Stock</v>
          </cell>
          <cell r="F445">
            <v>7</v>
          </cell>
        </row>
        <row r="446">
          <cell r="A446">
            <v>1186</v>
          </cell>
          <cell r="B446" t="str">
            <v>LIQUIDO GOTEADOR CEREZA</v>
          </cell>
          <cell r="C446">
            <v>12</v>
          </cell>
          <cell r="D446">
            <v>12</v>
          </cell>
          <cell r="E446" t="str">
            <v>Stock</v>
          </cell>
          <cell r="F446">
            <v>7</v>
          </cell>
        </row>
        <row r="447">
          <cell r="A447">
            <v>1187</v>
          </cell>
          <cell r="B447" t="str">
            <v>SERV. MENSUAL CEREZA 1L</v>
          </cell>
          <cell r="C447">
            <v>12</v>
          </cell>
          <cell r="D447">
            <v>12</v>
          </cell>
          <cell r="E447" t="str">
            <v>Stock</v>
          </cell>
          <cell r="F447">
            <v>7</v>
          </cell>
        </row>
        <row r="448">
          <cell r="A448">
            <v>1188</v>
          </cell>
          <cell r="B448" t="str">
            <v>RASTRILLO METAL. P/VIDRIOS 18"</v>
          </cell>
          <cell r="C448">
            <v>1</v>
          </cell>
          <cell r="D448">
            <v>1</v>
          </cell>
          <cell r="E448" t="str">
            <v>Stock</v>
          </cell>
          <cell r="F448">
            <v>8</v>
          </cell>
        </row>
        <row r="449">
          <cell r="A449">
            <v>1189</v>
          </cell>
          <cell r="B449" t="str">
            <v>LIQUIDO GOTEADOR CEREZA</v>
          </cell>
          <cell r="C449">
            <v>1</v>
          </cell>
          <cell r="D449">
            <v>1</v>
          </cell>
          <cell r="E449" t="str">
            <v>Stock</v>
          </cell>
          <cell r="F449">
            <v>7</v>
          </cell>
        </row>
        <row r="450">
          <cell r="A450">
            <v>1190</v>
          </cell>
          <cell r="B450" t="str">
            <v>SERV.MENSUAL MANZANA 0.5L</v>
          </cell>
          <cell r="C450">
            <v>1</v>
          </cell>
          <cell r="D450">
            <v>1</v>
          </cell>
          <cell r="E450" t="str">
            <v>Stock</v>
          </cell>
          <cell r="F450">
            <v>7</v>
          </cell>
        </row>
        <row r="451">
          <cell r="A451">
            <v>1191</v>
          </cell>
          <cell r="B451" t="str">
            <v>LIQUIDO GOTEADOR MANZANA</v>
          </cell>
          <cell r="C451">
            <v>12</v>
          </cell>
          <cell r="D451">
            <v>12</v>
          </cell>
          <cell r="E451" t="str">
            <v>Stock</v>
          </cell>
          <cell r="F451">
            <v>7</v>
          </cell>
        </row>
        <row r="452">
          <cell r="A452">
            <v>1192</v>
          </cell>
          <cell r="B452" t="str">
            <v>SERV. MENSUAL MANZANA 1L</v>
          </cell>
          <cell r="C452">
            <v>12</v>
          </cell>
          <cell r="D452">
            <v>12</v>
          </cell>
          <cell r="E452" t="str">
            <v>Stock</v>
          </cell>
          <cell r="F452">
            <v>7</v>
          </cell>
        </row>
        <row r="453">
          <cell r="A453">
            <v>1193</v>
          </cell>
          <cell r="B453" t="str">
            <v>SERV. MENSUAL MANZANA 0.714 LT</v>
          </cell>
          <cell r="C453">
            <v>1</v>
          </cell>
          <cell r="D453">
            <v>1</v>
          </cell>
          <cell r="E453" t="str">
            <v>Stock</v>
          </cell>
          <cell r="F453">
            <v>7</v>
          </cell>
        </row>
        <row r="454">
          <cell r="A454">
            <v>1194</v>
          </cell>
          <cell r="B454" t="str">
            <v>LIQUIDO GOTEADOR MANZANA 20 LT</v>
          </cell>
          <cell r="C454">
            <v>1</v>
          </cell>
          <cell r="D454">
            <v>1</v>
          </cell>
          <cell r="E454" t="str">
            <v>Stock</v>
          </cell>
          <cell r="F454">
            <v>7</v>
          </cell>
        </row>
        <row r="455">
          <cell r="A455">
            <v>1195</v>
          </cell>
          <cell r="B455" t="str">
            <v>SERV. MENSUAL PRIMAVERA 0.5L</v>
          </cell>
          <cell r="C455">
            <v>1</v>
          </cell>
          <cell r="D455">
            <v>1</v>
          </cell>
          <cell r="E455" t="str">
            <v>Stock</v>
          </cell>
          <cell r="F455">
            <v>7</v>
          </cell>
        </row>
        <row r="456">
          <cell r="A456">
            <v>1196</v>
          </cell>
          <cell r="B456" t="str">
            <v>LIQUIDO GOTEADOR PRIMAVERA</v>
          </cell>
          <cell r="C456">
            <v>12</v>
          </cell>
          <cell r="D456">
            <v>12</v>
          </cell>
          <cell r="E456" t="str">
            <v>Stock</v>
          </cell>
          <cell r="F456">
            <v>7</v>
          </cell>
        </row>
        <row r="457">
          <cell r="A457">
            <v>1197</v>
          </cell>
          <cell r="B457" t="str">
            <v>SERV. MENSUAL PRIMAVERA 1 LT</v>
          </cell>
          <cell r="C457">
            <v>1</v>
          </cell>
          <cell r="D457">
            <v>1</v>
          </cell>
          <cell r="E457" t="str">
            <v>Stock</v>
          </cell>
          <cell r="F457">
            <v>7</v>
          </cell>
        </row>
        <row r="458">
          <cell r="A458">
            <v>1198</v>
          </cell>
          <cell r="B458" t="str">
            <v>SERV. MENSUAL PRIMAVERA 0.714L</v>
          </cell>
          <cell r="C458">
            <v>1</v>
          </cell>
          <cell r="D458">
            <v>1</v>
          </cell>
          <cell r="E458" t="str">
            <v>Stock</v>
          </cell>
          <cell r="F458">
            <v>7</v>
          </cell>
        </row>
        <row r="459">
          <cell r="A459">
            <v>1199</v>
          </cell>
          <cell r="B459" t="str">
            <v>LIQUIDO GOTEADOR PRIMAVERA 20L</v>
          </cell>
          <cell r="C459">
            <v>1</v>
          </cell>
          <cell r="D459">
            <v>1</v>
          </cell>
          <cell r="E459" t="str">
            <v>Stock</v>
          </cell>
          <cell r="F459">
            <v>7</v>
          </cell>
        </row>
        <row r="460">
          <cell r="A460">
            <v>1200</v>
          </cell>
          <cell r="B460" t="str">
            <v>SERV. MENSUAL CITRUS 0.714 LT</v>
          </cell>
          <cell r="C460">
            <v>1</v>
          </cell>
          <cell r="D460">
            <v>1</v>
          </cell>
          <cell r="E460" t="str">
            <v>Stock</v>
          </cell>
          <cell r="F460">
            <v>7</v>
          </cell>
        </row>
        <row r="461">
          <cell r="A461">
            <v>1202</v>
          </cell>
          <cell r="B461" t="str">
            <v>SERV. MENSUAL CEREZA 0.714 LT</v>
          </cell>
          <cell r="C461">
            <v>1</v>
          </cell>
          <cell r="D461">
            <v>1</v>
          </cell>
          <cell r="E461" t="str">
            <v>Stock</v>
          </cell>
          <cell r="F461">
            <v>7</v>
          </cell>
        </row>
        <row r="462">
          <cell r="A462">
            <v>1214</v>
          </cell>
          <cell r="B462" t="str">
            <v>KEY ADC 225 20 LTS</v>
          </cell>
          <cell r="C462">
            <v>1</v>
          </cell>
          <cell r="D462">
            <v>1</v>
          </cell>
          <cell r="E462" t="str">
            <v>Sobre Pedido</v>
          </cell>
          <cell r="F462">
            <v>21</v>
          </cell>
        </row>
        <row r="463">
          <cell r="A463">
            <v>1215</v>
          </cell>
          <cell r="B463" t="str">
            <v>KEY ADC 225 200 LTS</v>
          </cell>
          <cell r="C463">
            <v>1</v>
          </cell>
          <cell r="D463">
            <v>1</v>
          </cell>
          <cell r="E463" t="str">
            <v>Sobre Pedido</v>
          </cell>
          <cell r="F463">
            <v>21</v>
          </cell>
        </row>
        <row r="464">
          <cell r="A464">
            <v>1216</v>
          </cell>
          <cell r="B464" t="str">
            <v>DESINF.P/SANIT.SORIANA NARANJA</v>
          </cell>
          <cell r="C464">
            <v>12</v>
          </cell>
          <cell r="D464">
            <v>12</v>
          </cell>
          <cell r="E464" t="str">
            <v>Sobre Pedido</v>
          </cell>
          <cell r="F464">
            <v>7</v>
          </cell>
        </row>
        <row r="465">
          <cell r="A465">
            <v>1217</v>
          </cell>
          <cell r="B465" t="str">
            <v>DESINF.P/SANIT.SORIANA NARANJA</v>
          </cell>
          <cell r="C465">
            <v>1</v>
          </cell>
          <cell r="D465">
            <v>1</v>
          </cell>
          <cell r="E465" t="str">
            <v>Sobre Pedido</v>
          </cell>
          <cell r="F465">
            <v>7</v>
          </cell>
        </row>
        <row r="466">
          <cell r="A466">
            <v>1218</v>
          </cell>
          <cell r="B466" t="str">
            <v>DESINF.P/SANIT.SORIANA NARANJA</v>
          </cell>
          <cell r="C466">
            <v>1</v>
          </cell>
          <cell r="D466">
            <v>1</v>
          </cell>
          <cell r="E466" t="str">
            <v>Sobre Pedido</v>
          </cell>
          <cell r="F466">
            <v>7</v>
          </cell>
        </row>
        <row r="467">
          <cell r="A467">
            <v>1231</v>
          </cell>
          <cell r="B467" t="str">
            <v>CEPILLO P/CONTENED.CHICO ROJO</v>
          </cell>
          <cell r="C467">
            <v>1</v>
          </cell>
          <cell r="D467">
            <v>1</v>
          </cell>
          <cell r="E467" t="str">
            <v>Stock</v>
          </cell>
          <cell r="F467">
            <v>14</v>
          </cell>
        </row>
        <row r="468">
          <cell r="A468">
            <v>1232</v>
          </cell>
          <cell r="B468" t="str">
            <v>CEPILLO P/CONTENED.CHICO VERDE</v>
          </cell>
          <cell r="C468">
            <v>1</v>
          </cell>
          <cell r="D468">
            <v>1</v>
          </cell>
          <cell r="E468" t="str">
            <v>Stock</v>
          </cell>
          <cell r="F468">
            <v>21</v>
          </cell>
        </row>
        <row r="469">
          <cell r="A469">
            <v>1233</v>
          </cell>
          <cell r="B469" t="str">
            <v>CEPILLO P/CONTENED.CHICO AZUL</v>
          </cell>
          <cell r="C469">
            <v>1</v>
          </cell>
          <cell r="D469">
            <v>1</v>
          </cell>
          <cell r="E469" t="str">
            <v>Stock</v>
          </cell>
          <cell r="F469">
            <v>21</v>
          </cell>
        </row>
        <row r="470">
          <cell r="A470">
            <v>1234</v>
          </cell>
          <cell r="B470" t="str">
            <v>CEPILLO P/CARROCERIAS AZUL</v>
          </cell>
          <cell r="C470">
            <v>1</v>
          </cell>
          <cell r="D470">
            <v>1</v>
          </cell>
          <cell r="E470" t="str">
            <v>Stock</v>
          </cell>
          <cell r="F470">
            <v>21</v>
          </cell>
        </row>
        <row r="471">
          <cell r="A471">
            <v>1235</v>
          </cell>
          <cell r="B471" t="str">
            <v>CEPILLO P/CARROCERIAS ROJO</v>
          </cell>
          <cell r="C471">
            <v>1</v>
          </cell>
          <cell r="D471">
            <v>1</v>
          </cell>
          <cell r="E471" t="str">
            <v>Sobre Pedido</v>
          </cell>
          <cell r="F471">
            <v>28</v>
          </cell>
        </row>
        <row r="472">
          <cell r="A472">
            <v>1236</v>
          </cell>
          <cell r="B472" t="str">
            <v>CEPILLO P/CARROCERIAS VERDE</v>
          </cell>
          <cell r="C472">
            <v>1</v>
          </cell>
          <cell r="D472">
            <v>1</v>
          </cell>
          <cell r="E472" t="str">
            <v>Sobre Pedido</v>
          </cell>
          <cell r="F472">
            <v>21</v>
          </cell>
        </row>
        <row r="473">
          <cell r="A473">
            <v>1237</v>
          </cell>
          <cell r="B473" t="str">
            <v>DESINF. P/SANIT.SORIANA FLORAL</v>
          </cell>
          <cell r="C473">
            <v>12</v>
          </cell>
          <cell r="D473">
            <v>12</v>
          </cell>
          <cell r="E473" t="str">
            <v>Sobre Pedido</v>
          </cell>
          <cell r="F473">
            <v>7</v>
          </cell>
        </row>
        <row r="474">
          <cell r="A474">
            <v>1238</v>
          </cell>
          <cell r="B474" t="str">
            <v>DESINF.P/SANIT.SORIANA FLORAL</v>
          </cell>
          <cell r="C474">
            <v>1</v>
          </cell>
          <cell r="D474">
            <v>1</v>
          </cell>
          <cell r="E474" t="str">
            <v>Sobre Pedido</v>
          </cell>
          <cell r="F474">
            <v>7</v>
          </cell>
        </row>
        <row r="475">
          <cell r="A475">
            <v>1239</v>
          </cell>
          <cell r="B475" t="str">
            <v>DESINF. P/SANIT.SORIANA FLORAL</v>
          </cell>
          <cell r="C475">
            <v>1</v>
          </cell>
          <cell r="D475">
            <v>1</v>
          </cell>
          <cell r="E475" t="str">
            <v>Sobre Pedido</v>
          </cell>
          <cell r="F475">
            <v>7</v>
          </cell>
        </row>
        <row r="476">
          <cell r="A476">
            <v>1242</v>
          </cell>
          <cell r="B476" t="str">
            <v>CEPILLO HERCULES CORTO ROJO</v>
          </cell>
          <cell r="C476">
            <v>1</v>
          </cell>
          <cell r="D476">
            <v>1</v>
          </cell>
          <cell r="E476" t="str">
            <v>Stock</v>
          </cell>
          <cell r="F476">
            <v>8</v>
          </cell>
        </row>
        <row r="477">
          <cell r="A477">
            <v>1243</v>
          </cell>
          <cell r="B477" t="str">
            <v>CEPILLO HERCULES CORTO VERDE</v>
          </cell>
          <cell r="C477">
            <v>1</v>
          </cell>
          <cell r="D477">
            <v>1</v>
          </cell>
          <cell r="E477" t="str">
            <v>Stock</v>
          </cell>
          <cell r="F477">
            <v>8</v>
          </cell>
        </row>
        <row r="478">
          <cell r="A478">
            <v>1244</v>
          </cell>
          <cell r="B478" t="str">
            <v>CEPILLO HERCULES CORTO AZUL</v>
          </cell>
          <cell r="C478">
            <v>1</v>
          </cell>
          <cell r="D478">
            <v>1</v>
          </cell>
          <cell r="E478" t="str">
            <v>Stock</v>
          </cell>
          <cell r="F478">
            <v>8</v>
          </cell>
        </row>
        <row r="479">
          <cell r="A479">
            <v>1245</v>
          </cell>
          <cell r="B479" t="str">
            <v>CEPILLO HERCULES CORTO AMARILL</v>
          </cell>
          <cell r="C479">
            <v>1</v>
          </cell>
          <cell r="D479">
            <v>1</v>
          </cell>
          <cell r="E479" t="str">
            <v>Stock</v>
          </cell>
          <cell r="F479">
            <v>8</v>
          </cell>
        </row>
        <row r="480">
          <cell r="A480">
            <v>1246</v>
          </cell>
          <cell r="B480" t="str">
            <v>CEPILLO HERCULES LARGO AZUL</v>
          </cell>
          <cell r="C480">
            <v>1</v>
          </cell>
          <cell r="D480">
            <v>1</v>
          </cell>
          <cell r="E480" t="str">
            <v>Stock</v>
          </cell>
          <cell r="F480">
            <v>8</v>
          </cell>
        </row>
        <row r="481">
          <cell r="A481">
            <v>1247</v>
          </cell>
          <cell r="B481" t="str">
            <v>CEPILLO HERCULES LARGO ROJO</v>
          </cell>
          <cell r="C481">
            <v>1</v>
          </cell>
          <cell r="D481">
            <v>1</v>
          </cell>
          <cell r="E481" t="str">
            <v>Stock</v>
          </cell>
          <cell r="F481">
            <v>8</v>
          </cell>
        </row>
        <row r="482">
          <cell r="A482">
            <v>1248</v>
          </cell>
          <cell r="B482" t="str">
            <v>CEPILLO HERCULES LARGO VERDE</v>
          </cell>
          <cell r="C482">
            <v>1</v>
          </cell>
          <cell r="D482">
            <v>1</v>
          </cell>
          <cell r="E482" t="str">
            <v>Stock</v>
          </cell>
          <cell r="F482">
            <v>8</v>
          </cell>
        </row>
        <row r="483">
          <cell r="A483">
            <v>1249</v>
          </cell>
          <cell r="B483" t="str">
            <v>CEPILLO HERCULES LARGO AMARILL</v>
          </cell>
          <cell r="C483">
            <v>1</v>
          </cell>
          <cell r="D483">
            <v>1</v>
          </cell>
          <cell r="E483" t="str">
            <v>Stock</v>
          </cell>
          <cell r="F483">
            <v>8</v>
          </cell>
        </row>
        <row r="484">
          <cell r="A484">
            <v>1250</v>
          </cell>
          <cell r="B484" t="str">
            <v>CEPILLO 10 BLOCK POLIPROP ROJ</v>
          </cell>
          <cell r="C484">
            <v>2</v>
          </cell>
          <cell r="D484">
            <v>2</v>
          </cell>
          <cell r="E484" t="str">
            <v>Sobre Pedido</v>
          </cell>
          <cell r="F484">
            <v>21</v>
          </cell>
        </row>
        <row r="485">
          <cell r="A485">
            <v>1251</v>
          </cell>
          <cell r="B485" t="str">
            <v>REPUESTO CEPILLO POLIPRO VERDE</v>
          </cell>
          <cell r="C485">
            <v>2</v>
          </cell>
          <cell r="D485">
            <v>2</v>
          </cell>
          <cell r="E485" t="str">
            <v>Stock</v>
          </cell>
          <cell r="F485">
            <v>8</v>
          </cell>
        </row>
        <row r="486">
          <cell r="A486">
            <v>1252</v>
          </cell>
          <cell r="B486" t="str">
            <v>REPUESTO CEPILLO POLIPRO AMARI</v>
          </cell>
          <cell r="C486">
            <v>2</v>
          </cell>
          <cell r="D486">
            <v>2</v>
          </cell>
          <cell r="E486" t="str">
            <v>Sobre Pedido</v>
          </cell>
          <cell r="F486">
            <v>21</v>
          </cell>
        </row>
        <row r="487">
          <cell r="A487">
            <v>1253</v>
          </cell>
          <cell r="B487" t="str">
            <v>REPUESTO CEPILLO POLIPROP AZUL</v>
          </cell>
          <cell r="C487">
            <v>2</v>
          </cell>
          <cell r="D487">
            <v>2</v>
          </cell>
          <cell r="E487" t="str">
            <v>Sobre Pedido</v>
          </cell>
          <cell r="F487">
            <v>21</v>
          </cell>
        </row>
        <row r="488">
          <cell r="A488">
            <v>1254</v>
          </cell>
          <cell r="B488" t="str">
            <v>REPUESTO CEPILLO P/PISO POLIPR</v>
          </cell>
          <cell r="C488">
            <v>12</v>
          </cell>
          <cell r="D488">
            <v>12</v>
          </cell>
          <cell r="E488" t="str">
            <v>Sobre Pedido</v>
          </cell>
          <cell r="F488">
            <v>21</v>
          </cell>
        </row>
        <row r="489">
          <cell r="A489">
            <v>1255</v>
          </cell>
          <cell r="B489" t="str">
            <v>CEPILLO DE 9¨ PVC</v>
          </cell>
          <cell r="C489">
            <v>6</v>
          </cell>
          <cell r="D489">
            <v>6</v>
          </cell>
          <cell r="E489" t="str">
            <v>Sobre Pedido</v>
          </cell>
          <cell r="F489">
            <v>21</v>
          </cell>
        </row>
        <row r="490">
          <cell r="A490">
            <v>1256</v>
          </cell>
          <cell r="B490" t="str">
            <v>REPUESTO ODOCONTROL HOMBRE</v>
          </cell>
          <cell r="C490">
            <v>12</v>
          </cell>
          <cell r="D490">
            <v>12</v>
          </cell>
          <cell r="E490" t="str">
            <v>Sobre Pedido</v>
          </cell>
          <cell r="F490">
            <v>14</v>
          </cell>
        </row>
        <row r="491">
          <cell r="A491">
            <v>1257</v>
          </cell>
          <cell r="B491" t="str">
            <v>JALADOR HULE ESP NEGRO MTAL 45</v>
          </cell>
          <cell r="C491">
            <v>24</v>
          </cell>
          <cell r="D491">
            <v>24</v>
          </cell>
          <cell r="E491" t="str">
            <v>Sobre Pedido</v>
          </cell>
          <cell r="F491">
            <v>21</v>
          </cell>
        </row>
        <row r="492">
          <cell r="A492">
            <v>1258</v>
          </cell>
          <cell r="B492" t="str">
            <v>JALADOR HULE ESP NEGRO MTAL 75</v>
          </cell>
          <cell r="C492">
            <v>24</v>
          </cell>
          <cell r="D492">
            <v>24</v>
          </cell>
          <cell r="E492" t="str">
            <v>Sobre Pedido</v>
          </cell>
          <cell r="F492">
            <v>21</v>
          </cell>
        </row>
        <row r="493">
          <cell r="A493">
            <v>1259</v>
          </cell>
          <cell r="B493" t="str">
            <v>BASTON ALUM ESTRIADO SIN PUNTA</v>
          </cell>
          <cell r="C493">
            <v>6</v>
          </cell>
          <cell r="D493">
            <v>6</v>
          </cell>
          <cell r="E493" t="str">
            <v>Sobre Pedido</v>
          </cell>
          <cell r="F493">
            <v>21</v>
          </cell>
        </row>
        <row r="494">
          <cell r="A494">
            <v>1260</v>
          </cell>
          <cell r="B494" t="str">
            <v>CEPILLO CIRCULAR LECHUGUILLA</v>
          </cell>
          <cell r="C494">
            <v>1</v>
          </cell>
          <cell r="D494">
            <v>1</v>
          </cell>
          <cell r="E494" t="str">
            <v>Sobre Pedido</v>
          </cell>
          <cell r="F494">
            <v>21</v>
          </cell>
        </row>
        <row r="495">
          <cell r="A495">
            <v>1261</v>
          </cell>
          <cell r="B495" t="str">
            <v>LIQ. GOTEADOR MORA 0.25 LT</v>
          </cell>
          <cell r="C495">
            <v>12</v>
          </cell>
          <cell r="D495">
            <v>12</v>
          </cell>
          <cell r="E495" t="str">
            <v>Sobre Pedido</v>
          </cell>
          <cell r="F495">
            <v>7</v>
          </cell>
        </row>
        <row r="496">
          <cell r="A496">
            <v>1262</v>
          </cell>
          <cell r="B496" t="str">
            <v>SERV. MENSUAL MORA 1 LT</v>
          </cell>
          <cell r="C496">
            <v>12</v>
          </cell>
          <cell r="D496">
            <v>12</v>
          </cell>
          <cell r="E496" t="str">
            <v>Sobre Pedido</v>
          </cell>
          <cell r="F496">
            <v>7</v>
          </cell>
        </row>
        <row r="497">
          <cell r="A497">
            <v>1263</v>
          </cell>
          <cell r="B497" t="str">
            <v>SERV. MENSUAL MORA 0.714 LT.</v>
          </cell>
          <cell r="C497">
            <v>1</v>
          </cell>
          <cell r="D497">
            <v>1</v>
          </cell>
          <cell r="E497" t="str">
            <v>Sobre Pedido</v>
          </cell>
          <cell r="F497">
            <v>7</v>
          </cell>
        </row>
        <row r="498">
          <cell r="A498">
            <v>1264</v>
          </cell>
          <cell r="B498" t="str">
            <v>LIQ. GOTEADOR MORA  20 LT</v>
          </cell>
          <cell r="C498">
            <v>1</v>
          </cell>
          <cell r="D498">
            <v>1</v>
          </cell>
          <cell r="E498" t="str">
            <v>Sobre Pedido</v>
          </cell>
          <cell r="F498">
            <v>7</v>
          </cell>
        </row>
        <row r="499">
          <cell r="A499">
            <v>1265</v>
          </cell>
          <cell r="B499" t="str">
            <v>CEPILLO PVC SERIE 18 14¨</v>
          </cell>
          <cell r="C499">
            <v>12</v>
          </cell>
          <cell r="D499">
            <v>12</v>
          </cell>
          <cell r="E499" t="str">
            <v>Sobre Pedido</v>
          </cell>
          <cell r="F499">
            <v>14</v>
          </cell>
        </row>
        <row r="500">
          <cell r="A500">
            <v>1266</v>
          </cell>
          <cell r="B500" t="str">
            <v>CEPILLO P/PISOS HI-LO BLANCO</v>
          </cell>
          <cell r="C500">
            <v>1</v>
          </cell>
          <cell r="D500">
            <v>1</v>
          </cell>
          <cell r="E500" t="str">
            <v>Sobre Pedido</v>
          </cell>
          <cell r="F500">
            <v>42</v>
          </cell>
        </row>
        <row r="501">
          <cell r="A501">
            <v>1267</v>
          </cell>
          <cell r="B501" t="str">
            <v>CEPILLO P/PISOS HI-LO AZUL</v>
          </cell>
          <cell r="C501">
            <v>1</v>
          </cell>
          <cell r="D501">
            <v>1</v>
          </cell>
          <cell r="E501" t="str">
            <v>Sobre Pedido</v>
          </cell>
          <cell r="F501">
            <v>42</v>
          </cell>
        </row>
        <row r="502">
          <cell r="A502">
            <v>1268</v>
          </cell>
          <cell r="B502" t="str">
            <v>CEPILLO P/PISOS HI-LO VERDE</v>
          </cell>
          <cell r="C502">
            <v>1</v>
          </cell>
          <cell r="D502">
            <v>1</v>
          </cell>
          <cell r="E502" t="str">
            <v>Sobre Pedido</v>
          </cell>
          <cell r="F502">
            <v>42</v>
          </cell>
        </row>
        <row r="503">
          <cell r="A503">
            <v>1269</v>
          </cell>
          <cell r="B503" t="str">
            <v>CEPILLO P/PISOS HI-LO ROJO</v>
          </cell>
          <cell r="C503">
            <v>1</v>
          </cell>
          <cell r="D503">
            <v>1</v>
          </cell>
          <cell r="E503" t="str">
            <v>Sobre Pedido</v>
          </cell>
          <cell r="F503">
            <v>42</v>
          </cell>
        </row>
        <row r="504">
          <cell r="A504">
            <v>1270</v>
          </cell>
          <cell r="B504" t="str">
            <v>CEPILLO P/TUBERIA 1" BLANCO</v>
          </cell>
          <cell r="C504">
            <v>1</v>
          </cell>
          <cell r="D504">
            <v>1</v>
          </cell>
          <cell r="E504" t="str">
            <v>Sobre Pedido</v>
          </cell>
          <cell r="F504">
            <v>21</v>
          </cell>
        </row>
        <row r="505">
          <cell r="A505">
            <v>1271</v>
          </cell>
          <cell r="B505" t="str">
            <v>CEPILLO P/TUBERIA 1" AMARILLO</v>
          </cell>
          <cell r="C505">
            <v>1</v>
          </cell>
          <cell r="D505">
            <v>1</v>
          </cell>
          <cell r="E505" t="str">
            <v>Sobre Pedido</v>
          </cell>
          <cell r="F505">
            <v>21</v>
          </cell>
        </row>
        <row r="506">
          <cell r="A506">
            <v>1272</v>
          </cell>
          <cell r="B506" t="str">
            <v>MANGO PARA MOP 54" (IMPORTADO)</v>
          </cell>
          <cell r="C506">
            <v>1</v>
          </cell>
          <cell r="D506">
            <v>1</v>
          </cell>
          <cell r="E506" t="str">
            <v>Sobre Pedido</v>
          </cell>
          <cell r="F506">
            <v>21</v>
          </cell>
        </row>
        <row r="507">
          <cell r="A507">
            <v>1273</v>
          </cell>
          <cell r="B507" t="str">
            <v>MOP SECO 18" IMPORT 1 PZA</v>
          </cell>
          <cell r="C507">
            <v>1</v>
          </cell>
          <cell r="D507">
            <v>1</v>
          </cell>
          <cell r="E507" t="str">
            <v>Sobre Pedido</v>
          </cell>
          <cell r="F507">
            <v>21</v>
          </cell>
        </row>
        <row r="508">
          <cell r="A508">
            <v>1274</v>
          </cell>
          <cell r="B508" t="str">
            <v>REP. MOP SECO 18" I 1 PZA</v>
          </cell>
          <cell r="C508">
            <v>1</v>
          </cell>
          <cell r="D508">
            <v>1</v>
          </cell>
          <cell r="E508" t="str">
            <v>Sobre Pedido</v>
          </cell>
          <cell r="F508">
            <v>21</v>
          </cell>
        </row>
        <row r="509">
          <cell r="A509">
            <v>1275</v>
          </cell>
          <cell r="B509" t="str">
            <v>CEPILLO PVC SERIE 18 14¨</v>
          </cell>
          <cell r="C509">
            <v>12</v>
          </cell>
          <cell r="D509">
            <v>12</v>
          </cell>
          <cell r="E509" t="str">
            <v>Sobre Pedido</v>
          </cell>
          <cell r="F509">
            <v>21</v>
          </cell>
        </row>
        <row r="510">
          <cell r="A510">
            <v>1276</v>
          </cell>
          <cell r="B510" t="str">
            <v>TUBO DE EXT PARA TRAB RUDO 4</v>
          </cell>
          <cell r="C510">
            <v>6</v>
          </cell>
          <cell r="D510">
            <v>6</v>
          </cell>
          <cell r="E510" t="str">
            <v>Sobre Pedido</v>
          </cell>
          <cell r="F510">
            <v>21</v>
          </cell>
        </row>
        <row r="511">
          <cell r="A511">
            <v>1277</v>
          </cell>
          <cell r="B511" t="str">
            <v>MOP SECO 36" IMPORT 1 PZA</v>
          </cell>
          <cell r="C511">
            <v>1</v>
          </cell>
          <cell r="D511">
            <v>1</v>
          </cell>
          <cell r="E511" t="str">
            <v>Sobre Pedido</v>
          </cell>
          <cell r="F511">
            <v>21</v>
          </cell>
        </row>
        <row r="512">
          <cell r="A512">
            <v>1278</v>
          </cell>
          <cell r="B512" t="str">
            <v>REP. MOP SECO 36" I 1 PZA</v>
          </cell>
          <cell r="C512">
            <v>1</v>
          </cell>
          <cell r="D512">
            <v>1</v>
          </cell>
          <cell r="E512" t="str">
            <v>Sobre Pedido</v>
          </cell>
          <cell r="F512">
            <v>21</v>
          </cell>
        </row>
        <row r="513">
          <cell r="A513">
            <v>1279</v>
          </cell>
          <cell r="B513" t="str">
            <v>CEPILLO P/TUBERIA 1" VERDE</v>
          </cell>
          <cell r="C513">
            <v>1</v>
          </cell>
          <cell r="D513">
            <v>1</v>
          </cell>
          <cell r="E513" t="str">
            <v>Sobre Pedido</v>
          </cell>
          <cell r="F513">
            <v>21</v>
          </cell>
        </row>
        <row r="514">
          <cell r="A514">
            <v>1280</v>
          </cell>
          <cell r="B514" t="str">
            <v>CEPILLO P/TUBERIA 1" ROJO</v>
          </cell>
          <cell r="C514">
            <v>1</v>
          </cell>
          <cell r="D514">
            <v>1</v>
          </cell>
          <cell r="E514" t="str">
            <v>Stock</v>
          </cell>
          <cell r="F514">
            <v>21</v>
          </cell>
        </row>
        <row r="515">
          <cell r="A515">
            <v>1281</v>
          </cell>
          <cell r="B515" t="str">
            <v>CEPILLO P/TUBERIA 1"AZUL</v>
          </cell>
          <cell r="C515">
            <v>1</v>
          </cell>
          <cell r="D515">
            <v>1</v>
          </cell>
          <cell r="E515" t="str">
            <v>Stock</v>
          </cell>
          <cell r="F515">
            <v>21</v>
          </cell>
        </row>
        <row r="516">
          <cell r="A516">
            <v>1282</v>
          </cell>
          <cell r="B516" t="str">
            <v>ESPONJA DE CELULOSA 5 3/4"X4"X</v>
          </cell>
          <cell r="C516">
            <v>1</v>
          </cell>
          <cell r="D516">
            <v>1</v>
          </cell>
          <cell r="E516" t="str">
            <v>Stock</v>
          </cell>
          <cell r="F516">
            <v>14</v>
          </cell>
        </row>
        <row r="517">
          <cell r="A517">
            <v>1283</v>
          </cell>
          <cell r="B517" t="str">
            <v>MOP SECO 18" NACIONAL 1 PZA</v>
          </cell>
          <cell r="C517">
            <v>12</v>
          </cell>
          <cell r="D517">
            <v>12</v>
          </cell>
          <cell r="E517" t="str">
            <v>Stock</v>
          </cell>
          <cell r="F517">
            <v>8</v>
          </cell>
        </row>
        <row r="518">
          <cell r="A518">
            <v>1284</v>
          </cell>
          <cell r="B518" t="str">
            <v>REPUESTO MOP SECO 18" (NAC)</v>
          </cell>
          <cell r="C518">
            <v>12</v>
          </cell>
          <cell r="D518">
            <v>12</v>
          </cell>
          <cell r="E518" t="str">
            <v>Stock</v>
          </cell>
          <cell r="F518">
            <v>8</v>
          </cell>
        </row>
        <row r="519">
          <cell r="A519">
            <v>1285</v>
          </cell>
          <cell r="B519" t="str">
            <v>MOP SECO 24" (NAC) 1 PZA</v>
          </cell>
          <cell r="C519">
            <v>12</v>
          </cell>
          <cell r="D519">
            <v>12</v>
          </cell>
          <cell r="E519" t="str">
            <v>Stock</v>
          </cell>
          <cell r="F519">
            <v>8</v>
          </cell>
        </row>
        <row r="520">
          <cell r="A520">
            <v>1286</v>
          </cell>
          <cell r="B520" t="str">
            <v>REPUESTO MOP SECO 24" (NAC)</v>
          </cell>
          <cell r="C520">
            <v>24</v>
          </cell>
          <cell r="D520">
            <v>24</v>
          </cell>
          <cell r="E520" t="str">
            <v>Stock</v>
          </cell>
          <cell r="F520">
            <v>8</v>
          </cell>
        </row>
        <row r="521">
          <cell r="A521">
            <v>1287</v>
          </cell>
          <cell r="B521" t="str">
            <v>MOP SECO 36" (NAC) 1 PZA</v>
          </cell>
          <cell r="C521">
            <v>12</v>
          </cell>
          <cell r="D521">
            <v>12</v>
          </cell>
          <cell r="E521" t="str">
            <v>Stock</v>
          </cell>
          <cell r="F521">
            <v>8</v>
          </cell>
        </row>
        <row r="522">
          <cell r="A522">
            <v>1288</v>
          </cell>
          <cell r="B522" t="str">
            <v>REPUESTO MOP SECO 36" NAC</v>
          </cell>
          <cell r="C522">
            <v>24</v>
          </cell>
          <cell r="D522">
            <v>24</v>
          </cell>
          <cell r="E522" t="str">
            <v>Stock</v>
          </cell>
          <cell r="F522">
            <v>8</v>
          </cell>
        </row>
        <row r="523">
          <cell r="A523">
            <v>1289</v>
          </cell>
          <cell r="B523" t="str">
            <v>JALADOR PULEX DOBLE USI DE 30</v>
          </cell>
          <cell r="C523">
            <v>1</v>
          </cell>
          <cell r="D523">
            <v>1</v>
          </cell>
          <cell r="E523" t="str">
            <v>Sobre Pedido</v>
          </cell>
          <cell r="F523">
            <v>21</v>
          </cell>
        </row>
        <row r="524">
          <cell r="A524">
            <v>1290</v>
          </cell>
          <cell r="B524" t="str">
            <v>KIT DE TIPS GRUESO 1 PZA</v>
          </cell>
          <cell r="C524">
            <v>1</v>
          </cell>
          <cell r="D524">
            <v>1</v>
          </cell>
          <cell r="E524" t="str">
            <v>Stock</v>
          </cell>
          <cell r="F524">
            <v>8</v>
          </cell>
        </row>
        <row r="525">
          <cell r="A525">
            <v>1291</v>
          </cell>
          <cell r="B525" t="str">
            <v>MANGUERA DE SUCCION GRUESA</v>
          </cell>
          <cell r="C525">
            <v>1</v>
          </cell>
          <cell r="D525">
            <v>1</v>
          </cell>
          <cell r="E525" t="str">
            <v>Sobre Pedido</v>
          </cell>
          <cell r="F525">
            <v>35</v>
          </cell>
        </row>
        <row r="526">
          <cell r="A526">
            <v>1292</v>
          </cell>
          <cell r="B526" t="str">
            <v>ADAPTADOR CAFE PARA EDUCTOR</v>
          </cell>
          <cell r="C526">
            <v>1</v>
          </cell>
          <cell r="D526">
            <v>1</v>
          </cell>
          <cell r="E526" t="str">
            <v>Sobre Pedido</v>
          </cell>
          <cell r="F526">
            <v>35</v>
          </cell>
        </row>
        <row r="527">
          <cell r="A527">
            <v>1293</v>
          </cell>
          <cell r="B527" t="str">
            <v>CEPILLO SPECTRUM COUNTER BLANC</v>
          </cell>
          <cell r="C527">
            <v>12</v>
          </cell>
          <cell r="D527">
            <v>12</v>
          </cell>
          <cell r="E527" t="str">
            <v>Sobre Pedido</v>
          </cell>
          <cell r="F527">
            <v>42</v>
          </cell>
        </row>
        <row r="528">
          <cell r="A528">
            <v>1294</v>
          </cell>
          <cell r="B528" t="str">
            <v>CEPILLO SPECTRUM COUNTER AZUL</v>
          </cell>
          <cell r="C528">
            <v>12</v>
          </cell>
          <cell r="D528">
            <v>12</v>
          </cell>
          <cell r="E528" t="str">
            <v>Sobre Pedido</v>
          </cell>
          <cell r="F528">
            <v>42</v>
          </cell>
        </row>
        <row r="529">
          <cell r="A529">
            <v>1295</v>
          </cell>
          <cell r="B529" t="str">
            <v>CEPILLO P/OLLA COCIMIENTO ROJO</v>
          </cell>
          <cell r="C529">
            <v>1</v>
          </cell>
          <cell r="D529">
            <v>1</v>
          </cell>
          <cell r="E529" t="str">
            <v>Sobre Pedido</v>
          </cell>
          <cell r="F529">
            <v>42</v>
          </cell>
        </row>
        <row r="530">
          <cell r="A530">
            <v>1296</v>
          </cell>
          <cell r="B530" t="str">
            <v>CEPILLO P/OLLA COCIMIENTO VERD</v>
          </cell>
          <cell r="C530">
            <v>1</v>
          </cell>
          <cell r="D530">
            <v>1</v>
          </cell>
          <cell r="E530" t="str">
            <v>Sobre Pedido</v>
          </cell>
          <cell r="F530">
            <v>42</v>
          </cell>
        </row>
        <row r="531">
          <cell r="A531">
            <v>1298</v>
          </cell>
          <cell r="B531" t="str">
            <v>CEPILLO P/OLLA COCIM. AMARILLO</v>
          </cell>
          <cell r="C531">
            <v>1</v>
          </cell>
          <cell r="D531">
            <v>1</v>
          </cell>
          <cell r="E531" t="str">
            <v>Sobre Pedido</v>
          </cell>
          <cell r="F531">
            <v>28</v>
          </cell>
        </row>
        <row r="532">
          <cell r="A532">
            <v>1301</v>
          </cell>
          <cell r="B532" t="str">
            <v>KEY DESENGRASANTE S.BASE 0.25</v>
          </cell>
          <cell r="C532">
            <v>12</v>
          </cell>
          <cell r="D532">
            <v>12</v>
          </cell>
          <cell r="E532" t="str">
            <v>Sobre Pedido</v>
          </cell>
          <cell r="F532">
            <v>21</v>
          </cell>
        </row>
        <row r="533">
          <cell r="A533">
            <v>1303</v>
          </cell>
          <cell r="B533" t="str">
            <v>KEY DESENG. SB NUEVO NCC 4 LTS</v>
          </cell>
          <cell r="C533">
            <v>4</v>
          </cell>
          <cell r="D533">
            <v>4</v>
          </cell>
          <cell r="E533" t="str">
            <v>Stock</v>
          </cell>
          <cell r="F533">
            <v>8</v>
          </cell>
        </row>
        <row r="534">
          <cell r="A534">
            <v>1304</v>
          </cell>
          <cell r="B534" t="str">
            <v>KEY DESENGRASANTE SB 20 LTS</v>
          </cell>
          <cell r="C534">
            <v>1</v>
          </cell>
          <cell r="D534">
            <v>1</v>
          </cell>
          <cell r="E534" t="str">
            <v>Stock</v>
          </cell>
          <cell r="F534">
            <v>8</v>
          </cell>
        </row>
        <row r="535">
          <cell r="A535">
            <v>1306</v>
          </cell>
          <cell r="B535" t="str">
            <v>KEY MULTIUSOS SUPER BASE 0.25</v>
          </cell>
          <cell r="C535">
            <v>12</v>
          </cell>
          <cell r="D535">
            <v>12</v>
          </cell>
          <cell r="E535" t="str">
            <v>Sobre Pedido</v>
          </cell>
          <cell r="F535">
            <v>21</v>
          </cell>
        </row>
        <row r="536">
          <cell r="A536">
            <v>1308</v>
          </cell>
          <cell r="B536" t="str">
            <v>KEY MULTIUSOS SB NUEVO NCC 4LT</v>
          </cell>
          <cell r="C536">
            <v>4</v>
          </cell>
          <cell r="D536">
            <v>4</v>
          </cell>
          <cell r="E536" t="str">
            <v>Sobre Pedido</v>
          </cell>
          <cell r="F536">
            <v>21</v>
          </cell>
        </row>
        <row r="537">
          <cell r="A537">
            <v>1309</v>
          </cell>
          <cell r="B537" t="str">
            <v>KEY MULTIUSOS SUPER BASE 20</v>
          </cell>
          <cell r="C537">
            <v>1</v>
          </cell>
          <cell r="D537">
            <v>1</v>
          </cell>
          <cell r="E537" t="str">
            <v>Sobre Pedido</v>
          </cell>
          <cell r="F537">
            <v>21</v>
          </cell>
        </row>
        <row r="538">
          <cell r="A538">
            <v>1314</v>
          </cell>
          <cell r="B538" t="str">
            <v>LIMPIADOR MULTIUSOS 20 LTS.</v>
          </cell>
          <cell r="C538">
            <v>1</v>
          </cell>
          <cell r="D538">
            <v>1</v>
          </cell>
          <cell r="E538" t="str">
            <v>Sobre Pedido</v>
          </cell>
          <cell r="F538">
            <v>7</v>
          </cell>
        </row>
        <row r="539">
          <cell r="A539">
            <v>1315</v>
          </cell>
          <cell r="B539" t="str">
            <v>LIMPIADOR MULTIUSOS 200 LTS.</v>
          </cell>
          <cell r="C539">
            <v>1</v>
          </cell>
          <cell r="D539">
            <v>1</v>
          </cell>
          <cell r="E539" t="str">
            <v>Sobre Pedido</v>
          </cell>
          <cell r="F539">
            <v>7</v>
          </cell>
        </row>
        <row r="540">
          <cell r="A540">
            <v>1319</v>
          </cell>
          <cell r="B540" t="str">
            <v>JABON LIQ. PARA MANOS 20 LTS.</v>
          </cell>
          <cell r="C540">
            <v>1</v>
          </cell>
          <cell r="D540">
            <v>1</v>
          </cell>
          <cell r="E540" t="str">
            <v>Sobre Pedido</v>
          </cell>
          <cell r="F540">
            <v>7</v>
          </cell>
        </row>
        <row r="541">
          <cell r="A541">
            <v>1320</v>
          </cell>
          <cell r="B541" t="str">
            <v>JABON LIQ. PARA MANOS 200 LTS.</v>
          </cell>
          <cell r="C541">
            <v>1</v>
          </cell>
          <cell r="D541">
            <v>1</v>
          </cell>
          <cell r="E541" t="str">
            <v>Stock</v>
          </cell>
          <cell r="F541">
            <v>7</v>
          </cell>
        </row>
        <row r="542">
          <cell r="A542">
            <v>1321</v>
          </cell>
          <cell r="B542" t="str">
            <v>KEY LIMPIAVIDRIOS S.B. 0.25</v>
          </cell>
          <cell r="C542">
            <v>12</v>
          </cell>
          <cell r="D542">
            <v>12</v>
          </cell>
          <cell r="E542" t="str">
            <v>Sobre Pedido</v>
          </cell>
          <cell r="F542">
            <v>21</v>
          </cell>
        </row>
        <row r="543">
          <cell r="A543">
            <v>1323</v>
          </cell>
          <cell r="B543" t="str">
            <v>KEY LIMPIAVIDRIOS SB NVO.NCC4L</v>
          </cell>
          <cell r="C543">
            <v>4</v>
          </cell>
          <cell r="D543">
            <v>4</v>
          </cell>
          <cell r="E543" t="str">
            <v>Stock</v>
          </cell>
          <cell r="F543">
            <v>8</v>
          </cell>
        </row>
        <row r="544">
          <cell r="A544">
            <v>1324</v>
          </cell>
          <cell r="B544" t="str">
            <v>KEY LIMPIAVIDRIOS S.B. 20 LTS</v>
          </cell>
          <cell r="C544">
            <v>1</v>
          </cell>
          <cell r="D544">
            <v>1</v>
          </cell>
          <cell r="E544" t="str">
            <v>Stock</v>
          </cell>
          <cell r="F544">
            <v>8</v>
          </cell>
        </row>
        <row r="545">
          <cell r="A545">
            <v>1326</v>
          </cell>
          <cell r="B545" t="str">
            <v>LIQ. GOTEADOR MELON 0.25 LT</v>
          </cell>
          <cell r="C545">
            <v>12</v>
          </cell>
          <cell r="D545">
            <v>12</v>
          </cell>
          <cell r="E545" t="str">
            <v>Stock</v>
          </cell>
          <cell r="F545">
            <v>7</v>
          </cell>
        </row>
        <row r="546">
          <cell r="A546">
            <v>1327</v>
          </cell>
          <cell r="B546" t="str">
            <v>SERV. MENSUAL MELON 1 LT</v>
          </cell>
          <cell r="C546">
            <v>12</v>
          </cell>
          <cell r="D546">
            <v>12</v>
          </cell>
          <cell r="E546" t="str">
            <v>Stock</v>
          </cell>
          <cell r="F546">
            <v>7</v>
          </cell>
        </row>
        <row r="547">
          <cell r="A547">
            <v>1328</v>
          </cell>
          <cell r="B547" t="str">
            <v>SERV. MENSUAL MELON 0.714 LT.</v>
          </cell>
          <cell r="C547">
            <v>1</v>
          </cell>
          <cell r="D547">
            <v>1</v>
          </cell>
          <cell r="E547" t="str">
            <v>Stock</v>
          </cell>
          <cell r="F547">
            <v>7</v>
          </cell>
        </row>
        <row r="548">
          <cell r="A548">
            <v>1329</v>
          </cell>
          <cell r="B548" t="str">
            <v>LIQ. GOTEADOR MELON  20 LT</v>
          </cell>
          <cell r="C548">
            <v>1</v>
          </cell>
          <cell r="D548">
            <v>1</v>
          </cell>
          <cell r="E548" t="str">
            <v>Stock</v>
          </cell>
          <cell r="F548">
            <v>7</v>
          </cell>
        </row>
        <row r="549">
          <cell r="A549">
            <v>1331</v>
          </cell>
          <cell r="B549" t="str">
            <v>KEY TRIPLE ACCION LIMON 0.25</v>
          </cell>
          <cell r="C549">
            <v>12</v>
          </cell>
          <cell r="D549">
            <v>12</v>
          </cell>
          <cell r="E549" t="str">
            <v>Sobre Pedido</v>
          </cell>
          <cell r="F549">
            <v>21</v>
          </cell>
        </row>
        <row r="550">
          <cell r="A550">
            <v>1333</v>
          </cell>
          <cell r="B550" t="str">
            <v>KEY TRIPLE ACC.LIMON SB NVONCC</v>
          </cell>
          <cell r="C550">
            <v>4</v>
          </cell>
          <cell r="D550">
            <v>4</v>
          </cell>
          <cell r="E550" t="str">
            <v>Stock</v>
          </cell>
          <cell r="F550">
            <v>8</v>
          </cell>
        </row>
        <row r="551">
          <cell r="A551">
            <v>1334</v>
          </cell>
          <cell r="B551" t="str">
            <v>KEY TRIPLE ACCION LIMON S.B20L</v>
          </cell>
          <cell r="C551">
            <v>1</v>
          </cell>
          <cell r="D551">
            <v>1</v>
          </cell>
          <cell r="E551" t="str">
            <v>Stock</v>
          </cell>
          <cell r="F551">
            <v>8</v>
          </cell>
        </row>
        <row r="552">
          <cell r="A552">
            <v>1335</v>
          </cell>
          <cell r="B552" t="str">
            <v>SERV. LGS PRIMAVERA CONC.(1063</v>
          </cell>
          <cell r="C552">
            <v>20</v>
          </cell>
          <cell r="D552">
            <v>20</v>
          </cell>
          <cell r="E552" t="str">
            <v>Stock</v>
          </cell>
          <cell r="F552">
            <v>8</v>
          </cell>
        </row>
        <row r="553">
          <cell r="A553">
            <v>1336</v>
          </cell>
          <cell r="B553" t="str">
            <v>SERV. LGS CITRUS CONC.(1063)</v>
          </cell>
          <cell r="C553">
            <v>20</v>
          </cell>
          <cell r="D553">
            <v>20</v>
          </cell>
          <cell r="E553" t="str">
            <v>Stock</v>
          </cell>
          <cell r="F553">
            <v>8</v>
          </cell>
        </row>
        <row r="554">
          <cell r="A554">
            <v>1337</v>
          </cell>
          <cell r="B554" t="str">
            <v>SERV. LGS MANZANA CONC.(1063)</v>
          </cell>
          <cell r="C554">
            <v>20</v>
          </cell>
          <cell r="D554">
            <v>20</v>
          </cell>
          <cell r="E554" t="str">
            <v>Stock</v>
          </cell>
          <cell r="F554">
            <v>8</v>
          </cell>
        </row>
        <row r="555">
          <cell r="A555">
            <v>1338</v>
          </cell>
          <cell r="B555" t="str">
            <v>SERV. LGS CEREZA CONC.(1063)</v>
          </cell>
          <cell r="C555">
            <v>20</v>
          </cell>
          <cell r="D555">
            <v>20</v>
          </cell>
          <cell r="E555" t="str">
            <v>Stock</v>
          </cell>
          <cell r="F555">
            <v>8</v>
          </cell>
        </row>
        <row r="556">
          <cell r="A556">
            <v>1339</v>
          </cell>
          <cell r="B556" t="str">
            <v>SERV. LGS MORA CONC.(1063)</v>
          </cell>
          <cell r="C556">
            <v>20</v>
          </cell>
          <cell r="D556">
            <v>20</v>
          </cell>
          <cell r="E556" t="str">
            <v>Stock</v>
          </cell>
          <cell r="F556">
            <v>8</v>
          </cell>
        </row>
        <row r="557">
          <cell r="A557">
            <v>1340</v>
          </cell>
          <cell r="B557" t="str">
            <v>CONC. LIQ. GOTEADOR PRIMAVERA</v>
          </cell>
          <cell r="C557">
            <v>5</v>
          </cell>
          <cell r="D557">
            <v>5</v>
          </cell>
          <cell r="E557" t="str">
            <v>Sobre Pedido</v>
          </cell>
          <cell r="F557">
            <v>21</v>
          </cell>
        </row>
        <row r="558">
          <cell r="A558">
            <v>1341</v>
          </cell>
          <cell r="B558" t="str">
            <v>CONC. LIQ. GOTEADOR CITRUS 20L</v>
          </cell>
          <cell r="C558">
            <v>5</v>
          </cell>
          <cell r="D558">
            <v>5</v>
          </cell>
          <cell r="E558" t="str">
            <v>Sobre Pedido</v>
          </cell>
          <cell r="F558">
            <v>21</v>
          </cell>
        </row>
        <row r="559">
          <cell r="A559">
            <v>1342</v>
          </cell>
          <cell r="B559" t="str">
            <v>CONC. LIQ.GOTEADOR MANZANA 20L</v>
          </cell>
          <cell r="C559">
            <v>5</v>
          </cell>
          <cell r="D559">
            <v>5</v>
          </cell>
          <cell r="E559" t="str">
            <v>Sobre Pedido</v>
          </cell>
          <cell r="F559">
            <v>21</v>
          </cell>
        </row>
        <row r="560">
          <cell r="A560">
            <v>1343</v>
          </cell>
          <cell r="B560" t="str">
            <v>CONC. LIQ. GOTEADOR CEREZA 20L</v>
          </cell>
          <cell r="C560">
            <v>5</v>
          </cell>
          <cell r="D560">
            <v>5</v>
          </cell>
          <cell r="E560" t="str">
            <v>Sobre Pedido</v>
          </cell>
          <cell r="F560">
            <v>21</v>
          </cell>
        </row>
        <row r="561">
          <cell r="A561">
            <v>1344</v>
          </cell>
          <cell r="B561" t="str">
            <v>CONC. LIQ. GOTEADOR MELON 20 L</v>
          </cell>
          <cell r="C561">
            <v>5</v>
          </cell>
          <cell r="D561">
            <v>5</v>
          </cell>
          <cell r="E561" t="str">
            <v>Sobre Pedido</v>
          </cell>
          <cell r="F561">
            <v>21</v>
          </cell>
        </row>
        <row r="562">
          <cell r="A562">
            <v>1345</v>
          </cell>
          <cell r="B562" t="str">
            <v>CONC. LIQ. GOTEADOR MORA 20 LT</v>
          </cell>
          <cell r="C562">
            <v>5</v>
          </cell>
          <cell r="D562">
            <v>5</v>
          </cell>
          <cell r="E562" t="str">
            <v>Sobre Pedido</v>
          </cell>
          <cell r="F562">
            <v>21</v>
          </cell>
        </row>
        <row r="563">
          <cell r="A563">
            <v>1346</v>
          </cell>
          <cell r="B563" t="str">
            <v>SERV. LGS MELON CONC.(1063)</v>
          </cell>
          <cell r="C563">
            <v>20</v>
          </cell>
          <cell r="D563">
            <v>20</v>
          </cell>
          <cell r="E563" t="str">
            <v>Stock</v>
          </cell>
          <cell r="F563">
            <v>8</v>
          </cell>
        </row>
        <row r="564">
          <cell r="A564">
            <v>1351</v>
          </cell>
          <cell r="B564" t="str">
            <v>SERV. LGS PRIMAVERA CONC.1064</v>
          </cell>
          <cell r="C564">
            <v>20</v>
          </cell>
          <cell r="D564">
            <v>20</v>
          </cell>
          <cell r="E564" t="str">
            <v>Stock</v>
          </cell>
          <cell r="F564">
            <v>8</v>
          </cell>
        </row>
        <row r="565">
          <cell r="A565">
            <v>1352</v>
          </cell>
          <cell r="B565" t="str">
            <v>SERV. LGS CITRUS CONC.(1064)</v>
          </cell>
          <cell r="C565">
            <v>20</v>
          </cell>
          <cell r="D565">
            <v>20</v>
          </cell>
          <cell r="E565" t="str">
            <v>Stock</v>
          </cell>
          <cell r="F565">
            <v>8</v>
          </cell>
        </row>
        <row r="566">
          <cell r="A566">
            <v>1353</v>
          </cell>
          <cell r="B566" t="str">
            <v>SERV. LGS MANZANA CONC.(1064)</v>
          </cell>
          <cell r="C566">
            <v>1</v>
          </cell>
          <cell r="D566">
            <v>1</v>
          </cell>
          <cell r="E566" t="str">
            <v>Stock</v>
          </cell>
          <cell r="F566">
            <v>8</v>
          </cell>
        </row>
        <row r="567">
          <cell r="A567">
            <v>1354</v>
          </cell>
          <cell r="B567" t="str">
            <v>LIMPIADOR DESENGRASANTE 20 LTS</v>
          </cell>
          <cell r="C567">
            <v>1</v>
          </cell>
          <cell r="D567">
            <v>1</v>
          </cell>
          <cell r="E567" t="str">
            <v>Stock</v>
          </cell>
          <cell r="F567">
            <v>7</v>
          </cell>
        </row>
        <row r="568">
          <cell r="A568">
            <v>1355</v>
          </cell>
          <cell r="B568" t="str">
            <v>LIMPIADOR DESENGRASANTE 200 LT</v>
          </cell>
          <cell r="C568">
            <v>1</v>
          </cell>
          <cell r="D568">
            <v>1</v>
          </cell>
          <cell r="E568" t="str">
            <v>Stock</v>
          </cell>
          <cell r="F568">
            <v>7</v>
          </cell>
        </row>
        <row r="569">
          <cell r="A569">
            <v>1356</v>
          </cell>
          <cell r="B569" t="str">
            <v>SERV. LGS CEREZA CONC.(1064)</v>
          </cell>
          <cell r="C569">
            <v>20</v>
          </cell>
          <cell r="D569">
            <v>20</v>
          </cell>
          <cell r="E569" t="str">
            <v>Stock</v>
          </cell>
          <cell r="F569">
            <v>8</v>
          </cell>
        </row>
        <row r="570">
          <cell r="A570">
            <v>1357</v>
          </cell>
          <cell r="B570" t="str">
            <v>SERV. LGS MORA CONC.(1064)</v>
          </cell>
          <cell r="C570">
            <v>20</v>
          </cell>
          <cell r="D570">
            <v>20</v>
          </cell>
          <cell r="E570" t="str">
            <v>Stock</v>
          </cell>
          <cell r="F570">
            <v>8</v>
          </cell>
        </row>
        <row r="571">
          <cell r="A571">
            <v>1358</v>
          </cell>
          <cell r="B571" t="str">
            <v>SERV. LGS MELON CONC.(1064)</v>
          </cell>
          <cell r="C571">
            <v>20</v>
          </cell>
          <cell r="D571">
            <v>20</v>
          </cell>
          <cell r="E571" t="str">
            <v>Stock</v>
          </cell>
          <cell r="F571">
            <v>8</v>
          </cell>
        </row>
        <row r="572">
          <cell r="A572">
            <v>1359</v>
          </cell>
          <cell r="B572" t="str">
            <v>SHAMPOO PARA ALFOMBRAS 20 LTS.</v>
          </cell>
          <cell r="C572">
            <v>1</v>
          </cell>
          <cell r="D572">
            <v>1</v>
          </cell>
          <cell r="E572" t="str">
            <v>Stock</v>
          </cell>
          <cell r="F572">
            <v>7</v>
          </cell>
        </row>
        <row r="573">
          <cell r="A573">
            <v>1360</v>
          </cell>
          <cell r="B573" t="str">
            <v>SHAMPOO PARA ALFOMBRAS 200 LTS</v>
          </cell>
          <cell r="C573">
            <v>1</v>
          </cell>
          <cell r="D573">
            <v>1</v>
          </cell>
          <cell r="E573" t="str">
            <v>Stock</v>
          </cell>
          <cell r="F573">
            <v>7</v>
          </cell>
        </row>
        <row r="574">
          <cell r="A574">
            <v>1361</v>
          </cell>
          <cell r="B574" t="str">
            <v>KEY AROMAT. MANZANA SB 0.25 LT</v>
          </cell>
          <cell r="C574">
            <v>12</v>
          </cell>
          <cell r="D574">
            <v>12</v>
          </cell>
          <cell r="E574" t="str">
            <v>Sobre Pedido</v>
          </cell>
          <cell r="F574">
            <v>21</v>
          </cell>
        </row>
        <row r="575">
          <cell r="A575">
            <v>1363</v>
          </cell>
          <cell r="B575" t="str">
            <v>KEY AROMAT.MANZANA SB NVO.NCC4</v>
          </cell>
          <cell r="C575">
            <v>4</v>
          </cell>
          <cell r="D575">
            <v>4</v>
          </cell>
          <cell r="E575" t="str">
            <v>Stock</v>
          </cell>
          <cell r="F575">
            <v>8</v>
          </cell>
        </row>
        <row r="576">
          <cell r="A576">
            <v>1364</v>
          </cell>
          <cell r="B576" t="str">
            <v>KEY AROMAT. MANZANA SB 20 LTS.</v>
          </cell>
          <cell r="C576">
            <v>1</v>
          </cell>
          <cell r="D576">
            <v>1</v>
          </cell>
          <cell r="E576" t="str">
            <v>Stock</v>
          </cell>
          <cell r="F576">
            <v>8</v>
          </cell>
        </row>
        <row r="577">
          <cell r="A577">
            <v>1365</v>
          </cell>
          <cell r="B577" t="str">
            <v>KEY BAÑOS 630 ML.</v>
          </cell>
          <cell r="C577">
            <v>12</v>
          </cell>
          <cell r="D577">
            <v>12</v>
          </cell>
          <cell r="E577" t="str">
            <v>Stock</v>
          </cell>
          <cell r="F577">
            <v>7</v>
          </cell>
        </row>
        <row r="578">
          <cell r="A578">
            <v>1366</v>
          </cell>
          <cell r="B578" t="str">
            <v>KEY BAÑOS 630 ML. C/ATOMIZADOR</v>
          </cell>
          <cell r="C578">
            <v>12</v>
          </cell>
          <cell r="D578">
            <v>12</v>
          </cell>
          <cell r="E578" t="str">
            <v>Stock</v>
          </cell>
          <cell r="F578">
            <v>7</v>
          </cell>
        </row>
        <row r="579">
          <cell r="A579">
            <v>1368</v>
          </cell>
          <cell r="B579" t="str">
            <v>KIT KEY BAÑOS/COCINA 630 ML.</v>
          </cell>
          <cell r="C579">
            <v>1</v>
          </cell>
          <cell r="D579">
            <v>1</v>
          </cell>
          <cell r="E579" t="str">
            <v>Stock</v>
          </cell>
          <cell r="F579">
            <v>7</v>
          </cell>
        </row>
        <row r="580">
          <cell r="A580">
            <v>1370</v>
          </cell>
          <cell r="B580" t="str">
            <v>MOP SECO COMPLETO DE 48"</v>
          </cell>
          <cell r="C580">
            <v>1</v>
          </cell>
          <cell r="D580">
            <v>1</v>
          </cell>
          <cell r="E580" t="str">
            <v>Stock</v>
          </cell>
          <cell r="F580">
            <v>8</v>
          </cell>
        </row>
        <row r="581">
          <cell r="A581">
            <v>1371</v>
          </cell>
          <cell r="B581" t="str">
            <v>REPUESTO DE MOP SECO DE 48"</v>
          </cell>
          <cell r="C581">
            <v>1</v>
          </cell>
          <cell r="D581">
            <v>1</v>
          </cell>
          <cell r="E581" t="str">
            <v>Stock</v>
          </cell>
          <cell r="F581">
            <v>8</v>
          </cell>
        </row>
        <row r="582">
          <cell r="A582">
            <v>1372</v>
          </cell>
          <cell r="B582" t="str">
            <v>MOP SECO COMPLETO DE 60 "</v>
          </cell>
          <cell r="C582">
            <v>1</v>
          </cell>
          <cell r="D582">
            <v>1</v>
          </cell>
          <cell r="E582" t="str">
            <v>Stock</v>
          </cell>
          <cell r="F582">
            <v>8</v>
          </cell>
        </row>
        <row r="583">
          <cell r="A583">
            <v>1373</v>
          </cell>
          <cell r="B583" t="str">
            <v>REPUESTO DE MOP SECO DE 60"</v>
          </cell>
          <cell r="C583">
            <v>12</v>
          </cell>
          <cell r="D583">
            <v>12</v>
          </cell>
          <cell r="E583" t="str">
            <v>Sobre Pedido</v>
          </cell>
          <cell r="F583">
            <v>21</v>
          </cell>
        </row>
        <row r="584">
          <cell r="A584">
            <v>1374</v>
          </cell>
          <cell r="B584" t="str">
            <v>REMOVEDOR DE CERAS 20 LTS.</v>
          </cell>
          <cell r="C584">
            <v>1</v>
          </cell>
          <cell r="D584">
            <v>1</v>
          </cell>
          <cell r="E584" t="str">
            <v>Sobre Pedido</v>
          </cell>
          <cell r="F584">
            <v>7</v>
          </cell>
        </row>
        <row r="585">
          <cell r="A585">
            <v>1375</v>
          </cell>
          <cell r="B585" t="str">
            <v>REMOVEDOR DE CERAS 200 LTS.</v>
          </cell>
          <cell r="C585">
            <v>1</v>
          </cell>
          <cell r="D585">
            <v>1</v>
          </cell>
          <cell r="E585" t="str">
            <v>Sobre Pedido</v>
          </cell>
          <cell r="F585">
            <v>7</v>
          </cell>
        </row>
        <row r="586">
          <cell r="A586">
            <v>1376</v>
          </cell>
          <cell r="B586" t="str">
            <v>KEY COCINA 630 ML.</v>
          </cell>
          <cell r="C586">
            <v>12</v>
          </cell>
          <cell r="D586">
            <v>12</v>
          </cell>
          <cell r="E586" t="str">
            <v>Stock</v>
          </cell>
          <cell r="F586">
            <v>7</v>
          </cell>
        </row>
        <row r="587">
          <cell r="A587">
            <v>1377</v>
          </cell>
          <cell r="B587" t="str">
            <v>KEY COCINA 630 ML.C/ATOMIZADOR</v>
          </cell>
          <cell r="C587">
            <v>12</v>
          </cell>
          <cell r="D587">
            <v>12</v>
          </cell>
          <cell r="E587" t="str">
            <v>Stock</v>
          </cell>
          <cell r="F587">
            <v>7</v>
          </cell>
        </row>
        <row r="588">
          <cell r="A588">
            <v>1379</v>
          </cell>
          <cell r="B588" t="str">
            <v>LIMPIADOR DESINFECTANTE 20 LTS</v>
          </cell>
          <cell r="C588">
            <v>1</v>
          </cell>
          <cell r="D588">
            <v>1</v>
          </cell>
          <cell r="E588" t="str">
            <v>Stock</v>
          </cell>
          <cell r="F588">
            <v>7</v>
          </cell>
        </row>
        <row r="589">
          <cell r="A589">
            <v>1380</v>
          </cell>
          <cell r="B589" t="str">
            <v>LIMPIADOR DESINFECTANTE 200 LT</v>
          </cell>
          <cell r="C589">
            <v>1</v>
          </cell>
          <cell r="D589">
            <v>1</v>
          </cell>
          <cell r="E589" t="str">
            <v>Stock</v>
          </cell>
          <cell r="F589">
            <v>7</v>
          </cell>
        </row>
        <row r="590">
          <cell r="A590">
            <v>1382</v>
          </cell>
          <cell r="B590" t="str">
            <v>KIT-A-OXIDO 1 LT</v>
          </cell>
          <cell r="C590">
            <v>12</v>
          </cell>
          <cell r="D590">
            <v>12</v>
          </cell>
          <cell r="E590" t="str">
            <v>Sobre Pedido</v>
          </cell>
          <cell r="F590">
            <v>21</v>
          </cell>
        </row>
        <row r="591">
          <cell r="A591">
            <v>1383</v>
          </cell>
          <cell r="B591" t="str">
            <v>KIT-A-OXIDO 4 LT</v>
          </cell>
          <cell r="C591">
            <v>52</v>
          </cell>
          <cell r="D591">
            <v>52</v>
          </cell>
          <cell r="E591" t="str">
            <v>Sobre Pedido</v>
          </cell>
          <cell r="F591">
            <v>21</v>
          </cell>
        </row>
        <row r="592">
          <cell r="A592">
            <v>1386</v>
          </cell>
          <cell r="B592" t="str">
            <v>ESTACION SANITIZANTE 603 1 PZA</v>
          </cell>
          <cell r="C592">
            <v>1</v>
          </cell>
          <cell r="D592">
            <v>1</v>
          </cell>
          <cell r="E592" t="str">
            <v>Sobre Pedido</v>
          </cell>
          <cell r="F592">
            <v>21</v>
          </cell>
        </row>
        <row r="593">
          <cell r="A593">
            <v>1388</v>
          </cell>
          <cell r="B593" t="str">
            <v>DUO FEED PARA ZINC DE LAVADO</v>
          </cell>
          <cell r="C593">
            <v>1</v>
          </cell>
          <cell r="D593">
            <v>1</v>
          </cell>
          <cell r="E593" t="str">
            <v>Sobre Pedido</v>
          </cell>
          <cell r="F593">
            <v>21</v>
          </cell>
        </row>
        <row r="594">
          <cell r="A594">
            <v>1396</v>
          </cell>
          <cell r="B594" t="str">
            <v>DOSIFICADOR S.B. 832 1 PZA</v>
          </cell>
          <cell r="C594">
            <v>1</v>
          </cell>
          <cell r="D594">
            <v>1</v>
          </cell>
          <cell r="E594" t="str">
            <v>Sobre Pedido</v>
          </cell>
          <cell r="F594">
            <v>21</v>
          </cell>
        </row>
        <row r="595">
          <cell r="A595">
            <v>1398</v>
          </cell>
          <cell r="B595" t="str">
            <v>DOSIFICADOR S.B. 852 1 PZA</v>
          </cell>
          <cell r="C595">
            <v>1</v>
          </cell>
          <cell r="D595">
            <v>1</v>
          </cell>
          <cell r="E595" t="str">
            <v>Sobre Pedido</v>
          </cell>
          <cell r="F595">
            <v>21</v>
          </cell>
        </row>
        <row r="596">
          <cell r="A596">
            <v>1399</v>
          </cell>
          <cell r="B596" t="str">
            <v>DOSIFICADOR S.B. 859 1 PZA</v>
          </cell>
          <cell r="C596">
            <v>1</v>
          </cell>
          <cell r="D596">
            <v>1</v>
          </cell>
          <cell r="E596" t="str">
            <v>Sobre Pedido</v>
          </cell>
          <cell r="F596">
            <v>21</v>
          </cell>
        </row>
        <row r="597">
          <cell r="A597">
            <v>1400</v>
          </cell>
          <cell r="B597" t="str">
            <v>GANCHO P/MANGUERA EST-SANIT.</v>
          </cell>
          <cell r="C597">
            <v>1</v>
          </cell>
          <cell r="D597">
            <v>1</v>
          </cell>
          <cell r="E597" t="str">
            <v>Sobre Pedido</v>
          </cell>
          <cell r="F597">
            <v>21</v>
          </cell>
        </row>
        <row r="598">
          <cell r="A598">
            <v>1401</v>
          </cell>
          <cell r="B598" t="str">
            <v>SERVICIO BIM. LGS UVA 154.4 GR</v>
          </cell>
          <cell r="C598">
            <v>20</v>
          </cell>
          <cell r="D598">
            <v>20</v>
          </cell>
          <cell r="E598" t="str">
            <v>Stock</v>
          </cell>
          <cell r="F598">
            <v>8</v>
          </cell>
        </row>
        <row r="599">
          <cell r="A599">
            <v>1404</v>
          </cell>
          <cell r="B599" t="str">
            <v>KEY CONCRESEL 100  1 UNID.</v>
          </cell>
          <cell r="C599">
            <v>1</v>
          </cell>
          <cell r="D599">
            <v>1</v>
          </cell>
          <cell r="E599" t="str">
            <v>Stock</v>
          </cell>
          <cell r="F599">
            <v>14</v>
          </cell>
        </row>
        <row r="600">
          <cell r="A600">
            <v>1408</v>
          </cell>
          <cell r="B600" t="str">
            <v>SERVICIO BIM.LGS DURAZNO 141.2</v>
          </cell>
          <cell r="C600">
            <v>20</v>
          </cell>
          <cell r="D600">
            <v>20</v>
          </cell>
          <cell r="E600" t="str">
            <v>Stock</v>
          </cell>
          <cell r="F600">
            <v>8</v>
          </cell>
        </row>
        <row r="601">
          <cell r="A601">
            <v>1409</v>
          </cell>
          <cell r="B601" t="str">
            <v>KEY CONCRESEL 200  20 LTS.</v>
          </cell>
          <cell r="C601">
            <v>1</v>
          </cell>
          <cell r="D601">
            <v>1</v>
          </cell>
          <cell r="E601" t="str">
            <v>Stock</v>
          </cell>
          <cell r="F601">
            <v>14</v>
          </cell>
        </row>
        <row r="602">
          <cell r="A602">
            <v>1410</v>
          </cell>
          <cell r="B602" t="str">
            <v>KEY CONCRESEL 200  200 LTS.</v>
          </cell>
          <cell r="C602">
            <v>1</v>
          </cell>
          <cell r="D602">
            <v>1</v>
          </cell>
          <cell r="E602" t="str">
            <v>Sobre Pedido</v>
          </cell>
          <cell r="F602">
            <v>14</v>
          </cell>
        </row>
        <row r="603">
          <cell r="A603">
            <v>1412</v>
          </cell>
          <cell r="B603" t="str">
            <v>SERV. BIMESTRAL LGS PRIMAVERA</v>
          </cell>
          <cell r="C603">
            <v>20</v>
          </cell>
          <cell r="D603">
            <v>20</v>
          </cell>
          <cell r="E603" t="str">
            <v>Stock</v>
          </cell>
          <cell r="F603">
            <v>8</v>
          </cell>
        </row>
        <row r="604">
          <cell r="A604">
            <v>1413</v>
          </cell>
          <cell r="B604" t="str">
            <v>SERV. BIMESTRAL LGS CITRUS</v>
          </cell>
          <cell r="C604">
            <v>20</v>
          </cell>
          <cell r="D604">
            <v>20</v>
          </cell>
          <cell r="E604" t="str">
            <v>Stock</v>
          </cell>
          <cell r="F604">
            <v>8</v>
          </cell>
        </row>
        <row r="605">
          <cell r="A605">
            <v>1414</v>
          </cell>
          <cell r="B605" t="str">
            <v>KEY CONCRESEL 210  20 LTS.</v>
          </cell>
          <cell r="C605">
            <v>1</v>
          </cell>
          <cell r="D605">
            <v>1</v>
          </cell>
          <cell r="E605" t="str">
            <v>Stock</v>
          </cell>
          <cell r="F605">
            <v>14</v>
          </cell>
        </row>
        <row r="606">
          <cell r="A606">
            <v>1415</v>
          </cell>
          <cell r="B606" t="str">
            <v>KEY CONCRESEL 210  200 LTS.</v>
          </cell>
          <cell r="C606">
            <v>1</v>
          </cell>
          <cell r="D606">
            <v>1</v>
          </cell>
          <cell r="E606" t="str">
            <v>Stock</v>
          </cell>
          <cell r="F606">
            <v>14</v>
          </cell>
        </row>
        <row r="607">
          <cell r="A607">
            <v>1416</v>
          </cell>
          <cell r="B607" t="str">
            <v>SERV. BIMESTRAL LGS MORA</v>
          </cell>
          <cell r="C607">
            <v>20</v>
          </cell>
          <cell r="D607">
            <v>20</v>
          </cell>
          <cell r="E607" t="str">
            <v>Stock</v>
          </cell>
          <cell r="F607">
            <v>8</v>
          </cell>
        </row>
        <row r="608">
          <cell r="A608">
            <v>1418</v>
          </cell>
          <cell r="B608" t="str">
            <v>KEY MANZANA 4 LT.</v>
          </cell>
          <cell r="C608">
            <v>4</v>
          </cell>
          <cell r="D608">
            <v>4</v>
          </cell>
          <cell r="E608" t="str">
            <v>Stock</v>
          </cell>
          <cell r="F608">
            <v>8</v>
          </cell>
        </row>
        <row r="609">
          <cell r="A609">
            <v>1419</v>
          </cell>
          <cell r="B609" t="str">
            <v>KEY MANZANA 20 LT.</v>
          </cell>
          <cell r="C609">
            <v>1</v>
          </cell>
          <cell r="D609">
            <v>1</v>
          </cell>
          <cell r="E609" t="str">
            <v>Stock</v>
          </cell>
          <cell r="F609">
            <v>8</v>
          </cell>
        </row>
        <row r="610">
          <cell r="A610">
            <v>1420</v>
          </cell>
          <cell r="B610" t="str">
            <v>KEY MANZANA 200 LT.</v>
          </cell>
          <cell r="C610">
            <v>1</v>
          </cell>
          <cell r="D610">
            <v>1</v>
          </cell>
          <cell r="E610" t="str">
            <v>Sobre Pedido</v>
          </cell>
          <cell r="F610">
            <v>21</v>
          </cell>
        </row>
        <row r="611">
          <cell r="A611">
            <v>1427</v>
          </cell>
          <cell r="B611" t="str">
            <v>BOLSA ECOLOGICA LOGO AZUL(BAÑO</v>
          </cell>
          <cell r="C611">
            <v>1</v>
          </cell>
          <cell r="D611">
            <v>1</v>
          </cell>
          <cell r="E611" t="str">
            <v>Sobre Pedido</v>
          </cell>
          <cell r="F611">
            <v>91</v>
          </cell>
        </row>
        <row r="612">
          <cell r="A612">
            <v>1428</v>
          </cell>
          <cell r="B612" t="str">
            <v>BOLSA ECOLOG.LOGO VERDE(COCINA</v>
          </cell>
          <cell r="C612">
            <v>1</v>
          </cell>
          <cell r="D612">
            <v>1</v>
          </cell>
          <cell r="E612" t="str">
            <v>Sobre Pedido</v>
          </cell>
          <cell r="F612">
            <v>91</v>
          </cell>
        </row>
        <row r="613">
          <cell r="A613">
            <v>1429</v>
          </cell>
          <cell r="B613" t="str">
            <v>KEY CONCRESEL 600 18.20 LTS.</v>
          </cell>
          <cell r="C613">
            <v>1</v>
          </cell>
          <cell r="D613">
            <v>1</v>
          </cell>
          <cell r="E613" t="str">
            <v>Sobre Pedido</v>
          </cell>
          <cell r="F613">
            <v>14</v>
          </cell>
        </row>
        <row r="614">
          <cell r="A614">
            <v>1430</v>
          </cell>
          <cell r="B614" t="str">
            <v>MICROFIBRA AZUL 30X30 INDIVIDU</v>
          </cell>
          <cell r="C614">
            <v>1</v>
          </cell>
          <cell r="D614">
            <v>1</v>
          </cell>
          <cell r="E614" t="str">
            <v>Stock</v>
          </cell>
          <cell r="F614">
            <v>78</v>
          </cell>
        </row>
        <row r="615">
          <cell r="A615">
            <v>1432</v>
          </cell>
          <cell r="B615" t="str">
            <v>KIT-A-GRASA MINERAL 1 LT</v>
          </cell>
          <cell r="C615">
            <v>12</v>
          </cell>
          <cell r="D615">
            <v>12</v>
          </cell>
          <cell r="E615" t="str">
            <v>Sobre Pedido</v>
          </cell>
          <cell r="F615">
            <v>21</v>
          </cell>
        </row>
        <row r="616">
          <cell r="A616">
            <v>1436</v>
          </cell>
          <cell r="B616" t="str">
            <v>MICROFIBRA VERDE 30X30 INDIVID</v>
          </cell>
          <cell r="C616">
            <v>1</v>
          </cell>
          <cell r="D616">
            <v>1</v>
          </cell>
          <cell r="E616" t="str">
            <v>Sobre Pedido</v>
          </cell>
          <cell r="F616">
            <v>78</v>
          </cell>
        </row>
        <row r="617">
          <cell r="A617">
            <v>1437</v>
          </cell>
          <cell r="B617" t="str">
            <v>TAPA ADAPTADORA NCC (10678)</v>
          </cell>
          <cell r="C617">
            <v>1</v>
          </cell>
          <cell r="D617">
            <v>1</v>
          </cell>
          <cell r="E617" t="str">
            <v>Stock</v>
          </cell>
          <cell r="F617">
            <v>8</v>
          </cell>
        </row>
        <row r="618">
          <cell r="A618">
            <v>1438</v>
          </cell>
          <cell r="B618" t="str">
            <v>TAPA NCC PARA GALON</v>
          </cell>
          <cell r="C618">
            <v>1</v>
          </cell>
          <cell r="D618">
            <v>1</v>
          </cell>
          <cell r="E618" t="str">
            <v>Stock</v>
          </cell>
          <cell r="F618">
            <v>7</v>
          </cell>
        </row>
        <row r="619">
          <cell r="A619">
            <v>1439</v>
          </cell>
          <cell r="B619" t="str">
            <v>PISTOLA P/EST.SANITIZANTE</v>
          </cell>
          <cell r="C619">
            <v>1</v>
          </cell>
          <cell r="D619">
            <v>1</v>
          </cell>
          <cell r="E619" t="str">
            <v>Stock</v>
          </cell>
          <cell r="F619">
            <v>21</v>
          </cell>
        </row>
        <row r="620">
          <cell r="A620">
            <v>1440</v>
          </cell>
          <cell r="B620" t="str">
            <v>KIT DE ACCESORIOS P/ASPERSOR</v>
          </cell>
          <cell r="C620">
            <v>1</v>
          </cell>
          <cell r="D620">
            <v>1</v>
          </cell>
          <cell r="E620" t="str">
            <v>Sobre Pedido</v>
          </cell>
          <cell r="F620">
            <v>35</v>
          </cell>
        </row>
        <row r="621">
          <cell r="A621">
            <v>1441</v>
          </cell>
          <cell r="B621" t="str">
            <v>EQ.DOSIFICADOR DE 4 GAL.HYDRO</v>
          </cell>
          <cell r="C621">
            <v>1</v>
          </cell>
          <cell r="D621">
            <v>1</v>
          </cell>
          <cell r="E621" t="str">
            <v>Sobre Pedido</v>
          </cell>
          <cell r="F621">
            <v>28</v>
          </cell>
        </row>
        <row r="622">
          <cell r="A622">
            <v>1442</v>
          </cell>
          <cell r="B622" t="str">
            <v>BAJA</v>
          </cell>
          <cell r="C622">
            <v>1</v>
          </cell>
          <cell r="D622">
            <v>1</v>
          </cell>
          <cell r="E622" t="str">
            <v>Sobre Pedido</v>
          </cell>
          <cell r="F622">
            <v>21</v>
          </cell>
        </row>
        <row r="623">
          <cell r="A623">
            <v>1443</v>
          </cell>
          <cell r="B623" t="str">
            <v>MANGUERA DE ENTRADA DE AGUA</v>
          </cell>
          <cell r="C623">
            <v>1</v>
          </cell>
          <cell r="D623">
            <v>1</v>
          </cell>
          <cell r="E623" t="str">
            <v>Sobre Pedido</v>
          </cell>
          <cell r="F623">
            <v>21</v>
          </cell>
        </row>
        <row r="624">
          <cell r="A624">
            <v>1445</v>
          </cell>
          <cell r="B624" t="str">
            <v>PISTOLA TRABAJO PESADO MOD-122</v>
          </cell>
          <cell r="C624">
            <v>1</v>
          </cell>
          <cell r="D624">
            <v>1</v>
          </cell>
          <cell r="E624" t="str">
            <v>Sobre Pedido</v>
          </cell>
          <cell r="F624">
            <v>21</v>
          </cell>
        </row>
        <row r="625">
          <cell r="A625">
            <v>1453</v>
          </cell>
          <cell r="B625" t="str">
            <v>KEY PIGMENTO AMARILLO 1 LTS.</v>
          </cell>
          <cell r="C625">
            <v>1</v>
          </cell>
          <cell r="D625">
            <v>1</v>
          </cell>
          <cell r="E625" t="str">
            <v>Sobre Pedido</v>
          </cell>
          <cell r="F625">
            <v>14</v>
          </cell>
        </row>
        <row r="626">
          <cell r="A626">
            <v>1454</v>
          </cell>
          <cell r="B626" t="str">
            <v>KEY PIGMENTO ROJO 1 LTS.</v>
          </cell>
          <cell r="C626">
            <v>1</v>
          </cell>
          <cell r="D626">
            <v>1</v>
          </cell>
          <cell r="E626" t="str">
            <v>Sobre Pedido</v>
          </cell>
          <cell r="F626">
            <v>14</v>
          </cell>
        </row>
        <row r="627">
          <cell r="A627">
            <v>1455</v>
          </cell>
          <cell r="B627" t="str">
            <v>KEY PIGMENTO AZUL 1 LTS.</v>
          </cell>
          <cell r="C627">
            <v>1</v>
          </cell>
          <cell r="D627">
            <v>1</v>
          </cell>
          <cell r="E627" t="str">
            <v>Sobre Pedido</v>
          </cell>
          <cell r="F627">
            <v>14</v>
          </cell>
        </row>
        <row r="628">
          <cell r="A628">
            <v>1456</v>
          </cell>
          <cell r="B628" t="str">
            <v>KEY PIGMENTO BLANCO 1 LTS.</v>
          </cell>
          <cell r="C628">
            <v>1</v>
          </cell>
          <cell r="D628">
            <v>1</v>
          </cell>
          <cell r="E628" t="str">
            <v>Sobre Pedido</v>
          </cell>
          <cell r="F628">
            <v>14</v>
          </cell>
        </row>
        <row r="629">
          <cell r="A629">
            <v>1457</v>
          </cell>
          <cell r="B629" t="str">
            <v>KEY PIGMENTO VERDE 1 LTS.</v>
          </cell>
          <cell r="C629">
            <v>1</v>
          </cell>
          <cell r="D629">
            <v>1</v>
          </cell>
          <cell r="E629" t="str">
            <v>Sobre Pedido</v>
          </cell>
          <cell r="F629">
            <v>14</v>
          </cell>
        </row>
        <row r="630">
          <cell r="A630">
            <v>1464</v>
          </cell>
          <cell r="B630" t="str">
            <v>LIMPIADOR DE VIDRIOS 20 LTS.</v>
          </cell>
          <cell r="C630">
            <v>1</v>
          </cell>
          <cell r="D630">
            <v>1</v>
          </cell>
          <cell r="E630" t="str">
            <v>Sobre Pedido</v>
          </cell>
          <cell r="F630">
            <v>7</v>
          </cell>
        </row>
        <row r="631">
          <cell r="A631">
            <v>1465</v>
          </cell>
          <cell r="B631" t="str">
            <v>LIMPIADOR DE VIDRIOS 200 LTS.</v>
          </cell>
          <cell r="C631">
            <v>1</v>
          </cell>
          <cell r="D631">
            <v>1</v>
          </cell>
          <cell r="E631" t="str">
            <v>Sobre Pedido</v>
          </cell>
          <cell r="F631">
            <v>7</v>
          </cell>
        </row>
        <row r="632">
          <cell r="A632">
            <v>1469</v>
          </cell>
          <cell r="B632" t="str">
            <v>LIMPIADOR DE BAÑOS 20 LTS.</v>
          </cell>
          <cell r="C632">
            <v>1</v>
          </cell>
          <cell r="D632">
            <v>1</v>
          </cell>
          <cell r="E632" t="str">
            <v>Sobre Pedido</v>
          </cell>
          <cell r="F632">
            <v>7</v>
          </cell>
        </row>
        <row r="633">
          <cell r="A633">
            <v>1470</v>
          </cell>
          <cell r="B633" t="str">
            <v>LIMPIADOR DE BAÑOS 200 LTS.</v>
          </cell>
          <cell r="C633">
            <v>1</v>
          </cell>
          <cell r="D633">
            <v>1</v>
          </cell>
          <cell r="E633" t="str">
            <v>Sobre Pedido</v>
          </cell>
          <cell r="F633">
            <v>7</v>
          </cell>
        </row>
        <row r="634">
          <cell r="A634">
            <v>1474</v>
          </cell>
          <cell r="B634" t="str">
            <v>CERA PARA PISOS 20 LTS.</v>
          </cell>
          <cell r="C634">
            <v>1</v>
          </cell>
          <cell r="D634">
            <v>1</v>
          </cell>
          <cell r="E634" t="str">
            <v>Sobre Pedido</v>
          </cell>
          <cell r="F634">
            <v>7</v>
          </cell>
        </row>
        <row r="635">
          <cell r="A635">
            <v>1475</v>
          </cell>
          <cell r="B635" t="str">
            <v>CERA PARA PISOS 200 LTS.</v>
          </cell>
          <cell r="C635">
            <v>1</v>
          </cell>
          <cell r="D635">
            <v>1</v>
          </cell>
          <cell r="E635" t="str">
            <v>Sobre Pedido</v>
          </cell>
          <cell r="F635">
            <v>7</v>
          </cell>
        </row>
        <row r="636">
          <cell r="A636">
            <v>1479</v>
          </cell>
          <cell r="B636" t="str">
            <v>CLORO 18 LTS.</v>
          </cell>
          <cell r="C636">
            <v>1</v>
          </cell>
          <cell r="D636">
            <v>1</v>
          </cell>
          <cell r="E636" t="str">
            <v>Sobre Pedido</v>
          </cell>
          <cell r="F636">
            <v>14</v>
          </cell>
        </row>
        <row r="637">
          <cell r="A637">
            <v>1480</v>
          </cell>
          <cell r="B637" t="str">
            <v>CLORO 200 LTS.</v>
          </cell>
          <cell r="C637">
            <v>1</v>
          </cell>
          <cell r="D637">
            <v>1</v>
          </cell>
          <cell r="E637" t="str">
            <v>Stock</v>
          </cell>
          <cell r="F637">
            <v>7</v>
          </cell>
        </row>
        <row r="638">
          <cell r="A638">
            <v>1484</v>
          </cell>
          <cell r="B638" t="str">
            <v>AROMATIZANTE FRUTAL 20 LTS.</v>
          </cell>
          <cell r="C638">
            <v>1</v>
          </cell>
          <cell r="D638">
            <v>1</v>
          </cell>
          <cell r="E638" t="str">
            <v>Stock</v>
          </cell>
          <cell r="F638">
            <v>7</v>
          </cell>
        </row>
        <row r="639">
          <cell r="A639">
            <v>1485</v>
          </cell>
          <cell r="B639" t="str">
            <v>AROMATIZANTE FRUTAL 200 LTS.</v>
          </cell>
          <cell r="C639">
            <v>1</v>
          </cell>
          <cell r="D639">
            <v>1</v>
          </cell>
          <cell r="E639" t="str">
            <v>Stock</v>
          </cell>
          <cell r="F639">
            <v>7</v>
          </cell>
        </row>
        <row r="640">
          <cell r="A640">
            <v>1489</v>
          </cell>
          <cell r="B640" t="str">
            <v>AROMATIZANTE FLORAL 20 LTS.</v>
          </cell>
          <cell r="C640">
            <v>1</v>
          </cell>
          <cell r="D640">
            <v>1</v>
          </cell>
          <cell r="E640" t="str">
            <v>Stock</v>
          </cell>
          <cell r="F640">
            <v>7</v>
          </cell>
        </row>
        <row r="641">
          <cell r="A641">
            <v>1490</v>
          </cell>
          <cell r="B641" t="str">
            <v>AROMATIZANTE FLORAL 200 LTS.</v>
          </cell>
          <cell r="C641">
            <v>1</v>
          </cell>
          <cell r="D641">
            <v>1</v>
          </cell>
          <cell r="E641" t="str">
            <v>Stock</v>
          </cell>
          <cell r="F641">
            <v>7</v>
          </cell>
        </row>
        <row r="642">
          <cell r="A642">
            <v>1491</v>
          </cell>
          <cell r="B642" t="str">
            <v>PISTOLA CON CONECTOR RAPIDO</v>
          </cell>
          <cell r="C642">
            <v>1</v>
          </cell>
          <cell r="D642">
            <v>1</v>
          </cell>
          <cell r="E642" t="str">
            <v>Sobre Pedido</v>
          </cell>
          <cell r="F642">
            <v>35</v>
          </cell>
        </row>
        <row r="643">
          <cell r="A643">
            <v>1492</v>
          </cell>
          <cell r="B643" t="str">
            <v>LANZA ESPUMADORA</v>
          </cell>
          <cell r="C643">
            <v>1</v>
          </cell>
          <cell r="D643">
            <v>1</v>
          </cell>
          <cell r="E643" t="str">
            <v>Sobre Pedido</v>
          </cell>
          <cell r="F643">
            <v>21</v>
          </cell>
        </row>
        <row r="644">
          <cell r="A644">
            <v>1494</v>
          </cell>
          <cell r="B644" t="str">
            <v>KEY CONCRESEL 950 (REMOVEDOR</v>
          </cell>
          <cell r="C644">
            <v>1</v>
          </cell>
          <cell r="D644">
            <v>1</v>
          </cell>
          <cell r="E644" t="str">
            <v>Sobre Pedido</v>
          </cell>
          <cell r="F644">
            <v>14</v>
          </cell>
        </row>
        <row r="645">
          <cell r="A645">
            <v>1500</v>
          </cell>
          <cell r="B645" t="str">
            <v>CARTUCHO DE 800 ML.</v>
          </cell>
          <cell r="C645">
            <v>250</v>
          </cell>
          <cell r="D645">
            <v>250</v>
          </cell>
          <cell r="E645" t="str">
            <v>Sobre Pedido</v>
          </cell>
          <cell r="F645">
            <v>21</v>
          </cell>
        </row>
        <row r="646">
          <cell r="A646">
            <v>1501</v>
          </cell>
          <cell r="B646" t="str">
            <v>CENICERO DE PARED 1 PZA</v>
          </cell>
          <cell r="C646">
            <v>1</v>
          </cell>
          <cell r="D646">
            <v>1</v>
          </cell>
          <cell r="E646" t="str">
            <v>Sobre Pedido</v>
          </cell>
          <cell r="F646">
            <v>14</v>
          </cell>
        </row>
        <row r="647">
          <cell r="A647">
            <v>1502</v>
          </cell>
          <cell r="B647" t="str">
            <v>CENICERO PASILLO BEIGE 1 PZA</v>
          </cell>
          <cell r="C647">
            <v>1</v>
          </cell>
          <cell r="D647">
            <v>1</v>
          </cell>
          <cell r="E647" t="str">
            <v>Sobre Pedido</v>
          </cell>
          <cell r="F647">
            <v>14</v>
          </cell>
        </row>
        <row r="648">
          <cell r="A648">
            <v>1503</v>
          </cell>
          <cell r="B648" t="str">
            <v>CENICERO PASILLO CAFE 1 PZA</v>
          </cell>
          <cell r="C648">
            <v>1</v>
          </cell>
          <cell r="D648">
            <v>1</v>
          </cell>
          <cell r="E648" t="str">
            <v>Sobre Pedido</v>
          </cell>
          <cell r="F648">
            <v>14</v>
          </cell>
        </row>
        <row r="649">
          <cell r="A649">
            <v>1504</v>
          </cell>
          <cell r="B649" t="str">
            <v>CENICERO PASILLO NEGRO 1 PZA</v>
          </cell>
          <cell r="C649">
            <v>1</v>
          </cell>
          <cell r="D649">
            <v>1</v>
          </cell>
          <cell r="E649" t="str">
            <v>Sobre Pedido</v>
          </cell>
          <cell r="F649">
            <v>14</v>
          </cell>
        </row>
        <row r="650">
          <cell r="A650">
            <v>1505</v>
          </cell>
          <cell r="B650" t="str">
            <v>BASURERO P/PASILLO C/CENICERO</v>
          </cell>
          <cell r="C650">
            <v>1</v>
          </cell>
          <cell r="D650">
            <v>1</v>
          </cell>
          <cell r="E650" t="str">
            <v>Sobre Pedido</v>
          </cell>
          <cell r="F650">
            <v>21</v>
          </cell>
        </row>
        <row r="651">
          <cell r="A651">
            <v>1506</v>
          </cell>
          <cell r="B651" t="str">
            <v>BASURERO P/PASILLO C/CENICERO</v>
          </cell>
          <cell r="C651">
            <v>1</v>
          </cell>
          <cell r="D651">
            <v>1</v>
          </cell>
          <cell r="E651" t="str">
            <v>Sobre Pedido</v>
          </cell>
          <cell r="F651">
            <v>14</v>
          </cell>
        </row>
        <row r="652">
          <cell r="A652">
            <v>1508</v>
          </cell>
          <cell r="B652" t="str">
            <v>KEY MORA 4 LT.</v>
          </cell>
          <cell r="C652">
            <v>4</v>
          </cell>
          <cell r="D652">
            <v>4</v>
          </cell>
          <cell r="E652" t="str">
            <v>Stock</v>
          </cell>
          <cell r="F652">
            <v>8</v>
          </cell>
        </row>
        <row r="653">
          <cell r="A653">
            <v>1509</v>
          </cell>
          <cell r="B653" t="str">
            <v>KEY MORA 20 LT.</v>
          </cell>
          <cell r="C653">
            <v>1</v>
          </cell>
          <cell r="D653">
            <v>1</v>
          </cell>
          <cell r="E653" t="str">
            <v>Sobre Pedido</v>
          </cell>
          <cell r="F653">
            <v>21</v>
          </cell>
        </row>
        <row r="654">
          <cell r="A654">
            <v>1511</v>
          </cell>
          <cell r="B654" t="str">
            <v>BASURERO PERSONAL BEIGE 1 PZA</v>
          </cell>
          <cell r="C654">
            <v>1</v>
          </cell>
          <cell r="D654">
            <v>1</v>
          </cell>
          <cell r="E654" t="str">
            <v>Sobre Pedido</v>
          </cell>
          <cell r="F654">
            <v>14</v>
          </cell>
        </row>
        <row r="655">
          <cell r="A655">
            <v>1512</v>
          </cell>
          <cell r="B655" t="str">
            <v>BASURERO PERSONAL CAFE 1 PZA</v>
          </cell>
          <cell r="C655">
            <v>12</v>
          </cell>
          <cell r="D655">
            <v>12</v>
          </cell>
          <cell r="E655" t="str">
            <v>Sobre Pedido</v>
          </cell>
          <cell r="F655">
            <v>14</v>
          </cell>
        </row>
        <row r="656">
          <cell r="A656">
            <v>1514</v>
          </cell>
          <cell r="B656" t="str">
            <v>BASURERO P/ESCRITORIO BEIGE</v>
          </cell>
          <cell r="C656">
            <v>12</v>
          </cell>
          <cell r="D656">
            <v>12</v>
          </cell>
          <cell r="E656" t="str">
            <v>Sobre Pedido</v>
          </cell>
          <cell r="F656">
            <v>14</v>
          </cell>
        </row>
        <row r="657">
          <cell r="A657">
            <v>1515</v>
          </cell>
          <cell r="B657" t="str">
            <v>BASURERO P/ESCRITORIO CAFE</v>
          </cell>
          <cell r="C657">
            <v>12</v>
          </cell>
          <cell r="D657">
            <v>12</v>
          </cell>
          <cell r="E657" t="str">
            <v>Sobre Pedido</v>
          </cell>
          <cell r="F657">
            <v>14</v>
          </cell>
        </row>
        <row r="658">
          <cell r="A658">
            <v>1520</v>
          </cell>
          <cell r="B658" t="str">
            <v>BASURERO MONTABLE BASE NEGRA</v>
          </cell>
          <cell r="C658">
            <v>1</v>
          </cell>
          <cell r="D658">
            <v>1</v>
          </cell>
          <cell r="E658" t="str">
            <v>Sobre Pedido</v>
          </cell>
          <cell r="F658">
            <v>14</v>
          </cell>
        </row>
        <row r="659">
          <cell r="A659">
            <v>1521</v>
          </cell>
          <cell r="B659" t="str">
            <v>BASURERO P/PASILLO BEIGE 1 PZA</v>
          </cell>
          <cell r="C659">
            <v>1</v>
          </cell>
          <cell r="D659">
            <v>1</v>
          </cell>
          <cell r="E659" t="str">
            <v>Sobre Pedido</v>
          </cell>
          <cell r="F659">
            <v>14</v>
          </cell>
        </row>
        <row r="660">
          <cell r="A660">
            <v>1522</v>
          </cell>
          <cell r="B660" t="str">
            <v>BASURERO P/PASILLO CAFE 1 PZA.</v>
          </cell>
          <cell r="C660">
            <v>1</v>
          </cell>
          <cell r="D660">
            <v>1</v>
          </cell>
          <cell r="E660" t="str">
            <v>Sobre Pedido</v>
          </cell>
          <cell r="F660">
            <v>14</v>
          </cell>
        </row>
        <row r="661">
          <cell r="A661">
            <v>1523</v>
          </cell>
          <cell r="B661" t="str">
            <v>BASURERO MONTABLE BASE BEIGE</v>
          </cell>
          <cell r="C661">
            <v>1</v>
          </cell>
          <cell r="D661">
            <v>1</v>
          </cell>
          <cell r="E661" t="str">
            <v>Sobre Pedido</v>
          </cell>
          <cell r="F661">
            <v>14</v>
          </cell>
        </row>
        <row r="662">
          <cell r="A662">
            <v>1524</v>
          </cell>
          <cell r="B662" t="str">
            <v>TAPA P/BASURERO MONT.CAFE/BEIG</v>
          </cell>
          <cell r="C662">
            <v>1</v>
          </cell>
          <cell r="D662">
            <v>1</v>
          </cell>
          <cell r="E662" t="str">
            <v>Sobre Pedido</v>
          </cell>
          <cell r="F662">
            <v>14</v>
          </cell>
        </row>
        <row r="663">
          <cell r="A663">
            <v>1525</v>
          </cell>
          <cell r="B663" t="str">
            <v>BASURERO P/BAÑO BEIGE (BASE)</v>
          </cell>
          <cell r="C663">
            <v>1</v>
          </cell>
          <cell r="D663">
            <v>1</v>
          </cell>
          <cell r="E663" t="str">
            <v>Sobre Pedido</v>
          </cell>
          <cell r="F663">
            <v>14</v>
          </cell>
        </row>
        <row r="664">
          <cell r="A664">
            <v>1527</v>
          </cell>
          <cell r="B664" t="str">
            <v>TAPA P/BASURERO P/BAÑO BEIGE</v>
          </cell>
          <cell r="C664">
            <v>1</v>
          </cell>
          <cell r="D664">
            <v>1</v>
          </cell>
          <cell r="E664" t="str">
            <v>Sobre Pedido</v>
          </cell>
          <cell r="F664">
            <v>14</v>
          </cell>
        </row>
        <row r="665">
          <cell r="A665">
            <v>1529</v>
          </cell>
          <cell r="B665" t="str">
            <v>BASURERO EXTERIOR BEIGE 1 PZA</v>
          </cell>
          <cell r="C665">
            <v>1</v>
          </cell>
          <cell r="D665">
            <v>1</v>
          </cell>
          <cell r="E665" t="str">
            <v>Sobre Pedido</v>
          </cell>
          <cell r="F665">
            <v>14</v>
          </cell>
        </row>
        <row r="666">
          <cell r="A666">
            <v>1531</v>
          </cell>
          <cell r="B666" t="str">
            <v>MONTURA P/ PARED 1 PZA</v>
          </cell>
          <cell r="C666">
            <v>1</v>
          </cell>
          <cell r="D666">
            <v>1</v>
          </cell>
          <cell r="E666" t="str">
            <v>Sobre Pedido</v>
          </cell>
          <cell r="F666">
            <v>14</v>
          </cell>
        </row>
        <row r="667">
          <cell r="A667">
            <v>1533</v>
          </cell>
          <cell r="B667" t="str">
            <v>BASURERO MONTABLE TAPA  GRIS</v>
          </cell>
          <cell r="C667">
            <v>1</v>
          </cell>
          <cell r="D667">
            <v>1</v>
          </cell>
          <cell r="E667" t="str">
            <v>Sobre Pedido</v>
          </cell>
          <cell r="F667">
            <v>21</v>
          </cell>
        </row>
        <row r="668">
          <cell r="A668">
            <v>1534</v>
          </cell>
          <cell r="B668" t="str">
            <v>BASURERO MONTABLE BASE GRIS</v>
          </cell>
          <cell r="C668">
            <v>1</v>
          </cell>
          <cell r="D668">
            <v>1</v>
          </cell>
          <cell r="E668" t="str">
            <v>Sobre Pedido</v>
          </cell>
          <cell r="F668">
            <v>28</v>
          </cell>
        </row>
        <row r="669">
          <cell r="A669">
            <v>1535</v>
          </cell>
          <cell r="B669" t="str">
            <v>BASURERO P/BAÑO BASE CAFE 1</v>
          </cell>
          <cell r="C669">
            <v>1</v>
          </cell>
          <cell r="D669">
            <v>1</v>
          </cell>
          <cell r="E669" t="str">
            <v>Sobre Pedido</v>
          </cell>
          <cell r="F669">
            <v>21</v>
          </cell>
        </row>
        <row r="670">
          <cell r="A670">
            <v>1538</v>
          </cell>
          <cell r="B670" t="str">
            <v>MUEBLE CAMBIADOR PARA BEBES</v>
          </cell>
          <cell r="C670">
            <v>1</v>
          </cell>
          <cell r="D670">
            <v>1</v>
          </cell>
          <cell r="E670" t="str">
            <v>Sobre Pedido</v>
          </cell>
          <cell r="F670">
            <v>21</v>
          </cell>
        </row>
        <row r="671">
          <cell r="A671">
            <v>1541</v>
          </cell>
          <cell r="B671" t="str">
            <v>BASE HUSKEE 32 GLS. 1 PZA</v>
          </cell>
          <cell r="C671">
            <v>1</v>
          </cell>
          <cell r="D671">
            <v>1</v>
          </cell>
          <cell r="E671" t="str">
            <v>Sobre Pedido</v>
          </cell>
          <cell r="F671">
            <v>14</v>
          </cell>
        </row>
        <row r="672">
          <cell r="A672">
            <v>1542</v>
          </cell>
          <cell r="B672" t="str">
            <v>BASE HUSKEE 55 GLS. 1 PZA</v>
          </cell>
          <cell r="C672">
            <v>1</v>
          </cell>
          <cell r="D672">
            <v>1</v>
          </cell>
          <cell r="E672" t="str">
            <v>Sobre Pedido</v>
          </cell>
          <cell r="F672">
            <v>14</v>
          </cell>
        </row>
        <row r="673">
          <cell r="A673">
            <v>1543</v>
          </cell>
          <cell r="B673" t="str">
            <v>TAPA HUSKEE 32 GLS 1 PZA.</v>
          </cell>
          <cell r="C673">
            <v>1</v>
          </cell>
          <cell r="D673">
            <v>1</v>
          </cell>
          <cell r="E673" t="str">
            <v>Sobre Pedido</v>
          </cell>
          <cell r="F673">
            <v>14</v>
          </cell>
        </row>
        <row r="674">
          <cell r="A674">
            <v>1544</v>
          </cell>
          <cell r="B674" t="str">
            <v>TAPA HUSKEE 55 GLS. 1 PZA.</v>
          </cell>
          <cell r="C674">
            <v>1</v>
          </cell>
          <cell r="D674">
            <v>1</v>
          </cell>
          <cell r="E674" t="str">
            <v>Sobre Pedido</v>
          </cell>
          <cell r="F674">
            <v>14</v>
          </cell>
        </row>
        <row r="675">
          <cell r="A675">
            <v>1545</v>
          </cell>
          <cell r="B675" t="str">
            <v>DOLLY HUSKEE 1 PZA</v>
          </cell>
          <cell r="C675">
            <v>1</v>
          </cell>
          <cell r="D675">
            <v>1</v>
          </cell>
          <cell r="E675" t="str">
            <v>Sobre Pedido</v>
          </cell>
          <cell r="F675">
            <v>14</v>
          </cell>
        </row>
        <row r="676">
          <cell r="A676">
            <v>1551</v>
          </cell>
          <cell r="B676" t="str">
            <v>MINI TILT 1 PZA</v>
          </cell>
          <cell r="C676">
            <v>1</v>
          </cell>
          <cell r="D676">
            <v>1</v>
          </cell>
          <cell r="E676" t="str">
            <v>Sobre Pedido</v>
          </cell>
          <cell r="F676">
            <v>14</v>
          </cell>
        </row>
        <row r="677">
          <cell r="A677">
            <v>1552</v>
          </cell>
          <cell r="B677" t="str">
            <v>TILT TRUCK 1 PZA</v>
          </cell>
          <cell r="C677">
            <v>1</v>
          </cell>
          <cell r="D677">
            <v>1</v>
          </cell>
          <cell r="E677" t="str">
            <v>Sobre Pedido</v>
          </cell>
          <cell r="F677">
            <v>14</v>
          </cell>
        </row>
        <row r="678">
          <cell r="A678">
            <v>1553</v>
          </cell>
          <cell r="B678" t="str">
            <v>PUNTA P/MANGO TELESCOPICO</v>
          </cell>
          <cell r="C678">
            <v>1</v>
          </cell>
          <cell r="D678">
            <v>1</v>
          </cell>
          <cell r="E678" t="str">
            <v>Stock</v>
          </cell>
          <cell r="F678">
            <v>8</v>
          </cell>
        </row>
        <row r="679">
          <cell r="A679">
            <v>1554</v>
          </cell>
          <cell r="B679" t="str">
            <v>CUBIERTA DE TILT TRUCK</v>
          </cell>
          <cell r="C679">
            <v>1</v>
          </cell>
          <cell r="D679">
            <v>1</v>
          </cell>
          <cell r="E679" t="str">
            <v>Stock</v>
          </cell>
          <cell r="F679">
            <v>14</v>
          </cell>
        </row>
        <row r="680">
          <cell r="A680">
            <v>1555</v>
          </cell>
          <cell r="B680" t="str">
            <v>CUBETA ERGONOMETRICA 35L C/EXP</v>
          </cell>
          <cell r="C680">
            <v>1</v>
          </cell>
          <cell r="D680">
            <v>1</v>
          </cell>
          <cell r="E680" t="str">
            <v>Stock</v>
          </cell>
          <cell r="F680">
            <v>14</v>
          </cell>
        </row>
        <row r="681">
          <cell r="A681">
            <v>1559</v>
          </cell>
          <cell r="B681" t="str">
            <v>ESCOBA PRECISION</v>
          </cell>
          <cell r="C681">
            <v>1</v>
          </cell>
          <cell r="D681">
            <v>1</v>
          </cell>
          <cell r="E681" t="str">
            <v>Stock</v>
          </cell>
          <cell r="F681">
            <v>14</v>
          </cell>
        </row>
        <row r="682">
          <cell r="A682">
            <v>1560</v>
          </cell>
          <cell r="B682" t="str">
            <v>SEÑAL PISO MOJADO 1 PZA</v>
          </cell>
          <cell r="C682">
            <v>1</v>
          </cell>
          <cell r="D682">
            <v>1</v>
          </cell>
          <cell r="E682" t="str">
            <v>Sobre Pedido</v>
          </cell>
          <cell r="F682">
            <v>14</v>
          </cell>
        </row>
        <row r="683">
          <cell r="A683">
            <v>1561</v>
          </cell>
          <cell r="B683" t="str">
            <v>CARRO UTILITY GRIS 1 PZA.</v>
          </cell>
          <cell r="C683">
            <v>1</v>
          </cell>
          <cell r="D683">
            <v>1</v>
          </cell>
          <cell r="E683" t="str">
            <v>Sobre Pedido</v>
          </cell>
          <cell r="F683">
            <v>14</v>
          </cell>
        </row>
        <row r="684">
          <cell r="A684">
            <v>1562</v>
          </cell>
          <cell r="B684" t="str">
            <v>CHAROLA (OPCIONAL P/CARRO UTI-</v>
          </cell>
          <cell r="C684">
            <v>1</v>
          </cell>
          <cell r="D684">
            <v>1</v>
          </cell>
          <cell r="E684" t="str">
            <v>Sobre Pedido</v>
          </cell>
          <cell r="F684">
            <v>14</v>
          </cell>
        </row>
        <row r="685">
          <cell r="A685">
            <v>1563</v>
          </cell>
          <cell r="B685" t="str">
            <v>CARRO P/ASEADOR 1 PZA</v>
          </cell>
          <cell r="C685">
            <v>1</v>
          </cell>
          <cell r="D685">
            <v>1</v>
          </cell>
          <cell r="E685" t="str">
            <v>Sobre Pedido</v>
          </cell>
          <cell r="F685">
            <v>14</v>
          </cell>
        </row>
        <row r="686">
          <cell r="A686">
            <v>1564</v>
          </cell>
          <cell r="B686" t="str">
            <v>CARRO P/AMA DE LLAVES 1 PZA</v>
          </cell>
          <cell r="C686">
            <v>1</v>
          </cell>
          <cell r="D686">
            <v>1</v>
          </cell>
          <cell r="E686" t="str">
            <v>Sobre Pedido</v>
          </cell>
          <cell r="F686">
            <v>28</v>
          </cell>
        </row>
        <row r="687">
          <cell r="A687">
            <v>1565</v>
          </cell>
          <cell r="B687" t="str">
            <v>BOLSA P/CARRO ASEADOR 1 PZA</v>
          </cell>
          <cell r="C687">
            <v>1</v>
          </cell>
          <cell r="D687">
            <v>1</v>
          </cell>
          <cell r="E687" t="str">
            <v>Sobre Pedido</v>
          </cell>
          <cell r="F687">
            <v>14</v>
          </cell>
        </row>
        <row r="688">
          <cell r="A688">
            <v>1568</v>
          </cell>
          <cell r="B688" t="str">
            <v>BOLSA PLASTICA P/CARRO AMA</v>
          </cell>
          <cell r="C688">
            <v>1</v>
          </cell>
          <cell r="D688">
            <v>1</v>
          </cell>
          <cell r="E688" t="str">
            <v>Sobre Pedido</v>
          </cell>
          <cell r="F688">
            <v>21</v>
          </cell>
        </row>
        <row r="689">
          <cell r="A689">
            <v>1569</v>
          </cell>
          <cell r="B689" t="str">
            <v>BOLSA ROSA DE 252"X164X0.0009"</v>
          </cell>
          <cell r="C689">
            <v>1</v>
          </cell>
          <cell r="D689">
            <v>1</v>
          </cell>
          <cell r="E689" t="str">
            <v>Sobre Pedido</v>
          </cell>
          <cell r="F689">
            <v>21</v>
          </cell>
        </row>
        <row r="690">
          <cell r="A690">
            <v>1570</v>
          </cell>
          <cell r="B690" t="str">
            <v>CUBETA C/RUEDAS Y GANCHOS</v>
          </cell>
          <cell r="C690">
            <v>1</v>
          </cell>
          <cell r="D690">
            <v>1</v>
          </cell>
          <cell r="E690" t="str">
            <v>Sobre Pedido</v>
          </cell>
          <cell r="F690">
            <v>14</v>
          </cell>
        </row>
        <row r="691">
          <cell r="A691">
            <v>1571</v>
          </cell>
          <cell r="B691" t="str">
            <v>CUBETA 25 LTS. C/EXPRIMIDOR</v>
          </cell>
          <cell r="C691">
            <v>1</v>
          </cell>
          <cell r="D691">
            <v>1</v>
          </cell>
          <cell r="E691" t="str">
            <v>Sobre Pedido</v>
          </cell>
          <cell r="F691">
            <v>14</v>
          </cell>
        </row>
        <row r="692">
          <cell r="A692">
            <v>1576</v>
          </cell>
          <cell r="B692" t="str">
            <v>BASE P/MOP (QUIJADA 1 PZA</v>
          </cell>
          <cell r="C692">
            <v>1</v>
          </cell>
          <cell r="D692">
            <v>1</v>
          </cell>
          <cell r="E692" t="str">
            <v>Sobre Pedido</v>
          </cell>
          <cell r="F692">
            <v>14</v>
          </cell>
        </row>
        <row r="693">
          <cell r="A693">
            <v>1577</v>
          </cell>
          <cell r="B693" t="str">
            <v>CEPILLO MANUAL</v>
          </cell>
          <cell r="C693">
            <v>1</v>
          </cell>
          <cell r="D693">
            <v>1</v>
          </cell>
          <cell r="E693" t="str">
            <v>Sobre Pedido</v>
          </cell>
          <cell r="F693">
            <v>14</v>
          </cell>
        </row>
        <row r="694">
          <cell r="A694">
            <v>1578</v>
          </cell>
          <cell r="B694" t="str">
            <v>BIG COTTON WET MOP</v>
          </cell>
          <cell r="C694">
            <v>1</v>
          </cell>
          <cell r="D694">
            <v>1</v>
          </cell>
          <cell r="E694" t="str">
            <v>Sobre Pedido</v>
          </cell>
          <cell r="F694">
            <v>14</v>
          </cell>
        </row>
        <row r="695">
          <cell r="A695">
            <v>1579</v>
          </cell>
          <cell r="B695" t="str">
            <v>RECOGEDOR PARA POLVO</v>
          </cell>
          <cell r="C695">
            <v>1</v>
          </cell>
          <cell r="D695">
            <v>1</v>
          </cell>
          <cell r="E695" t="str">
            <v>Sobre Pedido</v>
          </cell>
          <cell r="F695">
            <v>14</v>
          </cell>
        </row>
        <row r="696">
          <cell r="A696">
            <v>1580</v>
          </cell>
          <cell r="B696" t="str">
            <v>PLUMERO GRANDE PARA POLVO</v>
          </cell>
          <cell r="C696">
            <v>1</v>
          </cell>
          <cell r="D696">
            <v>1</v>
          </cell>
          <cell r="E696" t="str">
            <v>Sobre Pedido</v>
          </cell>
          <cell r="F696">
            <v>14</v>
          </cell>
        </row>
        <row r="697">
          <cell r="A697">
            <v>1581</v>
          </cell>
          <cell r="B697" t="str">
            <v>REP. P/TRAPEADOR CHICO 1 PZA.</v>
          </cell>
          <cell r="C697">
            <v>1</v>
          </cell>
          <cell r="D697">
            <v>1</v>
          </cell>
          <cell r="E697" t="str">
            <v>Stock</v>
          </cell>
          <cell r="F697">
            <v>8</v>
          </cell>
        </row>
        <row r="698">
          <cell r="A698">
            <v>1582</v>
          </cell>
          <cell r="B698" t="str">
            <v>REP. P/TRAPEADOR GRANDE 1 PZA</v>
          </cell>
          <cell r="C698">
            <v>12</v>
          </cell>
          <cell r="D698">
            <v>12</v>
          </cell>
          <cell r="E698" t="str">
            <v>Stock</v>
          </cell>
          <cell r="F698">
            <v>8</v>
          </cell>
        </row>
        <row r="699">
          <cell r="A699">
            <v>1583</v>
          </cell>
          <cell r="B699" t="str">
            <v>MOP PARA CERAS 1 PZA.</v>
          </cell>
          <cell r="C699">
            <v>1</v>
          </cell>
          <cell r="D699">
            <v>1</v>
          </cell>
          <cell r="E699" t="str">
            <v>Stock</v>
          </cell>
          <cell r="F699">
            <v>8</v>
          </cell>
        </row>
        <row r="700">
          <cell r="A700">
            <v>1584</v>
          </cell>
          <cell r="B700" t="str">
            <v>SACUDIDOR 1 PZA</v>
          </cell>
          <cell r="C700">
            <v>1</v>
          </cell>
          <cell r="D700">
            <v>1</v>
          </cell>
          <cell r="E700" t="str">
            <v>Sobre Pedido</v>
          </cell>
          <cell r="F700">
            <v>42</v>
          </cell>
        </row>
        <row r="701">
          <cell r="A701">
            <v>1585</v>
          </cell>
          <cell r="B701" t="str">
            <v>MANGO P/SACUDIDOR 1 PZA</v>
          </cell>
          <cell r="C701">
            <v>1</v>
          </cell>
          <cell r="D701">
            <v>1</v>
          </cell>
          <cell r="E701" t="str">
            <v>Stock</v>
          </cell>
          <cell r="F701">
            <v>8</v>
          </cell>
        </row>
        <row r="702">
          <cell r="A702">
            <v>1586</v>
          </cell>
          <cell r="B702" t="str">
            <v>REPUESTO MOP 32 OZ</v>
          </cell>
          <cell r="C702">
            <v>1</v>
          </cell>
          <cell r="D702">
            <v>1</v>
          </cell>
          <cell r="E702" t="str">
            <v>Stock</v>
          </cell>
          <cell r="F702">
            <v>14</v>
          </cell>
        </row>
        <row r="703">
          <cell r="A703">
            <v>1587</v>
          </cell>
          <cell r="B703" t="str">
            <v>MANGO PARA MOP LB</v>
          </cell>
          <cell r="C703">
            <v>1</v>
          </cell>
          <cell r="D703">
            <v>1</v>
          </cell>
          <cell r="E703" t="str">
            <v>Stock</v>
          </cell>
          <cell r="F703">
            <v>14</v>
          </cell>
        </row>
        <row r="704">
          <cell r="A704">
            <v>1588</v>
          </cell>
          <cell r="B704" t="str">
            <v>BIG TORNADO MOP</v>
          </cell>
          <cell r="C704">
            <v>1</v>
          </cell>
          <cell r="D704">
            <v>1</v>
          </cell>
          <cell r="E704" t="str">
            <v>Stock</v>
          </cell>
          <cell r="F704">
            <v>14</v>
          </cell>
        </row>
        <row r="705">
          <cell r="A705">
            <v>1589</v>
          </cell>
          <cell r="B705" t="str">
            <v>REPUESTO BIG TORNADO MOP</v>
          </cell>
          <cell r="C705">
            <v>1</v>
          </cell>
          <cell r="D705">
            <v>1</v>
          </cell>
          <cell r="E705" t="str">
            <v>Stock</v>
          </cell>
          <cell r="F705">
            <v>14</v>
          </cell>
        </row>
        <row r="706">
          <cell r="A706">
            <v>1590</v>
          </cell>
          <cell r="B706" t="str">
            <v>ATTRACT MOP SECO</v>
          </cell>
          <cell r="C706">
            <v>1</v>
          </cell>
          <cell r="D706">
            <v>1</v>
          </cell>
          <cell r="E706" t="str">
            <v>Stock</v>
          </cell>
          <cell r="F706">
            <v>14</v>
          </cell>
        </row>
        <row r="707">
          <cell r="A707">
            <v>1591</v>
          </cell>
          <cell r="B707" t="str">
            <v>PISTOLA ATOMIZADORA GRANDE</v>
          </cell>
          <cell r="C707">
            <v>1</v>
          </cell>
          <cell r="D707">
            <v>1</v>
          </cell>
          <cell r="E707" t="str">
            <v>Stock</v>
          </cell>
          <cell r="F707">
            <v>8</v>
          </cell>
        </row>
        <row r="708">
          <cell r="A708">
            <v>1592</v>
          </cell>
          <cell r="B708" t="str">
            <v>PISTOLA ATOMIZADORA BCO/AZUL</v>
          </cell>
          <cell r="C708">
            <v>1</v>
          </cell>
          <cell r="D708">
            <v>1</v>
          </cell>
          <cell r="E708" t="str">
            <v>Stock</v>
          </cell>
          <cell r="F708">
            <v>8</v>
          </cell>
        </row>
        <row r="709">
          <cell r="A709">
            <v>1595</v>
          </cell>
          <cell r="B709" t="str">
            <v>TORNADO MOP</v>
          </cell>
          <cell r="C709">
            <v>1</v>
          </cell>
          <cell r="D709">
            <v>1</v>
          </cell>
          <cell r="E709" t="str">
            <v>Stock</v>
          </cell>
          <cell r="F709">
            <v>14</v>
          </cell>
        </row>
        <row r="710">
          <cell r="A710">
            <v>1596</v>
          </cell>
          <cell r="B710" t="str">
            <v>GANCHO PARA ESCOBAS 1 PZA</v>
          </cell>
          <cell r="C710">
            <v>1</v>
          </cell>
          <cell r="D710">
            <v>1</v>
          </cell>
          <cell r="E710" t="str">
            <v>Stock</v>
          </cell>
          <cell r="F710">
            <v>21</v>
          </cell>
        </row>
        <row r="711">
          <cell r="A711">
            <v>1597</v>
          </cell>
          <cell r="B711" t="str">
            <v>RECOGEDOR 1 PZA</v>
          </cell>
          <cell r="C711">
            <v>6</v>
          </cell>
          <cell r="D711">
            <v>6</v>
          </cell>
          <cell r="E711" t="str">
            <v>Stock</v>
          </cell>
          <cell r="F711">
            <v>14</v>
          </cell>
        </row>
        <row r="712">
          <cell r="A712">
            <v>1598</v>
          </cell>
          <cell r="B712" t="str">
            <v>ESCOBILLA P/RECOGEDOR 1 PZA.</v>
          </cell>
          <cell r="C712">
            <v>1</v>
          </cell>
          <cell r="D712">
            <v>1</v>
          </cell>
          <cell r="E712" t="str">
            <v>Stock</v>
          </cell>
          <cell r="F712">
            <v>14</v>
          </cell>
        </row>
        <row r="713">
          <cell r="A713">
            <v>1599</v>
          </cell>
          <cell r="B713" t="str">
            <v>BARREDOR P/ ALFOMBRAS CHICO</v>
          </cell>
          <cell r="C713">
            <v>1</v>
          </cell>
          <cell r="D713">
            <v>1</v>
          </cell>
          <cell r="E713" t="str">
            <v>Stock</v>
          </cell>
          <cell r="F713">
            <v>14</v>
          </cell>
        </row>
        <row r="714">
          <cell r="A714">
            <v>1601</v>
          </cell>
          <cell r="B714" t="str">
            <v>REPUESTO TORNADO MOP</v>
          </cell>
          <cell r="C714">
            <v>1</v>
          </cell>
          <cell r="D714">
            <v>1</v>
          </cell>
          <cell r="E714" t="str">
            <v>Stock</v>
          </cell>
          <cell r="F714">
            <v>14</v>
          </cell>
        </row>
        <row r="715">
          <cell r="A715">
            <v>1602</v>
          </cell>
          <cell r="B715" t="str">
            <v>PAQUETE SMART MOP</v>
          </cell>
          <cell r="C715">
            <v>1</v>
          </cell>
          <cell r="D715">
            <v>1</v>
          </cell>
          <cell r="E715" t="str">
            <v>Stock</v>
          </cell>
          <cell r="F715">
            <v>21</v>
          </cell>
        </row>
        <row r="716">
          <cell r="A716">
            <v>1603</v>
          </cell>
          <cell r="B716" t="str">
            <v>COMBO SMART MOP</v>
          </cell>
          <cell r="C716">
            <v>1</v>
          </cell>
          <cell r="D716">
            <v>1</v>
          </cell>
          <cell r="E716" t="str">
            <v>Stock</v>
          </cell>
          <cell r="F716">
            <v>21</v>
          </cell>
        </row>
        <row r="717">
          <cell r="A717">
            <v>1604</v>
          </cell>
          <cell r="B717" t="str">
            <v>CUBETA 30 L SMART MOP</v>
          </cell>
          <cell r="C717">
            <v>1</v>
          </cell>
          <cell r="D717">
            <v>1</v>
          </cell>
          <cell r="E717" t="str">
            <v>Stock</v>
          </cell>
          <cell r="F717">
            <v>21</v>
          </cell>
        </row>
        <row r="718">
          <cell r="A718">
            <v>1605</v>
          </cell>
          <cell r="B718" t="str">
            <v>EXPRIMIDOR SMART MOP</v>
          </cell>
          <cell r="C718">
            <v>1</v>
          </cell>
          <cell r="D718">
            <v>1</v>
          </cell>
          <cell r="E718" t="str">
            <v>Stock</v>
          </cell>
          <cell r="F718">
            <v>21</v>
          </cell>
        </row>
        <row r="719">
          <cell r="A719">
            <v>1606</v>
          </cell>
          <cell r="B719" t="str">
            <v>BASE PARA MOP SMART MOP</v>
          </cell>
          <cell r="C719">
            <v>1</v>
          </cell>
          <cell r="D719">
            <v>1</v>
          </cell>
          <cell r="E719" t="str">
            <v>Stock</v>
          </cell>
          <cell r="F719">
            <v>21</v>
          </cell>
        </row>
        <row r="720">
          <cell r="A720">
            <v>1607</v>
          </cell>
          <cell r="B720" t="str">
            <v>REPUESTO MICROMOP SMART MOP</v>
          </cell>
          <cell r="C720">
            <v>1</v>
          </cell>
          <cell r="D720">
            <v>1</v>
          </cell>
          <cell r="E720" t="str">
            <v>Stock</v>
          </cell>
          <cell r="F720">
            <v>21</v>
          </cell>
        </row>
        <row r="721">
          <cell r="A721">
            <v>1608</v>
          </cell>
          <cell r="B721" t="str">
            <v>REPUESTO MAXIMOP SMART MOP</v>
          </cell>
          <cell r="C721">
            <v>1</v>
          </cell>
          <cell r="D721">
            <v>1</v>
          </cell>
          <cell r="E721" t="str">
            <v>Stock</v>
          </cell>
          <cell r="F721">
            <v>21</v>
          </cell>
        </row>
        <row r="722">
          <cell r="A722">
            <v>1609</v>
          </cell>
          <cell r="B722" t="str">
            <v>MANGUERA P/DESAGUE SMART MOP</v>
          </cell>
          <cell r="C722">
            <v>1</v>
          </cell>
          <cell r="D722">
            <v>1</v>
          </cell>
          <cell r="E722" t="str">
            <v>Stock</v>
          </cell>
          <cell r="F722">
            <v>21</v>
          </cell>
        </row>
        <row r="723">
          <cell r="A723">
            <v>1610</v>
          </cell>
          <cell r="B723" t="str">
            <v>JALADOR DE PISOS 18"</v>
          </cell>
          <cell r="C723">
            <v>1</v>
          </cell>
          <cell r="D723">
            <v>1</v>
          </cell>
          <cell r="E723" t="str">
            <v>Stock</v>
          </cell>
          <cell r="F723">
            <v>21</v>
          </cell>
        </row>
        <row r="724">
          <cell r="A724">
            <v>1611</v>
          </cell>
          <cell r="B724" t="str">
            <v>LAVADOR VIDRIOS/PARED.COMP.18"</v>
          </cell>
          <cell r="C724">
            <v>1</v>
          </cell>
          <cell r="D724">
            <v>1</v>
          </cell>
          <cell r="E724" t="str">
            <v>Stock</v>
          </cell>
          <cell r="F724">
            <v>21</v>
          </cell>
        </row>
        <row r="725">
          <cell r="A725">
            <v>1612</v>
          </cell>
          <cell r="B725" t="str">
            <v>MANGO TELESCOPICO 1 SECC.1.2M</v>
          </cell>
          <cell r="C725">
            <v>1</v>
          </cell>
          <cell r="D725">
            <v>1</v>
          </cell>
          <cell r="E725" t="str">
            <v>Stock</v>
          </cell>
          <cell r="F725">
            <v>28</v>
          </cell>
        </row>
        <row r="726">
          <cell r="A726">
            <v>1613</v>
          </cell>
          <cell r="B726" t="str">
            <v>MANGO TELESCOP.2 SECC.1.3Y2.4M</v>
          </cell>
          <cell r="C726">
            <v>1</v>
          </cell>
          <cell r="D726">
            <v>1</v>
          </cell>
          <cell r="E726" t="str">
            <v>Stock</v>
          </cell>
          <cell r="F726">
            <v>21</v>
          </cell>
        </row>
        <row r="727">
          <cell r="A727">
            <v>1618</v>
          </cell>
          <cell r="B727" t="str">
            <v>KEY AMBIENTADOR MORA 4 LT.</v>
          </cell>
          <cell r="C727">
            <v>4</v>
          </cell>
          <cell r="D727">
            <v>4</v>
          </cell>
          <cell r="E727" t="str">
            <v>Stock</v>
          </cell>
          <cell r="F727">
            <v>8</v>
          </cell>
        </row>
        <row r="728">
          <cell r="A728">
            <v>1619</v>
          </cell>
          <cell r="B728" t="str">
            <v>KEY AMBIENTADOR MORA 20 LT.</v>
          </cell>
          <cell r="C728">
            <v>1</v>
          </cell>
          <cell r="D728">
            <v>1</v>
          </cell>
          <cell r="E728" t="str">
            <v>Sobre Pedido</v>
          </cell>
          <cell r="F728">
            <v>14</v>
          </cell>
        </row>
        <row r="729">
          <cell r="A729">
            <v>1620</v>
          </cell>
          <cell r="B729" t="str">
            <v>KEY ODOCONTROL TRAD. MANGO</v>
          </cell>
          <cell r="C729">
            <v>12</v>
          </cell>
          <cell r="D729">
            <v>12</v>
          </cell>
          <cell r="E729" t="str">
            <v>Stock</v>
          </cell>
          <cell r="F729">
            <v>8</v>
          </cell>
        </row>
        <row r="730">
          <cell r="A730">
            <v>1621</v>
          </cell>
          <cell r="B730" t="str">
            <v>KEY ODOCONTROL TRAD. BRISA</v>
          </cell>
          <cell r="C730">
            <v>12</v>
          </cell>
          <cell r="D730">
            <v>12</v>
          </cell>
          <cell r="E730" t="str">
            <v>Stock</v>
          </cell>
          <cell r="F730">
            <v>120</v>
          </cell>
        </row>
        <row r="731">
          <cell r="A731">
            <v>1622</v>
          </cell>
          <cell r="B731" t="str">
            <v>KEY ODOCONTROL TRAD.NATURALEZA</v>
          </cell>
          <cell r="C731">
            <v>12</v>
          </cell>
          <cell r="D731">
            <v>12</v>
          </cell>
          <cell r="E731" t="str">
            <v>Stock</v>
          </cell>
          <cell r="F731">
            <v>8</v>
          </cell>
        </row>
        <row r="732">
          <cell r="A732">
            <v>1623</v>
          </cell>
          <cell r="B732" t="str">
            <v>KEY ODOCONTROL TRAD. MANANTIAL</v>
          </cell>
          <cell r="C732">
            <v>12</v>
          </cell>
          <cell r="D732">
            <v>12</v>
          </cell>
          <cell r="E732" t="str">
            <v>Stock</v>
          </cell>
          <cell r="F732">
            <v>8</v>
          </cell>
        </row>
        <row r="733">
          <cell r="A733">
            <v>1624</v>
          </cell>
          <cell r="B733" t="str">
            <v>KEY ODOCONTROL CANELA ALTA</v>
          </cell>
          <cell r="C733">
            <v>12</v>
          </cell>
          <cell r="D733">
            <v>12</v>
          </cell>
          <cell r="E733" t="str">
            <v>Stock</v>
          </cell>
          <cell r="F733">
            <v>8</v>
          </cell>
        </row>
        <row r="734">
          <cell r="A734">
            <v>1625</v>
          </cell>
          <cell r="B734" t="str">
            <v>MULTIUSOS PINO 1 LT (CAJA C/12</v>
          </cell>
          <cell r="C734">
            <v>1</v>
          </cell>
          <cell r="D734">
            <v>1</v>
          </cell>
          <cell r="E734" t="str">
            <v>Stock</v>
          </cell>
          <cell r="F734">
            <v>14</v>
          </cell>
        </row>
        <row r="735">
          <cell r="A735">
            <v>1626</v>
          </cell>
          <cell r="B735" t="str">
            <v>MULTIUSOS LAVANDA 1 LT(CAJA-12</v>
          </cell>
          <cell r="C735">
            <v>1</v>
          </cell>
          <cell r="D735">
            <v>1</v>
          </cell>
          <cell r="E735" t="str">
            <v>Stock</v>
          </cell>
          <cell r="F735">
            <v>14</v>
          </cell>
        </row>
        <row r="736">
          <cell r="A736">
            <v>1627</v>
          </cell>
          <cell r="B736" t="str">
            <v>SARRICIDA 1 LT (CAJA C/12)</v>
          </cell>
          <cell r="C736">
            <v>1</v>
          </cell>
          <cell r="D736">
            <v>1</v>
          </cell>
          <cell r="E736" t="str">
            <v>Stock</v>
          </cell>
          <cell r="F736">
            <v>14</v>
          </cell>
        </row>
        <row r="737">
          <cell r="A737">
            <v>1628</v>
          </cell>
          <cell r="B737" t="str">
            <v>DESENGRASANTE 1 LT (CAJA C/12)</v>
          </cell>
          <cell r="C737">
            <v>1</v>
          </cell>
          <cell r="D737">
            <v>1</v>
          </cell>
          <cell r="E737" t="str">
            <v>Stock</v>
          </cell>
          <cell r="F737">
            <v>14</v>
          </cell>
        </row>
        <row r="738">
          <cell r="A738">
            <v>1629</v>
          </cell>
          <cell r="B738" t="str">
            <v>LIMPIAVIDRIOS 0.5 L (CAJA C/12</v>
          </cell>
          <cell r="C738">
            <v>1</v>
          </cell>
          <cell r="D738">
            <v>1</v>
          </cell>
          <cell r="E738" t="str">
            <v>Stock</v>
          </cell>
          <cell r="F738">
            <v>14</v>
          </cell>
        </row>
        <row r="739">
          <cell r="A739">
            <v>1630</v>
          </cell>
          <cell r="B739" t="str">
            <v>KEY ODOCONTROL DE SERVICIO H2</v>
          </cell>
          <cell r="C739">
            <v>12</v>
          </cell>
          <cell r="D739">
            <v>12</v>
          </cell>
          <cell r="E739" t="str">
            <v>Stock</v>
          </cell>
          <cell r="F739">
            <v>8</v>
          </cell>
        </row>
        <row r="740">
          <cell r="A740">
            <v>1631</v>
          </cell>
          <cell r="B740" t="str">
            <v>KEY ODOCONTROL NATURALEZA ALTA</v>
          </cell>
          <cell r="C740">
            <v>12</v>
          </cell>
          <cell r="D740">
            <v>12</v>
          </cell>
          <cell r="E740" t="str">
            <v>Stock</v>
          </cell>
          <cell r="F740">
            <v>8</v>
          </cell>
        </row>
        <row r="741">
          <cell r="A741">
            <v>1632</v>
          </cell>
          <cell r="B741" t="str">
            <v>KEY ODOCONTROL MANANTIAL ALTA</v>
          </cell>
          <cell r="C741">
            <v>12</v>
          </cell>
          <cell r="D741">
            <v>12</v>
          </cell>
          <cell r="E741" t="str">
            <v>Stock</v>
          </cell>
          <cell r="F741">
            <v>8</v>
          </cell>
        </row>
        <row r="742">
          <cell r="A742">
            <v>1633</v>
          </cell>
          <cell r="B742" t="str">
            <v>KEY ODOCONTROL MANGO ALTA</v>
          </cell>
          <cell r="C742">
            <v>12</v>
          </cell>
          <cell r="D742">
            <v>12</v>
          </cell>
          <cell r="E742" t="str">
            <v>Stock</v>
          </cell>
          <cell r="F742">
            <v>8</v>
          </cell>
        </row>
        <row r="743">
          <cell r="A743">
            <v>1634</v>
          </cell>
          <cell r="B743" t="str">
            <v>KEY ODOCONTROL TRAD. CANELA</v>
          </cell>
          <cell r="C743">
            <v>12</v>
          </cell>
          <cell r="D743">
            <v>12</v>
          </cell>
          <cell r="E743" t="str">
            <v>Stock</v>
          </cell>
          <cell r="F743">
            <v>8</v>
          </cell>
        </row>
        <row r="744">
          <cell r="A744">
            <v>1635</v>
          </cell>
          <cell r="B744" t="str">
            <v>KEY ODOCONTROL FRESCA MAÑANAH2</v>
          </cell>
          <cell r="C744">
            <v>6</v>
          </cell>
          <cell r="D744">
            <v>6</v>
          </cell>
          <cell r="E744" t="str">
            <v>Stock</v>
          </cell>
          <cell r="F744">
            <v>14</v>
          </cell>
        </row>
        <row r="745">
          <cell r="A745">
            <v>1636</v>
          </cell>
          <cell r="B745" t="str">
            <v>KEY ODOCONTROL ROCIO HERBAL H2</v>
          </cell>
          <cell r="C745">
            <v>6</v>
          </cell>
          <cell r="D745">
            <v>6</v>
          </cell>
          <cell r="E745" t="str">
            <v>Stock</v>
          </cell>
          <cell r="F745">
            <v>14</v>
          </cell>
        </row>
        <row r="746">
          <cell r="A746">
            <v>1637</v>
          </cell>
          <cell r="B746" t="str">
            <v>KEY ODOCONTROL BRISA MARINA H2</v>
          </cell>
          <cell r="C746">
            <v>6</v>
          </cell>
          <cell r="D746">
            <v>6</v>
          </cell>
          <cell r="E746" t="str">
            <v>Stock</v>
          </cell>
          <cell r="F746">
            <v>8</v>
          </cell>
        </row>
        <row r="747">
          <cell r="A747">
            <v>1638</v>
          </cell>
          <cell r="B747" t="str">
            <v>KEY ODOCONTROL AMANECER TROPH2</v>
          </cell>
          <cell r="C747">
            <v>6</v>
          </cell>
          <cell r="D747">
            <v>6</v>
          </cell>
          <cell r="E747" t="str">
            <v>Stock</v>
          </cell>
          <cell r="F747">
            <v>8</v>
          </cell>
        </row>
        <row r="748">
          <cell r="A748">
            <v>1639</v>
          </cell>
          <cell r="B748" t="str">
            <v>KEY ODOCONTROL CITRUS H2</v>
          </cell>
          <cell r="C748">
            <v>6</v>
          </cell>
          <cell r="D748">
            <v>6</v>
          </cell>
          <cell r="E748" t="str">
            <v>Stock</v>
          </cell>
          <cell r="F748">
            <v>8</v>
          </cell>
        </row>
        <row r="749">
          <cell r="A749">
            <v>1640</v>
          </cell>
          <cell r="B749" t="str">
            <v>AUTOFLUSH PARA MINGITORIO</v>
          </cell>
          <cell r="C749">
            <v>1</v>
          </cell>
          <cell r="D749">
            <v>1</v>
          </cell>
          <cell r="E749" t="str">
            <v>Stock</v>
          </cell>
          <cell r="F749">
            <v>21</v>
          </cell>
        </row>
        <row r="750">
          <cell r="A750">
            <v>1641</v>
          </cell>
          <cell r="B750" t="str">
            <v>AUTOFLUSH PARA SANITARIO</v>
          </cell>
          <cell r="C750">
            <v>1</v>
          </cell>
          <cell r="D750">
            <v>1</v>
          </cell>
          <cell r="E750" t="str">
            <v>Stock</v>
          </cell>
          <cell r="F750">
            <v>21</v>
          </cell>
        </row>
        <row r="751">
          <cell r="A751">
            <v>1642</v>
          </cell>
          <cell r="B751" t="str">
            <v>AUTOCLAMP FLUSH P/MINGITORIO</v>
          </cell>
          <cell r="C751">
            <v>1</v>
          </cell>
          <cell r="D751">
            <v>1</v>
          </cell>
          <cell r="E751" t="str">
            <v>Stock</v>
          </cell>
          <cell r="F751">
            <v>21</v>
          </cell>
        </row>
        <row r="752">
          <cell r="A752">
            <v>1643</v>
          </cell>
          <cell r="B752" t="str">
            <v>AUTOCLAMP FLUSH P/SANITARIO</v>
          </cell>
          <cell r="C752">
            <v>1</v>
          </cell>
          <cell r="D752">
            <v>1</v>
          </cell>
          <cell r="E752" t="str">
            <v>Stock</v>
          </cell>
          <cell r="F752">
            <v>21</v>
          </cell>
        </row>
        <row r="753">
          <cell r="A753">
            <v>1644</v>
          </cell>
          <cell r="B753" t="str">
            <v>AUTOFLUSH P/SANITARIO C/TANQUE</v>
          </cell>
          <cell r="C753">
            <v>1</v>
          </cell>
          <cell r="D753">
            <v>1</v>
          </cell>
          <cell r="E753" t="str">
            <v>Stock</v>
          </cell>
          <cell r="F753">
            <v>21</v>
          </cell>
        </row>
        <row r="754">
          <cell r="A754">
            <v>1645</v>
          </cell>
          <cell r="B754" t="str">
            <v>AUTOFGAUCET SST</v>
          </cell>
          <cell r="C754">
            <v>1</v>
          </cell>
          <cell r="D754">
            <v>1</v>
          </cell>
          <cell r="E754" t="str">
            <v>Stock</v>
          </cell>
          <cell r="F754">
            <v>21</v>
          </cell>
        </row>
        <row r="755">
          <cell r="A755">
            <v>1646</v>
          </cell>
          <cell r="B755" t="str">
            <v>CUBIERTA 4" P/AUTOFAUCET SST</v>
          </cell>
          <cell r="C755">
            <v>1</v>
          </cell>
          <cell r="D755">
            <v>1</v>
          </cell>
          <cell r="E755" t="str">
            <v>Stock</v>
          </cell>
          <cell r="F755">
            <v>21</v>
          </cell>
        </row>
        <row r="756">
          <cell r="A756">
            <v>1647</v>
          </cell>
          <cell r="B756" t="str">
            <v>CUBIERTA 8" P/AUTOFAUCET SST</v>
          </cell>
          <cell r="C756">
            <v>1</v>
          </cell>
          <cell r="D756">
            <v>1</v>
          </cell>
          <cell r="E756" t="str">
            <v>Stock</v>
          </cell>
          <cell r="F756">
            <v>21</v>
          </cell>
        </row>
        <row r="757">
          <cell r="A757">
            <v>1648</v>
          </cell>
          <cell r="B757" t="str">
            <v>VALV.MEZCLADORA AUTOFAUCET SST</v>
          </cell>
          <cell r="C757">
            <v>1</v>
          </cell>
          <cell r="D757">
            <v>1</v>
          </cell>
          <cell r="E757" t="str">
            <v>Stock</v>
          </cell>
          <cell r="F757">
            <v>21</v>
          </cell>
        </row>
        <row r="758">
          <cell r="A758">
            <v>1649</v>
          </cell>
          <cell r="B758" t="str">
            <v>MANGUERA PRINC.AUTOFAUCET SST</v>
          </cell>
          <cell r="C758">
            <v>1</v>
          </cell>
          <cell r="D758">
            <v>1</v>
          </cell>
          <cell r="E758" t="str">
            <v>Stock</v>
          </cell>
          <cell r="F758">
            <v>21</v>
          </cell>
        </row>
        <row r="759">
          <cell r="A759">
            <v>1650</v>
          </cell>
          <cell r="B759" t="str">
            <v>MANG.AGUA FRIA/CAL.AUTOFAUCET</v>
          </cell>
          <cell r="C759">
            <v>1</v>
          </cell>
          <cell r="D759">
            <v>1</v>
          </cell>
          <cell r="E759" t="str">
            <v>Stock</v>
          </cell>
          <cell r="F759">
            <v>21</v>
          </cell>
        </row>
        <row r="760">
          <cell r="A760">
            <v>1654</v>
          </cell>
          <cell r="B760" t="str">
            <v>ACONDICIONADOR 710  60 LT.</v>
          </cell>
          <cell r="C760">
            <v>1</v>
          </cell>
          <cell r="D760">
            <v>1</v>
          </cell>
          <cell r="E760" t="str">
            <v>Stock</v>
          </cell>
          <cell r="F760">
            <v>8</v>
          </cell>
        </row>
        <row r="761">
          <cell r="A761">
            <v>1655</v>
          </cell>
          <cell r="B761" t="str">
            <v>DETERGENTE 210  60 LT</v>
          </cell>
          <cell r="C761">
            <v>1</v>
          </cell>
          <cell r="D761">
            <v>1</v>
          </cell>
          <cell r="E761" t="str">
            <v>Stock</v>
          </cell>
          <cell r="F761">
            <v>8</v>
          </cell>
        </row>
        <row r="762">
          <cell r="A762">
            <v>1656</v>
          </cell>
          <cell r="B762" t="str">
            <v>NEUTRALIZANTE 510  60 LT</v>
          </cell>
          <cell r="C762">
            <v>1</v>
          </cell>
          <cell r="D762">
            <v>1</v>
          </cell>
          <cell r="E762" t="str">
            <v>Stock</v>
          </cell>
          <cell r="F762">
            <v>8</v>
          </cell>
        </row>
        <row r="763">
          <cell r="A763">
            <v>1657</v>
          </cell>
          <cell r="B763" t="str">
            <v>ALCALINO 310  60 LT</v>
          </cell>
          <cell r="C763">
            <v>1</v>
          </cell>
          <cell r="D763">
            <v>1</v>
          </cell>
          <cell r="E763" t="str">
            <v>Stock</v>
          </cell>
          <cell r="F763">
            <v>8</v>
          </cell>
        </row>
        <row r="764">
          <cell r="A764">
            <v>1658</v>
          </cell>
          <cell r="B764" t="str">
            <v>EMULSIFICANTE 110  60 LT</v>
          </cell>
          <cell r="C764">
            <v>1</v>
          </cell>
          <cell r="D764">
            <v>1</v>
          </cell>
          <cell r="E764" t="str">
            <v>Stock</v>
          </cell>
          <cell r="F764">
            <v>8</v>
          </cell>
        </row>
        <row r="765">
          <cell r="A765">
            <v>1659</v>
          </cell>
          <cell r="B765" t="str">
            <v>BLANQUEADOR 450  20 LT</v>
          </cell>
          <cell r="C765">
            <v>1</v>
          </cell>
          <cell r="D765">
            <v>1</v>
          </cell>
          <cell r="E765" t="str">
            <v>Stock</v>
          </cell>
          <cell r="F765">
            <v>8</v>
          </cell>
        </row>
        <row r="766">
          <cell r="A766">
            <v>1660</v>
          </cell>
          <cell r="B766" t="str">
            <v>KEY ODOCONTROL DE SERV.ALTA C</v>
          </cell>
          <cell r="C766">
            <v>6</v>
          </cell>
          <cell r="D766">
            <v>6</v>
          </cell>
          <cell r="E766" t="str">
            <v>Sobre Pedido</v>
          </cell>
          <cell r="F766">
            <v>14</v>
          </cell>
        </row>
        <row r="767">
          <cell r="A767">
            <v>1661</v>
          </cell>
          <cell r="B767" t="str">
            <v>NUEVO DOSIFICADOR ODOCONTROL</v>
          </cell>
          <cell r="C767">
            <v>1</v>
          </cell>
          <cell r="D767">
            <v>1</v>
          </cell>
          <cell r="E767" t="str">
            <v>Stock</v>
          </cell>
          <cell r="F767">
            <v>8</v>
          </cell>
        </row>
        <row r="768">
          <cell r="A768">
            <v>1662</v>
          </cell>
          <cell r="B768" t="str">
            <v>KEY ODOCONTROL VAINILLA 6 OZ</v>
          </cell>
          <cell r="C768">
            <v>6</v>
          </cell>
          <cell r="D768">
            <v>6</v>
          </cell>
          <cell r="E768" t="str">
            <v>Stock</v>
          </cell>
          <cell r="F768">
            <v>8</v>
          </cell>
        </row>
        <row r="769">
          <cell r="A769">
            <v>1663</v>
          </cell>
          <cell r="B769" t="str">
            <v>KEY AEROSOL PRIMAVERA 2 OZ</v>
          </cell>
          <cell r="C769">
            <v>12</v>
          </cell>
          <cell r="D769">
            <v>12</v>
          </cell>
          <cell r="E769" t="str">
            <v>Stock</v>
          </cell>
          <cell r="F769">
            <v>8</v>
          </cell>
        </row>
        <row r="770">
          <cell r="A770">
            <v>1664</v>
          </cell>
          <cell r="B770" t="str">
            <v>KEY AEROSOL BRISA ALTA CONC.</v>
          </cell>
          <cell r="C770">
            <v>12</v>
          </cell>
          <cell r="D770">
            <v>12</v>
          </cell>
          <cell r="E770" t="str">
            <v>Stock</v>
          </cell>
          <cell r="F770">
            <v>8</v>
          </cell>
        </row>
        <row r="771">
          <cell r="A771">
            <v>1665</v>
          </cell>
          <cell r="B771" t="str">
            <v>KEY AEROSOL CITRUS 2 OZ</v>
          </cell>
          <cell r="C771">
            <v>12</v>
          </cell>
          <cell r="D771">
            <v>12</v>
          </cell>
          <cell r="E771" t="str">
            <v>Stock</v>
          </cell>
          <cell r="F771">
            <v>8</v>
          </cell>
        </row>
        <row r="772">
          <cell r="A772">
            <v>1666</v>
          </cell>
          <cell r="B772" t="str">
            <v>KEY AEROSOL MANGO ALTA CONCENT</v>
          </cell>
          <cell r="C772">
            <v>12</v>
          </cell>
          <cell r="D772">
            <v>12</v>
          </cell>
          <cell r="E772" t="str">
            <v>Stock</v>
          </cell>
          <cell r="F772">
            <v>14</v>
          </cell>
        </row>
        <row r="773">
          <cell r="A773">
            <v>1667</v>
          </cell>
          <cell r="B773" t="str">
            <v>KEY AEROSOL CANELA ALTA CONCEN</v>
          </cell>
          <cell r="C773">
            <v>12</v>
          </cell>
          <cell r="D773">
            <v>12</v>
          </cell>
          <cell r="E773" t="str">
            <v>Stock</v>
          </cell>
          <cell r="F773">
            <v>14</v>
          </cell>
        </row>
        <row r="774">
          <cell r="A774">
            <v>1668</v>
          </cell>
          <cell r="B774" t="str">
            <v>KEY AEROSOL MANANTIAL ALTA CON</v>
          </cell>
          <cell r="C774">
            <v>12</v>
          </cell>
          <cell r="D774">
            <v>12</v>
          </cell>
          <cell r="E774" t="str">
            <v>Stock</v>
          </cell>
          <cell r="F774">
            <v>14</v>
          </cell>
        </row>
        <row r="775">
          <cell r="A775">
            <v>1669</v>
          </cell>
          <cell r="B775" t="str">
            <v>KEY AEROSOL NATURALEZA ALTA CO</v>
          </cell>
          <cell r="C775">
            <v>12</v>
          </cell>
          <cell r="D775">
            <v>12</v>
          </cell>
          <cell r="E775" t="str">
            <v>Stock</v>
          </cell>
          <cell r="F775">
            <v>14</v>
          </cell>
        </row>
        <row r="776">
          <cell r="A776">
            <v>1670</v>
          </cell>
          <cell r="B776" t="str">
            <v>EMULSIFICANTE 100  60 LT</v>
          </cell>
          <cell r="C776">
            <v>1</v>
          </cell>
          <cell r="D776">
            <v>1</v>
          </cell>
          <cell r="E776" t="str">
            <v>Stock</v>
          </cell>
          <cell r="F776">
            <v>7</v>
          </cell>
        </row>
        <row r="777">
          <cell r="A777">
            <v>1671</v>
          </cell>
          <cell r="B777" t="str">
            <v>DETERGENTE 200  60 LT</v>
          </cell>
          <cell r="C777">
            <v>1</v>
          </cell>
          <cell r="D777">
            <v>1</v>
          </cell>
          <cell r="E777" t="str">
            <v>Stock</v>
          </cell>
          <cell r="F777">
            <v>7</v>
          </cell>
        </row>
        <row r="778">
          <cell r="A778">
            <v>1672</v>
          </cell>
          <cell r="B778" t="str">
            <v>DETERGENTE 250  60 LT</v>
          </cell>
          <cell r="C778">
            <v>1</v>
          </cell>
          <cell r="D778">
            <v>1</v>
          </cell>
          <cell r="E778" t="str">
            <v>Stock</v>
          </cell>
          <cell r="F778">
            <v>7</v>
          </cell>
        </row>
        <row r="779">
          <cell r="A779">
            <v>1673</v>
          </cell>
          <cell r="B779" t="str">
            <v>ALCALINO 300  60 LT</v>
          </cell>
          <cell r="C779">
            <v>1</v>
          </cell>
          <cell r="D779">
            <v>1</v>
          </cell>
          <cell r="E779" t="str">
            <v>Stock</v>
          </cell>
          <cell r="F779">
            <v>7</v>
          </cell>
        </row>
        <row r="780">
          <cell r="A780">
            <v>1674</v>
          </cell>
          <cell r="B780" t="str">
            <v>BLANQUEADOR 400  60 LT</v>
          </cell>
          <cell r="C780">
            <v>1</v>
          </cell>
          <cell r="D780">
            <v>1</v>
          </cell>
          <cell r="E780" t="str">
            <v>Stock</v>
          </cell>
          <cell r="F780">
            <v>7</v>
          </cell>
        </row>
        <row r="781">
          <cell r="A781">
            <v>1675</v>
          </cell>
          <cell r="B781" t="str">
            <v>BLANQUEADOR 450  60 LT</v>
          </cell>
          <cell r="C781">
            <v>1</v>
          </cell>
          <cell r="D781">
            <v>1</v>
          </cell>
          <cell r="E781" t="str">
            <v>Stock</v>
          </cell>
          <cell r="F781">
            <v>8</v>
          </cell>
        </row>
        <row r="782">
          <cell r="A782">
            <v>1676</v>
          </cell>
          <cell r="B782" t="str">
            <v>NEUTRALIZANTE 500  60 LT</v>
          </cell>
          <cell r="C782">
            <v>1</v>
          </cell>
          <cell r="D782">
            <v>1</v>
          </cell>
          <cell r="E782" t="str">
            <v>Stock</v>
          </cell>
          <cell r="F782">
            <v>7</v>
          </cell>
        </row>
        <row r="783">
          <cell r="A783">
            <v>1677</v>
          </cell>
          <cell r="B783" t="str">
            <v>SUAVIZANTE 600  60 LT</v>
          </cell>
          <cell r="C783">
            <v>1</v>
          </cell>
          <cell r="D783">
            <v>1</v>
          </cell>
          <cell r="E783" t="str">
            <v>Stock</v>
          </cell>
          <cell r="F783">
            <v>7</v>
          </cell>
        </row>
        <row r="784">
          <cell r="A784">
            <v>1678</v>
          </cell>
          <cell r="B784" t="str">
            <v>ACONDICIONADOR 700  60 LT</v>
          </cell>
          <cell r="C784">
            <v>1</v>
          </cell>
          <cell r="D784">
            <v>1</v>
          </cell>
          <cell r="E784" t="str">
            <v>Stock</v>
          </cell>
          <cell r="F784">
            <v>7</v>
          </cell>
        </row>
        <row r="785">
          <cell r="A785">
            <v>1679</v>
          </cell>
          <cell r="B785" t="str">
            <v>SUAVIZANTE 610  60 LT</v>
          </cell>
          <cell r="C785">
            <v>1</v>
          </cell>
          <cell r="D785">
            <v>1</v>
          </cell>
          <cell r="E785" t="str">
            <v>Stock</v>
          </cell>
          <cell r="F785">
            <v>8</v>
          </cell>
        </row>
        <row r="786">
          <cell r="A786">
            <v>1680</v>
          </cell>
          <cell r="B786" t="str">
            <v>BLANQUEADOR 410  20 LT</v>
          </cell>
          <cell r="C786">
            <v>1</v>
          </cell>
          <cell r="D786">
            <v>1</v>
          </cell>
          <cell r="E786" t="str">
            <v>Stock</v>
          </cell>
          <cell r="F786">
            <v>7</v>
          </cell>
        </row>
        <row r="787">
          <cell r="A787">
            <v>1681</v>
          </cell>
          <cell r="B787" t="str">
            <v>BLANQUEADOR 410  60 LT</v>
          </cell>
          <cell r="C787">
            <v>1</v>
          </cell>
          <cell r="D787">
            <v>1</v>
          </cell>
          <cell r="E787" t="str">
            <v>Stock</v>
          </cell>
          <cell r="F787">
            <v>7</v>
          </cell>
        </row>
        <row r="788">
          <cell r="A788">
            <v>1682</v>
          </cell>
          <cell r="B788" t="str">
            <v>BLANQUEADOR 415  60 LT</v>
          </cell>
          <cell r="C788">
            <v>1</v>
          </cell>
          <cell r="D788">
            <v>1</v>
          </cell>
          <cell r="E788" t="str">
            <v>Stock</v>
          </cell>
          <cell r="F788">
            <v>7</v>
          </cell>
        </row>
        <row r="789">
          <cell r="A789">
            <v>1683</v>
          </cell>
          <cell r="B789" t="str">
            <v>KEY ODOCONTROL(ESTANDAR)</v>
          </cell>
          <cell r="C789">
            <v>6</v>
          </cell>
          <cell r="D789">
            <v>6</v>
          </cell>
          <cell r="E789" t="str">
            <v>Stock</v>
          </cell>
          <cell r="F789">
            <v>14</v>
          </cell>
        </row>
        <row r="790">
          <cell r="A790">
            <v>1684</v>
          </cell>
          <cell r="B790" t="str">
            <v>KEY ODOCONTROL(PROGRAMABLE)</v>
          </cell>
          <cell r="C790">
            <v>6</v>
          </cell>
          <cell r="D790">
            <v>6</v>
          </cell>
          <cell r="E790" t="str">
            <v>Stock</v>
          </cell>
          <cell r="F790">
            <v>14</v>
          </cell>
        </row>
        <row r="791">
          <cell r="A791">
            <v>1685</v>
          </cell>
          <cell r="B791" t="str">
            <v>KEY ODOCONTROL PRADERA</v>
          </cell>
          <cell r="C791">
            <v>12</v>
          </cell>
          <cell r="D791">
            <v>12</v>
          </cell>
          <cell r="E791" t="str">
            <v>Stock</v>
          </cell>
          <cell r="F791">
            <v>14</v>
          </cell>
        </row>
        <row r="792">
          <cell r="A792">
            <v>1686</v>
          </cell>
          <cell r="B792" t="str">
            <v>KEY ODOCONTROL MANANTIAL</v>
          </cell>
          <cell r="C792">
            <v>12</v>
          </cell>
          <cell r="D792">
            <v>12</v>
          </cell>
          <cell r="E792" t="str">
            <v>Stock</v>
          </cell>
          <cell r="F792">
            <v>14</v>
          </cell>
        </row>
        <row r="793">
          <cell r="A793">
            <v>1687</v>
          </cell>
          <cell r="B793" t="str">
            <v>KEY ODOCONTROL BRISA</v>
          </cell>
          <cell r="C793">
            <v>12</v>
          </cell>
          <cell r="D793">
            <v>12</v>
          </cell>
          <cell r="E793" t="str">
            <v>Stock</v>
          </cell>
          <cell r="F793">
            <v>14</v>
          </cell>
        </row>
        <row r="794">
          <cell r="A794">
            <v>1688</v>
          </cell>
          <cell r="B794" t="str">
            <v>KEY ODOCONTROL NATURALEZA</v>
          </cell>
          <cell r="C794">
            <v>12</v>
          </cell>
          <cell r="D794">
            <v>12</v>
          </cell>
          <cell r="E794" t="str">
            <v>Stock</v>
          </cell>
          <cell r="F794">
            <v>14</v>
          </cell>
        </row>
        <row r="795">
          <cell r="A795">
            <v>1689</v>
          </cell>
          <cell r="B795" t="str">
            <v>SERVICIO MENSUAL PRADERA</v>
          </cell>
          <cell r="C795">
            <v>12</v>
          </cell>
          <cell r="D795">
            <v>12</v>
          </cell>
          <cell r="E795" t="str">
            <v>Stock</v>
          </cell>
          <cell r="F795">
            <v>7</v>
          </cell>
        </row>
        <row r="796">
          <cell r="A796">
            <v>1690</v>
          </cell>
          <cell r="B796" t="str">
            <v>SERVICIO MENSUAL MANANTIAL</v>
          </cell>
          <cell r="C796">
            <v>12</v>
          </cell>
          <cell r="D796">
            <v>12</v>
          </cell>
          <cell r="E796" t="str">
            <v>Stock</v>
          </cell>
          <cell r="F796">
            <v>7</v>
          </cell>
        </row>
        <row r="797">
          <cell r="A797">
            <v>1691</v>
          </cell>
          <cell r="B797" t="str">
            <v>SERVICIO MENSUAL BRISA</v>
          </cell>
          <cell r="C797">
            <v>12</v>
          </cell>
          <cell r="D797">
            <v>12</v>
          </cell>
          <cell r="E797" t="str">
            <v>Stock</v>
          </cell>
          <cell r="F797">
            <v>7</v>
          </cell>
        </row>
        <row r="798">
          <cell r="A798">
            <v>1692</v>
          </cell>
          <cell r="B798" t="str">
            <v>SERVICIO MENSUAL NATURALEZA</v>
          </cell>
          <cell r="C798">
            <v>12</v>
          </cell>
          <cell r="D798">
            <v>12</v>
          </cell>
          <cell r="E798" t="str">
            <v>Stock</v>
          </cell>
          <cell r="F798">
            <v>7</v>
          </cell>
        </row>
        <row r="799">
          <cell r="A799">
            <v>1693</v>
          </cell>
          <cell r="B799" t="str">
            <v>KEY ODOCONTROL MANGO</v>
          </cell>
          <cell r="C799">
            <v>12</v>
          </cell>
          <cell r="D799">
            <v>12</v>
          </cell>
          <cell r="E799" t="str">
            <v>Stock</v>
          </cell>
          <cell r="F799">
            <v>14</v>
          </cell>
        </row>
        <row r="800">
          <cell r="A800">
            <v>1694</v>
          </cell>
          <cell r="B800" t="str">
            <v>KEY ODOCONTROL CANELA</v>
          </cell>
          <cell r="C800">
            <v>12</v>
          </cell>
          <cell r="D800">
            <v>12</v>
          </cell>
          <cell r="E800" t="str">
            <v>Stock</v>
          </cell>
          <cell r="F800">
            <v>14</v>
          </cell>
        </row>
        <row r="801">
          <cell r="A801">
            <v>1695</v>
          </cell>
          <cell r="B801" t="str">
            <v>VANGUARD ODOCONTROL TALCO</v>
          </cell>
          <cell r="C801">
            <v>12</v>
          </cell>
          <cell r="D801">
            <v>12</v>
          </cell>
          <cell r="E801" t="str">
            <v>Stock</v>
          </cell>
          <cell r="F801">
            <v>14</v>
          </cell>
        </row>
        <row r="802">
          <cell r="A802">
            <v>1696</v>
          </cell>
          <cell r="B802" t="str">
            <v>VANGUARD ODOCONTROL LIMON</v>
          </cell>
          <cell r="C802">
            <v>12</v>
          </cell>
          <cell r="D802">
            <v>12</v>
          </cell>
          <cell r="E802" t="str">
            <v>Stock</v>
          </cell>
          <cell r="F802">
            <v>14</v>
          </cell>
        </row>
        <row r="803">
          <cell r="A803">
            <v>1697</v>
          </cell>
          <cell r="B803" t="str">
            <v>SERVICIO MENSUAL MANGO</v>
          </cell>
          <cell r="C803">
            <v>1</v>
          </cell>
          <cell r="D803">
            <v>1</v>
          </cell>
          <cell r="E803" t="str">
            <v>Stock</v>
          </cell>
          <cell r="F803">
            <v>14</v>
          </cell>
        </row>
        <row r="804">
          <cell r="A804">
            <v>1698</v>
          </cell>
          <cell r="B804" t="str">
            <v>SERVICIO MENSUAL CANELA</v>
          </cell>
          <cell r="C804">
            <v>1</v>
          </cell>
          <cell r="D804">
            <v>1</v>
          </cell>
          <cell r="E804" t="str">
            <v>Stock</v>
          </cell>
          <cell r="F804">
            <v>14</v>
          </cell>
        </row>
        <row r="805">
          <cell r="A805">
            <v>1699</v>
          </cell>
          <cell r="B805" t="str">
            <v>KEY ODOCONTROL PRIMAVERA 6 OZ</v>
          </cell>
          <cell r="C805">
            <v>6</v>
          </cell>
          <cell r="D805">
            <v>6</v>
          </cell>
          <cell r="E805" t="str">
            <v>Stock</v>
          </cell>
          <cell r="F805">
            <v>8</v>
          </cell>
        </row>
        <row r="806">
          <cell r="A806">
            <v>1700</v>
          </cell>
          <cell r="B806" t="str">
            <v>KEY ODOCONTROL CITRUS 6 OZ</v>
          </cell>
          <cell r="C806">
            <v>6</v>
          </cell>
          <cell r="D806">
            <v>6</v>
          </cell>
          <cell r="E806" t="str">
            <v>Stock</v>
          </cell>
          <cell r="F806">
            <v>8</v>
          </cell>
        </row>
        <row r="807">
          <cell r="A807">
            <v>1701</v>
          </cell>
          <cell r="B807" t="str">
            <v>KEY DDQ 0.25 LTS</v>
          </cell>
          <cell r="C807">
            <v>12</v>
          </cell>
          <cell r="D807">
            <v>12</v>
          </cell>
          <cell r="E807" t="str">
            <v>Stock</v>
          </cell>
          <cell r="F807">
            <v>7</v>
          </cell>
        </row>
        <row r="808">
          <cell r="A808">
            <v>1702</v>
          </cell>
          <cell r="B808" t="str">
            <v>KEY 1000 18 LT.</v>
          </cell>
          <cell r="C808">
            <v>1</v>
          </cell>
          <cell r="D808">
            <v>1</v>
          </cell>
          <cell r="E808" t="str">
            <v>Sobre Pedido</v>
          </cell>
          <cell r="F808">
            <v>21</v>
          </cell>
        </row>
        <row r="809">
          <cell r="A809">
            <v>1709</v>
          </cell>
          <cell r="B809" t="str">
            <v>LIMPIADOR P/MUEBLES MADERA 20L</v>
          </cell>
          <cell r="C809">
            <v>1</v>
          </cell>
          <cell r="D809">
            <v>1</v>
          </cell>
          <cell r="E809" t="str">
            <v>Sobre Pedido</v>
          </cell>
          <cell r="F809">
            <v>7</v>
          </cell>
        </row>
        <row r="810">
          <cell r="A810">
            <v>1710</v>
          </cell>
          <cell r="B810" t="str">
            <v>LIMPIADOR P/MUEBLES MADERA 200</v>
          </cell>
          <cell r="C810">
            <v>1</v>
          </cell>
          <cell r="D810">
            <v>1</v>
          </cell>
          <cell r="E810" t="str">
            <v>Sobre Pedido</v>
          </cell>
          <cell r="F810">
            <v>7</v>
          </cell>
        </row>
        <row r="811">
          <cell r="A811">
            <v>1713</v>
          </cell>
          <cell r="B811" t="str">
            <v>ESCOBA INDUSTRIAL PLUS 1.5 KG.</v>
          </cell>
          <cell r="C811">
            <v>12</v>
          </cell>
          <cell r="D811">
            <v>12</v>
          </cell>
          <cell r="E811" t="str">
            <v>Stock</v>
          </cell>
          <cell r="F811">
            <v>8</v>
          </cell>
        </row>
        <row r="812">
          <cell r="A812">
            <v>1714</v>
          </cell>
          <cell r="B812" t="str">
            <v>LIQ. P/TRATAM.DE MECHUDOS 20 L</v>
          </cell>
          <cell r="C812">
            <v>1</v>
          </cell>
          <cell r="D812">
            <v>1</v>
          </cell>
          <cell r="E812" t="str">
            <v>Stock</v>
          </cell>
          <cell r="F812">
            <v>7</v>
          </cell>
        </row>
        <row r="813">
          <cell r="A813">
            <v>1715</v>
          </cell>
          <cell r="B813" t="str">
            <v>LIQ. P/TRATAM.DE MECHUDOS 200L</v>
          </cell>
          <cell r="C813">
            <v>1</v>
          </cell>
          <cell r="D813">
            <v>1</v>
          </cell>
          <cell r="E813" t="str">
            <v>Stock</v>
          </cell>
          <cell r="F813">
            <v>7</v>
          </cell>
        </row>
        <row r="814">
          <cell r="A814">
            <v>1716</v>
          </cell>
          <cell r="B814" t="str">
            <v>KEY PLOMERO II 0.25 LTS</v>
          </cell>
          <cell r="C814">
            <v>12</v>
          </cell>
          <cell r="D814">
            <v>12</v>
          </cell>
          <cell r="E814" t="str">
            <v>Sobre Pedido</v>
          </cell>
          <cell r="F814">
            <v>21</v>
          </cell>
        </row>
        <row r="815">
          <cell r="A815">
            <v>1717</v>
          </cell>
          <cell r="B815" t="str">
            <v>KEY PLOMERO II 1 LTS</v>
          </cell>
          <cell r="C815">
            <v>12</v>
          </cell>
          <cell r="D815">
            <v>12</v>
          </cell>
          <cell r="E815" t="str">
            <v>Stock</v>
          </cell>
          <cell r="F815">
            <v>8</v>
          </cell>
        </row>
        <row r="816">
          <cell r="A816">
            <v>1718</v>
          </cell>
          <cell r="B816" t="str">
            <v>CEPILLO PARA INODORO</v>
          </cell>
          <cell r="C816">
            <v>1</v>
          </cell>
          <cell r="D816">
            <v>1</v>
          </cell>
          <cell r="E816" t="str">
            <v>Stock</v>
          </cell>
          <cell r="F816">
            <v>14</v>
          </cell>
        </row>
        <row r="817">
          <cell r="A817">
            <v>1719</v>
          </cell>
          <cell r="B817" t="str">
            <v>MOP COMPLETO DE 90 CM.</v>
          </cell>
          <cell r="C817">
            <v>1</v>
          </cell>
          <cell r="D817">
            <v>1</v>
          </cell>
          <cell r="E817" t="str">
            <v>Sobre Pedido</v>
          </cell>
          <cell r="F817">
            <v>14</v>
          </cell>
        </row>
        <row r="818">
          <cell r="A818">
            <v>1720</v>
          </cell>
          <cell r="B818" t="str">
            <v>TELA WORXWELL WHITE IND.131/2</v>
          </cell>
          <cell r="C818">
            <v>1</v>
          </cell>
          <cell r="D818">
            <v>1</v>
          </cell>
          <cell r="E818" t="str">
            <v>Stock</v>
          </cell>
          <cell r="F818">
            <v>14</v>
          </cell>
        </row>
        <row r="819">
          <cell r="A819">
            <v>1721</v>
          </cell>
          <cell r="B819" t="str">
            <v>JABON DETERGENTE "ROMA" 1 KG.</v>
          </cell>
          <cell r="C819">
            <v>1</v>
          </cell>
          <cell r="D819">
            <v>1</v>
          </cell>
          <cell r="E819" t="str">
            <v>Sobre Pedido</v>
          </cell>
          <cell r="F819">
            <v>14</v>
          </cell>
        </row>
        <row r="820">
          <cell r="A820">
            <v>1722</v>
          </cell>
          <cell r="B820" t="str">
            <v>CUBRE-BOCA (PAQ.C/150 PZAS.)</v>
          </cell>
          <cell r="C820">
            <v>1</v>
          </cell>
          <cell r="D820">
            <v>1</v>
          </cell>
          <cell r="E820" t="str">
            <v>Sobre Pedido</v>
          </cell>
          <cell r="F820">
            <v>7</v>
          </cell>
        </row>
        <row r="821">
          <cell r="A821">
            <v>1723</v>
          </cell>
          <cell r="B821" t="str">
            <v>GUANTE VINIL ECO (CAJA C/100PZ</v>
          </cell>
          <cell r="C821">
            <v>1</v>
          </cell>
          <cell r="D821">
            <v>1</v>
          </cell>
          <cell r="E821" t="str">
            <v>Sobre Pedido</v>
          </cell>
          <cell r="F821">
            <v>14</v>
          </cell>
        </row>
        <row r="822">
          <cell r="A822">
            <v>1724</v>
          </cell>
          <cell r="B822" t="str">
            <v>PROTECTOR Y ABRILLANTADOR 20 L</v>
          </cell>
          <cell r="C822">
            <v>1</v>
          </cell>
          <cell r="D822">
            <v>1</v>
          </cell>
          <cell r="E822" t="str">
            <v>Sobre Pedido</v>
          </cell>
          <cell r="F822">
            <v>7</v>
          </cell>
        </row>
        <row r="823">
          <cell r="A823">
            <v>1725</v>
          </cell>
          <cell r="B823" t="str">
            <v>PROTECTOR Y ABRILLANTADOR 200L</v>
          </cell>
          <cell r="C823">
            <v>1</v>
          </cell>
          <cell r="D823">
            <v>1</v>
          </cell>
          <cell r="E823" t="str">
            <v>Sobre Pedido</v>
          </cell>
          <cell r="F823">
            <v>7</v>
          </cell>
        </row>
        <row r="824">
          <cell r="A824">
            <v>1726</v>
          </cell>
          <cell r="B824" t="str">
            <v>JABON 200 GRS. TEPEYAC</v>
          </cell>
          <cell r="C824">
            <v>50</v>
          </cell>
          <cell r="D824">
            <v>50</v>
          </cell>
          <cell r="E824" t="str">
            <v>Sobre Pedido</v>
          </cell>
          <cell r="F824">
            <v>14</v>
          </cell>
        </row>
        <row r="825">
          <cell r="A825">
            <v>1727</v>
          </cell>
          <cell r="B825" t="str">
            <v>FRANELA BLANCA DE 50 CM.X 1 MT</v>
          </cell>
          <cell r="C825">
            <v>25</v>
          </cell>
          <cell r="D825">
            <v>25</v>
          </cell>
          <cell r="E825" t="str">
            <v>Sobre Pedido</v>
          </cell>
          <cell r="F825">
            <v>7</v>
          </cell>
        </row>
        <row r="826">
          <cell r="A826">
            <v>1728</v>
          </cell>
          <cell r="B826" t="str">
            <v>DETERGENTE EN POLVO ROMA 10 KG</v>
          </cell>
          <cell r="C826">
            <v>1</v>
          </cell>
          <cell r="D826">
            <v>1</v>
          </cell>
          <cell r="E826" t="str">
            <v>Sobre Pedido</v>
          </cell>
          <cell r="F826">
            <v>14</v>
          </cell>
        </row>
        <row r="827">
          <cell r="A827">
            <v>1729</v>
          </cell>
          <cell r="B827" t="str">
            <v>DESMANCHADOR DE ALFOMBRAS 20 L</v>
          </cell>
          <cell r="C827">
            <v>1</v>
          </cell>
          <cell r="D827">
            <v>1</v>
          </cell>
          <cell r="E827" t="str">
            <v>Sobre Pedido</v>
          </cell>
          <cell r="F827">
            <v>7</v>
          </cell>
        </row>
        <row r="828">
          <cell r="A828">
            <v>1730</v>
          </cell>
          <cell r="B828" t="str">
            <v>TELAS 37.5 X 45 CM.CAJA C/100</v>
          </cell>
          <cell r="C828">
            <v>1</v>
          </cell>
          <cell r="D828">
            <v>1</v>
          </cell>
          <cell r="E828" t="str">
            <v>Stock</v>
          </cell>
          <cell r="F828">
            <v>8</v>
          </cell>
        </row>
        <row r="829">
          <cell r="A829">
            <v>1731</v>
          </cell>
          <cell r="B829" t="str">
            <v>TELA MULTIPROPOSITO C/70</v>
          </cell>
          <cell r="C829">
            <v>6</v>
          </cell>
          <cell r="D829">
            <v>6</v>
          </cell>
          <cell r="E829" t="str">
            <v>Stock</v>
          </cell>
          <cell r="F829">
            <v>8</v>
          </cell>
        </row>
        <row r="830">
          <cell r="A830">
            <v>1732</v>
          </cell>
          <cell r="B830" t="str">
            <v>TELA REMOVEDORA GRAFFITI C/40</v>
          </cell>
          <cell r="C830">
            <v>6</v>
          </cell>
          <cell r="D830">
            <v>6</v>
          </cell>
          <cell r="E830" t="str">
            <v>Stock</v>
          </cell>
          <cell r="F830">
            <v>8</v>
          </cell>
        </row>
        <row r="831">
          <cell r="A831">
            <v>1733</v>
          </cell>
          <cell r="B831" t="str">
            <v>TELAS LIMPIADORAS P/ACERO INOX</v>
          </cell>
          <cell r="C831">
            <v>6</v>
          </cell>
          <cell r="D831">
            <v>6</v>
          </cell>
          <cell r="E831" t="str">
            <v>Stock</v>
          </cell>
          <cell r="F831">
            <v>8</v>
          </cell>
        </row>
        <row r="832">
          <cell r="A832">
            <v>1734</v>
          </cell>
          <cell r="B832" t="str">
            <v>ESCOBA ESPIGA 7 HILOS 7/8"X42"</v>
          </cell>
          <cell r="C832">
            <v>1</v>
          </cell>
          <cell r="D832">
            <v>1</v>
          </cell>
          <cell r="E832" t="str">
            <v>Sobre Pedido</v>
          </cell>
          <cell r="F832">
            <v>14</v>
          </cell>
        </row>
        <row r="833">
          <cell r="A833">
            <v>1735</v>
          </cell>
          <cell r="B833" t="str">
            <v>ESCOBA ESPIGA 6 HILOS 7/8"x42"</v>
          </cell>
          <cell r="C833">
            <v>1</v>
          </cell>
          <cell r="D833">
            <v>1</v>
          </cell>
          <cell r="E833" t="str">
            <v>Sobre Pedido</v>
          </cell>
          <cell r="F833">
            <v>14</v>
          </cell>
        </row>
        <row r="834">
          <cell r="A834">
            <v>1736</v>
          </cell>
          <cell r="B834" t="str">
            <v>TRAPEADOR HILO SUAVE AZUL 450G</v>
          </cell>
          <cell r="C834">
            <v>1</v>
          </cell>
          <cell r="D834">
            <v>1</v>
          </cell>
          <cell r="E834" t="str">
            <v>Sobre Pedido</v>
          </cell>
          <cell r="F834">
            <v>14</v>
          </cell>
        </row>
        <row r="835">
          <cell r="A835">
            <v>1737</v>
          </cell>
          <cell r="B835" t="str">
            <v>TRAPEADOR HILO SUAVE AZUL 700G</v>
          </cell>
          <cell r="C835">
            <v>1</v>
          </cell>
          <cell r="D835">
            <v>1</v>
          </cell>
          <cell r="E835" t="str">
            <v>Sobre Pedido</v>
          </cell>
          <cell r="F835">
            <v>14</v>
          </cell>
        </row>
        <row r="836">
          <cell r="A836">
            <v>1738</v>
          </cell>
          <cell r="B836" t="str">
            <v>TRAPEADOR HILADURA SUAVE COLOR</v>
          </cell>
          <cell r="C836">
            <v>1</v>
          </cell>
          <cell r="D836">
            <v>1</v>
          </cell>
          <cell r="E836" t="str">
            <v>Sobre Pedido</v>
          </cell>
          <cell r="F836">
            <v>14</v>
          </cell>
        </row>
        <row r="837">
          <cell r="A837">
            <v>1739</v>
          </cell>
          <cell r="B837" t="str">
            <v>TRAPEADOR DE PABILO 250 GRS.</v>
          </cell>
          <cell r="C837">
            <v>12</v>
          </cell>
          <cell r="D837">
            <v>12</v>
          </cell>
          <cell r="E837" t="str">
            <v>Sobre Pedido</v>
          </cell>
          <cell r="F837">
            <v>14</v>
          </cell>
        </row>
        <row r="838">
          <cell r="A838">
            <v>1740</v>
          </cell>
          <cell r="B838" t="str">
            <v>TRAPEADOR DE PABILO 400 GRS.</v>
          </cell>
          <cell r="C838">
            <v>12</v>
          </cell>
          <cell r="D838">
            <v>12</v>
          </cell>
          <cell r="E838" t="str">
            <v>Sobre Pedido</v>
          </cell>
          <cell r="F838">
            <v>14</v>
          </cell>
        </row>
        <row r="839">
          <cell r="A839">
            <v>1741</v>
          </cell>
          <cell r="B839" t="str">
            <v>RECOGEDOR DE PISO ECONOMICO</v>
          </cell>
          <cell r="C839">
            <v>1</v>
          </cell>
          <cell r="D839">
            <v>1</v>
          </cell>
          <cell r="E839" t="str">
            <v>Sobre Pedido</v>
          </cell>
          <cell r="F839">
            <v>14</v>
          </cell>
        </row>
        <row r="840">
          <cell r="A840">
            <v>1742</v>
          </cell>
          <cell r="B840" t="str">
            <v>TRAPEADOR HILO BCO.ENGOMADO EX</v>
          </cell>
          <cell r="C840">
            <v>12</v>
          </cell>
          <cell r="D840">
            <v>12</v>
          </cell>
          <cell r="E840" t="str">
            <v>Stock</v>
          </cell>
          <cell r="F840">
            <v>8</v>
          </cell>
        </row>
        <row r="841">
          <cell r="A841">
            <v>1743</v>
          </cell>
          <cell r="B841" t="str">
            <v>TRAPEADOR HILO BCO. ENGOMADO</v>
          </cell>
          <cell r="C841">
            <v>12</v>
          </cell>
          <cell r="D841">
            <v>12</v>
          </cell>
          <cell r="E841" t="str">
            <v>Stock</v>
          </cell>
          <cell r="F841">
            <v>8</v>
          </cell>
        </row>
        <row r="842">
          <cell r="A842">
            <v>1744</v>
          </cell>
          <cell r="B842" t="str">
            <v>TRAPEADOR HILO COLOR SUAVE EXT</v>
          </cell>
          <cell r="C842">
            <v>12</v>
          </cell>
          <cell r="D842">
            <v>12</v>
          </cell>
          <cell r="E842" t="str">
            <v>Stock</v>
          </cell>
          <cell r="F842">
            <v>8</v>
          </cell>
        </row>
        <row r="843">
          <cell r="A843">
            <v>1745</v>
          </cell>
          <cell r="B843" t="str">
            <v>TRAPEADOR HILO COLOR SUAVE</v>
          </cell>
          <cell r="C843">
            <v>12</v>
          </cell>
          <cell r="D843">
            <v>12</v>
          </cell>
          <cell r="E843" t="str">
            <v>Stock</v>
          </cell>
          <cell r="F843">
            <v>8</v>
          </cell>
        </row>
        <row r="844">
          <cell r="A844">
            <v>1746</v>
          </cell>
          <cell r="B844" t="str">
            <v>TRAPEADOR PABILO EXTRA</v>
          </cell>
          <cell r="C844">
            <v>12</v>
          </cell>
          <cell r="D844">
            <v>12</v>
          </cell>
          <cell r="E844" t="str">
            <v>Stock</v>
          </cell>
          <cell r="F844">
            <v>8</v>
          </cell>
        </row>
        <row r="845">
          <cell r="A845">
            <v>1747</v>
          </cell>
          <cell r="B845" t="str">
            <v>TRAPEADOR PABILO</v>
          </cell>
          <cell r="C845">
            <v>12</v>
          </cell>
          <cell r="D845">
            <v>12</v>
          </cell>
          <cell r="E845" t="str">
            <v>Stock</v>
          </cell>
          <cell r="F845">
            <v>8</v>
          </cell>
        </row>
        <row r="846">
          <cell r="A846">
            <v>1748</v>
          </cell>
          <cell r="B846" t="str">
            <v>ESCOBA MEDIA PEÑOLERA MIXTA RO</v>
          </cell>
          <cell r="C846">
            <v>12</v>
          </cell>
          <cell r="D846">
            <v>12</v>
          </cell>
          <cell r="E846" t="str">
            <v>Stock</v>
          </cell>
          <cell r="F846">
            <v>8</v>
          </cell>
        </row>
        <row r="847">
          <cell r="A847">
            <v>1749</v>
          </cell>
          <cell r="B847" t="str">
            <v>ESCOBA PEÑOLERA MIXTA (AZUL)</v>
          </cell>
          <cell r="C847">
            <v>12</v>
          </cell>
          <cell r="D847">
            <v>12</v>
          </cell>
          <cell r="E847" t="str">
            <v>Stock</v>
          </cell>
          <cell r="F847">
            <v>8</v>
          </cell>
        </row>
        <row r="848">
          <cell r="A848">
            <v>1750</v>
          </cell>
          <cell r="B848" t="str">
            <v>ESCOBA INDUSTRIAL MIJO</v>
          </cell>
          <cell r="C848">
            <v>12</v>
          </cell>
          <cell r="D848">
            <v>12</v>
          </cell>
          <cell r="E848" t="str">
            <v>Stock</v>
          </cell>
          <cell r="F848">
            <v>8</v>
          </cell>
        </row>
        <row r="849">
          <cell r="A849">
            <v>1751</v>
          </cell>
          <cell r="B849" t="str">
            <v>BATA PARA DEMOSTRACIONES 1 PZA</v>
          </cell>
          <cell r="C849">
            <v>1</v>
          </cell>
          <cell r="D849">
            <v>1</v>
          </cell>
          <cell r="E849" t="str">
            <v>Stock</v>
          </cell>
          <cell r="F849">
            <v>14</v>
          </cell>
        </row>
        <row r="850">
          <cell r="A850">
            <v>1752</v>
          </cell>
          <cell r="B850" t="str">
            <v>MALETIN DE MUESTRAS 1 PZA</v>
          </cell>
          <cell r="C850">
            <v>1</v>
          </cell>
          <cell r="D850">
            <v>1</v>
          </cell>
          <cell r="E850" t="str">
            <v>Stock</v>
          </cell>
          <cell r="F850">
            <v>14</v>
          </cell>
        </row>
        <row r="851">
          <cell r="A851">
            <v>1753</v>
          </cell>
          <cell r="B851" t="str">
            <v>TRAPEADOR PAVILO MANGO C/ROSCA</v>
          </cell>
          <cell r="C851">
            <v>1</v>
          </cell>
          <cell r="D851">
            <v>1</v>
          </cell>
          <cell r="E851" t="str">
            <v>Stock</v>
          </cell>
          <cell r="F851">
            <v>21</v>
          </cell>
        </row>
        <row r="852">
          <cell r="A852">
            <v>1754</v>
          </cell>
          <cell r="B852" t="str">
            <v>CUBETA PLASTICA AZUL C/ASA</v>
          </cell>
          <cell r="C852">
            <v>6</v>
          </cell>
          <cell r="D852">
            <v>6</v>
          </cell>
          <cell r="E852" t="str">
            <v>Stock</v>
          </cell>
          <cell r="F852">
            <v>8</v>
          </cell>
        </row>
        <row r="853">
          <cell r="A853">
            <v>1755</v>
          </cell>
          <cell r="B853" t="str">
            <v>MASCARILLA TIPO CONCHA</v>
          </cell>
          <cell r="C853">
            <v>1</v>
          </cell>
          <cell r="D853">
            <v>1</v>
          </cell>
          <cell r="E853" t="str">
            <v>Sobre Pedido</v>
          </cell>
          <cell r="F853">
            <v>21</v>
          </cell>
        </row>
        <row r="854">
          <cell r="A854">
            <v>1756</v>
          </cell>
          <cell r="B854" t="str">
            <v>JABON DE TOCADOR 25 GRS.</v>
          </cell>
          <cell r="C854">
            <v>1</v>
          </cell>
          <cell r="D854">
            <v>1</v>
          </cell>
          <cell r="E854" t="str">
            <v>Sobre Pedido</v>
          </cell>
          <cell r="F854">
            <v>21</v>
          </cell>
        </row>
        <row r="855">
          <cell r="A855">
            <v>1757</v>
          </cell>
          <cell r="B855" t="str">
            <v>CRUCERO DE MADERA C/BASTON</v>
          </cell>
          <cell r="C855">
            <v>1</v>
          </cell>
          <cell r="D855">
            <v>1</v>
          </cell>
          <cell r="E855" t="str">
            <v>Sobre Pedido</v>
          </cell>
          <cell r="F855">
            <v>14</v>
          </cell>
        </row>
        <row r="856">
          <cell r="A856">
            <v>1758</v>
          </cell>
          <cell r="B856" t="str">
            <v>ESCOBA DE MIJO DE 7 HILOS</v>
          </cell>
          <cell r="C856">
            <v>1</v>
          </cell>
          <cell r="D856">
            <v>1</v>
          </cell>
          <cell r="E856" t="str">
            <v>Sobre Pedido</v>
          </cell>
          <cell r="F856">
            <v>14</v>
          </cell>
        </row>
        <row r="857">
          <cell r="A857">
            <v>1759</v>
          </cell>
          <cell r="B857" t="str">
            <v>REPUESTO DE MOP 60 CM.</v>
          </cell>
          <cell r="C857">
            <v>1</v>
          </cell>
          <cell r="D857">
            <v>1</v>
          </cell>
          <cell r="E857" t="str">
            <v>Sobre Pedido</v>
          </cell>
          <cell r="F857">
            <v>14</v>
          </cell>
        </row>
        <row r="858">
          <cell r="A858">
            <v>1760</v>
          </cell>
          <cell r="B858" t="str">
            <v>REPUESTO DE MOP 90 CM.</v>
          </cell>
          <cell r="C858">
            <v>1</v>
          </cell>
          <cell r="D858">
            <v>1</v>
          </cell>
          <cell r="E858" t="str">
            <v>Sobre Pedido</v>
          </cell>
          <cell r="F858">
            <v>14</v>
          </cell>
        </row>
        <row r="859">
          <cell r="A859">
            <v>1761</v>
          </cell>
          <cell r="B859" t="str">
            <v>JUEGO DE GUANTES 1 PZA</v>
          </cell>
          <cell r="C859">
            <v>1</v>
          </cell>
          <cell r="D859">
            <v>1</v>
          </cell>
          <cell r="E859" t="str">
            <v>Sobre Pedido</v>
          </cell>
          <cell r="F859">
            <v>21</v>
          </cell>
        </row>
        <row r="860">
          <cell r="A860">
            <v>1762</v>
          </cell>
          <cell r="B860" t="str">
            <v>VASO CONICO 104 (CAJA C/250)</v>
          </cell>
          <cell r="C860">
            <v>1</v>
          </cell>
          <cell r="D860">
            <v>1</v>
          </cell>
          <cell r="E860" t="str">
            <v>Sobre Pedido</v>
          </cell>
          <cell r="F860">
            <v>14</v>
          </cell>
        </row>
        <row r="861">
          <cell r="A861">
            <v>1766</v>
          </cell>
          <cell r="B861" t="str">
            <v>AGENDA DE ESCRITORIO 1 PZA</v>
          </cell>
          <cell r="C861">
            <v>1</v>
          </cell>
          <cell r="D861">
            <v>1</v>
          </cell>
          <cell r="E861" t="str">
            <v>Sobre Pedido</v>
          </cell>
          <cell r="F861">
            <v>14</v>
          </cell>
        </row>
        <row r="862">
          <cell r="A862">
            <v>1767</v>
          </cell>
          <cell r="B862" t="str">
            <v>AGENDA DE BOLSILLO 1 PZA</v>
          </cell>
          <cell r="C862">
            <v>1</v>
          </cell>
          <cell r="D862">
            <v>1</v>
          </cell>
          <cell r="E862" t="str">
            <v>Sobre Pedido</v>
          </cell>
          <cell r="F862">
            <v>14</v>
          </cell>
        </row>
        <row r="863">
          <cell r="A863">
            <v>1768</v>
          </cell>
          <cell r="B863" t="str">
            <v>TRAPEADOR HILO COLOR SUAVEC/12</v>
          </cell>
          <cell r="C863">
            <v>1</v>
          </cell>
          <cell r="D863">
            <v>1</v>
          </cell>
          <cell r="E863" t="str">
            <v>Stock</v>
          </cell>
          <cell r="F863">
            <v>8</v>
          </cell>
        </row>
        <row r="864">
          <cell r="A864">
            <v>1769</v>
          </cell>
          <cell r="B864" t="str">
            <v>SECUESTRANTE 550 20 LT</v>
          </cell>
          <cell r="C864">
            <v>1</v>
          </cell>
          <cell r="D864">
            <v>1</v>
          </cell>
          <cell r="E864" t="str">
            <v>Stock</v>
          </cell>
          <cell r="F864">
            <v>7</v>
          </cell>
        </row>
        <row r="865">
          <cell r="A865">
            <v>1770</v>
          </cell>
          <cell r="B865" t="str">
            <v>GUANTO ROJO CLASICO TALLA 8</v>
          </cell>
          <cell r="C865">
            <v>1</v>
          </cell>
          <cell r="D865">
            <v>1</v>
          </cell>
          <cell r="E865" t="str">
            <v>Sobre Pedido</v>
          </cell>
          <cell r="F865">
            <v>21</v>
          </cell>
        </row>
        <row r="866">
          <cell r="A866">
            <v>1771</v>
          </cell>
          <cell r="B866" t="str">
            <v>GUANTO ROJO CLASICO TALLA 9</v>
          </cell>
          <cell r="C866">
            <v>1</v>
          </cell>
          <cell r="D866">
            <v>1</v>
          </cell>
          <cell r="E866" t="str">
            <v>Sobre Pedido</v>
          </cell>
          <cell r="F866">
            <v>21</v>
          </cell>
        </row>
        <row r="867">
          <cell r="A867">
            <v>1772</v>
          </cell>
          <cell r="B867" t="str">
            <v>KIT-A-GRASA ORGANICA 1 LT</v>
          </cell>
          <cell r="C867">
            <v>12</v>
          </cell>
          <cell r="D867">
            <v>12</v>
          </cell>
          <cell r="E867" t="str">
            <v>Sobre Pedido</v>
          </cell>
          <cell r="F867">
            <v>21</v>
          </cell>
        </row>
        <row r="868">
          <cell r="A868">
            <v>1773</v>
          </cell>
          <cell r="B868" t="str">
            <v>KIT-A-GRASA ORGANICA 4 LT</v>
          </cell>
          <cell r="C868">
            <v>28</v>
          </cell>
          <cell r="D868">
            <v>28</v>
          </cell>
          <cell r="E868" t="str">
            <v>Sobre Pedido</v>
          </cell>
          <cell r="F868">
            <v>21</v>
          </cell>
        </row>
        <row r="869">
          <cell r="A869">
            <v>1774</v>
          </cell>
          <cell r="B869" t="str">
            <v>CUBRE-BOCAS PAQ. C/1000 PZAS.</v>
          </cell>
          <cell r="C869">
            <v>1</v>
          </cell>
          <cell r="D869">
            <v>1</v>
          </cell>
          <cell r="E869" t="str">
            <v>Sobre Pedido</v>
          </cell>
          <cell r="F869">
            <v>21</v>
          </cell>
        </row>
        <row r="870">
          <cell r="A870">
            <v>1776</v>
          </cell>
          <cell r="B870" t="str">
            <v>CUBRE-BOCAS PAQ. C/100</v>
          </cell>
          <cell r="C870">
            <v>1</v>
          </cell>
          <cell r="D870">
            <v>1</v>
          </cell>
          <cell r="E870" t="str">
            <v>Sobre Pedido</v>
          </cell>
          <cell r="F870">
            <v>7</v>
          </cell>
        </row>
        <row r="871">
          <cell r="A871">
            <v>1777</v>
          </cell>
          <cell r="B871" t="str">
            <v>KIT-A-TINTA 1 LT</v>
          </cell>
          <cell r="C871">
            <v>204</v>
          </cell>
          <cell r="D871">
            <v>204</v>
          </cell>
          <cell r="E871" t="str">
            <v>Sobre Pedido</v>
          </cell>
          <cell r="F871">
            <v>21</v>
          </cell>
        </row>
        <row r="872">
          <cell r="A872">
            <v>1780</v>
          </cell>
          <cell r="B872" t="str">
            <v>GORRA KEY STD 1 PZA</v>
          </cell>
          <cell r="C872">
            <v>1</v>
          </cell>
          <cell r="D872">
            <v>1</v>
          </cell>
          <cell r="E872" t="str">
            <v>Sobre Pedido</v>
          </cell>
          <cell r="F872">
            <v>14</v>
          </cell>
        </row>
        <row r="873">
          <cell r="A873">
            <v>1781</v>
          </cell>
          <cell r="B873" t="str">
            <v>FIBRA BLANCA CAJA C/72 PZAS.</v>
          </cell>
          <cell r="C873">
            <v>1</v>
          </cell>
          <cell r="D873">
            <v>1</v>
          </cell>
          <cell r="E873" t="str">
            <v>Stock</v>
          </cell>
          <cell r="F873">
            <v>8</v>
          </cell>
        </row>
        <row r="874">
          <cell r="A874">
            <v>1782</v>
          </cell>
          <cell r="B874" t="str">
            <v>FIBRA NEGRA CAJA C/72 PZAS.</v>
          </cell>
          <cell r="C874">
            <v>1</v>
          </cell>
          <cell r="D874">
            <v>1</v>
          </cell>
          <cell r="E874" t="str">
            <v>Stock</v>
          </cell>
          <cell r="F874">
            <v>8</v>
          </cell>
        </row>
        <row r="875">
          <cell r="A875">
            <v>1783</v>
          </cell>
          <cell r="B875" t="str">
            <v>FIBRA VERDE/AMARILLA C/72 PZAS</v>
          </cell>
          <cell r="C875">
            <v>1</v>
          </cell>
          <cell r="D875">
            <v>1</v>
          </cell>
          <cell r="E875" t="str">
            <v>Stock</v>
          </cell>
          <cell r="F875">
            <v>8</v>
          </cell>
        </row>
        <row r="876">
          <cell r="A876">
            <v>1784</v>
          </cell>
          <cell r="B876" t="str">
            <v>FIBRA VERDE CAJA C/144 PZAS</v>
          </cell>
          <cell r="C876">
            <v>1</v>
          </cell>
          <cell r="D876">
            <v>1</v>
          </cell>
          <cell r="E876" t="str">
            <v>Stock</v>
          </cell>
          <cell r="F876">
            <v>8</v>
          </cell>
        </row>
        <row r="877">
          <cell r="A877">
            <v>1785</v>
          </cell>
          <cell r="B877" t="str">
            <v>TELA LIMPIADORA MULTIUSOS</v>
          </cell>
          <cell r="C877">
            <v>1</v>
          </cell>
          <cell r="D877">
            <v>1</v>
          </cell>
          <cell r="E877" t="str">
            <v>Stock</v>
          </cell>
          <cell r="F877">
            <v>8</v>
          </cell>
        </row>
        <row r="878">
          <cell r="A878">
            <v>1786</v>
          </cell>
          <cell r="B878" t="str">
            <v>TELA LIMPIADORA CHIX DURAWIPE</v>
          </cell>
          <cell r="C878">
            <v>1</v>
          </cell>
          <cell r="D878">
            <v>1</v>
          </cell>
          <cell r="E878" t="str">
            <v>Stock</v>
          </cell>
          <cell r="F878">
            <v>8</v>
          </cell>
        </row>
        <row r="879">
          <cell r="A879">
            <v>1787</v>
          </cell>
          <cell r="B879" t="str">
            <v>TELA LIMPIADORA CHIXPLUS FOOD</v>
          </cell>
          <cell r="C879">
            <v>1</v>
          </cell>
          <cell r="D879">
            <v>1</v>
          </cell>
          <cell r="E879" t="str">
            <v>Stock</v>
          </cell>
          <cell r="F879">
            <v>8</v>
          </cell>
        </row>
        <row r="880">
          <cell r="A880">
            <v>1789</v>
          </cell>
          <cell r="B880" t="str">
            <v>TELA LIMPIADORA CHIX WORXWELL</v>
          </cell>
          <cell r="C880">
            <v>1</v>
          </cell>
          <cell r="D880">
            <v>1</v>
          </cell>
          <cell r="E880" t="str">
            <v>Stock</v>
          </cell>
          <cell r="F880">
            <v>8</v>
          </cell>
        </row>
        <row r="881">
          <cell r="A881">
            <v>1790</v>
          </cell>
          <cell r="B881" t="str">
            <v>CHIX POLI TACK WHITE CAJA/500</v>
          </cell>
          <cell r="C881">
            <v>1</v>
          </cell>
          <cell r="D881">
            <v>1</v>
          </cell>
          <cell r="E881" t="str">
            <v>Stock</v>
          </cell>
          <cell r="F881">
            <v>14</v>
          </cell>
        </row>
        <row r="882">
          <cell r="A882">
            <v>1791</v>
          </cell>
          <cell r="B882" t="str">
            <v>TELAS CHIX TUBE KNIT 1 UND</v>
          </cell>
          <cell r="C882">
            <v>1</v>
          </cell>
          <cell r="D882">
            <v>1</v>
          </cell>
          <cell r="E882" t="str">
            <v>Stock</v>
          </cell>
          <cell r="F882">
            <v>14</v>
          </cell>
        </row>
        <row r="883">
          <cell r="A883">
            <v>1792</v>
          </cell>
          <cell r="B883" t="str">
            <v>TELAS YELLOW 15 X 24 1 UND</v>
          </cell>
          <cell r="C883">
            <v>1</v>
          </cell>
          <cell r="D883">
            <v>1</v>
          </cell>
          <cell r="E883" t="str">
            <v>Stock</v>
          </cell>
          <cell r="F883">
            <v>14</v>
          </cell>
        </row>
        <row r="884">
          <cell r="A884">
            <v>1793</v>
          </cell>
          <cell r="B884" t="str">
            <v>TELAS AMARILLAS 35 X 35 CM PAQ</v>
          </cell>
          <cell r="C884">
            <v>1</v>
          </cell>
          <cell r="D884">
            <v>1</v>
          </cell>
          <cell r="E884" t="str">
            <v>Stock</v>
          </cell>
          <cell r="F884">
            <v>8</v>
          </cell>
        </row>
        <row r="885">
          <cell r="A885">
            <v>1794</v>
          </cell>
          <cell r="B885" t="str">
            <v>TELAS AZUL 35 X 35 PAQ C/2 PZA</v>
          </cell>
          <cell r="C885">
            <v>1</v>
          </cell>
          <cell r="D885">
            <v>1</v>
          </cell>
          <cell r="E885" t="str">
            <v>Stock</v>
          </cell>
          <cell r="F885">
            <v>8</v>
          </cell>
        </row>
        <row r="886">
          <cell r="A886">
            <v>1795</v>
          </cell>
          <cell r="B886" t="str">
            <v>CHIX GAUZE TACK 18" X 36"</v>
          </cell>
          <cell r="C886">
            <v>1</v>
          </cell>
          <cell r="D886">
            <v>1</v>
          </cell>
          <cell r="E886" t="str">
            <v>Stock</v>
          </cell>
          <cell r="F886">
            <v>21</v>
          </cell>
        </row>
        <row r="887">
          <cell r="A887">
            <v>1796</v>
          </cell>
          <cell r="B887" t="str">
            <v>CHIX SURFACE 12 X 24" C/1200</v>
          </cell>
          <cell r="C887">
            <v>1</v>
          </cell>
          <cell r="D887">
            <v>1</v>
          </cell>
          <cell r="E887" t="str">
            <v>Sobre Pedido</v>
          </cell>
          <cell r="F887">
            <v>28</v>
          </cell>
        </row>
        <row r="888">
          <cell r="A888">
            <v>1797</v>
          </cell>
          <cell r="B888" t="str">
            <v>TELA SPUN BOND (BOBINA DE 525</v>
          </cell>
          <cell r="C888">
            <v>1</v>
          </cell>
          <cell r="D888">
            <v>1</v>
          </cell>
          <cell r="E888" t="str">
            <v>Sobre Pedido</v>
          </cell>
          <cell r="F888">
            <v>14</v>
          </cell>
        </row>
        <row r="889">
          <cell r="A889">
            <v>1798</v>
          </cell>
          <cell r="B889" t="str">
            <v>MANGO 60" PARA CABEZAL</v>
          </cell>
          <cell r="C889">
            <v>1</v>
          </cell>
          <cell r="D889">
            <v>1</v>
          </cell>
          <cell r="E889" t="str">
            <v>Sobre Pedido</v>
          </cell>
          <cell r="F889">
            <v>14</v>
          </cell>
        </row>
        <row r="890">
          <cell r="A890">
            <v>1799</v>
          </cell>
          <cell r="B890" t="str">
            <v>CABEZAL 23 x 5" 60 CM</v>
          </cell>
          <cell r="C890">
            <v>1</v>
          </cell>
          <cell r="D890">
            <v>1</v>
          </cell>
          <cell r="E890" t="str">
            <v>Sobre Pedido</v>
          </cell>
          <cell r="F890">
            <v>7</v>
          </cell>
        </row>
        <row r="891">
          <cell r="A891">
            <v>1800</v>
          </cell>
          <cell r="B891" t="str">
            <v>CABEZAL 36 X 5"(90 CM.)S/MANGO</v>
          </cell>
          <cell r="C891">
            <v>1</v>
          </cell>
          <cell r="D891">
            <v>1</v>
          </cell>
          <cell r="E891" t="str">
            <v>Sobre Pedido</v>
          </cell>
          <cell r="F891">
            <v>14</v>
          </cell>
        </row>
        <row r="892">
          <cell r="A892">
            <v>1801</v>
          </cell>
          <cell r="B892" t="str">
            <v>KEY GLOX BASE 0.25 LTS</v>
          </cell>
          <cell r="C892">
            <v>12</v>
          </cell>
          <cell r="D892">
            <v>12</v>
          </cell>
          <cell r="E892" t="str">
            <v>Sobre Pedido</v>
          </cell>
          <cell r="F892">
            <v>7</v>
          </cell>
        </row>
        <row r="893">
          <cell r="A893">
            <v>1803</v>
          </cell>
          <cell r="B893" t="str">
            <v>KEY GLOX BASE 4 LTS</v>
          </cell>
          <cell r="C893">
            <v>4</v>
          </cell>
          <cell r="D893">
            <v>4</v>
          </cell>
          <cell r="E893" t="str">
            <v>Sobre Pedido</v>
          </cell>
          <cell r="F893">
            <v>7</v>
          </cell>
        </row>
        <row r="894">
          <cell r="A894">
            <v>1804</v>
          </cell>
          <cell r="B894" t="str">
            <v>KEY GLOX BASE 20 LTS</v>
          </cell>
          <cell r="C894">
            <v>1</v>
          </cell>
          <cell r="D894">
            <v>1</v>
          </cell>
          <cell r="E894" t="str">
            <v>Sobre Pedido</v>
          </cell>
          <cell r="F894">
            <v>7</v>
          </cell>
        </row>
        <row r="895">
          <cell r="A895">
            <v>1806</v>
          </cell>
          <cell r="B895" t="str">
            <v>KEY GLOX 100 0.25 LTS</v>
          </cell>
          <cell r="C895">
            <v>12</v>
          </cell>
          <cell r="D895">
            <v>12</v>
          </cell>
          <cell r="E895" t="str">
            <v>Sobre Pedido</v>
          </cell>
          <cell r="F895">
            <v>7</v>
          </cell>
        </row>
        <row r="896">
          <cell r="A896">
            <v>1808</v>
          </cell>
          <cell r="B896" t="str">
            <v>KEY GLOX 100 4 LTS</v>
          </cell>
          <cell r="C896">
            <v>4</v>
          </cell>
          <cell r="D896">
            <v>4</v>
          </cell>
          <cell r="E896" t="str">
            <v>Sobre Pedido</v>
          </cell>
          <cell r="F896">
            <v>7</v>
          </cell>
        </row>
        <row r="897">
          <cell r="A897">
            <v>1809</v>
          </cell>
          <cell r="B897" t="str">
            <v>KEY GLOX 100 20 LTS</v>
          </cell>
          <cell r="C897">
            <v>1</v>
          </cell>
          <cell r="D897">
            <v>1</v>
          </cell>
          <cell r="E897" t="str">
            <v>Sobre Pedido</v>
          </cell>
          <cell r="F897">
            <v>7</v>
          </cell>
        </row>
        <row r="898">
          <cell r="A898">
            <v>1811</v>
          </cell>
          <cell r="B898" t="str">
            <v>KEY GLOX 200 0.25 LTS</v>
          </cell>
          <cell r="C898">
            <v>12</v>
          </cell>
          <cell r="D898">
            <v>12</v>
          </cell>
          <cell r="E898" t="str">
            <v>Sobre Pedido</v>
          </cell>
          <cell r="F898">
            <v>7</v>
          </cell>
        </row>
        <row r="899">
          <cell r="A899">
            <v>1813</v>
          </cell>
          <cell r="B899" t="str">
            <v>KEY GLOX 200 4 LTS</v>
          </cell>
          <cell r="C899">
            <v>4</v>
          </cell>
          <cell r="D899">
            <v>4</v>
          </cell>
          <cell r="E899" t="str">
            <v>Sobre Pedido</v>
          </cell>
          <cell r="F899">
            <v>7</v>
          </cell>
        </row>
        <row r="900">
          <cell r="A900">
            <v>1814</v>
          </cell>
          <cell r="B900" t="str">
            <v>KEY GLOX 200 20 LTS</v>
          </cell>
          <cell r="C900">
            <v>1</v>
          </cell>
          <cell r="D900">
            <v>1</v>
          </cell>
          <cell r="E900" t="str">
            <v>Sobre Pedido</v>
          </cell>
          <cell r="F900">
            <v>7</v>
          </cell>
        </row>
        <row r="901">
          <cell r="A901">
            <v>1815</v>
          </cell>
          <cell r="B901" t="str">
            <v>KEY GLOX 200 200 LTS</v>
          </cell>
          <cell r="C901">
            <v>1</v>
          </cell>
          <cell r="D901">
            <v>1</v>
          </cell>
          <cell r="E901" t="str">
            <v>Sobre Pedido</v>
          </cell>
          <cell r="F901">
            <v>7</v>
          </cell>
        </row>
        <row r="902">
          <cell r="A902">
            <v>1816</v>
          </cell>
          <cell r="B902" t="str">
            <v>KEY GLOX 300 0.25 LTS</v>
          </cell>
          <cell r="C902">
            <v>12</v>
          </cell>
          <cell r="D902">
            <v>12</v>
          </cell>
          <cell r="E902" t="str">
            <v>Sobre Pedido</v>
          </cell>
          <cell r="F902">
            <v>7</v>
          </cell>
        </row>
        <row r="903">
          <cell r="A903">
            <v>1818</v>
          </cell>
          <cell r="B903" t="str">
            <v>KEY GLOX 300 4 LTS</v>
          </cell>
          <cell r="C903">
            <v>4</v>
          </cell>
          <cell r="D903">
            <v>4</v>
          </cell>
          <cell r="E903" t="str">
            <v>Sobre Pedido</v>
          </cell>
          <cell r="F903">
            <v>7</v>
          </cell>
        </row>
        <row r="904">
          <cell r="A904">
            <v>1819</v>
          </cell>
          <cell r="B904" t="str">
            <v>KEY GLOX 300 20 LTS</v>
          </cell>
          <cell r="C904">
            <v>1</v>
          </cell>
          <cell r="D904">
            <v>1</v>
          </cell>
          <cell r="E904" t="str">
            <v>Sobre Pedido</v>
          </cell>
          <cell r="F904">
            <v>7</v>
          </cell>
        </row>
        <row r="905">
          <cell r="A905">
            <v>1820</v>
          </cell>
          <cell r="B905" t="str">
            <v>KEY GLOX 300 200 LTS</v>
          </cell>
          <cell r="C905">
            <v>1</v>
          </cell>
          <cell r="D905">
            <v>1</v>
          </cell>
          <cell r="E905" t="str">
            <v>Sobre Pedido</v>
          </cell>
          <cell r="F905">
            <v>7</v>
          </cell>
        </row>
        <row r="906">
          <cell r="A906">
            <v>1826</v>
          </cell>
          <cell r="B906" t="str">
            <v>KEY GLOX RESTAURADO 300 0.25 L</v>
          </cell>
          <cell r="C906">
            <v>12</v>
          </cell>
          <cell r="D906">
            <v>12</v>
          </cell>
          <cell r="E906" t="str">
            <v>Sobre Pedido</v>
          </cell>
          <cell r="F906">
            <v>7</v>
          </cell>
        </row>
        <row r="907">
          <cell r="A907">
            <v>1829</v>
          </cell>
          <cell r="B907" t="str">
            <v>KEY GLOX RESTAURADOR 300 20 LT</v>
          </cell>
          <cell r="C907">
            <v>1</v>
          </cell>
          <cell r="D907">
            <v>1</v>
          </cell>
          <cell r="E907" t="str">
            <v>Sobre Pedido</v>
          </cell>
          <cell r="F907">
            <v>7</v>
          </cell>
        </row>
        <row r="908">
          <cell r="A908">
            <v>1836</v>
          </cell>
          <cell r="B908" t="str">
            <v>KEY LUMEN REMOVEDOR 0.25 LTS</v>
          </cell>
          <cell r="C908">
            <v>12</v>
          </cell>
          <cell r="D908">
            <v>12</v>
          </cell>
          <cell r="E908" t="str">
            <v>Sobre Pedido</v>
          </cell>
          <cell r="F908">
            <v>21</v>
          </cell>
        </row>
        <row r="909">
          <cell r="A909">
            <v>1838</v>
          </cell>
          <cell r="B909" t="str">
            <v>KEY LUMEN REMOVEDOR 4 LTS</v>
          </cell>
          <cell r="C909">
            <v>4</v>
          </cell>
          <cell r="D909">
            <v>4</v>
          </cell>
          <cell r="E909" t="str">
            <v>Sobre Pedido</v>
          </cell>
          <cell r="F909">
            <v>8</v>
          </cell>
        </row>
        <row r="910">
          <cell r="A910">
            <v>1839</v>
          </cell>
          <cell r="B910" t="str">
            <v>KEY LUMEN REMOVEDOR 20 LTS</v>
          </cell>
          <cell r="C910">
            <v>1</v>
          </cell>
          <cell r="D910">
            <v>1</v>
          </cell>
          <cell r="E910" t="str">
            <v>Stock</v>
          </cell>
          <cell r="F910">
            <v>8</v>
          </cell>
        </row>
        <row r="911">
          <cell r="A911">
            <v>1844</v>
          </cell>
          <cell r="B911" t="str">
            <v>KEY GLOX 250 HS  20 LTS.</v>
          </cell>
          <cell r="C911">
            <v>1</v>
          </cell>
          <cell r="D911">
            <v>1</v>
          </cell>
          <cell r="E911" t="str">
            <v>Stock</v>
          </cell>
          <cell r="F911">
            <v>7</v>
          </cell>
        </row>
        <row r="912">
          <cell r="A912">
            <v>1845</v>
          </cell>
          <cell r="B912" t="str">
            <v>KEY GLOX 250 HS  200 LTS.</v>
          </cell>
          <cell r="C912">
            <v>1</v>
          </cell>
          <cell r="D912">
            <v>1</v>
          </cell>
          <cell r="E912" t="str">
            <v>Stock</v>
          </cell>
          <cell r="F912">
            <v>7</v>
          </cell>
        </row>
        <row r="913">
          <cell r="A913">
            <v>1847</v>
          </cell>
          <cell r="B913" t="str">
            <v>KIT-A-CHICLE 1 LT</v>
          </cell>
          <cell r="C913">
            <v>12</v>
          </cell>
          <cell r="D913">
            <v>12</v>
          </cell>
          <cell r="E913" t="str">
            <v>Sobre Pedido</v>
          </cell>
          <cell r="F913">
            <v>21</v>
          </cell>
        </row>
        <row r="914">
          <cell r="A914">
            <v>1850</v>
          </cell>
          <cell r="B914" t="str">
            <v>KEY GLOX 300 ABRILLANTADOR 20L</v>
          </cell>
          <cell r="C914">
            <v>1</v>
          </cell>
          <cell r="D914">
            <v>1</v>
          </cell>
          <cell r="E914" t="str">
            <v>Sobre Pedido</v>
          </cell>
          <cell r="F914">
            <v>7</v>
          </cell>
        </row>
        <row r="915">
          <cell r="A915">
            <v>1851</v>
          </cell>
          <cell r="B915" t="str">
            <v>KEY GLOX 250 CERA 20 LT</v>
          </cell>
          <cell r="C915">
            <v>1</v>
          </cell>
          <cell r="D915">
            <v>1</v>
          </cell>
          <cell r="E915" t="str">
            <v>Sobre Pedido</v>
          </cell>
          <cell r="F915">
            <v>7</v>
          </cell>
        </row>
        <row r="916">
          <cell r="A916">
            <v>1852</v>
          </cell>
          <cell r="B916" t="str">
            <v>KEY GLOX REMOVEDOR P/CERA 20 L</v>
          </cell>
          <cell r="C916">
            <v>1</v>
          </cell>
          <cell r="D916">
            <v>1</v>
          </cell>
          <cell r="E916" t="str">
            <v>Sobre Pedido</v>
          </cell>
          <cell r="F916">
            <v>7</v>
          </cell>
        </row>
        <row r="917">
          <cell r="A917">
            <v>1854</v>
          </cell>
          <cell r="B917" t="str">
            <v>KEY ANTIADHERENTE 18 KG.</v>
          </cell>
          <cell r="C917">
            <v>1</v>
          </cell>
          <cell r="D917">
            <v>1</v>
          </cell>
          <cell r="E917" t="str">
            <v>Sobre Pedido</v>
          </cell>
          <cell r="F917">
            <v>21</v>
          </cell>
        </row>
        <row r="918">
          <cell r="A918">
            <v>1855</v>
          </cell>
          <cell r="B918" t="str">
            <v>KEY ANTIADHERENTE  200 KG</v>
          </cell>
          <cell r="C918">
            <v>1</v>
          </cell>
          <cell r="D918">
            <v>1</v>
          </cell>
          <cell r="E918" t="str">
            <v>Sobre Pedido</v>
          </cell>
          <cell r="F918">
            <v>21</v>
          </cell>
        </row>
        <row r="919">
          <cell r="A919">
            <v>1858</v>
          </cell>
          <cell r="B919" t="str">
            <v>KEY GLOX 205  4 LTS.</v>
          </cell>
          <cell r="C919">
            <v>4</v>
          </cell>
          <cell r="D919">
            <v>4</v>
          </cell>
          <cell r="E919" t="str">
            <v>Sobre Pedido</v>
          </cell>
          <cell r="F919">
            <v>7</v>
          </cell>
        </row>
        <row r="920">
          <cell r="A920">
            <v>1859</v>
          </cell>
          <cell r="B920" t="str">
            <v>KEY GLOX 205 20 LTS.</v>
          </cell>
          <cell r="C920">
            <v>1</v>
          </cell>
          <cell r="D920">
            <v>1</v>
          </cell>
          <cell r="E920" t="str">
            <v>Sobre Pedido</v>
          </cell>
          <cell r="F920">
            <v>7</v>
          </cell>
        </row>
        <row r="921">
          <cell r="A921">
            <v>1860</v>
          </cell>
          <cell r="B921" t="str">
            <v>SOLUCION HK 200 LT.</v>
          </cell>
          <cell r="C921">
            <v>1</v>
          </cell>
          <cell r="D921">
            <v>1</v>
          </cell>
          <cell r="E921" t="str">
            <v>Sobre Pedido</v>
          </cell>
          <cell r="F921">
            <v>14</v>
          </cell>
        </row>
        <row r="922">
          <cell r="A922">
            <v>1861</v>
          </cell>
          <cell r="B922" t="str">
            <v>KEY GLOX CRISTALIZADOR 0.25 LT</v>
          </cell>
          <cell r="C922">
            <v>12</v>
          </cell>
          <cell r="D922">
            <v>12</v>
          </cell>
          <cell r="E922" t="str">
            <v>Sobre Pedido</v>
          </cell>
          <cell r="F922">
            <v>21</v>
          </cell>
        </row>
        <row r="923">
          <cell r="A923">
            <v>1863</v>
          </cell>
          <cell r="B923" t="str">
            <v>KEY GLOX CRISTALIZADOR 4 LT</v>
          </cell>
          <cell r="C923">
            <v>4</v>
          </cell>
          <cell r="D923">
            <v>4</v>
          </cell>
          <cell r="E923" t="str">
            <v>Stock</v>
          </cell>
          <cell r="F923">
            <v>8</v>
          </cell>
        </row>
        <row r="924">
          <cell r="A924">
            <v>1864</v>
          </cell>
          <cell r="B924" t="str">
            <v>KEY GLOX CRISTALIZADOR 20 LTS</v>
          </cell>
          <cell r="C924">
            <v>1</v>
          </cell>
          <cell r="D924">
            <v>1</v>
          </cell>
          <cell r="E924" t="str">
            <v>Sobre Pedido</v>
          </cell>
          <cell r="F924">
            <v>21</v>
          </cell>
        </row>
        <row r="925">
          <cell r="A925">
            <v>1866</v>
          </cell>
          <cell r="B925" t="str">
            <v>KEY AUTODEODORIZANTE 20 LTS</v>
          </cell>
          <cell r="C925">
            <v>1</v>
          </cell>
          <cell r="D925">
            <v>1</v>
          </cell>
          <cell r="E925" t="str">
            <v>Stock</v>
          </cell>
          <cell r="F925">
            <v>8</v>
          </cell>
        </row>
        <row r="926">
          <cell r="A926">
            <v>1867</v>
          </cell>
          <cell r="B926" t="str">
            <v>KEY AUTOLAVADO EN SECO 4 LTS</v>
          </cell>
          <cell r="C926">
            <v>4</v>
          </cell>
          <cell r="D926">
            <v>52</v>
          </cell>
          <cell r="E926" t="str">
            <v>Sobre Pedido</v>
          </cell>
          <cell r="F926">
            <v>28</v>
          </cell>
        </row>
        <row r="927">
          <cell r="A927">
            <v>1868</v>
          </cell>
          <cell r="B927" t="str">
            <v>KEY AUTOLAVADO EN SECO 20 LTS</v>
          </cell>
          <cell r="C927">
            <v>1</v>
          </cell>
          <cell r="D927">
            <v>10</v>
          </cell>
          <cell r="E927" t="str">
            <v>Sobre Pedido</v>
          </cell>
          <cell r="F927">
            <v>28</v>
          </cell>
        </row>
        <row r="928">
          <cell r="A928">
            <v>1869</v>
          </cell>
          <cell r="B928" t="str">
            <v>KEY GLOX 255 FORT.C/URET. 20 L</v>
          </cell>
          <cell r="C928">
            <v>1</v>
          </cell>
          <cell r="D928">
            <v>1</v>
          </cell>
          <cell r="E928" t="str">
            <v>Sobre Pedido</v>
          </cell>
          <cell r="F928">
            <v>7</v>
          </cell>
        </row>
        <row r="929">
          <cell r="A929">
            <v>1870</v>
          </cell>
          <cell r="B929" t="str">
            <v>KEY GLOX 255 FORT.C/URET. 200L</v>
          </cell>
          <cell r="C929">
            <v>1</v>
          </cell>
          <cell r="D929">
            <v>1</v>
          </cell>
          <cell r="E929" t="str">
            <v>Sobre Pedido</v>
          </cell>
          <cell r="F929">
            <v>21</v>
          </cell>
        </row>
        <row r="930">
          <cell r="A930">
            <v>1871</v>
          </cell>
          <cell r="B930" t="str">
            <v>KEY GLOX PASTA 0.25 KG</v>
          </cell>
          <cell r="C930">
            <v>12</v>
          </cell>
          <cell r="D930">
            <v>12</v>
          </cell>
          <cell r="E930" t="str">
            <v>Sobre Pedido</v>
          </cell>
          <cell r="F930">
            <v>21</v>
          </cell>
        </row>
        <row r="931">
          <cell r="A931">
            <v>1874</v>
          </cell>
          <cell r="B931" t="str">
            <v>KEY GLOX PASTA 9 KG</v>
          </cell>
          <cell r="C931">
            <v>1</v>
          </cell>
          <cell r="D931">
            <v>1</v>
          </cell>
          <cell r="E931" t="str">
            <v>Stock</v>
          </cell>
          <cell r="F931">
            <v>8</v>
          </cell>
        </row>
        <row r="932">
          <cell r="A932">
            <v>1875</v>
          </cell>
          <cell r="B932" t="str">
            <v>KEY AUTOBRILLO 20 LTS.</v>
          </cell>
          <cell r="C932">
            <v>1</v>
          </cell>
          <cell r="D932">
            <v>10</v>
          </cell>
          <cell r="E932" t="str">
            <v>Sobre Pedido</v>
          </cell>
          <cell r="F932">
            <v>21</v>
          </cell>
        </row>
        <row r="933">
          <cell r="A933">
            <v>1876</v>
          </cell>
          <cell r="B933" t="str">
            <v>TACK CLOTH LIGHT WHITE 9"X18"</v>
          </cell>
          <cell r="C933">
            <v>1</v>
          </cell>
          <cell r="D933">
            <v>1</v>
          </cell>
          <cell r="E933" t="str">
            <v>Sobre Pedido</v>
          </cell>
          <cell r="F933">
            <v>14</v>
          </cell>
        </row>
        <row r="934">
          <cell r="A934">
            <v>1878</v>
          </cell>
          <cell r="B934" t="str">
            <v>KEY AUTOLIMPIADOR MULTIUSOS 20</v>
          </cell>
          <cell r="C934">
            <v>1</v>
          </cell>
          <cell r="D934">
            <v>1</v>
          </cell>
          <cell r="E934" t="str">
            <v>Stock</v>
          </cell>
          <cell r="F934">
            <v>8</v>
          </cell>
        </row>
        <row r="935">
          <cell r="A935">
            <v>1879</v>
          </cell>
          <cell r="B935" t="str">
            <v>KEY GLOX DENSIFICADOR  20 LT</v>
          </cell>
          <cell r="C935">
            <v>1</v>
          </cell>
          <cell r="D935">
            <v>1</v>
          </cell>
          <cell r="E935" t="str">
            <v>Stock</v>
          </cell>
          <cell r="F935">
            <v>7</v>
          </cell>
        </row>
        <row r="936">
          <cell r="A936">
            <v>1880</v>
          </cell>
          <cell r="B936" t="str">
            <v>KEY AUTOPROTECTOR INTERIORES</v>
          </cell>
          <cell r="C936">
            <v>1</v>
          </cell>
          <cell r="D936">
            <v>1</v>
          </cell>
          <cell r="E936" t="str">
            <v>Stock</v>
          </cell>
          <cell r="F936">
            <v>8</v>
          </cell>
        </row>
        <row r="937">
          <cell r="A937">
            <v>1881</v>
          </cell>
          <cell r="B937" t="str">
            <v>KEY LUMEN ANTIESTATICO 0.25 LT</v>
          </cell>
          <cell r="C937">
            <v>1</v>
          </cell>
          <cell r="D937">
            <v>1</v>
          </cell>
          <cell r="E937" t="str">
            <v>Stock</v>
          </cell>
          <cell r="F937">
            <v>7</v>
          </cell>
        </row>
        <row r="938">
          <cell r="A938">
            <v>1883</v>
          </cell>
          <cell r="B938" t="str">
            <v>KEY LUMEN ANTIESTATICO 4 LTS</v>
          </cell>
          <cell r="C938">
            <v>1</v>
          </cell>
          <cell r="D938">
            <v>1</v>
          </cell>
          <cell r="E938" t="str">
            <v>Stock</v>
          </cell>
          <cell r="F938">
            <v>7</v>
          </cell>
        </row>
        <row r="939">
          <cell r="A939">
            <v>1884</v>
          </cell>
          <cell r="B939" t="str">
            <v>KEY LUMEN ANTIESTATICO 20 LTS</v>
          </cell>
          <cell r="C939">
            <v>1</v>
          </cell>
          <cell r="D939">
            <v>1</v>
          </cell>
          <cell r="E939" t="str">
            <v>Stock</v>
          </cell>
          <cell r="F939">
            <v>8</v>
          </cell>
        </row>
        <row r="940">
          <cell r="A940">
            <v>1886</v>
          </cell>
          <cell r="B940" t="str">
            <v>CHIX WET WIPE 11.5 X 24" C/200</v>
          </cell>
          <cell r="C940">
            <v>1</v>
          </cell>
          <cell r="D940">
            <v>1</v>
          </cell>
          <cell r="E940" t="str">
            <v>Sobre Pedido</v>
          </cell>
          <cell r="F940">
            <v>28</v>
          </cell>
        </row>
        <row r="941">
          <cell r="A941">
            <v>1887</v>
          </cell>
          <cell r="B941" t="str">
            <v>QUIX GREEN CLEANING &amp; SANITIZI</v>
          </cell>
          <cell r="C941">
            <v>1</v>
          </cell>
          <cell r="D941">
            <v>1</v>
          </cell>
          <cell r="E941" t="str">
            <v>Sobre Pedido</v>
          </cell>
          <cell r="F941">
            <v>28</v>
          </cell>
        </row>
        <row r="942">
          <cell r="A942">
            <v>1888</v>
          </cell>
          <cell r="B942" t="str">
            <v>QUIX MULTIP CLEANING BLUE C144</v>
          </cell>
          <cell r="C942">
            <v>1</v>
          </cell>
          <cell r="D942">
            <v>1</v>
          </cell>
          <cell r="E942" t="str">
            <v>Sobre Pedido</v>
          </cell>
          <cell r="F942">
            <v>14</v>
          </cell>
        </row>
        <row r="943">
          <cell r="A943">
            <v>1889</v>
          </cell>
          <cell r="B943" t="str">
            <v>CHIX SOFT CLOTH WHITE C/400</v>
          </cell>
          <cell r="C943">
            <v>1</v>
          </cell>
          <cell r="D943">
            <v>1</v>
          </cell>
          <cell r="E943" t="str">
            <v>Sobre Pedido</v>
          </cell>
          <cell r="F943">
            <v>14</v>
          </cell>
        </row>
        <row r="944">
          <cell r="A944">
            <v>1890</v>
          </cell>
          <cell r="B944" t="str">
            <v>CHIX ANTISTATIC CLEANING CLOTH</v>
          </cell>
          <cell r="C944">
            <v>1</v>
          </cell>
          <cell r="D944">
            <v>1</v>
          </cell>
          <cell r="E944" t="str">
            <v>Stock</v>
          </cell>
          <cell r="F944">
            <v>14</v>
          </cell>
        </row>
        <row r="945">
          <cell r="A945">
            <v>1891</v>
          </cell>
          <cell r="B945" t="str">
            <v>CHIX DURAWIPE BLANCA C/400 PZ</v>
          </cell>
          <cell r="C945">
            <v>1</v>
          </cell>
          <cell r="D945">
            <v>1</v>
          </cell>
          <cell r="E945" t="str">
            <v>Sobre Pedido</v>
          </cell>
          <cell r="F945">
            <v>28</v>
          </cell>
        </row>
        <row r="946">
          <cell r="A946">
            <v>1892</v>
          </cell>
          <cell r="B946" t="str">
            <v>DURAWIPE CREPED BLUE 400</v>
          </cell>
          <cell r="C946">
            <v>1</v>
          </cell>
          <cell r="D946">
            <v>1</v>
          </cell>
          <cell r="E946" t="str">
            <v>Sobre Pedido</v>
          </cell>
          <cell r="F946">
            <v>42</v>
          </cell>
        </row>
        <row r="947">
          <cell r="A947">
            <v>1893</v>
          </cell>
          <cell r="B947" t="str">
            <v>CHIX WORXWELL BLANCA C/100</v>
          </cell>
          <cell r="C947">
            <v>1</v>
          </cell>
          <cell r="D947">
            <v>1</v>
          </cell>
          <cell r="E947" t="str">
            <v>Stock</v>
          </cell>
          <cell r="F947">
            <v>8</v>
          </cell>
        </row>
        <row r="948">
          <cell r="A948">
            <v>1894</v>
          </cell>
          <cell r="B948" t="str">
            <v>CHUX DOUBLE CREPED INDUST.WIPE</v>
          </cell>
          <cell r="C948">
            <v>1</v>
          </cell>
          <cell r="D948">
            <v>1</v>
          </cell>
          <cell r="E948" t="str">
            <v>Sobre Pedido</v>
          </cell>
          <cell r="F948">
            <v>28</v>
          </cell>
        </row>
        <row r="949">
          <cell r="A949">
            <v>1895</v>
          </cell>
          <cell r="B949" t="str">
            <v>YELLOW 15 X 24" 12 BAGS X</v>
          </cell>
          <cell r="C949">
            <v>1</v>
          </cell>
          <cell r="D949">
            <v>1</v>
          </cell>
          <cell r="E949" t="str">
            <v>Sobre Pedido</v>
          </cell>
          <cell r="F949">
            <v>21</v>
          </cell>
        </row>
        <row r="950">
          <cell r="A950">
            <v>1896</v>
          </cell>
          <cell r="B950" t="str">
            <v>YELLOW 22 X 24" 30 BAGS</v>
          </cell>
          <cell r="C950">
            <v>1</v>
          </cell>
          <cell r="D950">
            <v>1</v>
          </cell>
          <cell r="E950" t="str">
            <v>Sobre Pedido</v>
          </cell>
          <cell r="F950">
            <v>21</v>
          </cell>
        </row>
        <row r="951">
          <cell r="A951">
            <v>1897</v>
          </cell>
          <cell r="B951" t="str">
            <v>YELLOW 24X40" 25 BAGS/10 TOWEL</v>
          </cell>
          <cell r="C951">
            <v>1</v>
          </cell>
          <cell r="D951">
            <v>1</v>
          </cell>
          <cell r="E951" t="str">
            <v>Sobre Pedido</v>
          </cell>
          <cell r="F951">
            <v>21</v>
          </cell>
        </row>
        <row r="952">
          <cell r="A952">
            <v>1898</v>
          </cell>
          <cell r="B952" t="str">
            <v>CHIX POLYTACK WHITE 9X18"HIGH</v>
          </cell>
          <cell r="C952">
            <v>1</v>
          </cell>
          <cell r="D952">
            <v>1</v>
          </cell>
          <cell r="E952" t="str">
            <v>Sobre Pedido</v>
          </cell>
          <cell r="F952">
            <v>21</v>
          </cell>
        </row>
        <row r="953">
          <cell r="A953">
            <v>1899</v>
          </cell>
          <cell r="B953" t="str">
            <v>TACK CLOTH TERMOSELLADA X4LADO</v>
          </cell>
          <cell r="C953">
            <v>1</v>
          </cell>
          <cell r="D953">
            <v>1</v>
          </cell>
          <cell r="E953" t="str">
            <v>Sobre Pedido</v>
          </cell>
          <cell r="F953">
            <v>21</v>
          </cell>
        </row>
        <row r="954">
          <cell r="A954">
            <v>1900</v>
          </cell>
          <cell r="B954" t="str">
            <v>KEY AEROSOL VAINILLA 2 OZ</v>
          </cell>
          <cell r="C954">
            <v>12</v>
          </cell>
          <cell r="D954">
            <v>12</v>
          </cell>
          <cell r="E954" t="str">
            <v>Stock</v>
          </cell>
          <cell r="F954">
            <v>8</v>
          </cell>
        </row>
        <row r="955">
          <cell r="A955">
            <v>1901</v>
          </cell>
          <cell r="B955" t="str">
            <v>TELA TUBO CONTEC (CAJA C/500)</v>
          </cell>
          <cell r="C955">
            <v>1</v>
          </cell>
          <cell r="D955">
            <v>1</v>
          </cell>
          <cell r="E955" t="str">
            <v>Sobre Pedido</v>
          </cell>
          <cell r="F955">
            <v>28</v>
          </cell>
        </row>
        <row r="956">
          <cell r="A956">
            <v>1903</v>
          </cell>
          <cell r="B956" t="str">
            <v>NEEDLE PUNCH AMARILLA VIPS</v>
          </cell>
          <cell r="C956">
            <v>1</v>
          </cell>
          <cell r="D956">
            <v>1</v>
          </cell>
          <cell r="E956" t="str">
            <v>Sobre Pedido</v>
          </cell>
          <cell r="F956">
            <v>21</v>
          </cell>
        </row>
        <row r="957">
          <cell r="A957">
            <v>1904</v>
          </cell>
          <cell r="B957" t="str">
            <v>TOALLAS DESINFECTANTES USO GRA</v>
          </cell>
          <cell r="C957">
            <v>6</v>
          </cell>
          <cell r="D957">
            <v>6</v>
          </cell>
          <cell r="E957" t="str">
            <v>Stock</v>
          </cell>
          <cell r="F957">
            <v>8</v>
          </cell>
        </row>
        <row r="958">
          <cell r="A958">
            <v>1905</v>
          </cell>
          <cell r="B958" t="str">
            <v>19" SOPORTE 2000 1 PZA</v>
          </cell>
          <cell r="C958">
            <v>1</v>
          </cell>
          <cell r="D958">
            <v>1</v>
          </cell>
          <cell r="E958" t="str">
            <v>Stock</v>
          </cell>
          <cell r="F958">
            <v>21</v>
          </cell>
        </row>
        <row r="959">
          <cell r="A959">
            <v>1906</v>
          </cell>
          <cell r="B959" t="str">
            <v>AROMAT. LAVANDA TELMEX 18 LT.</v>
          </cell>
          <cell r="C959">
            <v>1</v>
          </cell>
          <cell r="D959">
            <v>1</v>
          </cell>
          <cell r="E959" t="str">
            <v>Sobre Pedido</v>
          </cell>
          <cell r="F959">
            <v>21</v>
          </cell>
        </row>
        <row r="960">
          <cell r="A960">
            <v>1907</v>
          </cell>
          <cell r="B960" t="str">
            <v>LIMPIADOR DESENG. TELMEX 18 LT</v>
          </cell>
          <cell r="C960">
            <v>1</v>
          </cell>
          <cell r="D960">
            <v>1</v>
          </cell>
          <cell r="E960" t="str">
            <v>Sobre Pedido</v>
          </cell>
          <cell r="F960">
            <v>21</v>
          </cell>
        </row>
        <row r="961">
          <cell r="A961">
            <v>1908</v>
          </cell>
          <cell r="B961" t="str">
            <v>LIMP.Y DESINF.LIMA LIMON TELME</v>
          </cell>
          <cell r="C961">
            <v>1</v>
          </cell>
          <cell r="D961">
            <v>1</v>
          </cell>
          <cell r="E961" t="str">
            <v>Sobre Pedido</v>
          </cell>
          <cell r="F961">
            <v>21</v>
          </cell>
        </row>
        <row r="962">
          <cell r="A962">
            <v>1909</v>
          </cell>
          <cell r="B962" t="str">
            <v>LIMPIAVIDRIOS TELMEX 18 LT.</v>
          </cell>
          <cell r="C962">
            <v>1</v>
          </cell>
          <cell r="D962">
            <v>1</v>
          </cell>
          <cell r="E962" t="str">
            <v>Sobre Pedido</v>
          </cell>
          <cell r="F962">
            <v>21</v>
          </cell>
        </row>
        <row r="963">
          <cell r="A963">
            <v>1910</v>
          </cell>
          <cell r="B963" t="str">
            <v>LIQ ABRILLANTADOR VINIL TELMEX</v>
          </cell>
          <cell r="C963">
            <v>1</v>
          </cell>
          <cell r="D963">
            <v>1</v>
          </cell>
          <cell r="E963" t="str">
            <v>Sobre Pedido</v>
          </cell>
          <cell r="F963">
            <v>21</v>
          </cell>
        </row>
        <row r="964">
          <cell r="A964">
            <v>1911</v>
          </cell>
          <cell r="B964" t="str">
            <v>CERA SELLADOR TELMEX 18 LT.</v>
          </cell>
          <cell r="C964">
            <v>1</v>
          </cell>
          <cell r="D964">
            <v>1</v>
          </cell>
          <cell r="E964" t="str">
            <v>Sobre Pedido</v>
          </cell>
          <cell r="F964">
            <v>14</v>
          </cell>
        </row>
        <row r="965">
          <cell r="A965">
            <v>1912</v>
          </cell>
          <cell r="B965" t="str">
            <v>CERA P/MANTENIMIENTO TELMEX 18</v>
          </cell>
          <cell r="C965">
            <v>1</v>
          </cell>
          <cell r="D965">
            <v>1</v>
          </cell>
          <cell r="E965" t="str">
            <v>Sobre Pedido</v>
          </cell>
          <cell r="F965">
            <v>21</v>
          </cell>
        </row>
        <row r="966">
          <cell r="A966">
            <v>1913</v>
          </cell>
          <cell r="B966" t="str">
            <v>DESENGRASANTE CONC. TELMEX 4 L</v>
          </cell>
          <cell r="C966">
            <v>4</v>
          </cell>
          <cell r="D966">
            <v>4</v>
          </cell>
          <cell r="E966" t="str">
            <v>Sobre Pedido</v>
          </cell>
          <cell r="F966">
            <v>21</v>
          </cell>
        </row>
        <row r="967">
          <cell r="A967">
            <v>1914</v>
          </cell>
          <cell r="B967" t="str">
            <v>TOALLAS SANITIZANTES DE MANOS</v>
          </cell>
          <cell r="C967">
            <v>6</v>
          </cell>
          <cell r="D967">
            <v>6</v>
          </cell>
          <cell r="E967" t="str">
            <v>Stock</v>
          </cell>
          <cell r="F967">
            <v>8</v>
          </cell>
        </row>
        <row r="968">
          <cell r="A968">
            <v>1917</v>
          </cell>
          <cell r="B968" t="str">
            <v>PASTA PARA PULIR PISOS 9 KG.</v>
          </cell>
          <cell r="C968">
            <v>1</v>
          </cell>
          <cell r="D968">
            <v>1</v>
          </cell>
          <cell r="E968" t="str">
            <v>Sobre Pedido</v>
          </cell>
          <cell r="F968">
            <v>21</v>
          </cell>
        </row>
        <row r="969">
          <cell r="A969">
            <v>1919</v>
          </cell>
          <cell r="B969" t="str">
            <v>AR-100  20 LT</v>
          </cell>
          <cell r="C969">
            <v>1</v>
          </cell>
          <cell r="D969">
            <v>1</v>
          </cell>
          <cell r="E969" t="str">
            <v>Stock</v>
          </cell>
          <cell r="F969">
            <v>8</v>
          </cell>
        </row>
        <row r="970">
          <cell r="A970">
            <v>1920</v>
          </cell>
          <cell r="B970" t="str">
            <v>AR-100  200 LT</v>
          </cell>
          <cell r="C970">
            <v>1</v>
          </cell>
          <cell r="D970">
            <v>1</v>
          </cell>
          <cell r="E970" t="str">
            <v>Sobre Pedido</v>
          </cell>
          <cell r="F970">
            <v>21</v>
          </cell>
        </row>
        <row r="971">
          <cell r="A971">
            <v>1924</v>
          </cell>
          <cell r="B971" t="str">
            <v>JD AR-200  20 LT</v>
          </cell>
          <cell r="C971">
            <v>1</v>
          </cell>
          <cell r="D971">
            <v>1</v>
          </cell>
          <cell r="E971" t="str">
            <v>Sobre Pedido</v>
          </cell>
          <cell r="F971">
            <v>21</v>
          </cell>
        </row>
        <row r="972">
          <cell r="A972">
            <v>1925</v>
          </cell>
          <cell r="B972" t="str">
            <v>JD AR-200  200 LT</v>
          </cell>
          <cell r="C972">
            <v>1</v>
          </cell>
          <cell r="D972">
            <v>1</v>
          </cell>
          <cell r="E972" t="str">
            <v>Sobre Pedido</v>
          </cell>
          <cell r="F972">
            <v>21</v>
          </cell>
        </row>
        <row r="973">
          <cell r="A973">
            <v>1927</v>
          </cell>
          <cell r="B973" t="str">
            <v>KEY LIMP.PARRILLAS P/ALTA TEMP</v>
          </cell>
          <cell r="C973">
            <v>108</v>
          </cell>
          <cell r="D973">
            <v>108</v>
          </cell>
          <cell r="E973" t="str">
            <v>Sobre Pedido</v>
          </cell>
          <cell r="F973">
            <v>21</v>
          </cell>
        </row>
        <row r="974">
          <cell r="A974">
            <v>1928</v>
          </cell>
          <cell r="B974" t="str">
            <v>KEY LIMP.PARRILLAS P/ALTA TEMP</v>
          </cell>
          <cell r="C974">
            <v>4</v>
          </cell>
          <cell r="D974">
            <v>4</v>
          </cell>
          <cell r="E974" t="str">
            <v>Sobre Pedido</v>
          </cell>
          <cell r="F974">
            <v>8</v>
          </cell>
        </row>
        <row r="975">
          <cell r="A975">
            <v>1929</v>
          </cell>
          <cell r="B975" t="str">
            <v>KEY BM MARMOL 20 LT.</v>
          </cell>
          <cell r="C975">
            <v>1</v>
          </cell>
          <cell r="D975">
            <v>1</v>
          </cell>
          <cell r="E975" t="str">
            <v>Stock</v>
          </cell>
          <cell r="F975">
            <v>8</v>
          </cell>
        </row>
        <row r="976">
          <cell r="A976">
            <v>1930</v>
          </cell>
          <cell r="B976" t="str">
            <v>KEY BM MARMOL 200 LT.</v>
          </cell>
          <cell r="C976">
            <v>1</v>
          </cell>
          <cell r="D976">
            <v>1</v>
          </cell>
          <cell r="E976" t="str">
            <v>Sobre Pedido</v>
          </cell>
          <cell r="F976">
            <v>21</v>
          </cell>
        </row>
        <row r="977">
          <cell r="A977">
            <v>1939</v>
          </cell>
          <cell r="B977" t="str">
            <v>CERA SELLADORA LIQ.ANTIDERRAPA</v>
          </cell>
          <cell r="C977">
            <v>1</v>
          </cell>
          <cell r="D977">
            <v>1</v>
          </cell>
          <cell r="E977" t="str">
            <v>Sobre Pedido</v>
          </cell>
          <cell r="F977">
            <v>21</v>
          </cell>
        </row>
        <row r="978">
          <cell r="A978">
            <v>1940</v>
          </cell>
          <cell r="B978" t="str">
            <v>TWISTER DISCO DIAMANTES BCO.21</v>
          </cell>
          <cell r="C978">
            <v>2</v>
          </cell>
          <cell r="D978">
            <v>2</v>
          </cell>
          <cell r="E978" t="str">
            <v>Stock</v>
          </cell>
          <cell r="F978">
            <v>8</v>
          </cell>
        </row>
        <row r="979">
          <cell r="A979">
            <v>1941</v>
          </cell>
          <cell r="B979" t="str">
            <v>TWISTER DISCO DIAMANTES AMARIL</v>
          </cell>
          <cell r="C979">
            <v>2</v>
          </cell>
          <cell r="D979">
            <v>2</v>
          </cell>
          <cell r="E979" t="str">
            <v>Stock</v>
          </cell>
          <cell r="F979">
            <v>8</v>
          </cell>
        </row>
        <row r="980">
          <cell r="A980">
            <v>1943</v>
          </cell>
          <cell r="B980" t="str">
            <v>TWISTER DISCO DIAMANTES VERD21</v>
          </cell>
          <cell r="C980">
            <v>2</v>
          </cell>
          <cell r="D980">
            <v>2</v>
          </cell>
          <cell r="E980" t="str">
            <v>Stock</v>
          </cell>
          <cell r="F980">
            <v>8</v>
          </cell>
        </row>
        <row r="981">
          <cell r="A981">
            <v>1944</v>
          </cell>
          <cell r="B981" t="str">
            <v>TWISTER DISCO DIAMANTES VERD13</v>
          </cell>
          <cell r="C981">
            <v>2</v>
          </cell>
          <cell r="D981">
            <v>2</v>
          </cell>
          <cell r="E981" t="str">
            <v>Stock</v>
          </cell>
          <cell r="F981">
            <v>8</v>
          </cell>
        </row>
        <row r="982">
          <cell r="A982">
            <v>1945</v>
          </cell>
          <cell r="B982" t="str">
            <v>DISCO CANELA 19" (A.V.) 1 PZA</v>
          </cell>
          <cell r="C982">
            <v>1</v>
          </cell>
          <cell r="D982">
            <v>1</v>
          </cell>
          <cell r="E982" t="str">
            <v>Stock</v>
          </cell>
          <cell r="F982">
            <v>8</v>
          </cell>
        </row>
        <row r="983">
          <cell r="A983">
            <v>1950</v>
          </cell>
          <cell r="B983" t="str">
            <v>DISCO NEGRO EXTRA GRUESO 19"</v>
          </cell>
          <cell r="C983">
            <v>1</v>
          </cell>
          <cell r="D983">
            <v>1</v>
          </cell>
          <cell r="E983" t="str">
            <v>Stock</v>
          </cell>
          <cell r="F983">
            <v>8</v>
          </cell>
        </row>
        <row r="984">
          <cell r="A984">
            <v>1951</v>
          </cell>
          <cell r="B984" t="str">
            <v>TWISTER DIAMOND COATED 27"VERD</v>
          </cell>
          <cell r="C984">
            <v>1</v>
          </cell>
          <cell r="D984">
            <v>1</v>
          </cell>
          <cell r="E984" t="str">
            <v>Stock</v>
          </cell>
          <cell r="F984">
            <v>8</v>
          </cell>
        </row>
        <row r="985">
          <cell r="A985">
            <v>1952</v>
          </cell>
          <cell r="B985" t="str">
            <v>DISCO AZUL EXTRA GRUESO 19"</v>
          </cell>
          <cell r="C985">
            <v>5</v>
          </cell>
          <cell r="D985">
            <v>5</v>
          </cell>
          <cell r="E985" t="str">
            <v>Stock</v>
          </cell>
          <cell r="F985">
            <v>8</v>
          </cell>
        </row>
        <row r="986">
          <cell r="A986">
            <v>1953</v>
          </cell>
          <cell r="B986" t="str">
            <v>DISCO ROJO EXTRA GRUESO 16"</v>
          </cell>
          <cell r="C986">
            <v>1</v>
          </cell>
          <cell r="D986">
            <v>1</v>
          </cell>
          <cell r="E986" t="str">
            <v>Stock</v>
          </cell>
          <cell r="F986">
            <v>14</v>
          </cell>
        </row>
        <row r="987">
          <cell r="A987">
            <v>1954</v>
          </cell>
          <cell r="B987" t="str">
            <v>DISCO ROJO EXTRA GRUESO 19"</v>
          </cell>
          <cell r="C987">
            <v>5</v>
          </cell>
          <cell r="D987">
            <v>5</v>
          </cell>
          <cell r="E987" t="str">
            <v>Stock</v>
          </cell>
          <cell r="F987">
            <v>8</v>
          </cell>
        </row>
        <row r="988">
          <cell r="A988">
            <v>1956</v>
          </cell>
          <cell r="B988" t="str">
            <v>DISCO PORKO NATURAL 19" 1 PZA</v>
          </cell>
          <cell r="C988">
            <v>5</v>
          </cell>
          <cell r="D988">
            <v>5</v>
          </cell>
          <cell r="E988" t="str">
            <v>Stock</v>
          </cell>
          <cell r="F988">
            <v>8</v>
          </cell>
        </row>
        <row r="989">
          <cell r="A989">
            <v>1957</v>
          </cell>
          <cell r="B989" t="str">
            <v>DISCO BEIGE EXTRA GRUESO 19"</v>
          </cell>
          <cell r="C989">
            <v>5</v>
          </cell>
          <cell r="D989">
            <v>5</v>
          </cell>
          <cell r="E989" t="str">
            <v>Stock</v>
          </cell>
          <cell r="F989">
            <v>8</v>
          </cell>
        </row>
        <row r="990">
          <cell r="A990">
            <v>1961</v>
          </cell>
          <cell r="B990" t="str">
            <v>DISCO AZUL EXTRA GRUESO 27"</v>
          </cell>
          <cell r="C990">
            <v>1</v>
          </cell>
          <cell r="D990">
            <v>1</v>
          </cell>
          <cell r="E990" t="str">
            <v>Sobre Pedido</v>
          </cell>
          <cell r="F990">
            <v>21</v>
          </cell>
        </row>
        <row r="991">
          <cell r="A991">
            <v>1963</v>
          </cell>
          <cell r="B991" t="str">
            <v>DISCO DE LANA DE ACERO 19"</v>
          </cell>
          <cell r="C991">
            <v>1</v>
          </cell>
          <cell r="D991">
            <v>1</v>
          </cell>
          <cell r="E991" t="str">
            <v>Stock</v>
          </cell>
          <cell r="F991">
            <v>8</v>
          </cell>
        </row>
        <row r="992">
          <cell r="A992">
            <v>1966</v>
          </cell>
          <cell r="B992" t="str">
            <v>DISCO VERDE EXTRAGRUESO 19"</v>
          </cell>
          <cell r="C992">
            <v>1</v>
          </cell>
          <cell r="D992">
            <v>1</v>
          </cell>
          <cell r="E992" t="str">
            <v>Stock</v>
          </cell>
          <cell r="F992">
            <v>8</v>
          </cell>
        </row>
        <row r="993">
          <cell r="A993">
            <v>1971</v>
          </cell>
          <cell r="B993" t="str">
            <v>SOSTEN P/FIBRA 1 PZA</v>
          </cell>
          <cell r="C993">
            <v>1</v>
          </cell>
          <cell r="D993">
            <v>1</v>
          </cell>
          <cell r="E993" t="str">
            <v>Sobre Pedido</v>
          </cell>
          <cell r="F993">
            <v>28</v>
          </cell>
        </row>
        <row r="994">
          <cell r="A994">
            <v>1972</v>
          </cell>
          <cell r="B994" t="str">
            <v>FIBRA RECTANGULAR CAFE 1 PZA.</v>
          </cell>
          <cell r="C994">
            <v>20</v>
          </cell>
          <cell r="D994">
            <v>20</v>
          </cell>
          <cell r="E994" t="str">
            <v>Stock</v>
          </cell>
          <cell r="F994">
            <v>8</v>
          </cell>
        </row>
        <row r="995">
          <cell r="A995">
            <v>1973</v>
          </cell>
          <cell r="B995" t="str">
            <v>DISCO PORKO LIGHT 27"</v>
          </cell>
          <cell r="C995">
            <v>2</v>
          </cell>
          <cell r="D995">
            <v>2</v>
          </cell>
          <cell r="E995" t="str">
            <v>Stock</v>
          </cell>
          <cell r="F995">
            <v>8</v>
          </cell>
        </row>
        <row r="996">
          <cell r="A996">
            <v>1974</v>
          </cell>
          <cell r="B996" t="str">
            <v>DISCO FINO DE LANA DE ACERO19"</v>
          </cell>
          <cell r="C996">
            <v>1</v>
          </cell>
          <cell r="D996">
            <v>1</v>
          </cell>
          <cell r="E996" t="str">
            <v>Stock</v>
          </cell>
          <cell r="F996">
            <v>8</v>
          </cell>
        </row>
        <row r="997">
          <cell r="A997">
            <v>1975</v>
          </cell>
          <cell r="B997" t="str">
            <v>DISCO BLANCO EXTRAGRUESO 19"</v>
          </cell>
          <cell r="C997">
            <v>1</v>
          </cell>
          <cell r="D997">
            <v>1</v>
          </cell>
          <cell r="E997" t="str">
            <v>Stock</v>
          </cell>
          <cell r="F997">
            <v>8</v>
          </cell>
        </row>
        <row r="998">
          <cell r="A998">
            <v>1976</v>
          </cell>
          <cell r="B998" t="str">
            <v>DISCO UHS ROSA 21"</v>
          </cell>
          <cell r="C998">
            <v>1</v>
          </cell>
          <cell r="D998">
            <v>1</v>
          </cell>
          <cell r="E998" t="str">
            <v>Stock</v>
          </cell>
          <cell r="F998">
            <v>14</v>
          </cell>
        </row>
        <row r="999">
          <cell r="A999">
            <v>1977</v>
          </cell>
          <cell r="B999" t="str">
            <v>DISCO UHS AZUL CLARO 21"</v>
          </cell>
          <cell r="C999">
            <v>5</v>
          </cell>
          <cell r="D999">
            <v>5</v>
          </cell>
          <cell r="E999" t="str">
            <v>Sobre Pedido</v>
          </cell>
          <cell r="F999">
            <v>28</v>
          </cell>
        </row>
        <row r="1000">
          <cell r="A1000">
            <v>1978</v>
          </cell>
          <cell r="B1000" t="str">
            <v>DISCO PORKO LIGHT 21"</v>
          </cell>
          <cell r="C1000">
            <v>5</v>
          </cell>
          <cell r="D1000">
            <v>5</v>
          </cell>
          <cell r="E1000" t="str">
            <v>Stock</v>
          </cell>
          <cell r="F1000">
            <v>8</v>
          </cell>
        </row>
        <row r="1001">
          <cell r="A1001">
            <v>1979</v>
          </cell>
          <cell r="B1001" t="str">
            <v>DISCO BLANCO EXTRAGRUESO 27"</v>
          </cell>
          <cell r="C1001">
            <v>2</v>
          </cell>
          <cell r="D1001">
            <v>2</v>
          </cell>
          <cell r="E1001" t="str">
            <v>Sobre Pedido</v>
          </cell>
          <cell r="F1001">
            <v>14</v>
          </cell>
        </row>
        <row r="1002">
          <cell r="A1002">
            <v>1980</v>
          </cell>
          <cell r="B1002" t="str">
            <v>TWISTER DIAMOND COATED AMARILL</v>
          </cell>
          <cell r="C1002">
            <v>2</v>
          </cell>
          <cell r="D1002">
            <v>2</v>
          </cell>
          <cell r="E1002" t="str">
            <v>Sobre Pedido</v>
          </cell>
          <cell r="F1002">
            <v>28</v>
          </cell>
        </row>
        <row r="1003">
          <cell r="A1003">
            <v>1981</v>
          </cell>
          <cell r="B1003" t="str">
            <v>TWISTER DIAMOND COATED BLANCO</v>
          </cell>
          <cell r="C1003">
            <v>2</v>
          </cell>
          <cell r="D1003">
            <v>2</v>
          </cell>
          <cell r="E1003" t="str">
            <v>Sobre Pedido</v>
          </cell>
          <cell r="F1003">
            <v>28</v>
          </cell>
        </row>
        <row r="1004">
          <cell r="A1004">
            <v>1986</v>
          </cell>
          <cell r="B1004" t="str">
            <v>TAPETE BARRERA T.P 1 PZA</v>
          </cell>
          <cell r="C1004">
            <v>1</v>
          </cell>
          <cell r="D1004">
            <v>1</v>
          </cell>
          <cell r="E1004" t="str">
            <v>Sobre Pedido</v>
          </cell>
          <cell r="F1004">
            <v>21</v>
          </cell>
        </row>
        <row r="1005">
          <cell r="A1005">
            <v>1987</v>
          </cell>
          <cell r="B1005" t="str">
            <v>TAPETE BARRERA T.P  AZUL 1 PZA</v>
          </cell>
          <cell r="C1005">
            <v>1</v>
          </cell>
          <cell r="D1005">
            <v>1</v>
          </cell>
          <cell r="E1005" t="str">
            <v>Sobre Pedido</v>
          </cell>
          <cell r="F1005">
            <v>56</v>
          </cell>
        </row>
        <row r="1006">
          <cell r="A1006">
            <v>1989</v>
          </cell>
          <cell r="B1006" t="str">
            <v>EMULSIFICANTE 100  20 LT.</v>
          </cell>
          <cell r="C1006">
            <v>1</v>
          </cell>
          <cell r="D1006">
            <v>1</v>
          </cell>
          <cell r="E1006" t="str">
            <v>Sobre Pedido</v>
          </cell>
          <cell r="F1006">
            <v>7</v>
          </cell>
        </row>
        <row r="1007">
          <cell r="A1007">
            <v>1990</v>
          </cell>
          <cell r="B1007" t="str">
            <v>DETERGENTE 200  20 LT.</v>
          </cell>
          <cell r="C1007">
            <v>1</v>
          </cell>
          <cell r="D1007">
            <v>1</v>
          </cell>
          <cell r="E1007" t="str">
            <v>Stock</v>
          </cell>
          <cell r="F1007">
            <v>7</v>
          </cell>
        </row>
        <row r="1008">
          <cell r="A1008">
            <v>1991</v>
          </cell>
          <cell r="B1008" t="str">
            <v>ALCALINO 300  20 LT.</v>
          </cell>
          <cell r="C1008">
            <v>1</v>
          </cell>
          <cell r="D1008">
            <v>1</v>
          </cell>
          <cell r="E1008" t="str">
            <v>Stock</v>
          </cell>
          <cell r="F1008">
            <v>7</v>
          </cell>
        </row>
        <row r="1009">
          <cell r="A1009">
            <v>1992</v>
          </cell>
          <cell r="B1009" t="str">
            <v>BLANQUEADOR 400  20 LT.</v>
          </cell>
          <cell r="C1009">
            <v>1</v>
          </cell>
          <cell r="D1009">
            <v>1</v>
          </cell>
          <cell r="E1009" t="str">
            <v>Stock</v>
          </cell>
          <cell r="F1009">
            <v>7</v>
          </cell>
        </row>
        <row r="1010">
          <cell r="A1010">
            <v>1993</v>
          </cell>
          <cell r="B1010" t="str">
            <v>NEUTRALIZANTE 500  20 LT.</v>
          </cell>
          <cell r="C1010">
            <v>1</v>
          </cell>
          <cell r="D1010">
            <v>1</v>
          </cell>
          <cell r="E1010" t="str">
            <v>Stock</v>
          </cell>
          <cell r="F1010">
            <v>7</v>
          </cell>
        </row>
        <row r="1011">
          <cell r="A1011">
            <v>1994</v>
          </cell>
          <cell r="B1011" t="str">
            <v>SUAVIZANTE 600  20 LT.</v>
          </cell>
          <cell r="C1011">
            <v>1</v>
          </cell>
          <cell r="D1011">
            <v>1</v>
          </cell>
          <cell r="E1011" t="str">
            <v>Stock</v>
          </cell>
          <cell r="F1011">
            <v>7</v>
          </cell>
        </row>
        <row r="1012">
          <cell r="A1012">
            <v>1995</v>
          </cell>
          <cell r="B1012" t="str">
            <v>ACONDICIONADOR 700  20 LT.</v>
          </cell>
          <cell r="C1012">
            <v>1</v>
          </cell>
          <cell r="D1012">
            <v>1</v>
          </cell>
          <cell r="E1012" t="str">
            <v>Stock</v>
          </cell>
          <cell r="F1012">
            <v>7</v>
          </cell>
        </row>
        <row r="1013">
          <cell r="A1013">
            <v>1996</v>
          </cell>
          <cell r="B1013" t="str">
            <v>EMULSIFICANTE 110  20 LT.</v>
          </cell>
          <cell r="C1013">
            <v>1</v>
          </cell>
          <cell r="D1013">
            <v>1</v>
          </cell>
          <cell r="E1013" t="str">
            <v>Stock</v>
          </cell>
          <cell r="F1013">
            <v>8</v>
          </cell>
        </row>
        <row r="1014">
          <cell r="A1014">
            <v>1997</v>
          </cell>
          <cell r="B1014" t="str">
            <v>DETERGENTE 210  20 LT.</v>
          </cell>
          <cell r="C1014">
            <v>1</v>
          </cell>
          <cell r="D1014">
            <v>1</v>
          </cell>
          <cell r="E1014" t="str">
            <v>Stock</v>
          </cell>
          <cell r="F1014">
            <v>8</v>
          </cell>
        </row>
        <row r="1015">
          <cell r="A1015">
            <v>1998</v>
          </cell>
          <cell r="B1015" t="str">
            <v>ALCALINO 310  20 LT.</v>
          </cell>
          <cell r="C1015">
            <v>1</v>
          </cell>
          <cell r="D1015">
            <v>1</v>
          </cell>
          <cell r="E1015" t="str">
            <v>Stock</v>
          </cell>
          <cell r="F1015">
            <v>8</v>
          </cell>
        </row>
        <row r="1016">
          <cell r="A1016">
            <v>1999</v>
          </cell>
          <cell r="B1016" t="str">
            <v>BLANQUEADOR 410  20 LT.</v>
          </cell>
          <cell r="C1016">
            <v>1</v>
          </cell>
          <cell r="D1016">
            <v>1</v>
          </cell>
          <cell r="E1016" t="str">
            <v>Stock</v>
          </cell>
          <cell r="F1016">
            <v>7</v>
          </cell>
        </row>
        <row r="1017">
          <cell r="A1017">
            <v>2000</v>
          </cell>
          <cell r="B1017" t="str">
            <v>BLANQUEADOR 415  20 LT.</v>
          </cell>
          <cell r="C1017">
            <v>1</v>
          </cell>
          <cell r="D1017">
            <v>1</v>
          </cell>
          <cell r="E1017" t="str">
            <v>Stock</v>
          </cell>
          <cell r="F1017">
            <v>8</v>
          </cell>
        </row>
        <row r="1018">
          <cell r="A1018">
            <v>2001</v>
          </cell>
          <cell r="B1018" t="str">
            <v>NEUTRALIZANTE 510  20 LT.</v>
          </cell>
          <cell r="C1018">
            <v>1</v>
          </cell>
          <cell r="D1018">
            <v>1</v>
          </cell>
          <cell r="E1018" t="str">
            <v>Stock</v>
          </cell>
          <cell r="F1018">
            <v>8</v>
          </cell>
        </row>
        <row r="1019">
          <cell r="A1019">
            <v>2002</v>
          </cell>
          <cell r="B1019" t="str">
            <v>SUAVIZANTE 610  20 LT.</v>
          </cell>
          <cell r="C1019">
            <v>1</v>
          </cell>
          <cell r="D1019">
            <v>1</v>
          </cell>
          <cell r="E1019" t="str">
            <v>Stock</v>
          </cell>
          <cell r="F1019">
            <v>8</v>
          </cell>
        </row>
        <row r="1020">
          <cell r="A1020">
            <v>2003</v>
          </cell>
          <cell r="B1020" t="str">
            <v>ACONDICIONADOR 710  20 LT.</v>
          </cell>
          <cell r="C1020">
            <v>1</v>
          </cell>
          <cell r="D1020">
            <v>1</v>
          </cell>
          <cell r="E1020" t="str">
            <v>Stock</v>
          </cell>
          <cell r="F1020">
            <v>8</v>
          </cell>
        </row>
        <row r="1021">
          <cell r="A1021">
            <v>2005</v>
          </cell>
          <cell r="B1021" t="str">
            <v>SOLVENTE DESCA.POLVO HDP 200 K</v>
          </cell>
          <cell r="C1021">
            <v>1</v>
          </cell>
          <cell r="D1021">
            <v>1</v>
          </cell>
          <cell r="E1021" t="str">
            <v>Sobre Pedido</v>
          </cell>
          <cell r="F1021">
            <v>21</v>
          </cell>
        </row>
        <row r="1022">
          <cell r="A1022">
            <v>2012</v>
          </cell>
          <cell r="B1022" t="str">
            <v>KIT-A-MANCHAS ORG. PARTE 1 1LT</v>
          </cell>
          <cell r="C1022">
            <v>12</v>
          </cell>
          <cell r="D1022">
            <v>12</v>
          </cell>
          <cell r="E1022" t="str">
            <v>Sobre Pedido</v>
          </cell>
          <cell r="F1022">
            <v>7</v>
          </cell>
        </row>
        <row r="1023">
          <cell r="A1023">
            <v>2013</v>
          </cell>
          <cell r="B1023" t="str">
            <v>KIT-A-MANCHAS ORG. PARTE 1 4LT</v>
          </cell>
          <cell r="C1023">
            <v>4</v>
          </cell>
          <cell r="D1023">
            <v>4</v>
          </cell>
          <cell r="E1023" t="str">
            <v>Sobre Pedido</v>
          </cell>
          <cell r="F1023">
            <v>7</v>
          </cell>
        </row>
        <row r="1024">
          <cell r="A1024">
            <v>2015</v>
          </cell>
          <cell r="B1024" t="str">
            <v>SOLVENTE DESENG.KEY LAP 200 KG</v>
          </cell>
          <cell r="C1024">
            <v>1</v>
          </cell>
          <cell r="D1024">
            <v>1</v>
          </cell>
          <cell r="E1024" t="str">
            <v>Sobre Pedido</v>
          </cell>
          <cell r="F1024">
            <v>7</v>
          </cell>
        </row>
        <row r="1025">
          <cell r="A1025">
            <v>2017</v>
          </cell>
          <cell r="B1025" t="str">
            <v>KIT-A-MANCHAS ORG. PARTE 2 1LT</v>
          </cell>
          <cell r="C1025">
            <v>12</v>
          </cell>
          <cell r="D1025">
            <v>12</v>
          </cell>
          <cell r="E1025" t="str">
            <v>Sobre Pedido</v>
          </cell>
          <cell r="F1025">
            <v>7</v>
          </cell>
        </row>
        <row r="1026">
          <cell r="A1026">
            <v>2018</v>
          </cell>
          <cell r="B1026" t="str">
            <v>KIT-A-MANCHAS ORG. PARTE 2 4LT</v>
          </cell>
          <cell r="C1026">
            <v>4</v>
          </cell>
          <cell r="D1026">
            <v>4</v>
          </cell>
          <cell r="E1026" t="str">
            <v>Sobre Pedido</v>
          </cell>
          <cell r="F1026">
            <v>7</v>
          </cell>
        </row>
        <row r="1027">
          <cell r="A1027">
            <v>2026</v>
          </cell>
          <cell r="B1027" t="str">
            <v>SOLV.DESEN.NO DIEL STC 3701031</v>
          </cell>
          <cell r="C1027">
            <v>1</v>
          </cell>
          <cell r="D1027">
            <v>1</v>
          </cell>
          <cell r="E1027" t="str">
            <v>Sobre Pedido</v>
          </cell>
          <cell r="F1027">
            <v>7</v>
          </cell>
        </row>
        <row r="1028">
          <cell r="A1028">
            <v>2027</v>
          </cell>
          <cell r="B1028" t="str">
            <v>DETECTO LIMPIADOR METRO 20 LTS</v>
          </cell>
          <cell r="C1028">
            <v>1</v>
          </cell>
          <cell r="D1028">
            <v>1</v>
          </cell>
          <cell r="E1028" t="str">
            <v>Sobre Pedido</v>
          </cell>
          <cell r="F1028">
            <v>14</v>
          </cell>
        </row>
        <row r="1029">
          <cell r="A1029">
            <v>2028</v>
          </cell>
          <cell r="B1029" t="str">
            <v>DETECTO LIMPIADOR METRO 200</v>
          </cell>
          <cell r="C1029">
            <v>1</v>
          </cell>
          <cell r="D1029">
            <v>1</v>
          </cell>
          <cell r="E1029" t="str">
            <v>Sobre Pedido</v>
          </cell>
          <cell r="F1029">
            <v>14</v>
          </cell>
        </row>
        <row r="1030">
          <cell r="A1030">
            <v>2034</v>
          </cell>
          <cell r="B1030" t="str">
            <v>PRO SH-2 GP  20 LTS</v>
          </cell>
          <cell r="C1030">
            <v>1</v>
          </cell>
          <cell r="D1030">
            <v>1</v>
          </cell>
          <cell r="E1030" t="str">
            <v>Stock</v>
          </cell>
          <cell r="F1030">
            <v>8</v>
          </cell>
        </row>
        <row r="1031">
          <cell r="A1031">
            <v>2035</v>
          </cell>
          <cell r="B1031" t="str">
            <v>PRO SH-2 GP  200 LTS</v>
          </cell>
          <cell r="C1031">
            <v>1</v>
          </cell>
          <cell r="D1031">
            <v>1</v>
          </cell>
          <cell r="E1031" t="str">
            <v>Sobre Pedido</v>
          </cell>
          <cell r="F1031">
            <v>14</v>
          </cell>
        </row>
        <row r="1032">
          <cell r="A1032">
            <v>2038</v>
          </cell>
          <cell r="B1032" t="str">
            <v>KEY GLOX 520  4 LT</v>
          </cell>
          <cell r="C1032">
            <v>25</v>
          </cell>
          <cell r="D1032">
            <v>25</v>
          </cell>
          <cell r="E1032" t="str">
            <v>Sobre Pedido</v>
          </cell>
          <cell r="F1032">
            <v>21</v>
          </cell>
        </row>
        <row r="1033">
          <cell r="A1033">
            <v>2039</v>
          </cell>
          <cell r="B1033" t="str">
            <v>KEY GLOX 520  20 LT</v>
          </cell>
          <cell r="C1033">
            <v>1</v>
          </cell>
          <cell r="D1033">
            <v>1</v>
          </cell>
          <cell r="E1033" t="str">
            <v>Sobre Pedido</v>
          </cell>
          <cell r="F1033">
            <v>7</v>
          </cell>
        </row>
        <row r="1034">
          <cell r="A1034">
            <v>2043</v>
          </cell>
          <cell r="B1034" t="str">
            <v>KEY LC-21 R  4 LTS.</v>
          </cell>
          <cell r="C1034">
            <v>4</v>
          </cell>
          <cell r="D1034">
            <v>4</v>
          </cell>
          <cell r="E1034" t="str">
            <v>Sobre Pedido</v>
          </cell>
          <cell r="F1034">
            <v>21</v>
          </cell>
        </row>
        <row r="1035">
          <cell r="A1035">
            <v>2044</v>
          </cell>
          <cell r="B1035" t="str">
            <v>KEY LC-21 R  20 LTS.</v>
          </cell>
          <cell r="C1035">
            <v>1</v>
          </cell>
          <cell r="D1035">
            <v>1</v>
          </cell>
          <cell r="E1035" t="str">
            <v>Stock</v>
          </cell>
          <cell r="F1035">
            <v>8</v>
          </cell>
        </row>
        <row r="1036">
          <cell r="A1036">
            <v>2045</v>
          </cell>
          <cell r="B1036" t="str">
            <v>KEY LC-21 0.25 LT.</v>
          </cell>
          <cell r="C1036">
            <v>72</v>
          </cell>
          <cell r="D1036">
            <v>72</v>
          </cell>
          <cell r="E1036" t="str">
            <v>Sobre Pedido</v>
          </cell>
          <cell r="F1036">
            <v>21</v>
          </cell>
        </row>
        <row r="1037">
          <cell r="A1037">
            <v>2046</v>
          </cell>
          <cell r="B1037" t="str">
            <v>KEY LC-21 R  200 LT.</v>
          </cell>
          <cell r="C1037">
            <v>1</v>
          </cell>
          <cell r="D1037">
            <v>1</v>
          </cell>
          <cell r="E1037" t="str">
            <v>Sobre Pedido</v>
          </cell>
          <cell r="F1037">
            <v>21</v>
          </cell>
        </row>
        <row r="1038">
          <cell r="A1038">
            <v>2047</v>
          </cell>
          <cell r="B1038" t="str">
            <v>KEY LC-21 4 LTS.</v>
          </cell>
          <cell r="C1038">
            <v>4</v>
          </cell>
          <cell r="D1038">
            <v>4</v>
          </cell>
          <cell r="E1038" t="str">
            <v>Sobre Pedido</v>
          </cell>
          <cell r="F1038">
            <v>21</v>
          </cell>
        </row>
        <row r="1039">
          <cell r="A1039">
            <v>2048</v>
          </cell>
          <cell r="B1039" t="str">
            <v>KEY LC-21 20 LTS.</v>
          </cell>
          <cell r="C1039">
            <v>1</v>
          </cell>
          <cell r="D1039">
            <v>1</v>
          </cell>
          <cell r="E1039" t="str">
            <v>Sobre Pedido</v>
          </cell>
          <cell r="F1039">
            <v>8</v>
          </cell>
        </row>
        <row r="1040">
          <cell r="A1040">
            <v>2050</v>
          </cell>
          <cell r="B1040" t="str">
            <v>LIMPIADOR NEUTRO BIODEGRADABLE</v>
          </cell>
          <cell r="C1040">
            <v>1</v>
          </cell>
          <cell r="D1040">
            <v>1</v>
          </cell>
          <cell r="E1040" t="str">
            <v>Sobre Pedido</v>
          </cell>
          <cell r="F1040">
            <v>7</v>
          </cell>
        </row>
        <row r="1041">
          <cell r="A1041">
            <v>2051</v>
          </cell>
          <cell r="B1041" t="str">
            <v>KEY ECOSOLV 100 0.25 LTS</v>
          </cell>
          <cell r="C1041">
            <v>12</v>
          </cell>
          <cell r="D1041">
            <v>12</v>
          </cell>
          <cell r="E1041" t="str">
            <v>Sobre Pedido</v>
          </cell>
          <cell r="F1041">
            <v>21</v>
          </cell>
        </row>
        <row r="1042">
          <cell r="A1042">
            <v>2053</v>
          </cell>
          <cell r="B1042" t="str">
            <v>KEY ECOSOLV 100  4 LT.</v>
          </cell>
          <cell r="C1042">
            <v>4</v>
          </cell>
          <cell r="D1042">
            <v>4</v>
          </cell>
          <cell r="E1042" t="str">
            <v>Sobre Pedido</v>
          </cell>
          <cell r="F1042">
            <v>21</v>
          </cell>
        </row>
        <row r="1043">
          <cell r="A1043">
            <v>2054</v>
          </cell>
          <cell r="B1043" t="str">
            <v>KEY ECOSOLV 100 20 LTS</v>
          </cell>
          <cell r="C1043">
            <v>1</v>
          </cell>
          <cell r="D1043">
            <v>1</v>
          </cell>
          <cell r="E1043" t="str">
            <v>Stock</v>
          </cell>
          <cell r="F1043">
            <v>8</v>
          </cell>
        </row>
        <row r="1044">
          <cell r="A1044">
            <v>2055</v>
          </cell>
          <cell r="B1044" t="str">
            <v>KEY ECOSOLV 100 200 LTS</v>
          </cell>
          <cell r="C1044">
            <v>1</v>
          </cell>
          <cell r="D1044">
            <v>1</v>
          </cell>
          <cell r="E1044" t="str">
            <v>Sobre Pedido</v>
          </cell>
          <cell r="F1044">
            <v>14</v>
          </cell>
        </row>
        <row r="1045">
          <cell r="A1045">
            <v>2059</v>
          </cell>
          <cell r="B1045" t="str">
            <v>KEY ECOSOLV 100 N  20 LT</v>
          </cell>
          <cell r="C1045">
            <v>1</v>
          </cell>
          <cell r="D1045">
            <v>1</v>
          </cell>
          <cell r="E1045" t="str">
            <v>Sobre Pedido</v>
          </cell>
          <cell r="F1045">
            <v>7</v>
          </cell>
        </row>
        <row r="1046">
          <cell r="A1046">
            <v>2068</v>
          </cell>
          <cell r="B1046" t="str">
            <v>KEY LIMPIABAÑOS SEG.EN MARMOL</v>
          </cell>
          <cell r="C1046">
            <v>4</v>
          </cell>
          <cell r="D1046">
            <v>4</v>
          </cell>
          <cell r="E1046" t="str">
            <v>Stock</v>
          </cell>
          <cell r="F1046">
            <v>8</v>
          </cell>
        </row>
        <row r="1047">
          <cell r="A1047">
            <v>2071</v>
          </cell>
          <cell r="B1047" t="str">
            <v>KEY ECOSOLV 120 0.5 LTS</v>
          </cell>
          <cell r="C1047">
            <v>12</v>
          </cell>
          <cell r="D1047">
            <v>12</v>
          </cell>
          <cell r="E1047" t="str">
            <v>Sobre Pedido</v>
          </cell>
          <cell r="F1047">
            <v>21</v>
          </cell>
        </row>
        <row r="1048">
          <cell r="A1048">
            <v>2074</v>
          </cell>
          <cell r="B1048" t="str">
            <v>KEY ECOSOLV 120 20 LTS</v>
          </cell>
          <cell r="C1048">
            <v>1</v>
          </cell>
          <cell r="D1048">
            <v>1</v>
          </cell>
          <cell r="E1048" t="str">
            <v>Stock</v>
          </cell>
          <cell r="F1048">
            <v>8</v>
          </cell>
        </row>
        <row r="1049">
          <cell r="A1049">
            <v>2075</v>
          </cell>
          <cell r="B1049" t="str">
            <v>KEY ECOSOLV 120 200 LTS</v>
          </cell>
          <cell r="C1049">
            <v>1</v>
          </cell>
          <cell r="D1049">
            <v>1</v>
          </cell>
          <cell r="E1049" t="str">
            <v>Sobre Pedido</v>
          </cell>
          <cell r="F1049">
            <v>14</v>
          </cell>
        </row>
        <row r="1050">
          <cell r="A1050">
            <v>2076</v>
          </cell>
          <cell r="B1050" t="str">
            <v>KEY ECOSOLV 130 0.5 LTS.</v>
          </cell>
          <cell r="C1050">
            <v>408</v>
          </cell>
          <cell r="D1050">
            <v>408</v>
          </cell>
          <cell r="E1050" t="str">
            <v>Sobre Pedido</v>
          </cell>
          <cell r="F1050">
            <v>21</v>
          </cell>
        </row>
        <row r="1051">
          <cell r="A1051">
            <v>2079</v>
          </cell>
          <cell r="B1051" t="str">
            <v>KEY ECOSOLV 130 20 LTS</v>
          </cell>
          <cell r="C1051">
            <v>1</v>
          </cell>
          <cell r="D1051">
            <v>1</v>
          </cell>
          <cell r="E1051" t="str">
            <v>Stock</v>
          </cell>
          <cell r="F1051">
            <v>8</v>
          </cell>
        </row>
        <row r="1052">
          <cell r="A1052">
            <v>2080</v>
          </cell>
          <cell r="B1052" t="str">
            <v>KEY ECOSOLV 130 200 LTS</v>
          </cell>
          <cell r="C1052">
            <v>1</v>
          </cell>
          <cell r="D1052">
            <v>1</v>
          </cell>
          <cell r="E1052" t="str">
            <v>Sobre Pedido</v>
          </cell>
          <cell r="F1052">
            <v>14</v>
          </cell>
        </row>
        <row r="1053">
          <cell r="A1053">
            <v>2084</v>
          </cell>
          <cell r="B1053" t="str">
            <v>KEY ECOSOLV 120 H 20 LTS</v>
          </cell>
          <cell r="C1053">
            <v>1</v>
          </cell>
          <cell r="D1053">
            <v>1</v>
          </cell>
          <cell r="E1053" t="str">
            <v>Sobre Pedido</v>
          </cell>
          <cell r="F1053">
            <v>8</v>
          </cell>
        </row>
        <row r="1054">
          <cell r="A1054">
            <v>2085</v>
          </cell>
          <cell r="B1054" t="str">
            <v>KEY ECOSOLV 120 H 200 LTS</v>
          </cell>
          <cell r="C1054">
            <v>1</v>
          </cell>
          <cell r="D1054">
            <v>1</v>
          </cell>
          <cell r="E1054" t="str">
            <v>Sobre Pedido</v>
          </cell>
          <cell r="F1054">
            <v>21</v>
          </cell>
        </row>
        <row r="1055">
          <cell r="A1055">
            <v>2086</v>
          </cell>
          <cell r="B1055" t="str">
            <v>KEY ECOSOLV 120 H  2,000 LT.</v>
          </cell>
          <cell r="C1055">
            <v>1</v>
          </cell>
          <cell r="D1055">
            <v>1</v>
          </cell>
          <cell r="E1055" t="str">
            <v>Sobre Pedido</v>
          </cell>
          <cell r="F1055">
            <v>7</v>
          </cell>
        </row>
        <row r="1056">
          <cell r="A1056">
            <v>2087</v>
          </cell>
          <cell r="B1056" t="str">
            <v>BASTON PARA MOP DE MICROFIBRA</v>
          </cell>
          <cell r="C1056">
            <v>1</v>
          </cell>
          <cell r="D1056">
            <v>1</v>
          </cell>
          <cell r="E1056" t="str">
            <v>Sobre Pedido</v>
          </cell>
          <cell r="F1056">
            <v>21</v>
          </cell>
        </row>
        <row r="1057">
          <cell r="A1057">
            <v>2088</v>
          </cell>
          <cell r="B1057" t="str">
            <v>PAD VERDE MICROFIBRA (HUMEDO)</v>
          </cell>
          <cell r="C1057">
            <v>1</v>
          </cell>
          <cell r="D1057">
            <v>1</v>
          </cell>
          <cell r="E1057" t="str">
            <v>Sobre Pedido</v>
          </cell>
          <cell r="F1057">
            <v>21</v>
          </cell>
        </row>
        <row r="1058">
          <cell r="A1058">
            <v>2089</v>
          </cell>
          <cell r="B1058" t="str">
            <v>PAD AZUL MICROFIBRA (SECO)</v>
          </cell>
          <cell r="C1058">
            <v>1</v>
          </cell>
          <cell r="D1058">
            <v>1</v>
          </cell>
          <cell r="E1058" t="str">
            <v>Sobre Pedido</v>
          </cell>
          <cell r="F1058">
            <v>21</v>
          </cell>
        </row>
        <row r="1059">
          <cell r="A1059">
            <v>2091</v>
          </cell>
          <cell r="B1059" t="str">
            <v>KEY ECOSOLV 130 H 0.25 LTS.</v>
          </cell>
          <cell r="C1059">
            <v>12</v>
          </cell>
          <cell r="D1059">
            <v>12</v>
          </cell>
          <cell r="E1059" t="str">
            <v>Sobre Pedido</v>
          </cell>
          <cell r="F1059">
            <v>21</v>
          </cell>
        </row>
        <row r="1060">
          <cell r="A1060">
            <v>2094</v>
          </cell>
          <cell r="B1060" t="str">
            <v>KEY ECOSOLV 130 H 20 LTS</v>
          </cell>
          <cell r="C1060">
            <v>1</v>
          </cell>
          <cell r="D1060">
            <v>1</v>
          </cell>
          <cell r="E1060" t="str">
            <v>Sobre Pedido</v>
          </cell>
          <cell r="F1060">
            <v>7</v>
          </cell>
        </row>
        <row r="1061">
          <cell r="A1061">
            <v>2097</v>
          </cell>
          <cell r="B1061" t="str">
            <v>KEY JABON SECUESTRANTE DE META</v>
          </cell>
          <cell r="C1061">
            <v>12</v>
          </cell>
          <cell r="D1061">
            <v>12</v>
          </cell>
          <cell r="E1061" t="str">
            <v>Stock</v>
          </cell>
          <cell r="F1061">
            <v>8</v>
          </cell>
        </row>
        <row r="1062">
          <cell r="A1062">
            <v>2098</v>
          </cell>
          <cell r="B1062" t="str">
            <v>KEY JABON SECUESTRANTE DE META</v>
          </cell>
          <cell r="C1062">
            <v>4</v>
          </cell>
          <cell r="D1062">
            <v>4</v>
          </cell>
          <cell r="E1062" t="str">
            <v>Stock</v>
          </cell>
          <cell r="F1062">
            <v>8</v>
          </cell>
        </row>
        <row r="1063">
          <cell r="A1063">
            <v>2099</v>
          </cell>
          <cell r="B1063" t="str">
            <v>KEY JABON SECUESTRANTE DE META</v>
          </cell>
          <cell r="C1063">
            <v>1</v>
          </cell>
          <cell r="D1063">
            <v>1</v>
          </cell>
          <cell r="E1063" t="str">
            <v>Stock</v>
          </cell>
          <cell r="F1063">
            <v>8</v>
          </cell>
        </row>
        <row r="1064">
          <cell r="A1064">
            <v>2100</v>
          </cell>
          <cell r="B1064" t="str">
            <v>KEY JABON SECUESTRANTE DE META</v>
          </cell>
          <cell r="C1064">
            <v>1</v>
          </cell>
          <cell r="D1064">
            <v>1</v>
          </cell>
          <cell r="E1064" t="str">
            <v>Sobre Pedido</v>
          </cell>
          <cell r="F1064">
            <v>21</v>
          </cell>
        </row>
        <row r="1065">
          <cell r="A1065">
            <v>2103</v>
          </cell>
          <cell r="B1065" t="str">
            <v>KEY LUMEN SELLADOR ACABADO 4 L</v>
          </cell>
          <cell r="C1065">
            <v>4</v>
          </cell>
          <cell r="D1065">
            <v>4</v>
          </cell>
          <cell r="E1065" t="str">
            <v>Stock</v>
          </cell>
          <cell r="F1065">
            <v>8</v>
          </cell>
        </row>
        <row r="1066">
          <cell r="A1066">
            <v>2104</v>
          </cell>
          <cell r="B1066" t="str">
            <v>KEY LUMEN SELLADOR ACABADO 20L</v>
          </cell>
          <cell r="C1066">
            <v>1</v>
          </cell>
          <cell r="D1066">
            <v>1</v>
          </cell>
          <cell r="E1066" t="str">
            <v>Stock</v>
          </cell>
          <cell r="F1066">
            <v>8</v>
          </cell>
        </row>
        <row r="1067">
          <cell r="A1067">
            <v>2105</v>
          </cell>
          <cell r="B1067" t="str">
            <v>KEY LUMEN SELLADOR ACABADO 200</v>
          </cell>
          <cell r="C1067">
            <v>1</v>
          </cell>
          <cell r="D1067">
            <v>1</v>
          </cell>
          <cell r="E1067" t="str">
            <v>Sobre Pedido</v>
          </cell>
          <cell r="F1067">
            <v>21</v>
          </cell>
        </row>
        <row r="1068">
          <cell r="A1068">
            <v>2114</v>
          </cell>
          <cell r="B1068" t="str">
            <v>KEY ECOSOLV 500 20 LTS</v>
          </cell>
          <cell r="C1068">
            <v>1</v>
          </cell>
          <cell r="D1068">
            <v>1</v>
          </cell>
          <cell r="E1068" t="str">
            <v>Sobre Pedido</v>
          </cell>
          <cell r="F1068">
            <v>7</v>
          </cell>
        </row>
        <row r="1069">
          <cell r="A1069">
            <v>2121</v>
          </cell>
          <cell r="B1069" t="str">
            <v>KIT OXXO</v>
          </cell>
          <cell r="C1069">
            <v>1</v>
          </cell>
          <cell r="D1069">
            <v>1</v>
          </cell>
          <cell r="E1069" t="str">
            <v>Stock</v>
          </cell>
          <cell r="F1069">
            <v>8</v>
          </cell>
        </row>
        <row r="1070">
          <cell r="A1070">
            <v>2122</v>
          </cell>
          <cell r="B1070" t="str">
            <v>RACK DE FOOD SERVICE</v>
          </cell>
          <cell r="C1070">
            <v>1</v>
          </cell>
          <cell r="D1070">
            <v>1</v>
          </cell>
          <cell r="E1070" t="str">
            <v>Sobre Pedido</v>
          </cell>
          <cell r="F1070">
            <v>21</v>
          </cell>
        </row>
        <row r="1071">
          <cell r="A1071">
            <v>2123</v>
          </cell>
          <cell r="B1071" t="str">
            <v>KEY LIMPIABAÑOS ALCALINO 4 LT</v>
          </cell>
          <cell r="C1071">
            <v>4</v>
          </cell>
          <cell r="D1071">
            <v>4</v>
          </cell>
          <cell r="E1071" t="str">
            <v>Stock</v>
          </cell>
          <cell r="F1071">
            <v>8</v>
          </cell>
        </row>
        <row r="1072">
          <cell r="A1072">
            <v>2124</v>
          </cell>
          <cell r="B1072" t="str">
            <v>FIBRA RECTANGULAR OXXO</v>
          </cell>
          <cell r="C1072">
            <v>40</v>
          </cell>
          <cell r="D1072">
            <v>40</v>
          </cell>
          <cell r="E1072" t="str">
            <v>Stock</v>
          </cell>
          <cell r="F1072">
            <v>14</v>
          </cell>
        </row>
        <row r="1073">
          <cell r="A1073">
            <v>2125</v>
          </cell>
          <cell r="B1073" t="str">
            <v>RACK DE LIMPIEZA GENERAL</v>
          </cell>
          <cell r="C1073">
            <v>1</v>
          </cell>
          <cell r="D1073">
            <v>1</v>
          </cell>
          <cell r="E1073" t="str">
            <v>Stock</v>
          </cell>
          <cell r="F1073">
            <v>8</v>
          </cell>
        </row>
        <row r="1074">
          <cell r="A1074">
            <v>2126</v>
          </cell>
          <cell r="B1074" t="str">
            <v>CERA PARA MANTENIMIENTO 4 LT.</v>
          </cell>
          <cell r="C1074">
            <v>4</v>
          </cell>
          <cell r="D1074">
            <v>4</v>
          </cell>
          <cell r="E1074" t="str">
            <v>Sobre Pedido</v>
          </cell>
          <cell r="F1074">
            <v>21</v>
          </cell>
        </row>
        <row r="1075">
          <cell r="A1075">
            <v>2128</v>
          </cell>
          <cell r="B1075" t="str">
            <v>KEY MULTIUSOS 4 LT</v>
          </cell>
          <cell r="C1075">
            <v>4</v>
          </cell>
          <cell r="D1075">
            <v>4</v>
          </cell>
          <cell r="E1075" t="str">
            <v>Sobre Pedido</v>
          </cell>
          <cell r="F1075">
            <v>8</v>
          </cell>
        </row>
        <row r="1076">
          <cell r="A1076">
            <v>2130</v>
          </cell>
          <cell r="B1076" t="str">
            <v>NUEVA JABONERA NEGRA 1 PZA</v>
          </cell>
          <cell r="C1076">
            <v>6</v>
          </cell>
          <cell r="D1076">
            <v>6</v>
          </cell>
          <cell r="E1076" t="str">
            <v>Stock</v>
          </cell>
          <cell r="F1076">
            <v>8</v>
          </cell>
        </row>
        <row r="1077">
          <cell r="A1077">
            <v>2131</v>
          </cell>
          <cell r="B1077" t="str">
            <v>NUEVA JABONERA KEY BLANCA 1 PZ</v>
          </cell>
          <cell r="C1077">
            <v>6</v>
          </cell>
          <cell r="D1077">
            <v>6</v>
          </cell>
          <cell r="E1077" t="str">
            <v>Stock</v>
          </cell>
          <cell r="F1077">
            <v>8</v>
          </cell>
        </row>
        <row r="1078">
          <cell r="A1078">
            <v>2134</v>
          </cell>
          <cell r="B1078" t="str">
            <v>KEY BIOBRITE 20 LT.</v>
          </cell>
          <cell r="C1078">
            <v>1</v>
          </cell>
          <cell r="D1078">
            <v>1</v>
          </cell>
          <cell r="E1078" t="str">
            <v>Stock</v>
          </cell>
          <cell r="F1078">
            <v>7</v>
          </cell>
        </row>
        <row r="1079">
          <cell r="A1079">
            <v>2136</v>
          </cell>
          <cell r="B1079" t="str">
            <v>KEY JABON CREMA ALMENDRAS</v>
          </cell>
          <cell r="C1079">
            <v>6</v>
          </cell>
          <cell r="D1079">
            <v>6</v>
          </cell>
          <cell r="E1079" t="str">
            <v>Stock</v>
          </cell>
          <cell r="F1079">
            <v>8</v>
          </cell>
        </row>
        <row r="1080">
          <cell r="A1080">
            <v>2138</v>
          </cell>
          <cell r="B1080" t="str">
            <v>KEY JABON CREMA NECTAR NOVUX</v>
          </cell>
          <cell r="C1080">
            <v>6</v>
          </cell>
          <cell r="D1080">
            <v>6</v>
          </cell>
          <cell r="E1080" t="str">
            <v>Stock</v>
          </cell>
          <cell r="F1080">
            <v>7</v>
          </cell>
        </row>
        <row r="1081">
          <cell r="A1081">
            <v>2139</v>
          </cell>
          <cell r="B1081" t="str">
            <v>KEY JABON CREMA MANZANA NOVUX</v>
          </cell>
          <cell r="C1081">
            <v>6</v>
          </cell>
          <cell r="D1081">
            <v>6</v>
          </cell>
          <cell r="E1081" t="str">
            <v>Stock</v>
          </cell>
          <cell r="F1081">
            <v>8</v>
          </cell>
        </row>
        <row r="1082">
          <cell r="A1082">
            <v>2140</v>
          </cell>
          <cell r="B1082" t="str">
            <v>KEY JABON LIQ. NEUTROLIM 0.8LT</v>
          </cell>
          <cell r="C1082">
            <v>6</v>
          </cell>
          <cell r="D1082">
            <v>6</v>
          </cell>
          <cell r="E1082" t="str">
            <v>Stock</v>
          </cell>
          <cell r="F1082">
            <v>8</v>
          </cell>
        </row>
        <row r="1083">
          <cell r="A1083">
            <v>2142</v>
          </cell>
          <cell r="B1083" t="str">
            <v>KEY SAN-O-DERM PLUS(NUEVO)0.8L</v>
          </cell>
          <cell r="C1083">
            <v>6</v>
          </cell>
          <cell r="D1083">
            <v>6</v>
          </cell>
          <cell r="E1083" t="str">
            <v>Stock</v>
          </cell>
          <cell r="F1083">
            <v>8</v>
          </cell>
        </row>
        <row r="1084">
          <cell r="A1084">
            <v>2143</v>
          </cell>
          <cell r="B1084" t="str">
            <v>KEY DERM-O-WIPE (NUEVO) 0.8 LT</v>
          </cell>
          <cell r="C1084">
            <v>6</v>
          </cell>
          <cell r="D1084">
            <v>6</v>
          </cell>
          <cell r="E1084" t="str">
            <v>Stock</v>
          </cell>
          <cell r="F1084">
            <v>8</v>
          </cell>
        </row>
        <row r="1085">
          <cell r="A1085">
            <v>2144</v>
          </cell>
          <cell r="B1085" t="str">
            <v>KEY SAN-O-DERM (NUEVO) 0.8 LT.</v>
          </cell>
          <cell r="C1085">
            <v>6</v>
          </cell>
          <cell r="D1085">
            <v>6</v>
          </cell>
          <cell r="E1085" t="str">
            <v>Stock</v>
          </cell>
          <cell r="F1085">
            <v>8</v>
          </cell>
        </row>
        <row r="1086">
          <cell r="A1086">
            <v>2145</v>
          </cell>
          <cell r="B1086" t="str">
            <v>KEY BIOACTIV-300 (NUEVO) 0.8 L</v>
          </cell>
          <cell r="C1086">
            <v>6</v>
          </cell>
          <cell r="D1086">
            <v>6</v>
          </cell>
          <cell r="E1086" t="str">
            <v>Sobre Pedido</v>
          </cell>
          <cell r="F1086">
            <v>21</v>
          </cell>
        </row>
        <row r="1087">
          <cell r="A1087">
            <v>2146</v>
          </cell>
          <cell r="B1087" t="str">
            <v>SANI-500 (NUEVO) 0.8 LTS</v>
          </cell>
          <cell r="C1087">
            <v>6</v>
          </cell>
          <cell r="D1087">
            <v>6</v>
          </cell>
          <cell r="E1087" t="str">
            <v>Stock</v>
          </cell>
          <cell r="F1087">
            <v>8</v>
          </cell>
        </row>
        <row r="1088">
          <cell r="A1088">
            <v>2147</v>
          </cell>
          <cell r="B1088" t="str">
            <v>SANI-550 (NUEVO) 0.8 LTS</v>
          </cell>
          <cell r="C1088">
            <v>6</v>
          </cell>
          <cell r="D1088">
            <v>6</v>
          </cell>
          <cell r="E1088" t="str">
            <v>Stock</v>
          </cell>
          <cell r="F1088">
            <v>8</v>
          </cell>
        </row>
        <row r="1089">
          <cell r="A1089">
            <v>2148</v>
          </cell>
          <cell r="B1089" t="str">
            <v>VANG. JABON MANOS MANGO 0.8 LT</v>
          </cell>
          <cell r="C1089">
            <v>6</v>
          </cell>
          <cell r="D1089">
            <v>6</v>
          </cell>
          <cell r="E1089" t="str">
            <v>Stock</v>
          </cell>
          <cell r="F1089">
            <v>7</v>
          </cell>
        </row>
        <row r="1090">
          <cell r="A1090">
            <v>2149</v>
          </cell>
          <cell r="B1090" t="str">
            <v>VANG. JABON MANOS MANDARINA0.8</v>
          </cell>
          <cell r="C1090">
            <v>6</v>
          </cell>
          <cell r="D1090">
            <v>6</v>
          </cell>
          <cell r="E1090" t="str">
            <v>Stock</v>
          </cell>
          <cell r="F1090">
            <v>7</v>
          </cell>
        </row>
        <row r="1091">
          <cell r="A1091">
            <v>2150</v>
          </cell>
          <cell r="B1091" t="str">
            <v>KEY JAB.CREMA PASION FRUTAL0.8</v>
          </cell>
          <cell r="C1091">
            <v>204</v>
          </cell>
          <cell r="D1091">
            <v>204</v>
          </cell>
          <cell r="E1091" t="str">
            <v>Sobre Pedido</v>
          </cell>
          <cell r="F1091">
            <v>14</v>
          </cell>
        </row>
        <row r="1092">
          <cell r="A1092">
            <v>2152</v>
          </cell>
          <cell r="B1092" t="str">
            <v>CARTUCHO ESPUMA 1800 P/MANUAL</v>
          </cell>
          <cell r="C1092">
            <v>3</v>
          </cell>
          <cell r="D1092">
            <v>3</v>
          </cell>
          <cell r="E1092" t="str">
            <v>Sobre Pedido</v>
          </cell>
          <cell r="F1092">
            <v>14</v>
          </cell>
        </row>
        <row r="1093">
          <cell r="A1093">
            <v>2153</v>
          </cell>
          <cell r="B1093" t="str">
            <v>CART.ESPUMA ANTIBAC 2000 P/AUT</v>
          </cell>
          <cell r="C1093">
            <v>2</v>
          </cell>
          <cell r="D1093">
            <v>2</v>
          </cell>
          <cell r="E1093" t="str">
            <v>Sobre Pedido</v>
          </cell>
          <cell r="F1093">
            <v>14</v>
          </cell>
        </row>
        <row r="1094">
          <cell r="A1094">
            <v>2154</v>
          </cell>
          <cell r="B1094" t="str">
            <v>QUITACHICLES OXXO 250 ML.</v>
          </cell>
          <cell r="C1094">
            <v>12</v>
          </cell>
          <cell r="D1094">
            <v>12</v>
          </cell>
          <cell r="E1094" t="str">
            <v>Stock</v>
          </cell>
          <cell r="F1094">
            <v>8</v>
          </cell>
        </row>
        <row r="1095">
          <cell r="A1095">
            <v>2155</v>
          </cell>
          <cell r="B1095" t="str">
            <v>JABON PARA MANOS OXXO 1 LT.</v>
          </cell>
          <cell r="C1095">
            <v>12</v>
          </cell>
          <cell r="D1095">
            <v>12</v>
          </cell>
          <cell r="E1095" t="str">
            <v>Stock</v>
          </cell>
          <cell r="F1095">
            <v>8</v>
          </cell>
        </row>
        <row r="1096">
          <cell r="A1096">
            <v>2156</v>
          </cell>
          <cell r="B1096" t="str">
            <v>MULTIUSOS OXXO 4 LT.</v>
          </cell>
          <cell r="C1096">
            <v>4</v>
          </cell>
          <cell r="D1096">
            <v>4</v>
          </cell>
          <cell r="E1096" t="str">
            <v>Stock</v>
          </cell>
          <cell r="F1096">
            <v>8</v>
          </cell>
        </row>
        <row r="1097">
          <cell r="A1097">
            <v>2157</v>
          </cell>
          <cell r="B1097" t="str">
            <v>QUITASARRO OXXO 60 ML.</v>
          </cell>
          <cell r="C1097">
            <v>24</v>
          </cell>
          <cell r="D1097">
            <v>24</v>
          </cell>
          <cell r="E1097" t="str">
            <v>Stock</v>
          </cell>
          <cell r="F1097">
            <v>8</v>
          </cell>
        </row>
        <row r="1098">
          <cell r="A1098">
            <v>2158</v>
          </cell>
          <cell r="B1098" t="str">
            <v>LIMPIABAÑOS OXXO 60 ML.</v>
          </cell>
          <cell r="C1098">
            <v>24</v>
          </cell>
          <cell r="D1098">
            <v>24</v>
          </cell>
          <cell r="E1098" t="str">
            <v>Stock</v>
          </cell>
          <cell r="F1098">
            <v>8</v>
          </cell>
        </row>
        <row r="1099">
          <cell r="A1099">
            <v>2159</v>
          </cell>
          <cell r="B1099" t="str">
            <v>SANITIZANTE OXXO 1 LT.</v>
          </cell>
          <cell r="C1099">
            <v>12</v>
          </cell>
          <cell r="D1099">
            <v>12</v>
          </cell>
          <cell r="E1099" t="str">
            <v>Stock</v>
          </cell>
          <cell r="F1099">
            <v>8</v>
          </cell>
        </row>
        <row r="1100">
          <cell r="A1100">
            <v>2163</v>
          </cell>
          <cell r="B1100" t="str">
            <v>KEY JAB.CREMA PASION FRUTAL 4L</v>
          </cell>
          <cell r="C1100">
            <v>4</v>
          </cell>
          <cell r="D1100">
            <v>4</v>
          </cell>
          <cell r="E1100" t="str">
            <v>Stock</v>
          </cell>
          <cell r="F1100">
            <v>8</v>
          </cell>
        </row>
        <row r="1101">
          <cell r="A1101">
            <v>2164</v>
          </cell>
          <cell r="B1101" t="str">
            <v>KEY JAB.CREMA PASION FRUTAL20L</v>
          </cell>
          <cell r="C1101">
            <v>1</v>
          </cell>
          <cell r="D1101">
            <v>1</v>
          </cell>
          <cell r="E1101" t="str">
            <v>Stock</v>
          </cell>
          <cell r="F1101">
            <v>8</v>
          </cell>
        </row>
        <row r="1102">
          <cell r="A1102">
            <v>2166</v>
          </cell>
          <cell r="B1102" t="str">
            <v>JABON ESP.ANTIBAC.CART.MAN.1.3</v>
          </cell>
          <cell r="C1102">
            <v>3</v>
          </cell>
          <cell r="D1102">
            <v>3</v>
          </cell>
          <cell r="E1102" t="str">
            <v>Stock</v>
          </cell>
          <cell r="F1102">
            <v>14</v>
          </cell>
        </row>
        <row r="1103">
          <cell r="A1103">
            <v>2167</v>
          </cell>
          <cell r="B1103" t="str">
            <v>JABON ESP.ANTIBAC.CART.AUT.1.3</v>
          </cell>
          <cell r="C1103">
            <v>3</v>
          </cell>
          <cell r="D1103">
            <v>3</v>
          </cell>
          <cell r="E1103" t="str">
            <v>Stock</v>
          </cell>
          <cell r="F1103">
            <v>14</v>
          </cell>
        </row>
        <row r="1104">
          <cell r="A1104">
            <v>2168</v>
          </cell>
          <cell r="B1104" t="str">
            <v>ESPUMA ANTIBACTERIAL 4 LT</v>
          </cell>
          <cell r="C1104">
            <v>4</v>
          </cell>
          <cell r="D1104">
            <v>4</v>
          </cell>
          <cell r="E1104" t="str">
            <v>Stock</v>
          </cell>
          <cell r="F1104">
            <v>8</v>
          </cell>
        </row>
        <row r="1105">
          <cell r="A1105">
            <v>2169</v>
          </cell>
          <cell r="B1105" t="str">
            <v>ESPUMA ANTIBACTERIAL 20 LT</v>
          </cell>
          <cell r="C1105">
            <v>1</v>
          </cell>
          <cell r="D1105">
            <v>1</v>
          </cell>
          <cell r="E1105" t="str">
            <v>Sobre Pedido</v>
          </cell>
          <cell r="F1105">
            <v>14</v>
          </cell>
        </row>
        <row r="1106">
          <cell r="A1106">
            <v>2173</v>
          </cell>
          <cell r="B1106" t="str">
            <v>KEY DESENG. ALTA EFIC.NVO.NCC4</v>
          </cell>
          <cell r="C1106">
            <v>4</v>
          </cell>
          <cell r="D1106">
            <v>4</v>
          </cell>
          <cell r="E1106" t="str">
            <v>Sobre Pedido</v>
          </cell>
          <cell r="F1106">
            <v>8</v>
          </cell>
        </row>
        <row r="1107">
          <cell r="A1107">
            <v>2174</v>
          </cell>
          <cell r="B1107" t="str">
            <v>KEY DESENG. ALTA EFICIENCIA 20</v>
          </cell>
          <cell r="C1107">
            <v>1</v>
          </cell>
          <cell r="D1107">
            <v>1</v>
          </cell>
          <cell r="E1107" t="str">
            <v>Sobre Pedido</v>
          </cell>
          <cell r="F1107">
            <v>21</v>
          </cell>
        </row>
        <row r="1108">
          <cell r="A1108">
            <v>2178</v>
          </cell>
          <cell r="B1108" t="str">
            <v>KEY DEODORIZANTE 4 LT</v>
          </cell>
          <cell r="C1108">
            <v>4</v>
          </cell>
          <cell r="D1108">
            <v>4</v>
          </cell>
          <cell r="E1108" t="str">
            <v>Stock</v>
          </cell>
          <cell r="F1108">
            <v>8</v>
          </cell>
        </row>
        <row r="1109">
          <cell r="A1109">
            <v>2179</v>
          </cell>
          <cell r="B1109" t="str">
            <v>KEY DEODORIZANTE 20 LT.</v>
          </cell>
          <cell r="C1109">
            <v>1</v>
          </cell>
          <cell r="D1109">
            <v>1</v>
          </cell>
          <cell r="E1109" t="str">
            <v>Sobre Pedido</v>
          </cell>
          <cell r="F1109">
            <v>21</v>
          </cell>
        </row>
        <row r="1110">
          <cell r="A1110">
            <v>2181</v>
          </cell>
          <cell r="B1110" t="str">
            <v>MULTIUSOS LAVANDA 1 LT.</v>
          </cell>
          <cell r="C1110">
            <v>12</v>
          </cell>
          <cell r="D1110">
            <v>12</v>
          </cell>
          <cell r="E1110" t="str">
            <v>Stock</v>
          </cell>
          <cell r="F1110">
            <v>7</v>
          </cell>
        </row>
        <row r="1111">
          <cell r="A1111">
            <v>2182</v>
          </cell>
          <cell r="B1111" t="str">
            <v>MULTIUSOS CITRICOS 1 LT.</v>
          </cell>
          <cell r="C1111">
            <v>12</v>
          </cell>
          <cell r="D1111">
            <v>12</v>
          </cell>
          <cell r="E1111" t="str">
            <v>Stock</v>
          </cell>
          <cell r="F1111">
            <v>7</v>
          </cell>
        </row>
        <row r="1112">
          <cell r="A1112">
            <v>2183</v>
          </cell>
          <cell r="B1112" t="str">
            <v>LAVALOZA LIMON 650 ML.</v>
          </cell>
          <cell r="C1112">
            <v>12</v>
          </cell>
          <cell r="D1112">
            <v>12</v>
          </cell>
          <cell r="E1112" t="str">
            <v>Stock</v>
          </cell>
          <cell r="F1112">
            <v>7</v>
          </cell>
        </row>
        <row r="1113">
          <cell r="A1113">
            <v>2184</v>
          </cell>
          <cell r="B1113" t="str">
            <v>LAVALOZA TORONJA 650 ML.</v>
          </cell>
          <cell r="C1113">
            <v>12</v>
          </cell>
          <cell r="D1113">
            <v>12</v>
          </cell>
          <cell r="E1113" t="str">
            <v>Stock</v>
          </cell>
          <cell r="F1113">
            <v>7</v>
          </cell>
        </row>
        <row r="1114">
          <cell r="A1114">
            <v>2185</v>
          </cell>
          <cell r="B1114" t="str">
            <v>LIMPIAVIDRIOS 630 ML.C/ATOMIZA</v>
          </cell>
          <cell r="C1114">
            <v>12</v>
          </cell>
          <cell r="D1114">
            <v>12</v>
          </cell>
          <cell r="E1114" t="str">
            <v>Stock</v>
          </cell>
          <cell r="F1114">
            <v>7</v>
          </cell>
        </row>
        <row r="1115">
          <cell r="A1115">
            <v>2186</v>
          </cell>
          <cell r="B1115" t="str">
            <v>KEY GLOX ABRILLANTADOR 20 LT.</v>
          </cell>
          <cell r="C1115">
            <v>5</v>
          </cell>
          <cell r="D1115">
            <v>5</v>
          </cell>
          <cell r="E1115" t="str">
            <v>Sobre Pedido</v>
          </cell>
          <cell r="F1115">
            <v>21</v>
          </cell>
        </row>
        <row r="1116">
          <cell r="A1116">
            <v>2187</v>
          </cell>
          <cell r="B1116" t="str">
            <v>LIMPIAVIDRIOS 630 ML.REPUESTO</v>
          </cell>
          <cell r="C1116">
            <v>12</v>
          </cell>
          <cell r="D1116">
            <v>12</v>
          </cell>
          <cell r="E1116" t="str">
            <v>Stock</v>
          </cell>
          <cell r="F1116">
            <v>7</v>
          </cell>
        </row>
        <row r="1117">
          <cell r="A1117">
            <v>2188</v>
          </cell>
          <cell r="B1117" t="str">
            <v>BOTE RELLENABLE JABONERA</v>
          </cell>
          <cell r="C1117">
            <v>1</v>
          </cell>
          <cell r="D1117">
            <v>1</v>
          </cell>
          <cell r="E1117" t="str">
            <v>Sobre Pedido</v>
          </cell>
          <cell r="F1117">
            <v>21</v>
          </cell>
        </row>
        <row r="1118">
          <cell r="A1118">
            <v>2189</v>
          </cell>
          <cell r="B1118" t="str">
            <v>DOSIFICADOR MANUAL ESPUMA /JAB</v>
          </cell>
          <cell r="C1118">
            <v>1</v>
          </cell>
          <cell r="D1118">
            <v>1</v>
          </cell>
          <cell r="E1118" t="str">
            <v>Stock</v>
          </cell>
          <cell r="F1118">
            <v>8</v>
          </cell>
        </row>
        <row r="1119">
          <cell r="A1119">
            <v>2190</v>
          </cell>
          <cell r="B1119" t="str">
            <v>TELA 7-CI-99L-00</v>
          </cell>
          <cell r="C1119">
            <v>1</v>
          </cell>
          <cell r="D1119">
            <v>1</v>
          </cell>
          <cell r="E1119" t="str">
            <v>Stock</v>
          </cell>
          <cell r="F1119">
            <v>21</v>
          </cell>
        </row>
        <row r="1120">
          <cell r="A1120">
            <v>2191</v>
          </cell>
          <cell r="B1120" t="str">
            <v>BOTE RELLENABLE JABONERA</v>
          </cell>
          <cell r="C1120">
            <v>1</v>
          </cell>
          <cell r="D1120">
            <v>1</v>
          </cell>
          <cell r="E1120" t="str">
            <v>Sobre Pedido</v>
          </cell>
          <cell r="F1120">
            <v>21</v>
          </cell>
        </row>
        <row r="1121">
          <cell r="A1121">
            <v>2192</v>
          </cell>
          <cell r="B1121" t="str">
            <v>TELA 7-TJ-99L-00</v>
          </cell>
          <cell r="C1121">
            <v>1</v>
          </cell>
          <cell r="D1121">
            <v>1</v>
          </cell>
          <cell r="E1121" t="str">
            <v>Sobre Pedido</v>
          </cell>
          <cell r="F1121">
            <v>21</v>
          </cell>
        </row>
        <row r="1122">
          <cell r="A1122">
            <v>2193</v>
          </cell>
          <cell r="B1122" t="str">
            <v>DOSIFICADOR AUTOMAT.ESPUMA/JAB</v>
          </cell>
          <cell r="C1122">
            <v>1</v>
          </cell>
          <cell r="D1122">
            <v>1</v>
          </cell>
          <cell r="E1122" t="str">
            <v>Stock</v>
          </cell>
          <cell r="F1122">
            <v>8</v>
          </cell>
        </row>
        <row r="1123">
          <cell r="A1123">
            <v>2194</v>
          </cell>
          <cell r="B1123" t="str">
            <v>KEY JABON ESPUMA ALMENDRAS CAR</v>
          </cell>
          <cell r="C1123">
            <v>3</v>
          </cell>
          <cell r="D1123">
            <v>3</v>
          </cell>
          <cell r="E1123" t="str">
            <v>Stock</v>
          </cell>
          <cell r="F1123">
            <v>8</v>
          </cell>
        </row>
        <row r="1124">
          <cell r="A1124">
            <v>2195</v>
          </cell>
          <cell r="B1124" t="str">
            <v>KEY JABON ESPUMA ROCIO CARTUCH</v>
          </cell>
          <cell r="C1124">
            <v>3</v>
          </cell>
          <cell r="D1124">
            <v>3</v>
          </cell>
          <cell r="E1124" t="str">
            <v>Stock</v>
          </cell>
          <cell r="F1124">
            <v>8</v>
          </cell>
        </row>
        <row r="1125">
          <cell r="A1125">
            <v>2196</v>
          </cell>
          <cell r="B1125" t="str">
            <v>KEY ESPUMA ANTIBACTERIAL CARTU</v>
          </cell>
          <cell r="C1125">
            <v>3</v>
          </cell>
          <cell r="D1125">
            <v>3</v>
          </cell>
          <cell r="E1125" t="str">
            <v>Stock</v>
          </cell>
          <cell r="F1125">
            <v>8</v>
          </cell>
        </row>
        <row r="1126">
          <cell r="A1126">
            <v>2197</v>
          </cell>
          <cell r="B1126" t="str">
            <v>KEY DERM-O-WIPE ESPUMA CARTUCH</v>
          </cell>
          <cell r="C1126">
            <v>3</v>
          </cell>
          <cell r="D1126">
            <v>3</v>
          </cell>
          <cell r="E1126" t="str">
            <v>Stock</v>
          </cell>
          <cell r="F1126">
            <v>8</v>
          </cell>
        </row>
        <row r="1127">
          <cell r="A1127">
            <v>2198</v>
          </cell>
          <cell r="B1127" t="str">
            <v>KEY DERM-O-QUAT ESPUMA CARTUCH</v>
          </cell>
          <cell r="C1127">
            <v>3</v>
          </cell>
          <cell r="D1127">
            <v>3</v>
          </cell>
          <cell r="E1127" t="str">
            <v>Stock</v>
          </cell>
          <cell r="F1127">
            <v>8</v>
          </cell>
        </row>
        <row r="1128">
          <cell r="A1128">
            <v>2199</v>
          </cell>
          <cell r="B1128" t="str">
            <v>KEY DERM-O-WIPE GEL CARTUCHO 1</v>
          </cell>
          <cell r="C1128">
            <v>3</v>
          </cell>
          <cell r="D1128">
            <v>3</v>
          </cell>
          <cell r="E1128" t="str">
            <v>Stock</v>
          </cell>
          <cell r="F1128">
            <v>8</v>
          </cell>
        </row>
        <row r="1129">
          <cell r="A1129">
            <v>2200</v>
          </cell>
          <cell r="B1129" t="str">
            <v>CLORO CLORTEX 950 ML.</v>
          </cell>
          <cell r="C1129">
            <v>15</v>
          </cell>
          <cell r="D1129">
            <v>15</v>
          </cell>
          <cell r="E1129" t="str">
            <v>Stock</v>
          </cell>
          <cell r="F1129">
            <v>15</v>
          </cell>
        </row>
        <row r="1130">
          <cell r="A1130">
            <v>2205</v>
          </cell>
          <cell r="B1130" t="str">
            <v>DESINF.FRUTAL P/BAÑOS DOMINO´S</v>
          </cell>
          <cell r="C1130">
            <v>4</v>
          </cell>
          <cell r="D1130">
            <v>4</v>
          </cell>
          <cell r="E1130" t="str">
            <v>Stock</v>
          </cell>
          <cell r="F1130">
            <v>7</v>
          </cell>
        </row>
        <row r="1131">
          <cell r="A1131">
            <v>2206</v>
          </cell>
          <cell r="B1131" t="str">
            <v>LIMPIAVIDRIOS DOMINO'S 4 LTS.</v>
          </cell>
          <cell r="C1131">
            <v>4</v>
          </cell>
          <cell r="D1131">
            <v>4</v>
          </cell>
          <cell r="E1131" t="str">
            <v>Stock</v>
          </cell>
          <cell r="F1131">
            <v>7</v>
          </cell>
        </row>
        <row r="1132">
          <cell r="A1132">
            <v>2207</v>
          </cell>
          <cell r="B1132" t="str">
            <v>DESENGRASANTE DOMINO'S 4 LTS.</v>
          </cell>
          <cell r="C1132">
            <v>4</v>
          </cell>
          <cell r="D1132">
            <v>4</v>
          </cell>
          <cell r="E1132" t="str">
            <v>Stock</v>
          </cell>
          <cell r="F1132">
            <v>7</v>
          </cell>
        </row>
        <row r="1133">
          <cell r="A1133">
            <v>2208</v>
          </cell>
          <cell r="B1133" t="str">
            <v>SANITIZANTE DOMINO'S 4 LTS.</v>
          </cell>
          <cell r="C1133">
            <v>4</v>
          </cell>
          <cell r="D1133">
            <v>4</v>
          </cell>
          <cell r="E1133" t="str">
            <v>Stock</v>
          </cell>
          <cell r="F1133">
            <v>7</v>
          </cell>
        </row>
        <row r="1134">
          <cell r="A1134">
            <v>2209</v>
          </cell>
          <cell r="B1134" t="str">
            <v>LAVALOZA PASTA DOMINO'S 80 GR.</v>
          </cell>
          <cell r="C1134">
            <v>1</v>
          </cell>
          <cell r="D1134">
            <v>1</v>
          </cell>
          <cell r="E1134" t="str">
            <v>Stock</v>
          </cell>
          <cell r="F1134">
            <v>7</v>
          </cell>
        </row>
        <row r="1135">
          <cell r="A1135">
            <v>2210</v>
          </cell>
          <cell r="B1135" t="str">
            <v>DESENGRASANTE DOMINO'S 100 ML.</v>
          </cell>
          <cell r="C1135">
            <v>1</v>
          </cell>
          <cell r="D1135">
            <v>1</v>
          </cell>
          <cell r="E1135" t="str">
            <v>Sobre Pedido</v>
          </cell>
          <cell r="F1135">
            <v>7</v>
          </cell>
        </row>
        <row r="1136">
          <cell r="A1136">
            <v>2211</v>
          </cell>
          <cell r="B1136" t="str">
            <v>SANITIZANTE DOMINO'S 60 ML.</v>
          </cell>
          <cell r="C1136">
            <v>1</v>
          </cell>
          <cell r="D1136">
            <v>1</v>
          </cell>
          <cell r="E1136" t="str">
            <v>Sobre Pedido</v>
          </cell>
          <cell r="F1136">
            <v>7</v>
          </cell>
        </row>
        <row r="1137">
          <cell r="A1137">
            <v>2213</v>
          </cell>
          <cell r="B1137" t="str">
            <v>CLORO VANGUARD 3.75 LTS</v>
          </cell>
          <cell r="C1137">
            <v>6</v>
          </cell>
          <cell r="D1137">
            <v>6</v>
          </cell>
          <cell r="E1137" t="str">
            <v>Sobre Pedido</v>
          </cell>
          <cell r="F1137">
            <v>7</v>
          </cell>
        </row>
        <row r="1138">
          <cell r="A1138">
            <v>2214</v>
          </cell>
          <cell r="B1138" t="str">
            <v>CLORO VANGUARD 18 LT.</v>
          </cell>
          <cell r="C1138">
            <v>50</v>
          </cell>
          <cell r="D1138">
            <v>50</v>
          </cell>
          <cell r="E1138" t="str">
            <v>Sobre Pedido</v>
          </cell>
          <cell r="F1138">
            <v>20</v>
          </cell>
        </row>
        <row r="1139">
          <cell r="A1139">
            <v>2215</v>
          </cell>
          <cell r="B1139" t="str">
            <v>CLORO VANGUARD 20 LT.</v>
          </cell>
          <cell r="C1139">
            <v>50</v>
          </cell>
          <cell r="D1139">
            <v>50</v>
          </cell>
          <cell r="E1139" t="str">
            <v>Sobre Pedido</v>
          </cell>
          <cell r="F1139">
            <v>20</v>
          </cell>
        </row>
        <row r="1140">
          <cell r="A1140">
            <v>2216</v>
          </cell>
          <cell r="B1140" t="str">
            <v>DESINFECT.P/BAÑOS WALMART 4 LT</v>
          </cell>
          <cell r="C1140">
            <v>4</v>
          </cell>
          <cell r="D1140">
            <v>4</v>
          </cell>
          <cell r="E1140" t="str">
            <v>Sobre Pedido</v>
          </cell>
          <cell r="F1140">
            <v>7</v>
          </cell>
        </row>
        <row r="1141">
          <cell r="A1141">
            <v>2217</v>
          </cell>
          <cell r="B1141" t="str">
            <v>LIMPIAVIDRIOS WALMART 4 LTS.</v>
          </cell>
          <cell r="C1141">
            <v>4</v>
          </cell>
          <cell r="D1141">
            <v>4</v>
          </cell>
          <cell r="E1141" t="str">
            <v>Sobre Pedido</v>
          </cell>
          <cell r="F1141">
            <v>7</v>
          </cell>
        </row>
        <row r="1142">
          <cell r="A1142">
            <v>2218</v>
          </cell>
          <cell r="B1142" t="str">
            <v>SARRICIDA WALMART 4 LTS.</v>
          </cell>
          <cell r="C1142">
            <v>4</v>
          </cell>
          <cell r="D1142">
            <v>4</v>
          </cell>
          <cell r="E1142" t="str">
            <v>Sobre Pedido</v>
          </cell>
          <cell r="F1142">
            <v>7</v>
          </cell>
        </row>
        <row r="1143">
          <cell r="A1143">
            <v>2219</v>
          </cell>
          <cell r="B1143" t="str">
            <v>MULTIUSOS WALMART 4 LTS.</v>
          </cell>
          <cell r="C1143">
            <v>4</v>
          </cell>
          <cell r="D1143">
            <v>4</v>
          </cell>
          <cell r="E1143" t="str">
            <v>Sobre Pedido</v>
          </cell>
          <cell r="F1143">
            <v>7</v>
          </cell>
        </row>
        <row r="1144">
          <cell r="A1144">
            <v>2220</v>
          </cell>
          <cell r="B1144" t="str">
            <v>REMOV.DE ETIQ.Y GRAFFITI WALMA</v>
          </cell>
          <cell r="C1144">
            <v>4</v>
          </cell>
          <cell r="D1144">
            <v>4</v>
          </cell>
          <cell r="E1144" t="str">
            <v>Sobre Pedido</v>
          </cell>
          <cell r="F1144">
            <v>7</v>
          </cell>
        </row>
        <row r="1145">
          <cell r="A1145">
            <v>2221</v>
          </cell>
          <cell r="B1145" t="str">
            <v>BIODIGESTOR 0.25 LT.</v>
          </cell>
          <cell r="C1145">
            <v>12</v>
          </cell>
          <cell r="D1145">
            <v>12</v>
          </cell>
          <cell r="E1145" t="str">
            <v>Sobre Pedido</v>
          </cell>
          <cell r="F1145">
            <v>7</v>
          </cell>
        </row>
        <row r="1146">
          <cell r="A1146">
            <v>2222</v>
          </cell>
          <cell r="B1146" t="str">
            <v>SERV.MENSUAL SIST.BIODIGESTOR</v>
          </cell>
          <cell r="C1146">
            <v>1</v>
          </cell>
          <cell r="D1146">
            <v>1</v>
          </cell>
          <cell r="E1146" t="str">
            <v>Sobre Pedido</v>
          </cell>
          <cell r="F1146">
            <v>7</v>
          </cell>
        </row>
        <row r="1147">
          <cell r="A1147">
            <v>2223</v>
          </cell>
          <cell r="B1147" t="str">
            <v>BIODIGESTOR  4 LTS.</v>
          </cell>
          <cell r="C1147">
            <v>4</v>
          </cell>
          <cell r="D1147">
            <v>4</v>
          </cell>
          <cell r="E1147" t="str">
            <v>Sobre Pedido</v>
          </cell>
          <cell r="F1147">
            <v>7</v>
          </cell>
        </row>
        <row r="1148">
          <cell r="A1148">
            <v>2224</v>
          </cell>
          <cell r="B1148" t="str">
            <v>KEY BIODIGESTOR 20 LTS.</v>
          </cell>
          <cell r="C1148">
            <v>1</v>
          </cell>
          <cell r="D1148">
            <v>1</v>
          </cell>
          <cell r="E1148" t="str">
            <v>Stock</v>
          </cell>
          <cell r="F1148">
            <v>8</v>
          </cell>
        </row>
        <row r="1149">
          <cell r="A1149">
            <v>2225</v>
          </cell>
          <cell r="B1149" t="str">
            <v>KEY BIODIGESTOR MB 19 LT.</v>
          </cell>
          <cell r="C1149">
            <v>1</v>
          </cell>
          <cell r="D1149">
            <v>1</v>
          </cell>
          <cell r="E1149" t="str">
            <v>Stock</v>
          </cell>
          <cell r="F1149">
            <v>8</v>
          </cell>
        </row>
        <row r="1150">
          <cell r="A1150">
            <v>2227</v>
          </cell>
          <cell r="B1150" t="str">
            <v>GEL ANTISEPT.P/MANOS DOMINO'S</v>
          </cell>
          <cell r="C1150">
            <v>6</v>
          </cell>
          <cell r="D1150">
            <v>6</v>
          </cell>
          <cell r="E1150" t="str">
            <v>Stock</v>
          </cell>
          <cell r="F1150">
            <v>7</v>
          </cell>
        </row>
        <row r="1151">
          <cell r="A1151">
            <v>2228</v>
          </cell>
          <cell r="B1151" t="str">
            <v>JABON GERM.P/MANOS DOMINO'S</v>
          </cell>
          <cell r="C1151">
            <v>6</v>
          </cell>
          <cell r="D1151">
            <v>6</v>
          </cell>
          <cell r="E1151" t="str">
            <v>Stock</v>
          </cell>
          <cell r="F1151">
            <v>7</v>
          </cell>
        </row>
        <row r="1152">
          <cell r="A1152">
            <v>2231</v>
          </cell>
          <cell r="B1152" t="str">
            <v>ELEKTROSOL 0.30 KG</v>
          </cell>
          <cell r="C1152">
            <v>12</v>
          </cell>
          <cell r="D1152">
            <v>12</v>
          </cell>
          <cell r="E1152" t="str">
            <v>Sobre Pedido</v>
          </cell>
          <cell r="F1152">
            <v>8</v>
          </cell>
        </row>
        <row r="1153">
          <cell r="A1153">
            <v>2237</v>
          </cell>
          <cell r="B1153" t="str">
            <v>LIMP.P/MOTOS Y EXT.DOMINO'S 1L</v>
          </cell>
          <cell r="C1153">
            <v>12</v>
          </cell>
          <cell r="D1153">
            <v>12</v>
          </cell>
          <cell r="E1153" t="str">
            <v>Stock</v>
          </cell>
          <cell r="F1153">
            <v>8</v>
          </cell>
        </row>
        <row r="1154">
          <cell r="A1154">
            <v>2239</v>
          </cell>
          <cell r="B1154" t="str">
            <v>KIT DOMINO'S K4-2004 (EXPRESS)</v>
          </cell>
          <cell r="C1154">
            <v>1</v>
          </cell>
          <cell r="D1154">
            <v>1</v>
          </cell>
          <cell r="E1154" t="str">
            <v>Stock</v>
          </cell>
          <cell r="F1154">
            <v>28</v>
          </cell>
        </row>
        <row r="1155">
          <cell r="A1155">
            <v>2240</v>
          </cell>
          <cell r="B1155" t="str">
            <v>CLORO VANGUARD 200 LT.</v>
          </cell>
          <cell r="C1155">
            <v>10</v>
          </cell>
          <cell r="D1155">
            <v>10</v>
          </cell>
          <cell r="E1155" t="str">
            <v>Stock</v>
          </cell>
          <cell r="F1155">
            <v>20</v>
          </cell>
        </row>
        <row r="1156">
          <cell r="A1156">
            <v>2243</v>
          </cell>
          <cell r="B1156" t="str">
            <v>KEY BRILLANTE 4 LT.</v>
          </cell>
          <cell r="C1156">
            <v>4</v>
          </cell>
          <cell r="D1156">
            <v>4</v>
          </cell>
          <cell r="E1156" t="str">
            <v>Stock</v>
          </cell>
          <cell r="F1156">
            <v>8</v>
          </cell>
        </row>
        <row r="1157">
          <cell r="A1157">
            <v>2244</v>
          </cell>
          <cell r="B1157" t="str">
            <v>KEY BRILLANTE 20 LTS.</v>
          </cell>
          <cell r="C1157">
            <v>1</v>
          </cell>
          <cell r="D1157">
            <v>1</v>
          </cell>
          <cell r="E1157" t="str">
            <v>Stock</v>
          </cell>
          <cell r="F1157">
            <v>8</v>
          </cell>
        </row>
        <row r="1158">
          <cell r="A1158">
            <v>2245</v>
          </cell>
          <cell r="B1158" t="str">
            <v>HIPOCLORITO DE SODIO 11% 200 L</v>
          </cell>
          <cell r="C1158">
            <v>1</v>
          </cell>
          <cell r="D1158">
            <v>1</v>
          </cell>
          <cell r="E1158" t="str">
            <v>Stock</v>
          </cell>
          <cell r="F1158">
            <v>14</v>
          </cell>
        </row>
        <row r="1159">
          <cell r="A1159">
            <v>2246</v>
          </cell>
          <cell r="B1159" t="str">
            <v>LAVALOZA PASTA DOMINOS 40 GR</v>
          </cell>
          <cell r="C1159">
            <v>1</v>
          </cell>
          <cell r="D1159">
            <v>1</v>
          </cell>
          <cell r="E1159" t="str">
            <v>Stock</v>
          </cell>
          <cell r="F1159">
            <v>14</v>
          </cell>
        </row>
        <row r="1160">
          <cell r="A1160">
            <v>2247</v>
          </cell>
          <cell r="B1160" t="str">
            <v>DESENGRASANTE DOMINO'S 50 ML</v>
          </cell>
          <cell r="C1160">
            <v>1</v>
          </cell>
          <cell r="D1160">
            <v>1</v>
          </cell>
          <cell r="E1160" t="str">
            <v>Stock</v>
          </cell>
          <cell r="F1160">
            <v>14</v>
          </cell>
        </row>
        <row r="1161">
          <cell r="A1161">
            <v>2248</v>
          </cell>
          <cell r="B1161" t="str">
            <v>LIMPIAHORNOS DOMINOS 1 LT</v>
          </cell>
          <cell r="C1161">
            <v>12</v>
          </cell>
          <cell r="D1161">
            <v>12</v>
          </cell>
          <cell r="E1161" t="str">
            <v>Stock</v>
          </cell>
          <cell r="F1161">
            <v>8</v>
          </cell>
        </row>
        <row r="1162">
          <cell r="A1162">
            <v>2249</v>
          </cell>
          <cell r="B1162" t="str">
            <v>LAVALOZA LIMON 40 ML.CAJA C/30</v>
          </cell>
          <cell r="C1162">
            <v>1</v>
          </cell>
          <cell r="D1162">
            <v>1</v>
          </cell>
          <cell r="E1162" t="str">
            <v>Sobre Pedido</v>
          </cell>
          <cell r="F1162">
            <v>14</v>
          </cell>
        </row>
        <row r="1163">
          <cell r="A1163">
            <v>2250</v>
          </cell>
          <cell r="B1163" t="str">
            <v>LAVALOZA TORONJA 40 ML. CAJA</v>
          </cell>
          <cell r="C1163">
            <v>1</v>
          </cell>
          <cell r="D1163">
            <v>1</v>
          </cell>
          <cell r="E1163" t="str">
            <v>Sobre Pedido</v>
          </cell>
          <cell r="F1163">
            <v>14</v>
          </cell>
        </row>
        <row r="1164">
          <cell r="A1164">
            <v>2251</v>
          </cell>
          <cell r="B1164" t="str">
            <v>MULTIUSOS CITRICOS 40 ML. CAJA</v>
          </cell>
          <cell r="C1164">
            <v>1</v>
          </cell>
          <cell r="D1164">
            <v>1</v>
          </cell>
          <cell r="E1164" t="str">
            <v>Sobre Pedido</v>
          </cell>
          <cell r="F1164">
            <v>14</v>
          </cell>
        </row>
        <row r="1165">
          <cell r="A1165">
            <v>2252</v>
          </cell>
          <cell r="B1165" t="str">
            <v>KEY ABRILLANTADOR  1 LT.</v>
          </cell>
          <cell r="C1165">
            <v>12</v>
          </cell>
          <cell r="D1165">
            <v>12</v>
          </cell>
          <cell r="E1165" t="str">
            <v>Stock</v>
          </cell>
          <cell r="F1165">
            <v>8</v>
          </cell>
        </row>
        <row r="1166">
          <cell r="A1166">
            <v>2253</v>
          </cell>
          <cell r="B1166" t="str">
            <v>MULTIUSOS LAVANDA 40 ML. CAJA</v>
          </cell>
          <cell r="C1166">
            <v>1</v>
          </cell>
          <cell r="D1166">
            <v>1</v>
          </cell>
          <cell r="E1166" t="str">
            <v>Sobre Pedido</v>
          </cell>
          <cell r="F1166">
            <v>14</v>
          </cell>
        </row>
        <row r="1167">
          <cell r="A1167">
            <v>2254</v>
          </cell>
          <cell r="B1167" t="str">
            <v>KEY ABRILLANTADOR  20 LTS.</v>
          </cell>
          <cell r="C1167">
            <v>1</v>
          </cell>
          <cell r="D1167">
            <v>1</v>
          </cell>
          <cell r="E1167" t="str">
            <v>Stock</v>
          </cell>
          <cell r="F1167">
            <v>8</v>
          </cell>
        </row>
        <row r="1168">
          <cell r="A1168">
            <v>2255</v>
          </cell>
          <cell r="B1168" t="str">
            <v>KEY ABRILLANTADOR 200 LT.</v>
          </cell>
          <cell r="C1168">
            <v>1</v>
          </cell>
          <cell r="D1168">
            <v>1</v>
          </cell>
          <cell r="E1168" t="str">
            <v>Sobre Pedido</v>
          </cell>
          <cell r="F1168">
            <v>21</v>
          </cell>
        </row>
        <row r="1169">
          <cell r="A1169">
            <v>2257</v>
          </cell>
          <cell r="B1169" t="str">
            <v>KEY ABRILLANTADOR II 1 LT</v>
          </cell>
          <cell r="C1169">
            <v>12</v>
          </cell>
          <cell r="D1169">
            <v>12</v>
          </cell>
          <cell r="E1169" t="str">
            <v>Stock</v>
          </cell>
          <cell r="F1169">
            <v>8</v>
          </cell>
        </row>
        <row r="1170">
          <cell r="A1170">
            <v>2259</v>
          </cell>
          <cell r="B1170" t="str">
            <v>KEY ABRILLANTADOR II 20 LT</v>
          </cell>
          <cell r="C1170">
            <v>1</v>
          </cell>
          <cell r="D1170">
            <v>1</v>
          </cell>
          <cell r="E1170" t="str">
            <v>Sobre Pedido</v>
          </cell>
          <cell r="F1170">
            <v>21</v>
          </cell>
        </row>
        <row r="1171">
          <cell r="A1171">
            <v>2260</v>
          </cell>
          <cell r="B1171" t="str">
            <v>COMBO STARBUCKS QF1</v>
          </cell>
          <cell r="C1171">
            <v>1</v>
          </cell>
          <cell r="D1171">
            <v>1</v>
          </cell>
          <cell r="E1171" t="str">
            <v>Sobre Pedido</v>
          </cell>
          <cell r="F1171">
            <v>21</v>
          </cell>
        </row>
        <row r="1172">
          <cell r="A1172">
            <v>2261</v>
          </cell>
          <cell r="B1172" t="str">
            <v>COMBO STARBUCKS QF2</v>
          </cell>
          <cell r="C1172">
            <v>1</v>
          </cell>
          <cell r="D1172">
            <v>1</v>
          </cell>
          <cell r="E1172" t="str">
            <v>Sobre Pedido</v>
          </cell>
          <cell r="F1172">
            <v>21</v>
          </cell>
        </row>
        <row r="1173">
          <cell r="A1173">
            <v>2262</v>
          </cell>
          <cell r="B1173" t="str">
            <v>COMBO STARBUCKS QF3</v>
          </cell>
          <cell r="C1173">
            <v>1</v>
          </cell>
          <cell r="D1173">
            <v>1</v>
          </cell>
          <cell r="E1173" t="str">
            <v>Sobre Pedido</v>
          </cell>
          <cell r="F1173">
            <v>21</v>
          </cell>
        </row>
        <row r="1174">
          <cell r="A1174">
            <v>2263</v>
          </cell>
          <cell r="B1174" t="str">
            <v>COMBO STARBUCKS QF4</v>
          </cell>
          <cell r="C1174">
            <v>1</v>
          </cell>
          <cell r="D1174">
            <v>1</v>
          </cell>
          <cell r="E1174" t="str">
            <v>Sobre Pedido</v>
          </cell>
          <cell r="F1174">
            <v>21</v>
          </cell>
        </row>
        <row r="1175">
          <cell r="A1175">
            <v>2264</v>
          </cell>
          <cell r="B1175" t="str">
            <v>COMBO STARBUCKS QAC1</v>
          </cell>
          <cell r="C1175">
            <v>1</v>
          </cell>
          <cell r="D1175">
            <v>1</v>
          </cell>
          <cell r="E1175" t="str">
            <v>Sobre Pedido</v>
          </cell>
          <cell r="F1175">
            <v>21</v>
          </cell>
        </row>
        <row r="1176">
          <cell r="A1176">
            <v>2265</v>
          </cell>
          <cell r="B1176" t="str">
            <v>COMBO STARBUCKS QAC2</v>
          </cell>
          <cell r="C1176">
            <v>1</v>
          </cell>
          <cell r="D1176">
            <v>1</v>
          </cell>
          <cell r="E1176" t="str">
            <v>Sobre Pedido</v>
          </cell>
          <cell r="F1176">
            <v>21</v>
          </cell>
        </row>
        <row r="1177">
          <cell r="A1177">
            <v>2266</v>
          </cell>
          <cell r="B1177" t="str">
            <v>COMBO STARBUCKS QAC3</v>
          </cell>
          <cell r="C1177">
            <v>1</v>
          </cell>
          <cell r="D1177">
            <v>1</v>
          </cell>
          <cell r="E1177" t="str">
            <v>Sobre Pedido</v>
          </cell>
          <cell r="F1177">
            <v>21</v>
          </cell>
        </row>
        <row r="1178">
          <cell r="A1178">
            <v>2267</v>
          </cell>
          <cell r="B1178" t="str">
            <v>JABON L.NEUTROLIM 4 LT P/COMBO</v>
          </cell>
          <cell r="C1178">
            <v>1</v>
          </cell>
          <cell r="D1178">
            <v>1</v>
          </cell>
          <cell r="E1178" t="str">
            <v>Sobre Pedido</v>
          </cell>
          <cell r="F1178">
            <v>7</v>
          </cell>
        </row>
        <row r="1179">
          <cell r="A1179">
            <v>2268</v>
          </cell>
          <cell r="B1179" t="str">
            <v>KEY SANITIZANTE 4 LT P/COMBOS</v>
          </cell>
          <cell r="C1179">
            <v>1</v>
          </cell>
          <cell r="D1179">
            <v>1</v>
          </cell>
          <cell r="E1179" t="str">
            <v>Sobre Pedido</v>
          </cell>
          <cell r="F1179">
            <v>7</v>
          </cell>
        </row>
        <row r="1180">
          <cell r="A1180">
            <v>2269</v>
          </cell>
          <cell r="B1180" t="str">
            <v>KEY 1000 4 LT P/COMBOS</v>
          </cell>
          <cell r="C1180">
            <v>1</v>
          </cell>
          <cell r="D1180">
            <v>1</v>
          </cell>
          <cell r="E1180" t="str">
            <v>Sobre Pedido</v>
          </cell>
          <cell r="F1180">
            <v>7</v>
          </cell>
        </row>
        <row r="1181">
          <cell r="A1181">
            <v>2270</v>
          </cell>
          <cell r="B1181" t="str">
            <v>KEY LIMPIAVIDRIOS 4 L P/COMBOS</v>
          </cell>
          <cell r="C1181">
            <v>1</v>
          </cell>
          <cell r="D1181">
            <v>1</v>
          </cell>
          <cell r="E1181" t="str">
            <v>Sobre Pedido</v>
          </cell>
          <cell r="F1181">
            <v>7</v>
          </cell>
        </row>
        <row r="1182">
          <cell r="A1182">
            <v>2271</v>
          </cell>
          <cell r="B1182" t="str">
            <v>KEY LAVANCE 100 4 LT P/COMBOS</v>
          </cell>
          <cell r="C1182">
            <v>1</v>
          </cell>
          <cell r="D1182">
            <v>1</v>
          </cell>
          <cell r="E1182" t="str">
            <v>Sobre Pedido</v>
          </cell>
          <cell r="F1182">
            <v>7</v>
          </cell>
        </row>
        <row r="1183">
          <cell r="A1183">
            <v>2272</v>
          </cell>
          <cell r="B1183" t="str">
            <v>KEY LAVANCE 140 4 LT P/COMBOS</v>
          </cell>
          <cell r="C1183">
            <v>1</v>
          </cell>
          <cell r="D1183">
            <v>1</v>
          </cell>
          <cell r="E1183" t="str">
            <v>Sobre Pedido</v>
          </cell>
          <cell r="F1183">
            <v>7</v>
          </cell>
        </row>
        <row r="1184">
          <cell r="A1184">
            <v>2273</v>
          </cell>
          <cell r="B1184" t="str">
            <v>KIT PK1-A</v>
          </cell>
          <cell r="C1184">
            <v>1</v>
          </cell>
          <cell r="D1184">
            <v>1</v>
          </cell>
          <cell r="E1184" t="str">
            <v>Sobre Pedido</v>
          </cell>
          <cell r="F1184">
            <v>28</v>
          </cell>
        </row>
        <row r="1185">
          <cell r="A1185">
            <v>2274</v>
          </cell>
          <cell r="B1185" t="str">
            <v>KIT PK1-B</v>
          </cell>
          <cell r="C1185">
            <v>1</v>
          </cell>
          <cell r="D1185">
            <v>1</v>
          </cell>
          <cell r="E1185" t="str">
            <v>Sobre Pedido</v>
          </cell>
          <cell r="F1185">
            <v>28</v>
          </cell>
        </row>
        <row r="1186">
          <cell r="A1186">
            <v>2275</v>
          </cell>
          <cell r="B1186" t="str">
            <v>KIT PK2</v>
          </cell>
          <cell r="C1186">
            <v>1</v>
          </cell>
          <cell r="D1186">
            <v>1</v>
          </cell>
          <cell r="E1186" t="str">
            <v>Sobre Pedido</v>
          </cell>
          <cell r="F1186">
            <v>28</v>
          </cell>
        </row>
        <row r="1187">
          <cell r="A1187">
            <v>2276</v>
          </cell>
          <cell r="B1187" t="str">
            <v>KIT PK3</v>
          </cell>
          <cell r="C1187">
            <v>1</v>
          </cell>
          <cell r="D1187">
            <v>1</v>
          </cell>
          <cell r="E1187" t="str">
            <v>Sobre Pedido</v>
          </cell>
          <cell r="F1187">
            <v>28</v>
          </cell>
        </row>
        <row r="1188">
          <cell r="A1188">
            <v>2277</v>
          </cell>
          <cell r="B1188" t="str">
            <v>DESINFECTANTE MULTIUSOS 60 ML.</v>
          </cell>
          <cell r="C1188">
            <v>1</v>
          </cell>
          <cell r="D1188">
            <v>1</v>
          </cell>
          <cell r="E1188" t="str">
            <v>Sobre Pedido</v>
          </cell>
          <cell r="F1188">
            <v>7</v>
          </cell>
        </row>
        <row r="1189">
          <cell r="A1189">
            <v>2278</v>
          </cell>
          <cell r="B1189" t="str">
            <v>LIMPIAVIDRIOS 60 ML.</v>
          </cell>
          <cell r="C1189">
            <v>1</v>
          </cell>
          <cell r="D1189">
            <v>1</v>
          </cell>
          <cell r="E1189" t="str">
            <v>Sobre Pedido</v>
          </cell>
          <cell r="F1189">
            <v>7</v>
          </cell>
        </row>
        <row r="1190">
          <cell r="A1190">
            <v>2280</v>
          </cell>
          <cell r="B1190" t="str">
            <v>KIT DOMINO'S K-1 2005</v>
          </cell>
          <cell r="C1190">
            <v>1</v>
          </cell>
          <cell r="D1190">
            <v>1</v>
          </cell>
          <cell r="E1190" t="str">
            <v>Sobre Pedido</v>
          </cell>
          <cell r="F1190">
            <v>28</v>
          </cell>
        </row>
        <row r="1191">
          <cell r="A1191">
            <v>2281</v>
          </cell>
          <cell r="B1191" t="str">
            <v>KIT DOMINO'S K-2 2005</v>
          </cell>
          <cell r="C1191">
            <v>1</v>
          </cell>
          <cell r="D1191">
            <v>1</v>
          </cell>
          <cell r="E1191" t="str">
            <v>Sobre Pedido</v>
          </cell>
          <cell r="F1191">
            <v>28</v>
          </cell>
        </row>
        <row r="1192">
          <cell r="A1192">
            <v>2282</v>
          </cell>
          <cell r="B1192" t="str">
            <v>KIT DOMINO'S K-3 2005 EXPRESS</v>
          </cell>
          <cell r="C1192">
            <v>1</v>
          </cell>
          <cell r="D1192">
            <v>1</v>
          </cell>
          <cell r="E1192" t="str">
            <v>Sobre Pedido</v>
          </cell>
          <cell r="F1192">
            <v>28</v>
          </cell>
        </row>
        <row r="1193">
          <cell r="A1193">
            <v>2283</v>
          </cell>
          <cell r="B1193" t="str">
            <v>KIT DOMINO'S KAD 5</v>
          </cell>
          <cell r="C1193">
            <v>1</v>
          </cell>
          <cell r="D1193">
            <v>1</v>
          </cell>
          <cell r="E1193" t="str">
            <v>Sobre Pedido</v>
          </cell>
          <cell r="F1193">
            <v>28</v>
          </cell>
        </row>
        <row r="1194">
          <cell r="A1194">
            <v>2284</v>
          </cell>
          <cell r="B1194" t="str">
            <v>KIT DOMINO'S KAD 6</v>
          </cell>
          <cell r="C1194">
            <v>1</v>
          </cell>
          <cell r="D1194">
            <v>1</v>
          </cell>
          <cell r="E1194" t="str">
            <v>Sobre Pedido</v>
          </cell>
          <cell r="F1194">
            <v>28</v>
          </cell>
        </row>
        <row r="1195">
          <cell r="A1195">
            <v>2285</v>
          </cell>
          <cell r="B1195" t="str">
            <v>KIT DOMINO'S KAD 7</v>
          </cell>
          <cell r="C1195">
            <v>1</v>
          </cell>
          <cell r="D1195">
            <v>1</v>
          </cell>
          <cell r="E1195" t="str">
            <v>Sobre Pedido</v>
          </cell>
          <cell r="F1195">
            <v>28</v>
          </cell>
        </row>
        <row r="1196">
          <cell r="A1196">
            <v>2286</v>
          </cell>
          <cell r="B1196" t="str">
            <v>CAJA C/30 SOBRES DE LAVALOZA</v>
          </cell>
          <cell r="C1196">
            <v>1</v>
          </cell>
          <cell r="D1196">
            <v>1</v>
          </cell>
          <cell r="E1196" t="str">
            <v>Stock</v>
          </cell>
          <cell r="F1196">
            <v>8</v>
          </cell>
        </row>
        <row r="1197">
          <cell r="A1197">
            <v>2287</v>
          </cell>
          <cell r="B1197" t="str">
            <v>CAJA C/30 SOBRES DESENGRASANTE</v>
          </cell>
          <cell r="C1197">
            <v>1</v>
          </cell>
          <cell r="D1197">
            <v>1</v>
          </cell>
          <cell r="E1197" t="str">
            <v>Stock</v>
          </cell>
          <cell r="F1197">
            <v>8</v>
          </cell>
        </row>
        <row r="1198">
          <cell r="A1198">
            <v>2288</v>
          </cell>
          <cell r="B1198" t="str">
            <v>CAJA C/30 SOBRES DE SANITIZANT</v>
          </cell>
          <cell r="C1198">
            <v>1</v>
          </cell>
          <cell r="D1198">
            <v>1</v>
          </cell>
          <cell r="E1198" t="str">
            <v>Stock</v>
          </cell>
          <cell r="F1198">
            <v>8</v>
          </cell>
        </row>
        <row r="1199">
          <cell r="A1199">
            <v>2289</v>
          </cell>
          <cell r="B1199" t="str">
            <v>CAJA C/30 SOBRES DE T.A.PARAIS</v>
          </cell>
          <cell r="C1199">
            <v>100</v>
          </cell>
          <cell r="D1199">
            <v>100</v>
          </cell>
          <cell r="E1199" t="str">
            <v>Sobre Pedido</v>
          </cell>
          <cell r="F1199">
            <v>35</v>
          </cell>
        </row>
        <row r="1200">
          <cell r="A1200">
            <v>2290</v>
          </cell>
          <cell r="B1200" t="str">
            <v>LAVALOZA PASTA 80 G.CAJA C/100</v>
          </cell>
          <cell r="C1200">
            <v>1</v>
          </cell>
          <cell r="D1200">
            <v>1</v>
          </cell>
          <cell r="E1200" t="str">
            <v>Stock</v>
          </cell>
          <cell r="F1200">
            <v>21</v>
          </cell>
        </row>
        <row r="1201">
          <cell r="A1201">
            <v>2291</v>
          </cell>
          <cell r="B1201" t="str">
            <v>DESENGRASANTE 100 MLCAJA C/100</v>
          </cell>
          <cell r="C1201">
            <v>1</v>
          </cell>
          <cell r="D1201">
            <v>1</v>
          </cell>
          <cell r="E1201" t="str">
            <v>Stock</v>
          </cell>
          <cell r="F1201">
            <v>21</v>
          </cell>
        </row>
        <row r="1202">
          <cell r="A1202">
            <v>2292</v>
          </cell>
          <cell r="B1202" t="str">
            <v>SANITIZANTE 60 ML. CAJA C/100</v>
          </cell>
          <cell r="C1202">
            <v>1</v>
          </cell>
          <cell r="D1202">
            <v>1</v>
          </cell>
          <cell r="E1202" t="str">
            <v>Stock</v>
          </cell>
          <cell r="F1202">
            <v>21</v>
          </cell>
        </row>
        <row r="1203">
          <cell r="A1203">
            <v>2293</v>
          </cell>
          <cell r="B1203" t="str">
            <v>SERVICIO BLANQUEADOR 415 1 LT.</v>
          </cell>
          <cell r="C1203">
            <v>12</v>
          </cell>
          <cell r="D1203">
            <v>12</v>
          </cell>
          <cell r="E1203" t="str">
            <v>Sobre Pedido</v>
          </cell>
          <cell r="F1203">
            <v>21</v>
          </cell>
        </row>
        <row r="1204">
          <cell r="A1204">
            <v>2294</v>
          </cell>
          <cell r="B1204" t="str">
            <v>SERVICIO ACONDICIONADOR 710 1L</v>
          </cell>
          <cell r="C1204">
            <v>12</v>
          </cell>
          <cell r="D1204">
            <v>12</v>
          </cell>
          <cell r="E1204" t="str">
            <v>Sobre Pedido</v>
          </cell>
          <cell r="F1204">
            <v>21</v>
          </cell>
        </row>
        <row r="1205">
          <cell r="A1205">
            <v>2295</v>
          </cell>
          <cell r="B1205" t="str">
            <v>SERVICIO ALCALINO 310 1 LT.</v>
          </cell>
          <cell r="C1205">
            <v>12</v>
          </cell>
          <cell r="D1205">
            <v>12</v>
          </cell>
          <cell r="E1205" t="str">
            <v>Sobre Pedido</v>
          </cell>
          <cell r="F1205">
            <v>21</v>
          </cell>
        </row>
        <row r="1206">
          <cell r="A1206">
            <v>2296</v>
          </cell>
          <cell r="B1206" t="str">
            <v>SERVICIO DETERGENTE 210 1 LT.</v>
          </cell>
          <cell r="C1206">
            <v>12</v>
          </cell>
          <cell r="D1206">
            <v>12</v>
          </cell>
          <cell r="E1206" t="str">
            <v>Sobre Pedido</v>
          </cell>
          <cell r="F1206">
            <v>21</v>
          </cell>
        </row>
        <row r="1207">
          <cell r="A1207">
            <v>2297</v>
          </cell>
          <cell r="B1207" t="str">
            <v>SERVICIO EMULSIFICANTE 110 1 L</v>
          </cell>
          <cell r="C1207">
            <v>12</v>
          </cell>
          <cell r="D1207">
            <v>12</v>
          </cell>
          <cell r="E1207" t="str">
            <v>Sobre Pedido</v>
          </cell>
          <cell r="F1207">
            <v>21</v>
          </cell>
        </row>
        <row r="1208">
          <cell r="A1208">
            <v>2298</v>
          </cell>
          <cell r="B1208" t="str">
            <v>SERVICIO SUAVIZANTE 610 1 LT.</v>
          </cell>
          <cell r="C1208">
            <v>12</v>
          </cell>
          <cell r="D1208">
            <v>12</v>
          </cell>
          <cell r="E1208" t="str">
            <v>Sobre Pedido</v>
          </cell>
          <cell r="F1208">
            <v>21</v>
          </cell>
        </row>
        <row r="1209">
          <cell r="A1209">
            <v>2299</v>
          </cell>
          <cell r="B1209" t="str">
            <v>SERVICIO NEUTRALIZANTE 510 1 L</v>
          </cell>
          <cell r="C1209">
            <v>12</v>
          </cell>
          <cell r="D1209">
            <v>12</v>
          </cell>
          <cell r="E1209" t="str">
            <v>Sobre Pedido</v>
          </cell>
          <cell r="F1209">
            <v>21</v>
          </cell>
        </row>
        <row r="1210">
          <cell r="A1210">
            <v>2300</v>
          </cell>
          <cell r="B1210" t="str">
            <v>SERVICIO BLANQUEADOR 450 1 L</v>
          </cell>
          <cell r="C1210">
            <v>12</v>
          </cell>
          <cell r="D1210">
            <v>12</v>
          </cell>
          <cell r="E1210" t="str">
            <v>Sobre Pedido</v>
          </cell>
          <cell r="F1210">
            <v>21</v>
          </cell>
        </row>
        <row r="1211">
          <cell r="A1211">
            <v>2301</v>
          </cell>
          <cell r="B1211" t="str">
            <v>DESPACH.DE TOALLA EN ROLLO BCO</v>
          </cell>
          <cell r="C1211">
            <v>1</v>
          </cell>
          <cell r="D1211">
            <v>1</v>
          </cell>
          <cell r="E1211" t="str">
            <v>Sobre Pedido</v>
          </cell>
          <cell r="F1211">
            <v>14</v>
          </cell>
        </row>
        <row r="1212">
          <cell r="A1212">
            <v>2302</v>
          </cell>
          <cell r="B1212" t="str">
            <v>DESPACH.DE TOALLA EN ROLLO HUM</v>
          </cell>
          <cell r="C1212">
            <v>1</v>
          </cell>
          <cell r="D1212">
            <v>1</v>
          </cell>
          <cell r="E1212" t="str">
            <v>Sobre Pedido</v>
          </cell>
          <cell r="F1212">
            <v>14</v>
          </cell>
        </row>
        <row r="1213">
          <cell r="A1213">
            <v>2303</v>
          </cell>
          <cell r="B1213" t="str">
            <v>DESPACHADOR VERSATWIN 2.5"HUMO</v>
          </cell>
          <cell r="C1213">
            <v>1</v>
          </cell>
          <cell r="D1213">
            <v>1</v>
          </cell>
          <cell r="E1213" t="str">
            <v>Sobre Pedido</v>
          </cell>
          <cell r="F1213">
            <v>14</v>
          </cell>
        </row>
        <row r="1214">
          <cell r="A1214">
            <v>2304</v>
          </cell>
          <cell r="B1214" t="str">
            <v>DESPACHADOR VERSATWIN 2.5"BCO.</v>
          </cell>
          <cell r="C1214">
            <v>1</v>
          </cell>
          <cell r="D1214">
            <v>1</v>
          </cell>
          <cell r="E1214" t="str">
            <v>Sobre Pedido</v>
          </cell>
          <cell r="F1214">
            <v>14</v>
          </cell>
        </row>
        <row r="1215">
          <cell r="A1215">
            <v>2305</v>
          </cell>
          <cell r="B1215" t="str">
            <v>DESPACHADOR AUTOCUT BLANCO</v>
          </cell>
          <cell r="C1215">
            <v>1</v>
          </cell>
          <cell r="D1215">
            <v>1</v>
          </cell>
          <cell r="E1215" t="str">
            <v>Sobre Pedido</v>
          </cell>
          <cell r="F1215">
            <v>7</v>
          </cell>
        </row>
        <row r="1216">
          <cell r="A1216">
            <v>2306</v>
          </cell>
          <cell r="B1216" t="str">
            <v>DESP. AUTOCUT GRIS METALICO</v>
          </cell>
          <cell r="C1216">
            <v>1</v>
          </cell>
          <cell r="D1216">
            <v>1</v>
          </cell>
          <cell r="E1216" t="str">
            <v>Sobre Pedido</v>
          </cell>
          <cell r="F1216">
            <v>7</v>
          </cell>
        </row>
        <row r="1217">
          <cell r="A1217">
            <v>2307</v>
          </cell>
          <cell r="B1217" t="str">
            <v>DESPACHADOR DE PAPEL ROLLSVAR</v>
          </cell>
          <cell r="C1217">
            <v>1</v>
          </cell>
          <cell r="D1217">
            <v>1</v>
          </cell>
          <cell r="E1217" t="str">
            <v>Sobre Pedido</v>
          </cell>
          <cell r="F1217">
            <v>7</v>
          </cell>
        </row>
        <row r="1218">
          <cell r="A1218">
            <v>2308</v>
          </cell>
          <cell r="B1218" t="str">
            <v>DESP. DE FLUIDO CENTRICO COLOR</v>
          </cell>
          <cell r="C1218">
            <v>1</v>
          </cell>
          <cell r="D1218">
            <v>1</v>
          </cell>
          <cell r="E1218" t="str">
            <v>Sobre Pedido</v>
          </cell>
          <cell r="F1218">
            <v>7</v>
          </cell>
        </row>
        <row r="1219">
          <cell r="A1219">
            <v>2309</v>
          </cell>
          <cell r="B1219" t="str">
            <v>DESP. DE FLUIDO CENTRICO COLOR</v>
          </cell>
          <cell r="C1219">
            <v>1</v>
          </cell>
          <cell r="D1219">
            <v>1</v>
          </cell>
          <cell r="E1219" t="str">
            <v>Sobre Pedido</v>
          </cell>
          <cell r="F1219">
            <v>7</v>
          </cell>
        </row>
        <row r="1220">
          <cell r="A1220">
            <v>2310</v>
          </cell>
          <cell r="B1220" t="str">
            <v>DESP.DE PUSH DE TOALLA EN ROLL</v>
          </cell>
          <cell r="C1220">
            <v>1</v>
          </cell>
          <cell r="D1220">
            <v>1</v>
          </cell>
          <cell r="E1220" t="str">
            <v>Sobre Pedido</v>
          </cell>
          <cell r="F1220">
            <v>7</v>
          </cell>
        </row>
        <row r="1221">
          <cell r="A1221">
            <v>2311</v>
          </cell>
          <cell r="B1221" t="str">
            <v>DESPACH.DE TOALLA INTERDOB.BCO</v>
          </cell>
          <cell r="C1221">
            <v>1</v>
          </cell>
          <cell r="D1221">
            <v>1</v>
          </cell>
          <cell r="E1221" t="str">
            <v>Sobre Pedido</v>
          </cell>
          <cell r="F1221">
            <v>14</v>
          </cell>
        </row>
        <row r="1222">
          <cell r="A1222">
            <v>2312</v>
          </cell>
          <cell r="B1222" t="str">
            <v>DESPACH.DE TOALLA INTERDOB.HUM</v>
          </cell>
          <cell r="C1222">
            <v>1</v>
          </cell>
          <cell r="D1222">
            <v>1</v>
          </cell>
          <cell r="E1222" t="str">
            <v>Sobre Pedido</v>
          </cell>
          <cell r="F1222">
            <v>14</v>
          </cell>
        </row>
        <row r="1223">
          <cell r="A1223">
            <v>2324</v>
          </cell>
          <cell r="B1223" t="str">
            <v>DESPACHADOR MINIROLLO 3.25"HUM</v>
          </cell>
          <cell r="C1223">
            <v>1</v>
          </cell>
          <cell r="D1223">
            <v>1</v>
          </cell>
          <cell r="E1223" t="str">
            <v>Sobre Pedido</v>
          </cell>
          <cell r="F1223">
            <v>14</v>
          </cell>
        </row>
        <row r="1224">
          <cell r="A1224">
            <v>2325</v>
          </cell>
          <cell r="B1224" t="str">
            <v>DESPACHADOR MINIROLLO 3.25"BCO</v>
          </cell>
          <cell r="C1224">
            <v>1</v>
          </cell>
          <cell r="D1224">
            <v>1</v>
          </cell>
          <cell r="E1224" t="str">
            <v>Sobre Pedido</v>
          </cell>
          <cell r="F1224">
            <v>14</v>
          </cell>
        </row>
        <row r="1225">
          <cell r="A1225">
            <v>2326</v>
          </cell>
          <cell r="B1225" t="str">
            <v>DINE A MAX USO MEDIO COCINAS</v>
          </cell>
          <cell r="C1225">
            <v>1</v>
          </cell>
          <cell r="D1225">
            <v>1</v>
          </cell>
          <cell r="E1225" t="str">
            <v>Sobre Pedido</v>
          </cell>
          <cell r="F1225">
            <v>21</v>
          </cell>
        </row>
        <row r="1226">
          <cell r="A1226">
            <v>2327</v>
          </cell>
          <cell r="B1226" t="str">
            <v>DINE A MAX USO MEDIO COCINAS</v>
          </cell>
          <cell r="C1226">
            <v>1</v>
          </cell>
          <cell r="D1226">
            <v>1</v>
          </cell>
          <cell r="E1226" t="str">
            <v>Sobre Pedido</v>
          </cell>
          <cell r="F1226">
            <v>21</v>
          </cell>
        </row>
        <row r="1227">
          <cell r="A1227">
            <v>2328</v>
          </cell>
          <cell r="B1227" t="str">
            <v>BRAWNY USO RUDO COCINAS 72</v>
          </cell>
          <cell r="C1227">
            <v>1</v>
          </cell>
          <cell r="D1227">
            <v>1</v>
          </cell>
          <cell r="E1227" t="str">
            <v>Sobre Pedido</v>
          </cell>
          <cell r="F1227">
            <v>21</v>
          </cell>
        </row>
        <row r="1228">
          <cell r="A1228">
            <v>2329</v>
          </cell>
          <cell r="B1228" t="str">
            <v>BRAWNY USO MEDIO COCINAS 150</v>
          </cell>
          <cell r="C1228">
            <v>1</v>
          </cell>
          <cell r="D1228">
            <v>1</v>
          </cell>
          <cell r="E1228" t="str">
            <v>Sobre Pedido</v>
          </cell>
          <cell r="F1228">
            <v>21</v>
          </cell>
        </row>
        <row r="1229">
          <cell r="A1229">
            <v>2330</v>
          </cell>
          <cell r="B1229" t="str">
            <v>BRAWNY USO RUDO 880 WIPERS H/S</v>
          </cell>
          <cell r="C1229">
            <v>1</v>
          </cell>
          <cell r="D1229">
            <v>1</v>
          </cell>
          <cell r="E1229" t="str">
            <v>Stock</v>
          </cell>
          <cell r="F1229">
            <v>7</v>
          </cell>
        </row>
        <row r="1230">
          <cell r="A1230">
            <v>2331</v>
          </cell>
          <cell r="B1230" t="str">
            <v>BRAWNY USO MEDIO 760 WIPERS</v>
          </cell>
          <cell r="C1230">
            <v>1</v>
          </cell>
          <cell r="D1230">
            <v>1</v>
          </cell>
          <cell r="E1230" t="str">
            <v>Stock</v>
          </cell>
          <cell r="F1230">
            <v>7</v>
          </cell>
        </row>
        <row r="1231">
          <cell r="A1231">
            <v>2332</v>
          </cell>
          <cell r="B1231" t="str">
            <v>BRAWNY MULTIUSOS 800 WIPERS</v>
          </cell>
          <cell r="C1231">
            <v>1</v>
          </cell>
          <cell r="D1231">
            <v>1</v>
          </cell>
          <cell r="E1231" t="str">
            <v>Stock</v>
          </cell>
          <cell r="F1231">
            <v>7</v>
          </cell>
        </row>
        <row r="1232">
          <cell r="A1232">
            <v>2333</v>
          </cell>
          <cell r="B1232" t="str">
            <v>ACCUWIPE USO LIGERO 1400 WIPER</v>
          </cell>
          <cell r="C1232">
            <v>1</v>
          </cell>
          <cell r="D1232">
            <v>1</v>
          </cell>
          <cell r="E1232" t="str">
            <v>Stock</v>
          </cell>
          <cell r="F1232">
            <v>7</v>
          </cell>
        </row>
        <row r="1233">
          <cell r="A1233">
            <v>2334</v>
          </cell>
          <cell r="B1233" t="str">
            <v>DINE A WIPE USO MEDIO 240W H/S</v>
          </cell>
          <cell r="C1233">
            <v>1</v>
          </cell>
          <cell r="D1233">
            <v>1</v>
          </cell>
          <cell r="E1233" t="str">
            <v>Stock</v>
          </cell>
          <cell r="F1233">
            <v>21</v>
          </cell>
        </row>
        <row r="1234">
          <cell r="A1234">
            <v>2335</v>
          </cell>
          <cell r="B1234" t="str">
            <v>DESPACHADOR MAXIROLLO 3.25"HUM</v>
          </cell>
          <cell r="C1234">
            <v>1</v>
          </cell>
          <cell r="D1234">
            <v>1</v>
          </cell>
          <cell r="E1234" t="str">
            <v>Stock</v>
          </cell>
          <cell r="F1234">
            <v>14</v>
          </cell>
        </row>
        <row r="1235">
          <cell r="A1235">
            <v>2336</v>
          </cell>
          <cell r="B1235" t="str">
            <v>DESPACHADOR MAXIROLLO 3.25"BCO</v>
          </cell>
          <cell r="C1235">
            <v>1</v>
          </cell>
          <cell r="D1235">
            <v>1</v>
          </cell>
          <cell r="E1235" t="str">
            <v>Stock</v>
          </cell>
          <cell r="F1235">
            <v>14</v>
          </cell>
        </row>
        <row r="1236">
          <cell r="A1236">
            <v>2338</v>
          </cell>
          <cell r="B1236" t="str">
            <v>SANI 560 1L CARTUCHO</v>
          </cell>
          <cell r="C1236">
            <v>3</v>
          </cell>
          <cell r="D1236">
            <v>3</v>
          </cell>
          <cell r="E1236" t="str">
            <v>Stock</v>
          </cell>
          <cell r="F1236">
            <v>8</v>
          </cell>
        </row>
        <row r="1237">
          <cell r="A1237">
            <v>2339</v>
          </cell>
          <cell r="B1237" t="str">
            <v>KEY DERM-O-XINE 1L CARTUCHO</v>
          </cell>
          <cell r="C1237">
            <v>3</v>
          </cell>
          <cell r="D1237">
            <v>3</v>
          </cell>
          <cell r="E1237" t="str">
            <v>Stock</v>
          </cell>
          <cell r="F1237">
            <v>8</v>
          </cell>
        </row>
        <row r="1238">
          <cell r="A1238">
            <v>2340</v>
          </cell>
          <cell r="B1238" t="str">
            <v>P. VERSATWIN PREMIUM H/D 95 M.</v>
          </cell>
          <cell r="C1238">
            <v>1</v>
          </cell>
          <cell r="D1238">
            <v>1</v>
          </cell>
          <cell r="E1238" t="str">
            <v>Stock</v>
          </cell>
          <cell r="F1238">
            <v>14</v>
          </cell>
        </row>
        <row r="1239">
          <cell r="A1239">
            <v>2341</v>
          </cell>
          <cell r="B1239" t="str">
            <v>SERVILLETERO DE MESA</v>
          </cell>
          <cell r="C1239">
            <v>1</v>
          </cell>
          <cell r="D1239">
            <v>1</v>
          </cell>
          <cell r="E1239" t="str">
            <v>Stock</v>
          </cell>
          <cell r="F1239">
            <v>14</v>
          </cell>
        </row>
        <row r="1240">
          <cell r="A1240">
            <v>2342</v>
          </cell>
          <cell r="B1240" t="str">
            <v>PAÑUELO FACIAL PREMIUM H/D</v>
          </cell>
          <cell r="C1240">
            <v>1</v>
          </cell>
          <cell r="D1240">
            <v>1</v>
          </cell>
          <cell r="E1240" t="str">
            <v>Stock</v>
          </cell>
          <cell r="F1240">
            <v>14</v>
          </cell>
        </row>
        <row r="1241">
          <cell r="A1241">
            <v>2343</v>
          </cell>
          <cell r="B1241" t="str">
            <v>KEY PAÑUELO FACIAL PAQ.C/100</v>
          </cell>
          <cell r="C1241">
            <v>1</v>
          </cell>
          <cell r="D1241">
            <v>1</v>
          </cell>
          <cell r="E1241" t="str">
            <v>Stock</v>
          </cell>
          <cell r="F1241">
            <v>21</v>
          </cell>
        </row>
        <row r="1242">
          <cell r="A1242">
            <v>2344</v>
          </cell>
          <cell r="B1242" t="str">
            <v>SERV.BARRACAFETERA MORNAP 12</v>
          </cell>
          <cell r="C1242">
            <v>12</v>
          </cell>
          <cell r="D1242">
            <v>12</v>
          </cell>
          <cell r="E1242" t="str">
            <v>Stock</v>
          </cell>
          <cell r="F1242">
            <v>14</v>
          </cell>
        </row>
        <row r="1243">
          <cell r="A1243">
            <v>2345</v>
          </cell>
          <cell r="B1243" t="str">
            <v>SERVILLETA BARRACAFETERA PAQ.</v>
          </cell>
          <cell r="C1243">
            <v>1</v>
          </cell>
          <cell r="D1243">
            <v>1</v>
          </cell>
          <cell r="E1243" t="str">
            <v>Stock</v>
          </cell>
          <cell r="F1243">
            <v>7</v>
          </cell>
        </row>
        <row r="1244">
          <cell r="A1244">
            <v>2346</v>
          </cell>
          <cell r="B1244" t="str">
            <v>SERVILLETA CLASICO CAJA C/6000</v>
          </cell>
          <cell r="C1244">
            <v>1</v>
          </cell>
          <cell r="D1244">
            <v>1</v>
          </cell>
          <cell r="E1244" t="str">
            <v>Stock</v>
          </cell>
          <cell r="F1244">
            <v>14</v>
          </cell>
        </row>
        <row r="1245">
          <cell r="A1245">
            <v>2347</v>
          </cell>
          <cell r="B1245" t="str">
            <v>SERVILLETA CLASICO CAJA C/6000</v>
          </cell>
          <cell r="C1245">
            <v>1</v>
          </cell>
          <cell r="D1245">
            <v>1</v>
          </cell>
          <cell r="E1245" t="str">
            <v>Stock</v>
          </cell>
          <cell r="F1245">
            <v>14</v>
          </cell>
        </row>
        <row r="1246">
          <cell r="A1246">
            <v>2349</v>
          </cell>
          <cell r="B1246" t="str">
            <v>TOALLA PARA COCINA 60 HD CAJA</v>
          </cell>
          <cell r="C1246">
            <v>1</v>
          </cell>
          <cell r="D1246">
            <v>1</v>
          </cell>
          <cell r="E1246" t="str">
            <v>Stock</v>
          </cell>
          <cell r="F1246">
            <v>21</v>
          </cell>
        </row>
        <row r="1247">
          <cell r="A1247">
            <v>2350</v>
          </cell>
          <cell r="B1247" t="str">
            <v>AMBITEC TOALLA ROLLO BCA H/S</v>
          </cell>
          <cell r="C1247">
            <v>1</v>
          </cell>
          <cell r="D1247">
            <v>1</v>
          </cell>
          <cell r="E1247" t="str">
            <v>Sobre Pedido</v>
          </cell>
          <cell r="F1247">
            <v>7</v>
          </cell>
        </row>
        <row r="1248">
          <cell r="A1248">
            <v>2351</v>
          </cell>
          <cell r="B1248" t="str">
            <v>AMBITEC TOALLA ROLLO NAT. H/S</v>
          </cell>
          <cell r="C1248">
            <v>1</v>
          </cell>
          <cell r="D1248">
            <v>1</v>
          </cell>
          <cell r="E1248" t="str">
            <v>Sobre Pedido</v>
          </cell>
          <cell r="F1248">
            <v>7</v>
          </cell>
        </row>
        <row r="1249">
          <cell r="A1249">
            <v>2352</v>
          </cell>
          <cell r="B1249" t="str">
            <v>T.EN ROLLO NATURAL H/S 180 M.</v>
          </cell>
          <cell r="C1249">
            <v>1</v>
          </cell>
          <cell r="D1249">
            <v>1</v>
          </cell>
          <cell r="E1249" t="str">
            <v>Sobre Pedido</v>
          </cell>
          <cell r="F1249">
            <v>14</v>
          </cell>
        </row>
        <row r="1250">
          <cell r="A1250">
            <v>2353</v>
          </cell>
          <cell r="B1250" t="str">
            <v>T.EN ROLLO NATURAL H/S 106 M.</v>
          </cell>
          <cell r="C1250">
            <v>1</v>
          </cell>
          <cell r="D1250">
            <v>1</v>
          </cell>
          <cell r="E1250" t="str">
            <v>Sobre Pedido</v>
          </cell>
          <cell r="F1250">
            <v>14</v>
          </cell>
        </row>
        <row r="1251">
          <cell r="A1251">
            <v>2355</v>
          </cell>
          <cell r="B1251" t="str">
            <v>T. EN ROLLO PREMIUM H/S 180 M.</v>
          </cell>
          <cell r="C1251">
            <v>1</v>
          </cell>
          <cell r="D1251">
            <v>1</v>
          </cell>
          <cell r="E1251" t="str">
            <v>Sobre Pedido</v>
          </cell>
          <cell r="F1251">
            <v>14</v>
          </cell>
        </row>
        <row r="1252">
          <cell r="A1252">
            <v>2356</v>
          </cell>
          <cell r="B1252" t="str">
            <v>T. EN ROLLO CLASICO H/S 180 M.</v>
          </cell>
          <cell r="C1252">
            <v>1</v>
          </cell>
          <cell r="D1252">
            <v>1</v>
          </cell>
          <cell r="E1252" t="str">
            <v>Sobre Pedido</v>
          </cell>
          <cell r="F1252">
            <v>14</v>
          </cell>
        </row>
        <row r="1253">
          <cell r="A1253">
            <v>2357</v>
          </cell>
          <cell r="B1253" t="str">
            <v>VANG.T. EN ROLLO H/S 165 M.BCA</v>
          </cell>
          <cell r="C1253">
            <v>1</v>
          </cell>
          <cell r="D1253">
            <v>1</v>
          </cell>
          <cell r="E1253" t="str">
            <v>Sobre Pedido</v>
          </cell>
          <cell r="F1253">
            <v>14</v>
          </cell>
        </row>
        <row r="1254">
          <cell r="A1254">
            <v>2360</v>
          </cell>
          <cell r="B1254" t="str">
            <v>TOALLA DE FLUIDO CENTRICO HD</v>
          </cell>
          <cell r="C1254">
            <v>1</v>
          </cell>
          <cell r="D1254">
            <v>1</v>
          </cell>
          <cell r="E1254" t="str">
            <v>Sobre Pedido</v>
          </cell>
          <cell r="F1254">
            <v>7</v>
          </cell>
        </row>
        <row r="1255">
          <cell r="A1255">
            <v>2361</v>
          </cell>
          <cell r="B1255" t="str">
            <v>T. INTERDOBLADA PREMIUM H/S</v>
          </cell>
          <cell r="C1255">
            <v>1</v>
          </cell>
          <cell r="D1255">
            <v>1</v>
          </cell>
          <cell r="E1255" t="str">
            <v>Sobre Pedido</v>
          </cell>
          <cell r="F1255">
            <v>14</v>
          </cell>
        </row>
        <row r="1256">
          <cell r="A1256">
            <v>2362</v>
          </cell>
          <cell r="B1256" t="str">
            <v>AMBITEC TOALLA INTERDOB.BCA HS</v>
          </cell>
          <cell r="C1256">
            <v>1</v>
          </cell>
          <cell r="D1256">
            <v>1</v>
          </cell>
          <cell r="E1256" t="str">
            <v>Sobre Pedido</v>
          </cell>
          <cell r="F1256">
            <v>7</v>
          </cell>
        </row>
        <row r="1257">
          <cell r="A1257">
            <v>2363</v>
          </cell>
          <cell r="B1257" t="str">
            <v>TOALLA INTERDOBLADA CLASICO HD</v>
          </cell>
          <cell r="C1257">
            <v>1</v>
          </cell>
          <cell r="D1257">
            <v>1</v>
          </cell>
          <cell r="E1257" t="str">
            <v>Sobre Pedido</v>
          </cell>
          <cell r="F1257">
            <v>21</v>
          </cell>
        </row>
        <row r="1258">
          <cell r="A1258">
            <v>2364</v>
          </cell>
          <cell r="B1258" t="str">
            <v>INT. PREMIUM BCA.H/S 8 PAQ/250</v>
          </cell>
          <cell r="C1258">
            <v>1</v>
          </cell>
          <cell r="D1258">
            <v>1</v>
          </cell>
          <cell r="E1258" t="str">
            <v>Sobre Pedido</v>
          </cell>
          <cell r="F1258">
            <v>14</v>
          </cell>
        </row>
        <row r="1259">
          <cell r="A1259">
            <v>2365</v>
          </cell>
          <cell r="B1259" t="str">
            <v>MAXIRROLLO CLASICO H/D 510 M</v>
          </cell>
          <cell r="C1259">
            <v>1</v>
          </cell>
          <cell r="D1259">
            <v>1</v>
          </cell>
          <cell r="E1259" t="str">
            <v>Sobre Pedido</v>
          </cell>
          <cell r="F1259">
            <v>14</v>
          </cell>
        </row>
        <row r="1260">
          <cell r="A1260">
            <v>2366</v>
          </cell>
          <cell r="B1260" t="str">
            <v>MINIROLLO CLASICO H/D 230 M</v>
          </cell>
          <cell r="C1260">
            <v>1</v>
          </cell>
          <cell r="D1260">
            <v>1</v>
          </cell>
          <cell r="E1260" t="str">
            <v>Sobre Pedido</v>
          </cell>
          <cell r="F1260">
            <v>14</v>
          </cell>
        </row>
        <row r="1261">
          <cell r="A1261">
            <v>2367</v>
          </cell>
          <cell r="B1261" t="str">
            <v>MINIROLLO CLASICO H/D 200 M.</v>
          </cell>
          <cell r="C1261">
            <v>1</v>
          </cell>
          <cell r="D1261">
            <v>1</v>
          </cell>
          <cell r="E1261" t="str">
            <v>Sobre Pedido</v>
          </cell>
          <cell r="F1261">
            <v>7</v>
          </cell>
        </row>
        <row r="1262">
          <cell r="A1262">
            <v>2368</v>
          </cell>
          <cell r="B1262" t="str">
            <v>MAXIROLLO CLASICO H/S 1200 M.</v>
          </cell>
          <cell r="C1262">
            <v>1</v>
          </cell>
          <cell r="D1262">
            <v>1</v>
          </cell>
          <cell r="E1262" t="str">
            <v>Sobre Pedido</v>
          </cell>
          <cell r="F1262">
            <v>14</v>
          </cell>
        </row>
        <row r="1263">
          <cell r="A1263">
            <v>2369</v>
          </cell>
          <cell r="B1263" t="str">
            <v>VANG. MINIROLLO H/D 200 M.C/12</v>
          </cell>
          <cell r="C1263">
            <v>1</v>
          </cell>
          <cell r="D1263">
            <v>1</v>
          </cell>
          <cell r="E1263" t="str">
            <v>Sobre Pedido</v>
          </cell>
          <cell r="F1263">
            <v>14</v>
          </cell>
        </row>
        <row r="1264">
          <cell r="A1264">
            <v>2370</v>
          </cell>
          <cell r="B1264" t="str">
            <v>VANG. MAXIROLLO H/D 400 M. C/6</v>
          </cell>
          <cell r="C1264">
            <v>1</v>
          </cell>
          <cell r="D1264">
            <v>1</v>
          </cell>
          <cell r="E1264" t="str">
            <v>Sobre Pedido</v>
          </cell>
          <cell r="F1264">
            <v>14</v>
          </cell>
        </row>
        <row r="1265">
          <cell r="A1265">
            <v>2371</v>
          </cell>
          <cell r="B1265" t="str">
            <v>MINIROLLO PREMIUM H/D 200 M.</v>
          </cell>
          <cell r="C1265">
            <v>1</v>
          </cell>
          <cell r="D1265">
            <v>1</v>
          </cell>
          <cell r="E1265" t="str">
            <v>Sobre Pedido</v>
          </cell>
          <cell r="F1265">
            <v>14</v>
          </cell>
        </row>
        <row r="1266">
          <cell r="A1266">
            <v>2373</v>
          </cell>
          <cell r="B1266" t="str">
            <v>VANG.PAPEL MAXIROLLO H/D 500 M</v>
          </cell>
          <cell r="C1266">
            <v>1</v>
          </cell>
          <cell r="D1266">
            <v>1</v>
          </cell>
          <cell r="E1266" t="str">
            <v>Sobre Pedido</v>
          </cell>
          <cell r="F1266">
            <v>7</v>
          </cell>
        </row>
        <row r="1267">
          <cell r="A1267">
            <v>2374</v>
          </cell>
          <cell r="B1267" t="str">
            <v>AMBITEC PAPEL MAXIROLLO CAJA/6</v>
          </cell>
          <cell r="C1267">
            <v>1</v>
          </cell>
          <cell r="D1267">
            <v>1</v>
          </cell>
          <cell r="E1267" t="str">
            <v>Sobre Pedido</v>
          </cell>
          <cell r="F1267">
            <v>7</v>
          </cell>
        </row>
        <row r="1268">
          <cell r="A1268">
            <v>2376</v>
          </cell>
          <cell r="B1268" t="str">
            <v>MAXIROLLO PREMIUM H/D 600 M.</v>
          </cell>
          <cell r="C1268">
            <v>1</v>
          </cell>
          <cell r="D1268">
            <v>1</v>
          </cell>
          <cell r="E1268" t="str">
            <v>Sobre Pedido</v>
          </cell>
          <cell r="F1268">
            <v>14</v>
          </cell>
        </row>
        <row r="1269">
          <cell r="A1269">
            <v>2378</v>
          </cell>
          <cell r="B1269" t="str">
            <v>PAPEL MAXIROLLO H/S 500 M. C/6</v>
          </cell>
          <cell r="C1269">
            <v>1</v>
          </cell>
          <cell r="D1269">
            <v>1</v>
          </cell>
          <cell r="E1269" t="str">
            <v>Sobre Pedido</v>
          </cell>
          <cell r="F1269">
            <v>14</v>
          </cell>
        </row>
        <row r="1270">
          <cell r="A1270">
            <v>2379</v>
          </cell>
          <cell r="B1270" t="str">
            <v>MAXIROLLO CLASICO 700 M. C/6</v>
          </cell>
          <cell r="C1270">
            <v>1</v>
          </cell>
          <cell r="D1270">
            <v>1</v>
          </cell>
          <cell r="E1270" t="str">
            <v>Sobre Pedido</v>
          </cell>
          <cell r="F1270">
            <v>14</v>
          </cell>
        </row>
        <row r="1271">
          <cell r="A1271">
            <v>2380</v>
          </cell>
          <cell r="B1271" t="str">
            <v>VANG. PAPEL TRADICIONAL 200 HD</v>
          </cell>
          <cell r="C1271">
            <v>1</v>
          </cell>
          <cell r="D1271">
            <v>1</v>
          </cell>
          <cell r="E1271" t="str">
            <v>Stock</v>
          </cell>
          <cell r="F1271">
            <v>14</v>
          </cell>
        </row>
        <row r="1272">
          <cell r="A1272">
            <v>2382</v>
          </cell>
          <cell r="B1272" t="str">
            <v>P. TRADICIONAL CLASICO 250 H/D</v>
          </cell>
          <cell r="C1272">
            <v>1</v>
          </cell>
          <cell r="D1272">
            <v>1</v>
          </cell>
          <cell r="E1272" t="str">
            <v>Stock</v>
          </cell>
          <cell r="F1272">
            <v>14</v>
          </cell>
        </row>
        <row r="1273">
          <cell r="A1273">
            <v>2383</v>
          </cell>
          <cell r="B1273" t="str">
            <v>PAPEL TRADIC.CLASICO 250HD 12P</v>
          </cell>
          <cell r="C1273">
            <v>12</v>
          </cell>
          <cell r="D1273">
            <v>12</v>
          </cell>
          <cell r="E1273" t="str">
            <v>Stock</v>
          </cell>
          <cell r="F1273">
            <v>7</v>
          </cell>
        </row>
        <row r="1274">
          <cell r="A1274">
            <v>2384</v>
          </cell>
          <cell r="B1274" t="str">
            <v>TRADICIONAL PREMIUM 500 H/D</v>
          </cell>
          <cell r="C1274">
            <v>1</v>
          </cell>
          <cell r="D1274">
            <v>1</v>
          </cell>
          <cell r="E1274" t="str">
            <v>Stock</v>
          </cell>
          <cell r="F1274">
            <v>7</v>
          </cell>
        </row>
        <row r="1275">
          <cell r="A1275">
            <v>2385</v>
          </cell>
          <cell r="B1275" t="str">
            <v>KEY PAPEL TRADICIONAL PREMIUM</v>
          </cell>
          <cell r="C1275">
            <v>1</v>
          </cell>
          <cell r="D1275">
            <v>1</v>
          </cell>
          <cell r="E1275" t="str">
            <v>Stock</v>
          </cell>
          <cell r="F1275">
            <v>7</v>
          </cell>
        </row>
        <row r="1276">
          <cell r="A1276">
            <v>2386</v>
          </cell>
          <cell r="B1276" t="str">
            <v>MINIROLLO PREMIUM H/D 300 M.</v>
          </cell>
          <cell r="C1276">
            <v>1</v>
          </cell>
          <cell r="D1276">
            <v>1</v>
          </cell>
          <cell r="E1276" t="str">
            <v>Stock</v>
          </cell>
          <cell r="F1276">
            <v>14</v>
          </cell>
        </row>
        <row r="1277">
          <cell r="A1277">
            <v>2387</v>
          </cell>
          <cell r="B1277" t="str">
            <v>AMBITEC PAPEL MINIROLLO CAJA12</v>
          </cell>
          <cell r="C1277">
            <v>1</v>
          </cell>
          <cell r="D1277">
            <v>1</v>
          </cell>
          <cell r="E1277" t="str">
            <v>Stock</v>
          </cell>
          <cell r="F1277">
            <v>7</v>
          </cell>
        </row>
        <row r="1278">
          <cell r="A1278">
            <v>2388</v>
          </cell>
          <cell r="B1278" t="str">
            <v>VANG.PAPEL MAXIROLLO H/S 1100M</v>
          </cell>
          <cell r="C1278">
            <v>1</v>
          </cell>
          <cell r="D1278">
            <v>1</v>
          </cell>
          <cell r="E1278" t="str">
            <v>Stock</v>
          </cell>
          <cell r="F1278">
            <v>7</v>
          </cell>
        </row>
        <row r="1279">
          <cell r="A1279">
            <v>2389</v>
          </cell>
          <cell r="B1279" t="str">
            <v>VANG. PAPEL MAXIROLLO H/S 750M</v>
          </cell>
          <cell r="C1279">
            <v>1</v>
          </cell>
          <cell r="D1279">
            <v>1</v>
          </cell>
          <cell r="E1279" t="str">
            <v>Stock</v>
          </cell>
          <cell r="F1279">
            <v>14</v>
          </cell>
        </row>
        <row r="1280">
          <cell r="A1280">
            <v>2390</v>
          </cell>
          <cell r="B1280" t="str">
            <v>PAPEL HIGIENICO ENVISION DE</v>
          </cell>
          <cell r="C1280">
            <v>1</v>
          </cell>
          <cell r="D1280">
            <v>1</v>
          </cell>
          <cell r="E1280" t="str">
            <v>Sobre Pedido</v>
          </cell>
          <cell r="F1280">
            <v>7</v>
          </cell>
        </row>
        <row r="1281">
          <cell r="A1281">
            <v>2393</v>
          </cell>
          <cell r="B1281" t="str">
            <v>MAXIROLLO CLASICO H/D 470 M.</v>
          </cell>
          <cell r="C1281">
            <v>1</v>
          </cell>
          <cell r="D1281">
            <v>1</v>
          </cell>
          <cell r="E1281" t="str">
            <v>Sobre Pedido</v>
          </cell>
          <cell r="F1281">
            <v>14</v>
          </cell>
        </row>
        <row r="1282">
          <cell r="A1282">
            <v>2396</v>
          </cell>
          <cell r="B1282" t="str">
            <v>VANG. T.INT.MELON H/S 8PAQ/250</v>
          </cell>
          <cell r="C1282">
            <v>1</v>
          </cell>
          <cell r="D1282">
            <v>1</v>
          </cell>
          <cell r="E1282" t="str">
            <v>Sobre Pedido</v>
          </cell>
          <cell r="F1282">
            <v>21</v>
          </cell>
        </row>
        <row r="1283">
          <cell r="A1283">
            <v>2397</v>
          </cell>
          <cell r="B1283" t="str">
            <v>VANG.T.INTERDOBLADA H/S MELON</v>
          </cell>
          <cell r="C1283">
            <v>1</v>
          </cell>
          <cell r="D1283">
            <v>1</v>
          </cell>
          <cell r="E1283" t="str">
            <v>Sobre Pedido</v>
          </cell>
          <cell r="F1283">
            <v>14</v>
          </cell>
        </row>
        <row r="1284">
          <cell r="A1284">
            <v>2398</v>
          </cell>
          <cell r="B1284" t="str">
            <v>MAXIROLLO PREMIUM H/D 500 M.</v>
          </cell>
          <cell r="C1284">
            <v>1</v>
          </cell>
          <cell r="D1284">
            <v>1</v>
          </cell>
          <cell r="E1284" t="str">
            <v>Sobre Pedido</v>
          </cell>
          <cell r="F1284">
            <v>14</v>
          </cell>
        </row>
        <row r="1285">
          <cell r="A1285">
            <v>2399</v>
          </cell>
          <cell r="B1285" t="str">
            <v>VANG.T.INTERDOBLADA H/S BLANCA</v>
          </cell>
          <cell r="C1285">
            <v>1</v>
          </cell>
          <cell r="D1285">
            <v>1</v>
          </cell>
          <cell r="E1285" t="str">
            <v>Sobre Pedido</v>
          </cell>
          <cell r="F1285">
            <v>14</v>
          </cell>
        </row>
        <row r="1286">
          <cell r="A1286">
            <v>2400</v>
          </cell>
          <cell r="B1286" t="str">
            <v>SERVICIO BLANQUEADOR 410 1 L</v>
          </cell>
          <cell r="C1286">
            <v>12</v>
          </cell>
          <cell r="D1286">
            <v>12</v>
          </cell>
          <cell r="E1286" t="str">
            <v>Sobre Pedido</v>
          </cell>
          <cell r="F1286">
            <v>21</v>
          </cell>
        </row>
        <row r="1287">
          <cell r="A1287">
            <v>2401</v>
          </cell>
          <cell r="B1287" t="str">
            <v>KEY EXTRACTO QUITAMANCHAS LIGE</v>
          </cell>
          <cell r="C1287">
            <v>72</v>
          </cell>
          <cell r="D1287">
            <v>72</v>
          </cell>
          <cell r="E1287" t="str">
            <v>Sobre Pedido</v>
          </cell>
          <cell r="F1287">
            <v>21</v>
          </cell>
        </row>
        <row r="1288">
          <cell r="A1288">
            <v>2402</v>
          </cell>
          <cell r="B1288" t="str">
            <v>KEY EXTRACTO QUITAMANCHAS LIGE</v>
          </cell>
          <cell r="C1288">
            <v>12</v>
          </cell>
          <cell r="D1288">
            <v>12</v>
          </cell>
          <cell r="E1288" t="str">
            <v>Sobre Pedido</v>
          </cell>
          <cell r="F1288">
            <v>8</v>
          </cell>
        </row>
        <row r="1289">
          <cell r="A1289">
            <v>2403</v>
          </cell>
          <cell r="B1289" t="str">
            <v>KEY EXTRACTO QUITAMANCHAS LIGE</v>
          </cell>
          <cell r="C1289">
            <v>4</v>
          </cell>
          <cell r="D1289">
            <v>4</v>
          </cell>
          <cell r="E1289" t="str">
            <v>Sobre Pedido</v>
          </cell>
          <cell r="F1289">
            <v>8</v>
          </cell>
        </row>
        <row r="1290">
          <cell r="A1290">
            <v>2406</v>
          </cell>
          <cell r="B1290" t="str">
            <v>KEY EXTRACTO QUITAGRASA 0.25LT</v>
          </cell>
          <cell r="C1290">
            <v>12</v>
          </cell>
          <cell r="D1290">
            <v>12</v>
          </cell>
          <cell r="E1290" t="str">
            <v>Sobre Pedido</v>
          </cell>
          <cell r="F1290">
            <v>21</v>
          </cell>
        </row>
        <row r="1291">
          <cell r="A1291">
            <v>2407</v>
          </cell>
          <cell r="B1291" t="str">
            <v>KEY EXTRACTO QUITAGRASA 1 LT</v>
          </cell>
          <cell r="C1291">
            <v>12</v>
          </cell>
          <cell r="D1291">
            <v>12</v>
          </cell>
          <cell r="E1291" t="str">
            <v>Sobre Pedido</v>
          </cell>
          <cell r="F1291">
            <v>8</v>
          </cell>
        </row>
        <row r="1292">
          <cell r="A1292">
            <v>2411</v>
          </cell>
          <cell r="B1292" t="str">
            <v>KEY EXTRACTO QUITAMANCHAS EN</v>
          </cell>
          <cell r="C1292">
            <v>12</v>
          </cell>
          <cell r="D1292">
            <v>12</v>
          </cell>
          <cell r="E1292" t="str">
            <v>Sobre Pedido</v>
          </cell>
          <cell r="F1292">
            <v>14</v>
          </cell>
        </row>
        <row r="1293">
          <cell r="A1293">
            <v>2416</v>
          </cell>
          <cell r="B1293" t="str">
            <v>KEY EXTRACTO QUITACHICLES</v>
          </cell>
          <cell r="C1293">
            <v>12</v>
          </cell>
          <cell r="D1293">
            <v>12</v>
          </cell>
          <cell r="E1293" t="str">
            <v>Stock</v>
          </cell>
          <cell r="F1293">
            <v>8</v>
          </cell>
        </row>
        <row r="1294">
          <cell r="A1294">
            <v>2418</v>
          </cell>
          <cell r="B1294" t="str">
            <v>KEY JABON SECUESTRANTE DE META</v>
          </cell>
          <cell r="C1294">
            <v>4</v>
          </cell>
          <cell r="D1294">
            <v>4</v>
          </cell>
          <cell r="E1294" t="str">
            <v>Stock</v>
          </cell>
          <cell r="F1294">
            <v>8</v>
          </cell>
        </row>
        <row r="1295">
          <cell r="A1295">
            <v>2419</v>
          </cell>
          <cell r="B1295" t="str">
            <v>KEY JABON SECUESTRANTE DE META</v>
          </cell>
          <cell r="C1295">
            <v>10</v>
          </cell>
          <cell r="D1295">
            <v>10</v>
          </cell>
          <cell r="E1295" t="str">
            <v>Sobre Pedido</v>
          </cell>
          <cell r="F1295">
            <v>21</v>
          </cell>
        </row>
        <row r="1296">
          <cell r="A1296">
            <v>2420</v>
          </cell>
          <cell r="B1296" t="str">
            <v>HYDROCONTROL BRW-800 11.34 KG.</v>
          </cell>
          <cell r="C1296">
            <v>1</v>
          </cell>
          <cell r="D1296">
            <v>1</v>
          </cell>
          <cell r="E1296" t="str">
            <v>Sobre Pedido</v>
          </cell>
          <cell r="F1296">
            <v>30</v>
          </cell>
        </row>
        <row r="1297">
          <cell r="A1297">
            <v>2421</v>
          </cell>
          <cell r="B1297" t="str">
            <v>HYDROCONTROL BRW-100 11.34 KG.</v>
          </cell>
          <cell r="C1297">
            <v>1</v>
          </cell>
          <cell r="D1297">
            <v>1</v>
          </cell>
          <cell r="E1297" t="str">
            <v>Sobre Pedido</v>
          </cell>
          <cell r="F1297">
            <v>30</v>
          </cell>
        </row>
        <row r="1298">
          <cell r="A1298">
            <v>2422</v>
          </cell>
          <cell r="B1298" t="str">
            <v>HYDROCONTROL BRW-600 11.35 KG.</v>
          </cell>
          <cell r="C1298">
            <v>1</v>
          </cell>
          <cell r="D1298">
            <v>1</v>
          </cell>
          <cell r="E1298" t="str">
            <v>Sobre Pedido</v>
          </cell>
          <cell r="F1298">
            <v>30</v>
          </cell>
        </row>
        <row r="1299">
          <cell r="A1299">
            <v>2424</v>
          </cell>
          <cell r="B1299" t="str">
            <v>HYDROCONTROL BRW-801 208.19 LT</v>
          </cell>
          <cell r="C1299">
            <v>1</v>
          </cell>
          <cell r="D1299">
            <v>1</v>
          </cell>
          <cell r="E1299" t="str">
            <v>Sobre Pedido</v>
          </cell>
          <cell r="F1299">
            <v>30</v>
          </cell>
        </row>
        <row r="1300">
          <cell r="A1300">
            <v>2425</v>
          </cell>
          <cell r="B1300" t="str">
            <v>HYDROCONTROL BRW-801 20 LT</v>
          </cell>
          <cell r="C1300">
            <v>1</v>
          </cell>
          <cell r="D1300">
            <v>1</v>
          </cell>
          <cell r="E1300" t="str">
            <v>Sobre Pedido</v>
          </cell>
          <cell r="F1300">
            <v>30</v>
          </cell>
        </row>
        <row r="1301">
          <cell r="A1301">
            <v>2426</v>
          </cell>
          <cell r="B1301" t="str">
            <v>HYDROCONTROL BRW-801 4 LT.</v>
          </cell>
          <cell r="C1301">
            <v>1</v>
          </cell>
          <cell r="D1301">
            <v>1</v>
          </cell>
          <cell r="E1301" t="str">
            <v>Sobre Pedido</v>
          </cell>
          <cell r="F1301">
            <v>30</v>
          </cell>
        </row>
        <row r="1302">
          <cell r="A1302">
            <v>2427</v>
          </cell>
          <cell r="B1302" t="str">
            <v>HYDROCONTROL BRW-500 11.34 KG.</v>
          </cell>
          <cell r="C1302">
            <v>1</v>
          </cell>
          <cell r="D1302">
            <v>1</v>
          </cell>
          <cell r="E1302" t="str">
            <v>Sobre Pedido</v>
          </cell>
          <cell r="F1302">
            <v>30</v>
          </cell>
        </row>
        <row r="1303">
          <cell r="A1303">
            <v>2431</v>
          </cell>
          <cell r="B1303" t="str">
            <v>KEY EXTRACTO LAVALFOMBRAS 0.25</v>
          </cell>
          <cell r="C1303">
            <v>12</v>
          </cell>
          <cell r="D1303">
            <v>12</v>
          </cell>
          <cell r="E1303" t="str">
            <v>Sobre Pedido</v>
          </cell>
          <cell r="F1303">
            <v>21</v>
          </cell>
        </row>
        <row r="1304">
          <cell r="A1304">
            <v>2433</v>
          </cell>
          <cell r="B1304" t="str">
            <v>KEY EXTRACTO LAVALFOMBRAS 4 LT</v>
          </cell>
          <cell r="C1304">
            <v>4</v>
          </cell>
          <cell r="D1304">
            <v>4</v>
          </cell>
          <cell r="E1304" t="str">
            <v>Sobre Pedido</v>
          </cell>
          <cell r="F1304">
            <v>8</v>
          </cell>
        </row>
        <row r="1305">
          <cell r="A1305">
            <v>2434</v>
          </cell>
          <cell r="B1305" t="str">
            <v>KEY EXTRACTO LAVALFOMBRAS 20 L</v>
          </cell>
          <cell r="C1305">
            <v>1</v>
          </cell>
          <cell r="D1305">
            <v>1</v>
          </cell>
          <cell r="E1305" t="str">
            <v>Sobre Pedido</v>
          </cell>
          <cell r="F1305">
            <v>8</v>
          </cell>
        </row>
        <row r="1306">
          <cell r="A1306">
            <v>2437</v>
          </cell>
          <cell r="B1306" t="str">
            <v>KOOL FLUSH ANTIESPUMANTE 1 LTO</v>
          </cell>
          <cell r="C1306">
            <v>12</v>
          </cell>
          <cell r="D1306">
            <v>12</v>
          </cell>
          <cell r="E1306" t="str">
            <v>Sobre Pedido</v>
          </cell>
          <cell r="F1306">
            <v>7</v>
          </cell>
        </row>
        <row r="1307">
          <cell r="A1307">
            <v>2441</v>
          </cell>
          <cell r="B1307" t="str">
            <v>KEY EXTRACTO PROFESIONAL 0.25L</v>
          </cell>
          <cell r="C1307">
            <v>12</v>
          </cell>
          <cell r="D1307">
            <v>72</v>
          </cell>
          <cell r="E1307" t="str">
            <v>Sobre Pedido</v>
          </cell>
          <cell r="F1307">
            <v>21</v>
          </cell>
        </row>
        <row r="1308">
          <cell r="A1308">
            <v>2443</v>
          </cell>
          <cell r="B1308" t="str">
            <v>KEY EXTRACTO PROFESIONAL 4 LT</v>
          </cell>
          <cell r="C1308">
            <v>4</v>
          </cell>
          <cell r="D1308">
            <v>4</v>
          </cell>
          <cell r="E1308" t="str">
            <v>Sobre Pedido</v>
          </cell>
          <cell r="F1308">
            <v>8</v>
          </cell>
        </row>
        <row r="1309">
          <cell r="A1309">
            <v>2444</v>
          </cell>
          <cell r="B1309" t="str">
            <v>KEY EXTRACTO PROFESIONAL 20 LT</v>
          </cell>
          <cell r="C1309">
            <v>1</v>
          </cell>
          <cell r="D1309">
            <v>1</v>
          </cell>
          <cell r="E1309" t="str">
            <v>Sobre Pedido</v>
          </cell>
          <cell r="F1309">
            <v>8</v>
          </cell>
        </row>
        <row r="1310">
          <cell r="A1310">
            <v>2446</v>
          </cell>
          <cell r="B1310" t="str">
            <v>KEY ANTIESPUMANTE 1 LT.</v>
          </cell>
          <cell r="C1310">
            <v>12</v>
          </cell>
          <cell r="D1310">
            <v>12</v>
          </cell>
          <cell r="E1310" t="str">
            <v>Stock</v>
          </cell>
          <cell r="F1310">
            <v>8</v>
          </cell>
        </row>
        <row r="1311">
          <cell r="A1311">
            <v>2449</v>
          </cell>
          <cell r="B1311" t="str">
            <v>KOOL FLUSH ACONDICIONADOR 1 L</v>
          </cell>
          <cell r="C1311">
            <v>20</v>
          </cell>
          <cell r="D1311">
            <v>20</v>
          </cell>
          <cell r="E1311" t="str">
            <v>Sobre Pedido</v>
          </cell>
          <cell r="F1311">
            <v>21</v>
          </cell>
        </row>
        <row r="1312">
          <cell r="A1312">
            <v>2450</v>
          </cell>
          <cell r="B1312" t="str">
            <v>KOOL FLUSH ACONDICIONADOR 1 LT</v>
          </cell>
          <cell r="C1312">
            <v>1</v>
          </cell>
          <cell r="D1312">
            <v>1</v>
          </cell>
          <cell r="E1312" t="str">
            <v>Sobre Pedido</v>
          </cell>
          <cell r="F1312">
            <v>7</v>
          </cell>
        </row>
        <row r="1313">
          <cell r="A1313">
            <v>2451</v>
          </cell>
          <cell r="B1313" t="str">
            <v>KEY EXTRACTO ANTIESPUMANTE0.25</v>
          </cell>
          <cell r="C1313">
            <v>12</v>
          </cell>
          <cell r="D1313">
            <v>12</v>
          </cell>
          <cell r="E1313" t="str">
            <v>Sobre Pedido</v>
          </cell>
          <cell r="F1313">
            <v>7</v>
          </cell>
        </row>
        <row r="1314">
          <cell r="A1314">
            <v>2452</v>
          </cell>
          <cell r="B1314" t="str">
            <v>KEY EXTRACTO ANTIESPUMANTE 1 L</v>
          </cell>
          <cell r="C1314">
            <v>12</v>
          </cell>
          <cell r="D1314">
            <v>12</v>
          </cell>
          <cell r="E1314" t="str">
            <v>Sobre Pedido</v>
          </cell>
          <cell r="F1314">
            <v>7</v>
          </cell>
        </row>
        <row r="1315">
          <cell r="A1315">
            <v>2453</v>
          </cell>
          <cell r="B1315" t="str">
            <v>KEY SPA SHAMPOO P/CUERPO 0.25L</v>
          </cell>
          <cell r="C1315">
            <v>12</v>
          </cell>
          <cell r="D1315">
            <v>12</v>
          </cell>
          <cell r="E1315" t="str">
            <v>Sobre Pedido</v>
          </cell>
          <cell r="F1315">
            <v>21</v>
          </cell>
        </row>
        <row r="1316">
          <cell r="A1316">
            <v>2454</v>
          </cell>
          <cell r="B1316" t="str">
            <v>KEY SPA SHAMPOO P/CUERPO 20 LT</v>
          </cell>
          <cell r="C1316">
            <v>1</v>
          </cell>
          <cell r="D1316">
            <v>10</v>
          </cell>
          <cell r="E1316" t="str">
            <v>Sobre Pedido</v>
          </cell>
          <cell r="F1316">
            <v>21</v>
          </cell>
        </row>
        <row r="1317">
          <cell r="A1317">
            <v>2456</v>
          </cell>
          <cell r="B1317" t="str">
            <v>KEY AIRE LIMPIO BOSQUE 0.25 LT</v>
          </cell>
          <cell r="C1317">
            <v>12</v>
          </cell>
          <cell r="D1317">
            <v>12</v>
          </cell>
          <cell r="E1317" t="str">
            <v>Sobre Pedido</v>
          </cell>
          <cell r="F1317">
            <v>21</v>
          </cell>
        </row>
        <row r="1318">
          <cell r="A1318">
            <v>2457</v>
          </cell>
          <cell r="B1318" t="str">
            <v>KEY AIRE LIMPIO BOSQUE AEROSOL</v>
          </cell>
          <cell r="C1318">
            <v>12</v>
          </cell>
          <cell r="D1318">
            <v>12</v>
          </cell>
          <cell r="E1318" t="str">
            <v>Sobre Pedido</v>
          </cell>
          <cell r="F1318">
            <v>28</v>
          </cell>
        </row>
        <row r="1319">
          <cell r="A1319">
            <v>2458</v>
          </cell>
          <cell r="B1319" t="str">
            <v>KEY AIRE LIMPIO BOSQUE 4 LTS.</v>
          </cell>
          <cell r="C1319">
            <v>4</v>
          </cell>
          <cell r="D1319">
            <v>4</v>
          </cell>
          <cell r="E1319" t="str">
            <v>Sobre Pedido</v>
          </cell>
          <cell r="F1319">
            <v>8</v>
          </cell>
        </row>
        <row r="1320">
          <cell r="A1320">
            <v>2459</v>
          </cell>
          <cell r="B1320" t="str">
            <v>KEY AIRE LIMPIO BOSQUE 20 LTS</v>
          </cell>
          <cell r="C1320">
            <v>1</v>
          </cell>
          <cell r="D1320">
            <v>1</v>
          </cell>
          <cell r="E1320" t="str">
            <v>Stock</v>
          </cell>
          <cell r="F1320">
            <v>8</v>
          </cell>
        </row>
        <row r="1321">
          <cell r="A1321">
            <v>2461</v>
          </cell>
          <cell r="B1321" t="str">
            <v>KEY AIRE LIMPIO-CANELA 0.25 LT</v>
          </cell>
          <cell r="C1321">
            <v>12</v>
          </cell>
          <cell r="D1321">
            <v>12</v>
          </cell>
          <cell r="E1321" t="str">
            <v>Sobre Pedido</v>
          </cell>
          <cell r="F1321">
            <v>21</v>
          </cell>
        </row>
        <row r="1322">
          <cell r="A1322">
            <v>2463</v>
          </cell>
          <cell r="B1322" t="str">
            <v>KEY AIRE LIMPIO CANELA 4 LTS</v>
          </cell>
          <cell r="C1322">
            <v>4</v>
          </cell>
          <cell r="D1322">
            <v>4</v>
          </cell>
          <cell r="E1322" t="str">
            <v>Stock</v>
          </cell>
          <cell r="F1322">
            <v>8</v>
          </cell>
        </row>
        <row r="1323">
          <cell r="A1323">
            <v>2464</v>
          </cell>
          <cell r="B1323" t="str">
            <v>KEY AIRE LIMPIO CANELA 20 LTS</v>
          </cell>
          <cell r="C1323">
            <v>1</v>
          </cell>
          <cell r="D1323">
            <v>1</v>
          </cell>
          <cell r="E1323" t="str">
            <v>Stock</v>
          </cell>
          <cell r="F1323">
            <v>8</v>
          </cell>
        </row>
        <row r="1324">
          <cell r="A1324">
            <v>2465</v>
          </cell>
          <cell r="B1324" t="str">
            <v>KEY AIRE LIMPIO CANELA 200 LTS</v>
          </cell>
          <cell r="C1324">
            <v>1</v>
          </cell>
          <cell r="D1324">
            <v>1</v>
          </cell>
          <cell r="E1324" t="str">
            <v>Sobre Pedido</v>
          </cell>
          <cell r="F1324">
            <v>21</v>
          </cell>
        </row>
        <row r="1325">
          <cell r="A1325">
            <v>2466</v>
          </cell>
          <cell r="B1325" t="str">
            <v>KEY AIRE LIMPIO-LIMA 0.25 LTS</v>
          </cell>
          <cell r="C1325">
            <v>1</v>
          </cell>
          <cell r="D1325">
            <v>1</v>
          </cell>
          <cell r="E1325" t="str">
            <v>Sobre Pedido</v>
          </cell>
          <cell r="F1325">
            <v>21</v>
          </cell>
        </row>
        <row r="1326">
          <cell r="A1326">
            <v>2468</v>
          </cell>
          <cell r="B1326" t="str">
            <v>KEY AIRE LIMPIO LIMA 4 LTS</v>
          </cell>
          <cell r="C1326">
            <v>4</v>
          </cell>
          <cell r="D1326">
            <v>4</v>
          </cell>
          <cell r="E1326" t="str">
            <v>Stock</v>
          </cell>
          <cell r="F1326">
            <v>8</v>
          </cell>
        </row>
        <row r="1327">
          <cell r="A1327">
            <v>2469</v>
          </cell>
          <cell r="B1327" t="str">
            <v>KEY AIRE LIMPIO LIMA 20 LTS</v>
          </cell>
          <cell r="C1327">
            <v>1</v>
          </cell>
          <cell r="D1327">
            <v>1</v>
          </cell>
          <cell r="E1327" t="str">
            <v>Stock</v>
          </cell>
          <cell r="F1327">
            <v>8</v>
          </cell>
        </row>
        <row r="1328">
          <cell r="A1328">
            <v>2471</v>
          </cell>
          <cell r="B1328" t="str">
            <v>AMB. AQUA C/ATOM. CLK 0.240 ML</v>
          </cell>
          <cell r="C1328">
            <v>12</v>
          </cell>
          <cell r="D1328">
            <v>12</v>
          </cell>
          <cell r="E1328" t="str">
            <v>Stock</v>
          </cell>
          <cell r="F1328">
            <v>7</v>
          </cell>
        </row>
        <row r="1329">
          <cell r="A1329">
            <v>2473</v>
          </cell>
          <cell r="B1329" t="str">
            <v>AMB. AMANECER C/ATOM. 240 ML</v>
          </cell>
          <cell r="C1329">
            <v>12</v>
          </cell>
          <cell r="D1329">
            <v>12</v>
          </cell>
          <cell r="E1329" t="str">
            <v>Stock</v>
          </cell>
          <cell r="F1329">
            <v>7</v>
          </cell>
        </row>
        <row r="1330">
          <cell r="A1330">
            <v>2474</v>
          </cell>
          <cell r="B1330" t="str">
            <v>AMB. MANZANA C/ATOM. 240 MLS</v>
          </cell>
          <cell r="C1330">
            <v>12</v>
          </cell>
          <cell r="D1330">
            <v>12</v>
          </cell>
          <cell r="E1330" t="str">
            <v>Stock</v>
          </cell>
          <cell r="F1330">
            <v>7</v>
          </cell>
        </row>
        <row r="1331">
          <cell r="A1331">
            <v>2475</v>
          </cell>
          <cell r="B1331" t="str">
            <v>KEY AIRE LIMPIO CANELA C/ATOM</v>
          </cell>
          <cell r="C1331">
            <v>12</v>
          </cell>
          <cell r="D1331">
            <v>12</v>
          </cell>
          <cell r="E1331" t="str">
            <v>Stock</v>
          </cell>
          <cell r="F1331">
            <v>7</v>
          </cell>
        </row>
        <row r="1332">
          <cell r="A1332">
            <v>2476</v>
          </cell>
          <cell r="B1332" t="str">
            <v>KEY AIRE LIMPIO LIMA C/ATOM.</v>
          </cell>
          <cell r="C1332">
            <v>12</v>
          </cell>
          <cell r="D1332">
            <v>12</v>
          </cell>
          <cell r="E1332" t="str">
            <v>Stock</v>
          </cell>
          <cell r="F1332">
            <v>7</v>
          </cell>
        </row>
        <row r="1333">
          <cell r="A1333">
            <v>2478</v>
          </cell>
          <cell r="B1333" t="str">
            <v>KOOL FLUSH 120 DESINCRUSTANTE</v>
          </cell>
          <cell r="C1333">
            <v>1</v>
          </cell>
          <cell r="D1333">
            <v>1</v>
          </cell>
          <cell r="E1333" t="str">
            <v>Stock</v>
          </cell>
          <cell r="F1333">
            <v>7</v>
          </cell>
        </row>
        <row r="1334">
          <cell r="A1334">
            <v>2479</v>
          </cell>
          <cell r="B1334" t="str">
            <v>KOOL FLUSH 120 DESINCRUST. 1 L</v>
          </cell>
          <cell r="C1334">
            <v>1</v>
          </cell>
          <cell r="D1334">
            <v>1</v>
          </cell>
          <cell r="E1334" t="str">
            <v>Stock</v>
          </cell>
          <cell r="F1334">
            <v>7</v>
          </cell>
        </row>
        <row r="1335">
          <cell r="A1335">
            <v>2481</v>
          </cell>
          <cell r="B1335" t="str">
            <v>BONNET LAVADOR 19" 1 PZA</v>
          </cell>
          <cell r="C1335">
            <v>1</v>
          </cell>
          <cell r="D1335">
            <v>1</v>
          </cell>
          <cell r="E1335" t="str">
            <v>Stock</v>
          </cell>
          <cell r="F1335">
            <v>14</v>
          </cell>
        </row>
        <row r="1336">
          <cell r="A1336">
            <v>2482</v>
          </cell>
          <cell r="B1336" t="str">
            <v>BONNET SECADOR 17" 1 PZA</v>
          </cell>
          <cell r="C1336">
            <v>1</v>
          </cell>
          <cell r="D1336">
            <v>1</v>
          </cell>
          <cell r="E1336" t="str">
            <v>Stock</v>
          </cell>
          <cell r="F1336">
            <v>14</v>
          </cell>
        </row>
        <row r="1337">
          <cell r="A1337">
            <v>2483</v>
          </cell>
          <cell r="B1337" t="str">
            <v>BONNET SECADOR 19" 1 PZA</v>
          </cell>
          <cell r="C1337">
            <v>1</v>
          </cell>
          <cell r="D1337">
            <v>1</v>
          </cell>
          <cell r="E1337" t="str">
            <v>Stock</v>
          </cell>
          <cell r="F1337">
            <v>14</v>
          </cell>
        </row>
        <row r="1338">
          <cell r="A1338">
            <v>2484</v>
          </cell>
          <cell r="B1338" t="str">
            <v>KOOL FLUSH PREVIO 1 LT.</v>
          </cell>
          <cell r="C1338">
            <v>20</v>
          </cell>
          <cell r="D1338">
            <v>20</v>
          </cell>
          <cell r="E1338" t="str">
            <v>Sobre Pedido</v>
          </cell>
          <cell r="F1338">
            <v>21</v>
          </cell>
        </row>
        <row r="1339">
          <cell r="A1339">
            <v>2485</v>
          </cell>
          <cell r="B1339" t="str">
            <v>KOOL FLUSH PREVIO 1 LT.</v>
          </cell>
          <cell r="C1339">
            <v>1</v>
          </cell>
          <cell r="D1339">
            <v>1</v>
          </cell>
          <cell r="E1339" t="str">
            <v>Sobre Pedido</v>
          </cell>
          <cell r="F1339">
            <v>7</v>
          </cell>
        </row>
        <row r="1340">
          <cell r="A1340">
            <v>2486</v>
          </cell>
          <cell r="B1340" t="str">
            <v>REMOVEDOR DE ALQUITRAN II 20 L</v>
          </cell>
          <cell r="C1340">
            <v>1</v>
          </cell>
          <cell r="D1340">
            <v>1</v>
          </cell>
          <cell r="E1340" t="str">
            <v>Sobre Pedido</v>
          </cell>
          <cell r="F1340">
            <v>8</v>
          </cell>
        </row>
        <row r="1341">
          <cell r="A1341">
            <v>2487</v>
          </cell>
          <cell r="B1341" t="str">
            <v>KEY REMOVEDOR DE ALQUITRAN II</v>
          </cell>
          <cell r="C1341">
            <v>1</v>
          </cell>
          <cell r="D1341">
            <v>1</v>
          </cell>
          <cell r="E1341" t="str">
            <v>Sobre Pedido</v>
          </cell>
          <cell r="F1341">
            <v>21</v>
          </cell>
        </row>
        <row r="1342">
          <cell r="A1342">
            <v>2488</v>
          </cell>
          <cell r="B1342" t="str">
            <v>KOOL FLUSH 100  DESINCRUSTANTE</v>
          </cell>
          <cell r="C1342">
            <v>1</v>
          </cell>
          <cell r="D1342">
            <v>1</v>
          </cell>
          <cell r="E1342" t="str">
            <v>Sobre Pedido</v>
          </cell>
          <cell r="F1342">
            <v>7</v>
          </cell>
        </row>
        <row r="1343">
          <cell r="A1343">
            <v>2489</v>
          </cell>
          <cell r="B1343" t="str">
            <v>KOOL FLUSH 100 DESINCRUSTANTE</v>
          </cell>
          <cell r="C1343">
            <v>20</v>
          </cell>
          <cell r="D1343">
            <v>20</v>
          </cell>
          <cell r="E1343" t="str">
            <v>Sobre Pedido</v>
          </cell>
          <cell r="F1343">
            <v>7</v>
          </cell>
        </row>
        <row r="1344">
          <cell r="A1344">
            <v>2490</v>
          </cell>
          <cell r="B1344" t="str">
            <v>KEY SOLVENTE DIELECTRICO</v>
          </cell>
          <cell r="C1344">
            <v>12</v>
          </cell>
          <cell r="D1344">
            <v>12</v>
          </cell>
          <cell r="E1344" t="str">
            <v>Sobre Pedido</v>
          </cell>
          <cell r="F1344">
            <v>8</v>
          </cell>
        </row>
        <row r="1345">
          <cell r="A1345">
            <v>2491</v>
          </cell>
          <cell r="B1345" t="str">
            <v>KEY SUPER D 0.25 LTS</v>
          </cell>
          <cell r="C1345">
            <v>1</v>
          </cell>
          <cell r="D1345">
            <v>1</v>
          </cell>
          <cell r="E1345" t="str">
            <v>Sobre Pedido</v>
          </cell>
          <cell r="F1345">
            <v>21</v>
          </cell>
        </row>
        <row r="1346">
          <cell r="A1346">
            <v>2493</v>
          </cell>
          <cell r="B1346" t="str">
            <v>KEY SUPER D 4 LTS</v>
          </cell>
          <cell r="C1346">
            <v>4</v>
          </cell>
          <cell r="D1346">
            <v>4</v>
          </cell>
          <cell r="E1346" t="str">
            <v>Stock</v>
          </cell>
          <cell r="F1346">
            <v>8</v>
          </cell>
        </row>
        <row r="1347">
          <cell r="A1347">
            <v>2494</v>
          </cell>
          <cell r="B1347" t="str">
            <v>KEY SUPER D 20 LTS</v>
          </cell>
          <cell r="C1347">
            <v>1</v>
          </cell>
          <cell r="D1347">
            <v>1</v>
          </cell>
          <cell r="E1347" t="str">
            <v>Stock</v>
          </cell>
          <cell r="F1347">
            <v>8</v>
          </cell>
        </row>
        <row r="1348">
          <cell r="A1348">
            <v>2495</v>
          </cell>
          <cell r="B1348" t="str">
            <v>KEY SUPER D 200 LTS</v>
          </cell>
          <cell r="C1348">
            <v>1</v>
          </cell>
          <cell r="D1348">
            <v>1</v>
          </cell>
          <cell r="E1348" t="str">
            <v>Sobre Pedido</v>
          </cell>
          <cell r="F1348">
            <v>14</v>
          </cell>
        </row>
        <row r="1349">
          <cell r="A1349">
            <v>2496</v>
          </cell>
          <cell r="B1349" t="str">
            <v>KEY AFLOJATODO AEROSOL 300 GR</v>
          </cell>
          <cell r="C1349">
            <v>12</v>
          </cell>
          <cell r="D1349">
            <v>12</v>
          </cell>
          <cell r="E1349" t="str">
            <v>Stock</v>
          </cell>
          <cell r="F1349">
            <v>8</v>
          </cell>
        </row>
        <row r="1350">
          <cell r="A1350">
            <v>2497</v>
          </cell>
          <cell r="B1350" t="str">
            <v>SHAMPOO P/MANOS 1 LT.</v>
          </cell>
          <cell r="C1350">
            <v>1</v>
          </cell>
          <cell r="D1350">
            <v>1</v>
          </cell>
          <cell r="E1350" t="str">
            <v>Stock</v>
          </cell>
          <cell r="F1350">
            <v>7</v>
          </cell>
        </row>
        <row r="1351">
          <cell r="A1351">
            <v>2498</v>
          </cell>
          <cell r="B1351" t="str">
            <v>REMOVEDOR DE ALQUITRAN II 1 L</v>
          </cell>
          <cell r="C1351">
            <v>200</v>
          </cell>
          <cell r="D1351">
            <v>200</v>
          </cell>
          <cell r="E1351" t="str">
            <v>Stock</v>
          </cell>
          <cell r="F1351">
            <v>8</v>
          </cell>
        </row>
        <row r="1352">
          <cell r="A1352">
            <v>2499</v>
          </cell>
          <cell r="B1352" t="str">
            <v>SOLVENTE DIELECTRICO 200 LTS.</v>
          </cell>
          <cell r="C1352">
            <v>1</v>
          </cell>
          <cell r="D1352">
            <v>1</v>
          </cell>
          <cell r="E1352" t="str">
            <v>Stock</v>
          </cell>
          <cell r="F1352">
            <v>7</v>
          </cell>
        </row>
        <row r="1353">
          <cell r="A1353">
            <v>2500</v>
          </cell>
          <cell r="B1353" t="str">
            <v>DESENGRAS. KEY SUPERD 1L (200L</v>
          </cell>
          <cell r="C1353">
            <v>200</v>
          </cell>
          <cell r="D1353">
            <v>200</v>
          </cell>
          <cell r="E1353" t="str">
            <v>Sobre Pedido</v>
          </cell>
          <cell r="F1353">
            <v>14</v>
          </cell>
        </row>
        <row r="1354">
          <cell r="A1354">
            <v>2501</v>
          </cell>
          <cell r="B1354" t="str">
            <v>DESPACH.DE TOALLA EN ROLLO BCO</v>
          </cell>
          <cell r="C1354">
            <v>1</v>
          </cell>
          <cell r="D1354">
            <v>1</v>
          </cell>
          <cell r="E1354" t="str">
            <v>Sobre Pedido</v>
          </cell>
          <cell r="F1354">
            <v>14</v>
          </cell>
        </row>
        <row r="1355">
          <cell r="A1355">
            <v>2502</v>
          </cell>
          <cell r="B1355" t="str">
            <v>DESPACH.DE TOALLA EN ROLLO HUM</v>
          </cell>
          <cell r="C1355">
            <v>1</v>
          </cell>
          <cell r="D1355">
            <v>1</v>
          </cell>
          <cell r="E1355" t="str">
            <v>Sobre Pedido</v>
          </cell>
          <cell r="F1355">
            <v>14</v>
          </cell>
        </row>
        <row r="1356">
          <cell r="A1356">
            <v>2503</v>
          </cell>
          <cell r="B1356" t="str">
            <v>DESPACHADOR VERSATWIN 2.5"HUMO</v>
          </cell>
          <cell r="C1356">
            <v>1</v>
          </cell>
          <cell r="D1356">
            <v>1</v>
          </cell>
          <cell r="E1356" t="str">
            <v>Sobre Pedido</v>
          </cell>
          <cell r="F1356">
            <v>14</v>
          </cell>
        </row>
        <row r="1357">
          <cell r="A1357">
            <v>2504</v>
          </cell>
          <cell r="B1357" t="str">
            <v>DESPACHADOR VERSATWIN 2.5"BCO</v>
          </cell>
          <cell r="C1357">
            <v>1</v>
          </cell>
          <cell r="D1357">
            <v>1</v>
          </cell>
          <cell r="E1357" t="str">
            <v>Sobre Pedido</v>
          </cell>
          <cell r="F1357">
            <v>14</v>
          </cell>
        </row>
        <row r="1358">
          <cell r="A1358">
            <v>2505</v>
          </cell>
          <cell r="B1358" t="str">
            <v>DESP. TOALLA ADJUST A-MATIC</v>
          </cell>
          <cell r="C1358">
            <v>1</v>
          </cell>
          <cell r="D1358">
            <v>1</v>
          </cell>
          <cell r="E1358" t="str">
            <v>Sobre Pedido</v>
          </cell>
          <cell r="F1358">
            <v>7</v>
          </cell>
        </row>
        <row r="1359">
          <cell r="A1359">
            <v>2506</v>
          </cell>
          <cell r="B1359" t="str">
            <v>DESP. INTERDOBLADA COMBI-FOLD</v>
          </cell>
          <cell r="C1359">
            <v>1</v>
          </cell>
          <cell r="D1359">
            <v>1</v>
          </cell>
          <cell r="E1359" t="str">
            <v>Sobre Pedido</v>
          </cell>
          <cell r="F1359">
            <v>7</v>
          </cell>
        </row>
        <row r="1360">
          <cell r="A1360">
            <v>2507</v>
          </cell>
          <cell r="B1360" t="str">
            <v>DESPACHADOR DE PAPEL ROLLSVAR</v>
          </cell>
          <cell r="C1360">
            <v>1</v>
          </cell>
          <cell r="D1360">
            <v>1</v>
          </cell>
          <cell r="E1360" t="str">
            <v>Sobre Pedido</v>
          </cell>
          <cell r="F1360">
            <v>7</v>
          </cell>
        </row>
        <row r="1361">
          <cell r="A1361">
            <v>2508</v>
          </cell>
          <cell r="B1361" t="str">
            <v>DESP. DE FLUIDO CENTRICO COLOR</v>
          </cell>
          <cell r="C1361">
            <v>1</v>
          </cell>
          <cell r="D1361">
            <v>1</v>
          </cell>
          <cell r="E1361" t="str">
            <v>Sobre Pedido</v>
          </cell>
          <cell r="F1361">
            <v>7</v>
          </cell>
        </row>
        <row r="1362">
          <cell r="A1362">
            <v>2509</v>
          </cell>
          <cell r="B1362" t="str">
            <v>DESP. DE FLUIDO CENTRICO COLOR</v>
          </cell>
          <cell r="C1362">
            <v>1</v>
          </cell>
          <cell r="D1362">
            <v>1</v>
          </cell>
          <cell r="E1362" t="str">
            <v>Sobre Pedido</v>
          </cell>
          <cell r="F1362">
            <v>7</v>
          </cell>
        </row>
        <row r="1363">
          <cell r="A1363">
            <v>2510</v>
          </cell>
          <cell r="B1363" t="str">
            <v>DESP.DE PUSH DE TOALLA EN ROLL</v>
          </cell>
          <cell r="C1363">
            <v>1</v>
          </cell>
          <cell r="D1363">
            <v>1</v>
          </cell>
          <cell r="E1363" t="str">
            <v>Sobre Pedido</v>
          </cell>
          <cell r="F1363">
            <v>7</v>
          </cell>
        </row>
        <row r="1364">
          <cell r="A1364">
            <v>2511</v>
          </cell>
          <cell r="B1364" t="str">
            <v>DESPACH.DE TOALLA INTERDOB.BCO</v>
          </cell>
          <cell r="C1364">
            <v>1</v>
          </cell>
          <cell r="D1364">
            <v>1</v>
          </cell>
          <cell r="E1364" t="str">
            <v>Sobre Pedido</v>
          </cell>
          <cell r="F1364">
            <v>14</v>
          </cell>
        </row>
        <row r="1365">
          <cell r="A1365">
            <v>2512</v>
          </cell>
          <cell r="B1365" t="str">
            <v>DESPACH.DE TOALLA INTERDOB.HUM</v>
          </cell>
          <cell r="C1365">
            <v>1</v>
          </cell>
          <cell r="D1365">
            <v>1</v>
          </cell>
          <cell r="E1365" t="str">
            <v>Sobre Pedido</v>
          </cell>
          <cell r="F1365">
            <v>14</v>
          </cell>
        </row>
        <row r="1366">
          <cell r="A1366">
            <v>2524</v>
          </cell>
          <cell r="B1366" t="str">
            <v>DESPACHADOR MINIROLLO 3.25"HUM</v>
          </cell>
          <cell r="C1366">
            <v>1</v>
          </cell>
          <cell r="D1366">
            <v>1</v>
          </cell>
          <cell r="E1366" t="str">
            <v>Sobre Pedido</v>
          </cell>
          <cell r="F1366">
            <v>14</v>
          </cell>
        </row>
        <row r="1367">
          <cell r="A1367">
            <v>2525</v>
          </cell>
          <cell r="B1367" t="str">
            <v>DESPACHADOR MINIROLLO 3.25"BCO</v>
          </cell>
          <cell r="C1367">
            <v>1</v>
          </cell>
          <cell r="D1367">
            <v>1</v>
          </cell>
          <cell r="E1367" t="str">
            <v>Sobre Pedido</v>
          </cell>
          <cell r="F1367">
            <v>14</v>
          </cell>
        </row>
        <row r="1368">
          <cell r="A1368">
            <v>2528</v>
          </cell>
          <cell r="B1368" t="str">
            <v>BRAWNY USO RUDO COCINAS 72</v>
          </cell>
          <cell r="C1368">
            <v>1</v>
          </cell>
          <cell r="D1368">
            <v>1</v>
          </cell>
          <cell r="E1368" t="str">
            <v>Sobre Pedido</v>
          </cell>
          <cell r="F1368">
            <v>21</v>
          </cell>
        </row>
        <row r="1369">
          <cell r="A1369">
            <v>2529</v>
          </cell>
          <cell r="B1369" t="str">
            <v>BRAWNY USO MEDIO COCINAS 150</v>
          </cell>
          <cell r="C1369">
            <v>1</v>
          </cell>
          <cell r="D1369">
            <v>1</v>
          </cell>
          <cell r="E1369" t="str">
            <v>Sobre Pedido</v>
          </cell>
          <cell r="F1369">
            <v>21</v>
          </cell>
        </row>
        <row r="1370">
          <cell r="A1370">
            <v>2530</v>
          </cell>
          <cell r="B1370" t="str">
            <v>BRAWNY USO RUDO 880 WIPERS H/S</v>
          </cell>
          <cell r="C1370">
            <v>1</v>
          </cell>
          <cell r="D1370">
            <v>1</v>
          </cell>
          <cell r="E1370" t="str">
            <v>Sobre Pedido</v>
          </cell>
          <cell r="F1370">
            <v>7</v>
          </cell>
        </row>
        <row r="1371">
          <cell r="A1371">
            <v>2531</v>
          </cell>
          <cell r="B1371" t="str">
            <v>BRAWNY USO MEDIO 760 WIPERS</v>
          </cell>
          <cell r="C1371">
            <v>1</v>
          </cell>
          <cell r="D1371">
            <v>1</v>
          </cell>
          <cell r="E1371" t="str">
            <v>Sobre Pedido</v>
          </cell>
          <cell r="F1371">
            <v>7</v>
          </cell>
        </row>
        <row r="1372">
          <cell r="A1372">
            <v>2532</v>
          </cell>
          <cell r="B1372" t="str">
            <v>BRAWNY MULTIUSOS 800 WIPERS</v>
          </cell>
          <cell r="C1372">
            <v>1</v>
          </cell>
          <cell r="D1372">
            <v>1</v>
          </cell>
          <cell r="E1372" t="str">
            <v>Sobre Pedido</v>
          </cell>
          <cell r="F1372">
            <v>7</v>
          </cell>
        </row>
        <row r="1373">
          <cell r="A1373">
            <v>2533</v>
          </cell>
          <cell r="B1373" t="str">
            <v>ACCUWIPE USO LIGERO 1400 WIPER</v>
          </cell>
          <cell r="C1373">
            <v>1</v>
          </cell>
          <cell r="D1373">
            <v>1</v>
          </cell>
          <cell r="E1373" t="str">
            <v>Sobre Pedido</v>
          </cell>
          <cell r="F1373">
            <v>7</v>
          </cell>
        </row>
        <row r="1374">
          <cell r="A1374">
            <v>2535</v>
          </cell>
          <cell r="B1374" t="str">
            <v>DESPACHADOR MAXIROLLO 3.25"HUM</v>
          </cell>
          <cell r="C1374">
            <v>1</v>
          </cell>
          <cell r="D1374">
            <v>1</v>
          </cell>
          <cell r="E1374" t="str">
            <v>Sobre Pedido</v>
          </cell>
          <cell r="F1374">
            <v>14</v>
          </cell>
        </row>
        <row r="1375">
          <cell r="A1375">
            <v>2536</v>
          </cell>
          <cell r="B1375" t="str">
            <v>DESPACHADOR MAXIROLLO 3.25"BCO</v>
          </cell>
          <cell r="C1375">
            <v>1</v>
          </cell>
          <cell r="D1375">
            <v>1</v>
          </cell>
          <cell r="E1375" t="str">
            <v>Sobre Pedido</v>
          </cell>
          <cell r="F1375">
            <v>14</v>
          </cell>
        </row>
        <row r="1376">
          <cell r="A1376">
            <v>2540</v>
          </cell>
          <cell r="B1376" t="str">
            <v>PAP.VERSATWIN PREMIUM H/D 95 M</v>
          </cell>
          <cell r="C1376">
            <v>1</v>
          </cell>
          <cell r="D1376">
            <v>1</v>
          </cell>
          <cell r="E1376" t="str">
            <v>Sobre Pedido</v>
          </cell>
          <cell r="F1376">
            <v>14</v>
          </cell>
        </row>
        <row r="1377">
          <cell r="A1377">
            <v>2541</v>
          </cell>
          <cell r="B1377" t="str">
            <v>SERVILLETERO DE MESA</v>
          </cell>
          <cell r="C1377">
            <v>1</v>
          </cell>
          <cell r="D1377">
            <v>1</v>
          </cell>
          <cell r="E1377" t="str">
            <v>Sobre Pedido</v>
          </cell>
          <cell r="F1377">
            <v>14</v>
          </cell>
        </row>
        <row r="1378">
          <cell r="A1378">
            <v>2542</v>
          </cell>
          <cell r="B1378" t="str">
            <v>PAÑUELO FACIAL PREMIUM H/D</v>
          </cell>
          <cell r="C1378">
            <v>1</v>
          </cell>
          <cell r="D1378">
            <v>1</v>
          </cell>
          <cell r="E1378" t="str">
            <v>Sobre Pedido</v>
          </cell>
          <cell r="F1378">
            <v>14</v>
          </cell>
        </row>
        <row r="1379">
          <cell r="A1379">
            <v>2545</v>
          </cell>
          <cell r="B1379" t="str">
            <v>SERVILLETA BARRACAFETERA PAQ.</v>
          </cell>
          <cell r="C1379">
            <v>1</v>
          </cell>
          <cell r="D1379">
            <v>1</v>
          </cell>
          <cell r="E1379" t="str">
            <v>Sobre Pedido</v>
          </cell>
          <cell r="F1379">
            <v>7</v>
          </cell>
        </row>
        <row r="1380">
          <cell r="A1380">
            <v>2546</v>
          </cell>
          <cell r="B1380" t="str">
            <v>SERVILLETA CLASICO CAJA C/6000</v>
          </cell>
          <cell r="C1380">
            <v>1</v>
          </cell>
          <cell r="D1380">
            <v>1</v>
          </cell>
          <cell r="E1380" t="str">
            <v>Sobre Pedido</v>
          </cell>
          <cell r="F1380">
            <v>14</v>
          </cell>
        </row>
        <row r="1381">
          <cell r="A1381">
            <v>2547</v>
          </cell>
          <cell r="B1381" t="str">
            <v>SERVILLETA CLASICO CAJA C/6000</v>
          </cell>
          <cell r="C1381">
            <v>1</v>
          </cell>
          <cell r="D1381">
            <v>1</v>
          </cell>
          <cell r="E1381" t="str">
            <v>Sobre Pedido</v>
          </cell>
          <cell r="F1381">
            <v>14</v>
          </cell>
        </row>
        <row r="1382">
          <cell r="A1382">
            <v>2549</v>
          </cell>
          <cell r="B1382" t="str">
            <v>TOALLA PARA COCINA 60 HD CAJA</v>
          </cell>
          <cell r="C1382">
            <v>1</v>
          </cell>
          <cell r="D1382">
            <v>1</v>
          </cell>
          <cell r="E1382" t="str">
            <v>Sobre Pedido</v>
          </cell>
          <cell r="F1382">
            <v>21</v>
          </cell>
        </row>
        <row r="1383">
          <cell r="A1383">
            <v>2550</v>
          </cell>
          <cell r="B1383" t="str">
            <v>AMBITEC TOALLA ROLLO BCA H/S</v>
          </cell>
          <cell r="C1383">
            <v>1</v>
          </cell>
          <cell r="D1383">
            <v>1</v>
          </cell>
          <cell r="E1383" t="str">
            <v>Sobre Pedido</v>
          </cell>
          <cell r="F1383">
            <v>7</v>
          </cell>
        </row>
        <row r="1384">
          <cell r="A1384">
            <v>2551</v>
          </cell>
          <cell r="B1384" t="str">
            <v>AMBITEC TOALLA ROLLO NAT. H/S</v>
          </cell>
          <cell r="C1384">
            <v>1</v>
          </cell>
          <cell r="D1384">
            <v>1</v>
          </cell>
          <cell r="E1384" t="str">
            <v>Sobre Pedido</v>
          </cell>
          <cell r="F1384">
            <v>7</v>
          </cell>
        </row>
        <row r="1385">
          <cell r="A1385">
            <v>2552</v>
          </cell>
          <cell r="B1385" t="str">
            <v>T.EN ROLLO NATURAL H/S 180 M.</v>
          </cell>
          <cell r="C1385">
            <v>1</v>
          </cell>
          <cell r="D1385">
            <v>1</v>
          </cell>
          <cell r="E1385" t="str">
            <v>Sobre Pedido</v>
          </cell>
          <cell r="F1385">
            <v>14</v>
          </cell>
        </row>
        <row r="1386">
          <cell r="A1386">
            <v>2553</v>
          </cell>
          <cell r="B1386" t="str">
            <v>T.EN ROLLO NATURAL H/S 106 M.</v>
          </cell>
          <cell r="C1386">
            <v>1</v>
          </cell>
          <cell r="D1386">
            <v>1</v>
          </cell>
          <cell r="E1386" t="str">
            <v>Sobre Pedido</v>
          </cell>
          <cell r="F1386">
            <v>14</v>
          </cell>
        </row>
        <row r="1387">
          <cell r="A1387">
            <v>2555</v>
          </cell>
          <cell r="B1387" t="str">
            <v>T.EN ROLLO PREMIUM H/S 180 M.</v>
          </cell>
          <cell r="C1387">
            <v>1</v>
          </cell>
          <cell r="D1387">
            <v>1</v>
          </cell>
          <cell r="E1387" t="str">
            <v>Sobre Pedido</v>
          </cell>
          <cell r="F1387">
            <v>14</v>
          </cell>
        </row>
        <row r="1388">
          <cell r="A1388">
            <v>2556</v>
          </cell>
          <cell r="B1388" t="str">
            <v>T.EN ROLLO CLASICO H/S 180 M.</v>
          </cell>
          <cell r="C1388">
            <v>1</v>
          </cell>
          <cell r="D1388">
            <v>1</v>
          </cell>
          <cell r="E1388" t="str">
            <v>Sobre Pedido</v>
          </cell>
          <cell r="F1388">
            <v>14</v>
          </cell>
        </row>
        <row r="1389">
          <cell r="A1389">
            <v>2557</v>
          </cell>
          <cell r="B1389" t="str">
            <v>VANG.T.EN ROLLO H/S BCA.165 M</v>
          </cell>
          <cell r="C1389">
            <v>1</v>
          </cell>
          <cell r="D1389">
            <v>1</v>
          </cell>
          <cell r="E1389" t="str">
            <v>Sobre Pedido</v>
          </cell>
          <cell r="F1389">
            <v>14</v>
          </cell>
        </row>
        <row r="1390">
          <cell r="A1390">
            <v>2560</v>
          </cell>
          <cell r="B1390" t="str">
            <v>TOALLA DE FLUIDO CENTRICO HD</v>
          </cell>
          <cell r="C1390">
            <v>1</v>
          </cell>
          <cell r="D1390">
            <v>1</v>
          </cell>
          <cell r="E1390" t="str">
            <v>Sobre Pedido</v>
          </cell>
          <cell r="F1390">
            <v>7</v>
          </cell>
        </row>
        <row r="1391">
          <cell r="A1391">
            <v>2561</v>
          </cell>
          <cell r="B1391" t="str">
            <v>T. INTERDOBLADA PREMIUM H/S</v>
          </cell>
          <cell r="C1391">
            <v>1</v>
          </cell>
          <cell r="D1391">
            <v>1</v>
          </cell>
          <cell r="E1391" t="str">
            <v>Sobre Pedido</v>
          </cell>
          <cell r="F1391">
            <v>14</v>
          </cell>
        </row>
        <row r="1392">
          <cell r="A1392">
            <v>2562</v>
          </cell>
          <cell r="B1392" t="str">
            <v>AMBITEC TOALLA INTERDOB.BCA HS</v>
          </cell>
          <cell r="C1392">
            <v>1</v>
          </cell>
          <cell r="D1392">
            <v>1</v>
          </cell>
          <cell r="E1392" t="str">
            <v>Sobre Pedido</v>
          </cell>
          <cell r="F1392">
            <v>7</v>
          </cell>
        </row>
        <row r="1393">
          <cell r="A1393">
            <v>2563</v>
          </cell>
          <cell r="B1393" t="str">
            <v>TOALLA INTERDOBLADA CLASICO HD</v>
          </cell>
          <cell r="C1393">
            <v>1</v>
          </cell>
          <cell r="D1393">
            <v>1</v>
          </cell>
          <cell r="E1393" t="str">
            <v>Sobre Pedido</v>
          </cell>
          <cell r="F1393">
            <v>14</v>
          </cell>
        </row>
        <row r="1394">
          <cell r="A1394">
            <v>2564</v>
          </cell>
          <cell r="B1394" t="str">
            <v>MAXIROLLO CLASICO H/D 400 M.</v>
          </cell>
          <cell r="C1394">
            <v>1</v>
          </cell>
          <cell r="D1394">
            <v>1</v>
          </cell>
          <cell r="E1394" t="str">
            <v>Sobre Pedido</v>
          </cell>
          <cell r="F1394">
            <v>14</v>
          </cell>
        </row>
        <row r="1395">
          <cell r="A1395">
            <v>2565</v>
          </cell>
          <cell r="B1395" t="str">
            <v>MAXIRROLLO CLASICO H/D 51O M</v>
          </cell>
          <cell r="C1395">
            <v>1</v>
          </cell>
          <cell r="D1395">
            <v>1</v>
          </cell>
          <cell r="E1395" t="str">
            <v>Sobre Pedido</v>
          </cell>
          <cell r="F1395">
            <v>14</v>
          </cell>
        </row>
        <row r="1396">
          <cell r="A1396">
            <v>2566</v>
          </cell>
          <cell r="B1396" t="str">
            <v>MINIROLLO CLASICO H/D 230 M.</v>
          </cell>
          <cell r="C1396">
            <v>1</v>
          </cell>
          <cell r="D1396">
            <v>1</v>
          </cell>
          <cell r="E1396" t="str">
            <v>Sobre Pedido</v>
          </cell>
          <cell r="F1396">
            <v>14</v>
          </cell>
        </row>
        <row r="1397">
          <cell r="A1397">
            <v>2567</v>
          </cell>
          <cell r="B1397" t="str">
            <v>MINIROLLO CLASICO H/D 200 M.</v>
          </cell>
          <cell r="C1397">
            <v>1</v>
          </cell>
          <cell r="D1397">
            <v>1</v>
          </cell>
          <cell r="E1397" t="str">
            <v>Sobre Pedido</v>
          </cell>
          <cell r="F1397">
            <v>7</v>
          </cell>
        </row>
        <row r="1398">
          <cell r="A1398">
            <v>2568</v>
          </cell>
          <cell r="B1398" t="str">
            <v>MAXIROLLO CLASICO H/S 1200 M.</v>
          </cell>
          <cell r="C1398">
            <v>1</v>
          </cell>
          <cell r="D1398">
            <v>1</v>
          </cell>
          <cell r="E1398" t="str">
            <v>Sobre Pedido</v>
          </cell>
          <cell r="F1398">
            <v>14</v>
          </cell>
        </row>
        <row r="1399">
          <cell r="A1399">
            <v>2569</v>
          </cell>
          <cell r="B1399" t="str">
            <v>VANG.PAPEL MINIROLLO H/D 200 M</v>
          </cell>
          <cell r="C1399">
            <v>1</v>
          </cell>
          <cell r="D1399">
            <v>1</v>
          </cell>
          <cell r="E1399" t="str">
            <v>Sobre Pedido</v>
          </cell>
          <cell r="F1399">
            <v>14</v>
          </cell>
        </row>
        <row r="1400">
          <cell r="A1400">
            <v>2570</v>
          </cell>
          <cell r="B1400" t="str">
            <v>VANG. MAXIROLLO H/D 400 M. C/6</v>
          </cell>
          <cell r="C1400">
            <v>1</v>
          </cell>
          <cell r="D1400">
            <v>1</v>
          </cell>
          <cell r="E1400" t="str">
            <v>Sobre Pedido</v>
          </cell>
          <cell r="F1400">
            <v>14</v>
          </cell>
        </row>
        <row r="1401">
          <cell r="A1401">
            <v>2571</v>
          </cell>
          <cell r="B1401" t="str">
            <v>MINIROLLO PREMIUM H/D 200 M.</v>
          </cell>
          <cell r="C1401">
            <v>1</v>
          </cell>
          <cell r="D1401">
            <v>1</v>
          </cell>
          <cell r="E1401" t="str">
            <v>Sobre Pedido</v>
          </cell>
          <cell r="F1401">
            <v>14</v>
          </cell>
        </row>
        <row r="1402">
          <cell r="A1402">
            <v>2572</v>
          </cell>
          <cell r="B1402" t="str">
            <v>ROLLO SANITARIO HD CAJA C/48</v>
          </cell>
          <cell r="C1402">
            <v>1</v>
          </cell>
          <cell r="D1402">
            <v>1</v>
          </cell>
          <cell r="E1402" t="str">
            <v>Sobre Pedido</v>
          </cell>
          <cell r="F1402">
            <v>14</v>
          </cell>
        </row>
        <row r="1403">
          <cell r="A1403">
            <v>2573</v>
          </cell>
          <cell r="B1403" t="str">
            <v>VANG.PAPEL MAXIROLLO H/D 500 M</v>
          </cell>
          <cell r="C1403">
            <v>1</v>
          </cell>
          <cell r="D1403">
            <v>1</v>
          </cell>
          <cell r="E1403" t="str">
            <v>Sobre Pedido</v>
          </cell>
          <cell r="F1403">
            <v>7</v>
          </cell>
        </row>
        <row r="1404">
          <cell r="A1404">
            <v>2574</v>
          </cell>
          <cell r="B1404" t="str">
            <v>AMBITEC PAPEL MAXIROLLO CAJA/6</v>
          </cell>
          <cell r="C1404">
            <v>1</v>
          </cell>
          <cell r="D1404">
            <v>1</v>
          </cell>
          <cell r="E1404" t="str">
            <v>Sobre Pedido</v>
          </cell>
          <cell r="F1404">
            <v>7</v>
          </cell>
        </row>
        <row r="1405">
          <cell r="A1405">
            <v>2576</v>
          </cell>
          <cell r="B1405" t="str">
            <v>MAXIROLLO PREMIUM H/D 600 M.</v>
          </cell>
          <cell r="C1405">
            <v>1</v>
          </cell>
          <cell r="D1405">
            <v>1</v>
          </cell>
          <cell r="E1405" t="str">
            <v>Sobre Pedido</v>
          </cell>
          <cell r="F1405">
            <v>14</v>
          </cell>
        </row>
        <row r="1406">
          <cell r="A1406">
            <v>2578</v>
          </cell>
          <cell r="B1406" t="str">
            <v>MAXIROLLO CLASICO 1000 M. C/6</v>
          </cell>
          <cell r="C1406">
            <v>1</v>
          </cell>
          <cell r="D1406">
            <v>1</v>
          </cell>
          <cell r="E1406" t="str">
            <v>Sobre Pedido</v>
          </cell>
          <cell r="F1406">
            <v>14</v>
          </cell>
        </row>
        <row r="1407">
          <cell r="A1407">
            <v>2579</v>
          </cell>
          <cell r="B1407" t="str">
            <v>MAXIROLLO CLASICO 700 M. C/6</v>
          </cell>
          <cell r="C1407">
            <v>1</v>
          </cell>
          <cell r="D1407">
            <v>1</v>
          </cell>
          <cell r="E1407" t="str">
            <v>Sobre Pedido</v>
          </cell>
          <cell r="F1407">
            <v>14</v>
          </cell>
        </row>
        <row r="1408">
          <cell r="A1408">
            <v>2580</v>
          </cell>
          <cell r="B1408" t="str">
            <v>VANG.PAPEL TRADICIONAL 200 H/D</v>
          </cell>
          <cell r="C1408">
            <v>1</v>
          </cell>
          <cell r="D1408">
            <v>1</v>
          </cell>
          <cell r="E1408" t="str">
            <v>Sobre Pedido</v>
          </cell>
          <cell r="F1408">
            <v>14</v>
          </cell>
        </row>
        <row r="1409">
          <cell r="A1409">
            <v>2582</v>
          </cell>
          <cell r="B1409" t="str">
            <v>P. TRADICIONAL CLASICO 250 H/D</v>
          </cell>
          <cell r="C1409">
            <v>1</v>
          </cell>
          <cell r="D1409">
            <v>1</v>
          </cell>
          <cell r="E1409" t="str">
            <v>Sobre Pedido</v>
          </cell>
          <cell r="F1409">
            <v>14</v>
          </cell>
        </row>
        <row r="1410">
          <cell r="A1410">
            <v>2583</v>
          </cell>
          <cell r="B1410" t="str">
            <v>PAPEL TRADIC.CLASICO 250HD 12P</v>
          </cell>
          <cell r="C1410">
            <v>12</v>
          </cell>
          <cell r="D1410">
            <v>12</v>
          </cell>
          <cell r="E1410" t="str">
            <v>Sobre Pedido</v>
          </cell>
          <cell r="F1410">
            <v>7</v>
          </cell>
        </row>
        <row r="1411">
          <cell r="A1411">
            <v>2584</v>
          </cell>
          <cell r="B1411" t="str">
            <v>TRADICIONAL PREMIUM 500 H/D</v>
          </cell>
          <cell r="C1411">
            <v>1</v>
          </cell>
          <cell r="D1411">
            <v>1</v>
          </cell>
          <cell r="E1411" t="str">
            <v>Sobre Pedido</v>
          </cell>
          <cell r="F1411">
            <v>7</v>
          </cell>
        </row>
        <row r="1412">
          <cell r="A1412">
            <v>2585</v>
          </cell>
          <cell r="B1412" t="str">
            <v>PAPEL HIGIENICO ANGEL SOFT DE</v>
          </cell>
          <cell r="C1412">
            <v>1</v>
          </cell>
          <cell r="D1412">
            <v>1</v>
          </cell>
          <cell r="E1412" t="str">
            <v>Sobre Pedido</v>
          </cell>
          <cell r="F1412">
            <v>7</v>
          </cell>
        </row>
        <row r="1413">
          <cell r="A1413">
            <v>2586</v>
          </cell>
          <cell r="B1413" t="str">
            <v>MINIROLLO PREMIUM H/D 300 M.</v>
          </cell>
          <cell r="C1413">
            <v>1</v>
          </cell>
          <cell r="D1413">
            <v>1</v>
          </cell>
          <cell r="E1413" t="str">
            <v>Sobre Pedido</v>
          </cell>
          <cell r="F1413">
            <v>14</v>
          </cell>
        </row>
        <row r="1414">
          <cell r="A1414">
            <v>2587</v>
          </cell>
          <cell r="B1414" t="str">
            <v>AMBITEC PAPEL MINIROLLO CAJA12</v>
          </cell>
          <cell r="C1414">
            <v>1</v>
          </cell>
          <cell r="D1414">
            <v>1</v>
          </cell>
          <cell r="E1414" t="str">
            <v>Sobre Pedido</v>
          </cell>
          <cell r="F1414">
            <v>7</v>
          </cell>
        </row>
        <row r="1415">
          <cell r="A1415">
            <v>2588</v>
          </cell>
          <cell r="B1415" t="str">
            <v>VANG.PAPEL MAXIROLLO H/S 1100M</v>
          </cell>
          <cell r="C1415">
            <v>1</v>
          </cell>
          <cell r="D1415">
            <v>1</v>
          </cell>
          <cell r="E1415" t="str">
            <v>Sobre Pedido</v>
          </cell>
          <cell r="F1415">
            <v>7</v>
          </cell>
        </row>
        <row r="1416">
          <cell r="A1416">
            <v>2589</v>
          </cell>
          <cell r="B1416" t="str">
            <v>VANG. PAPEL MAXIROLLO H/S 750M</v>
          </cell>
          <cell r="C1416">
            <v>1</v>
          </cell>
          <cell r="D1416">
            <v>1</v>
          </cell>
          <cell r="E1416" t="str">
            <v>Sobre Pedido</v>
          </cell>
          <cell r="F1416">
            <v>14</v>
          </cell>
        </row>
        <row r="1417">
          <cell r="A1417">
            <v>2590</v>
          </cell>
          <cell r="B1417" t="str">
            <v>PAPEL HIGIENICO ENVISION DE</v>
          </cell>
          <cell r="C1417">
            <v>1</v>
          </cell>
          <cell r="D1417">
            <v>1</v>
          </cell>
          <cell r="E1417" t="str">
            <v>Sobre Pedido</v>
          </cell>
          <cell r="F1417">
            <v>7</v>
          </cell>
        </row>
        <row r="1418">
          <cell r="A1418">
            <v>2591</v>
          </cell>
          <cell r="B1418" t="str">
            <v>TOALLA INTERDOBLADA ADVANTAGE</v>
          </cell>
          <cell r="C1418">
            <v>1</v>
          </cell>
          <cell r="D1418">
            <v>1</v>
          </cell>
          <cell r="E1418" t="str">
            <v>Sobre Pedido</v>
          </cell>
          <cell r="F1418">
            <v>14</v>
          </cell>
        </row>
        <row r="1419">
          <cell r="A1419">
            <v>2593</v>
          </cell>
          <cell r="B1419" t="str">
            <v>MAXIROLLO CLASICO H/D 470 M.</v>
          </cell>
          <cell r="C1419">
            <v>1</v>
          </cell>
          <cell r="D1419">
            <v>1</v>
          </cell>
          <cell r="E1419" t="str">
            <v>Sobre Pedido</v>
          </cell>
          <cell r="F1419">
            <v>14</v>
          </cell>
        </row>
        <row r="1420">
          <cell r="A1420">
            <v>2597</v>
          </cell>
          <cell r="B1420" t="str">
            <v>VANG.T.INTERDOBLADA H/S MELON</v>
          </cell>
          <cell r="C1420">
            <v>1</v>
          </cell>
          <cell r="D1420">
            <v>1</v>
          </cell>
          <cell r="E1420" t="str">
            <v>Sobre Pedido</v>
          </cell>
          <cell r="F1420">
            <v>14</v>
          </cell>
        </row>
        <row r="1421">
          <cell r="A1421">
            <v>2598</v>
          </cell>
          <cell r="B1421" t="str">
            <v>MAXIROLLO PREMIUM H/D 500 M.</v>
          </cell>
          <cell r="C1421">
            <v>1</v>
          </cell>
          <cell r="D1421">
            <v>1</v>
          </cell>
          <cell r="E1421" t="str">
            <v>Sobre Pedido</v>
          </cell>
          <cell r="F1421">
            <v>14</v>
          </cell>
        </row>
        <row r="1422">
          <cell r="A1422">
            <v>2599</v>
          </cell>
          <cell r="B1422" t="str">
            <v>VANG.T.INTERDOBLADA H/S BLANCA</v>
          </cell>
          <cell r="C1422">
            <v>1</v>
          </cell>
          <cell r="D1422">
            <v>1</v>
          </cell>
          <cell r="E1422" t="str">
            <v>Sobre Pedido</v>
          </cell>
          <cell r="F1422">
            <v>14</v>
          </cell>
        </row>
        <row r="1423">
          <cell r="A1423">
            <v>2601</v>
          </cell>
          <cell r="B1423" t="str">
            <v>KEY GERM-O-PHEN 0.25 LTS</v>
          </cell>
          <cell r="C1423">
            <v>12</v>
          </cell>
          <cell r="D1423">
            <v>12</v>
          </cell>
          <cell r="E1423" t="str">
            <v>Sobre Pedido</v>
          </cell>
          <cell r="F1423">
            <v>21</v>
          </cell>
        </row>
        <row r="1424">
          <cell r="A1424">
            <v>2603</v>
          </cell>
          <cell r="B1424" t="str">
            <v>KEY GERM-O-PHEN 4 LTS</v>
          </cell>
          <cell r="C1424">
            <v>4</v>
          </cell>
          <cell r="D1424">
            <v>4</v>
          </cell>
          <cell r="E1424" t="str">
            <v>Sobre Pedido</v>
          </cell>
          <cell r="F1424">
            <v>21</v>
          </cell>
        </row>
        <row r="1425">
          <cell r="A1425">
            <v>2604</v>
          </cell>
          <cell r="B1425" t="str">
            <v>KEY GERM-O-PHEN 20 LTS</v>
          </cell>
          <cell r="C1425">
            <v>1</v>
          </cell>
          <cell r="D1425">
            <v>1</v>
          </cell>
          <cell r="E1425" t="str">
            <v>Sobre Pedido</v>
          </cell>
          <cell r="F1425">
            <v>21</v>
          </cell>
        </row>
        <row r="1426">
          <cell r="A1426">
            <v>2605</v>
          </cell>
          <cell r="B1426" t="str">
            <v>KEY GERM-O-PHEN 18 LT.</v>
          </cell>
          <cell r="C1426">
            <v>10</v>
          </cell>
          <cell r="D1426">
            <v>10</v>
          </cell>
          <cell r="E1426" t="str">
            <v>Sobre Pedido</v>
          </cell>
          <cell r="F1426">
            <v>21</v>
          </cell>
        </row>
        <row r="1427">
          <cell r="A1427">
            <v>2606</v>
          </cell>
          <cell r="B1427" t="str">
            <v>KEY GERM-O-PHEN PLU 0.25 LTS</v>
          </cell>
          <cell r="C1427">
            <v>12</v>
          </cell>
          <cell r="D1427">
            <v>12</v>
          </cell>
          <cell r="E1427" t="str">
            <v>Sobre Pedido</v>
          </cell>
          <cell r="F1427">
            <v>7</v>
          </cell>
        </row>
        <row r="1428">
          <cell r="A1428">
            <v>2608</v>
          </cell>
          <cell r="B1428" t="str">
            <v>KEY GERM-O-PHEN PLU 4 LTS</v>
          </cell>
          <cell r="C1428">
            <v>28</v>
          </cell>
          <cell r="D1428">
            <v>28</v>
          </cell>
          <cell r="E1428" t="str">
            <v>Sobre Pedido</v>
          </cell>
          <cell r="F1428">
            <v>21</v>
          </cell>
        </row>
        <row r="1429">
          <cell r="A1429">
            <v>2609</v>
          </cell>
          <cell r="B1429" t="str">
            <v>KEY GERM-O-PHEN PLU 20 LTS</v>
          </cell>
          <cell r="C1429">
            <v>5</v>
          </cell>
          <cell r="D1429">
            <v>5</v>
          </cell>
          <cell r="E1429" t="str">
            <v>Sobre Pedido</v>
          </cell>
          <cell r="F1429">
            <v>21</v>
          </cell>
        </row>
        <row r="1430">
          <cell r="A1430">
            <v>2613</v>
          </cell>
          <cell r="B1430" t="str">
            <v>KEY GERM-O-QUAT 18 LT.</v>
          </cell>
          <cell r="C1430">
            <v>10</v>
          </cell>
          <cell r="D1430">
            <v>10</v>
          </cell>
          <cell r="E1430" t="str">
            <v>Sobre Pedido</v>
          </cell>
          <cell r="F1430">
            <v>21</v>
          </cell>
        </row>
        <row r="1431">
          <cell r="A1431">
            <v>2614</v>
          </cell>
          <cell r="B1431" t="str">
            <v>KEY TRANS 200  20 LTS</v>
          </cell>
          <cell r="C1431">
            <v>1</v>
          </cell>
          <cell r="D1431">
            <v>1</v>
          </cell>
          <cell r="E1431" t="str">
            <v>Sobre Pedido</v>
          </cell>
          <cell r="F1431">
            <v>21</v>
          </cell>
        </row>
        <row r="1432">
          <cell r="A1432">
            <v>2615</v>
          </cell>
          <cell r="B1432" t="str">
            <v>KEY TRANS 200  200 LTS.</v>
          </cell>
          <cell r="C1432">
            <v>1</v>
          </cell>
          <cell r="D1432">
            <v>1</v>
          </cell>
          <cell r="E1432" t="str">
            <v>Sobre Pedido</v>
          </cell>
          <cell r="F1432">
            <v>21</v>
          </cell>
        </row>
        <row r="1433">
          <cell r="A1433">
            <v>2616</v>
          </cell>
          <cell r="B1433" t="str">
            <v>KEY TRANS 300 20 LT.</v>
          </cell>
          <cell r="C1433">
            <v>1</v>
          </cell>
          <cell r="D1433">
            <v>1</v>
          </cell>
          <cell r="E1433" t="str">
            <v>Sobre Pedido</v>
          </cell>
          <cell r="F1433">
            <v>21</v>
          </cell>
        </row>
        <row r="1434">
          <cell r="A1434">
            <v>2619</v>
          </cell>
          <cell r="B1434" t="str">
            <v>KEY TRANS 500  20 LTS</v>
          </cell>
          <cell r="C1434">
            <v>1</v>
          </cell>
          <cell r="D1434">
            <v>1</v>
          </cell>
          <cell r="E1434" t="str">
            <v>Sobre Pedido</v>
          </cell>
          <cell r="F1434">
            <v>21</v>
          </cell>
        </row>
        <row r="1435">
          <cell r="A1435">
            <v>2620</v>
          </cell>
          <cell r="B1435" t="str">
            <v>KEY TRANS 500  200 LTS.</v>
          </cell>
          <cell r="C1435">
            <v>1</v>
          </cell>
          <cell r="D1435">
            <v>1</v>
          </cell>
          <cell r="E1435" t="str">
            <v>Sobre Pedido</v>
          </cell>
          <cell r="F1435">
            <v>21</v>
          </cell>
        </row>
        <row r="1436">
          <cell r="A1436">
            <v>2621</v>
          </cell>
          <cell r="B1436" t="str">
            <v>KEY GERM-O-DINE PLU 0.25 LTS</v>
          </cell>
          <cell r="C1436">
            <v>12</v>
          </cell>
          <cell r="D1436">
            <v>12</v>
          </cell>
          <cell r="E1436" t="str">
            <v>Sobre Pedido</v>
          </cell>
          <cell r="F1436">
            <v>21</v>
          </cell>
        </row>
        <row r="1437">
          <cell r="A1437">
            <v>2623</v>
          </cell>
          <cell r="B1437" t="str">
            <v>KEY GERM-O-DINE PLU 4 LTS</v>
          </cell>
          <cell r="C1437">
            <v>4</v>
          </cell>
          <cell r="D1437">
            <v>4</v>
          </cell>
          <cell r="E1437" t="str">
            <v>Stock</v>
          </cell>
          <cell r="F1437">
            <v>8</v>
          </cell>
        </row>
        <row r="1438">
          <cell r="A1438">
            <v>2624</v>
          </cell>
          <cell r="B1438" t="str">
            <v>KEY GERM-O-DINE PLU 20 LTS</v>
          </cell>
          <cell r="C1438">
            <v>1</v>
          </cell>
          <cell r="D1438">
            <v>1</v>
          </cell>
          <cell r="E1438" t="str">
            <v>Sobre Pedido</v>
          </cell>
          <cell r="F1438">
            <v>21</v>
          </cell>
        </row>
        <row r="1439">
          <cell r="A1439">
            <v>2626</v>
          </cell>
          <cell r="B1439" t="str">
            <v>KEY GERM-O-QUAT 0.25 LTS</v>
          </cell>
          <cell r="C1439">
            <v>12</v>
          </cell>
          <cell r="D1439">
            <v>12</v>
          </cell>
          <cell r="E1439" t="str">
            <v>Sobre Pedido</v>
          </cell>
          <cell r="F1439">
            <v>21</v>
          </cell>
        </row>
        <row r="1440">
          <cell r="A1440">
            <v>2628</v>
          </cell>
          <cell r="B1440" t="str">
            <v>KEY GERM-O-QUAT 4 LTS</v>
          </cell>
          <cell r="C1440">
            <v>4</v>
          </cell>
          <cell r="D1440">
            <v>4</v>
          </cell>
          <cell r="E1440" t="str">
            <v>Stock</v>
          </cell>
          <cell r="F1440">
            <v>8</v>
          </cell>
        </row>
        <row r="1441">
          <cell r="A1441">
            <v>2629</v>
          </cell>
          <cell r="B1441" t="str">
            <v>KEY GERM-O-QUAT 20 LTS</v>
          </cell>
          <cell r="C1441">
            <v>1</v>
          </cell>
          <cell r="D1441">
            <v>1</v>
          </cell>
          <cell r="E1441" t="str">
            <v>Sobre Pedido</v>
          </cell>
          <cell r="F1441">
            <v>21</v>
          </cell>
        </row>
        <row r="1442">
          <cell r="A1442">
            <v>2631</v>
          </cell>
          <cell r="B1442" t="str">
            <v>KEY GERM-O-QUAT PLU 0.25 LTS</v>
          </cell>
          <cell r="C1442">
            <v>12</v>
          </cell>
          <cell r="D1442">
            <v>12</v>
          </cell>
          <cell r="E1442" t="str">
            <v>Sobre Pedido</v>
          </cell>
          <cell r="F1442">
            <v>21</v>
          </cell>
        </row>
        <row r="1443">
          <cell r="A1443">
            <v>2633</v>
          </cell>
          <cell r="B1443" t="str">
            <v>KEY GERM-O-QUAT PLU 4 LTS</v>
          </cell>
          <cell r="C1443">
            <v>4</v>
          </cell>
          <cell r="D1443">
            <v>4</v>
          </cell>
          <cell r="E1443" t="str">
            <v>Stock</v>
          </cell>
          <cell r="F1443">
            <v>8</v>
          </cell>
        </row>
        <row r="1444">
          <cell r="A1444">
            <v>2634</v>
          </cell>
          <cell r="B1444" t="str">
            <v>KEY GERM-O-QUAT PLU 20 LTS</v>
          </cell>
          <cell r="C1444">
            <v>1</v>
          </cell>
          <cell r="D1444">
            <v>1</v>
          </cell>
          <cell r="E1444" t="str">
            <v>Sobre Pedido</v>
          </cell>
          <cell r="F1444">
            <v>21</v>
          </cell>
        </row>
        <row r="1445">
          <cell r="A1445">
            <v>2636</v>
          </cell>
          <cell r="B1445" t="str">
            <v>KEY GERM-O-CLOR 0.03 KG</v>
          </cell>
          <cell r="C1445">
            <v>24</v>
          </cell>
          <cell r="D1445">
            <v>24</v>
          </cell>
          <cell r="E1445" t="str">
            <v>Sobre Pedido</v>
          </cell>
          <cell r="F1445">
            <v>21</v>
          </cell>
        </row>
        <row r="1446">
          <cell r="A1446">
            <v>2637</v>
          </cell>
          <cell r="B1446" t="str">
            <v>KEY GERM-O-CLOR 3.5 KGS</v>
          </cell>
          <cell r="C1446">
            <v>1</v>
          </cell>
          <cell r="D1446">
            <v>1</v>
          </cell>
          <cell r="E1446" t="str">
            <v>Sobre Pedido</v>
          </cell>
          <cell r="F1446">
            <v>8</v>
          </cell>
        </row>
        <row r="1447">
          <cell r="A1447">
            <v>2638</v>
          </cell>
          <cell r="B1447" t="str">
            <v>KEY DERM-O-QUAT ESPUMA CARTUCH</v>
          </cell>
          <cell r="C1447">
            <v>3</v>
          </cell>
          <cell r="D1447">
            <v>3</v>
          </cell>
          <cell r="E1447" t="str">
            <v>Sobre Pedido</v>
          </cell>
          <cell r="F1447">
            <v>7</v>
          </cell>
        </row>
        <row r="1448">
          <cell r="A1448">
            <v>2639</v>
          </cell>
          <cell r="B1448" t="str">
            <v>KEY TRANS 100  20 LTS</v>
          </cell>
          <cell r="C1448">
            <v>10</v>
          </cell>
          <cell r="D1448">
            <v>10</v>
          </cell>
          <cell r="E1448" t="str">
            <v>Sobre Pedido</v>
          </cell>
          <cell r="F1448">
            <v>21</v>
          </cell>
        </row>
        <row r="1449">
          <cell r="A1449">
            <v>2640</v>
          </cell>
          <cell r="B1449" t="str">
            <v>KEY TRANS 100  200 LTS</v>
          </cell>
          <cell r="C1449">
            <v>1</v>
          </cell>
          <cell r="D1449">
            <v>1</v>
          </cell>
          <cell r="E1449" t="str">
            <v>Sobre Pedido</v>
          </cell>
          <cell r="F1449">
            <v>7</v>
          </cell>
        </row>
        <row r="1450">
          <cell r="A1450">
            <v>2641</v>
          </cell>
          <cell r="B1450" t="str">
            <v>KEY DERM-O-QUAT ESPUMA CARTUCH</v>
          </cell>
          <cell r="C1450">
            <v>3</v>
          </cell>
          <cell r="D1450">
            <v>3</v>
          </cell>
          <cell r="E1450" t="str">
            <v>Sobre Pedido</v>
          </cell>
          <cell r="F1450">
            <v>7</v>
          </cell>
        </row>
        <row r="1451">
          <cell r="A1451">
            <v>2642</v>
          </cell>
          <cell r="B1451" t="str">
            <v>KEY DERM-O-QUAT ESPUMA 230 ML.</v>
          </cell>
          <cell r="C1451">
            <v>408</v>
          </cell>
          <cell r="D1451">
            <v>408</v>
          </cell>
          <cell r="E1451" t="str">
            <v>Sobre Pedido</v>
          </cell>
          <cell r="F1451">
            <v>21</v>
          </cell>
        </row>
        <row r="1452">
          <cell r="A1452">
            <v>2643</v>
          </cell>
          <cell r="B1452" t="str">
            <v>KEY DERM-O-WIPE ESPUMA 230 ML.</v>
          </cell>
          <cell r="C1452">
            <v>408</v>
          </cell>
          <cell r="D1452">
            <v>408</v>
          </cell>
          <cell r="E1452" t="str">
            <v>Sobre Pedido</v>
          </cell>
          <cell r="F1452">
            <v>21</v>
          </cell>
        </row>
        <row r="1453">
          <cell r="A1453">
            <v>2644</v>
          </cell>
          <cell r="B1453" t="str">
            <v>KEY DERM-O-WIPE ESPUMA CARTUCH</v>
          </cell>
          <cell r="C1453">
            <v>3</v>
          </cell>
          <cell r="D1453">
            <v>3</v>
          </cell>
          <cell r="E1453" t="str">
            <v>Sobre Pedido</v>
          </cell>
          <cell r="F1453">
            <v>7</v>
          </cell>
        </row>
        <row r="1454">
          <cell r="A1454">
            <v>2645</v>
          </cell>
          <cell r="B1454" t="str">
            <v>KEY SOLV.DESENG.P/PARTES MEC.1</v>
          </cell>
          <cell r="C1454">
            <v>200</v>
          </cell>
          <cell r="D1454">
            <v>200</v>
          </cell>
          <cell r="E1454" t="str">
            <v>Sobre Pedido</v>
          </cell>
          <cell r="F1454">
            <v>14</v>
          </cell>
        </row>
        <row r="1455">
          <cell r="A1455">
            <v>2646</v>
          </cell>
          <cell r="B1455" t="str">
            <v>KEY DERM-O-WIPE ESPUMA CARTUCH</v>
          </cell>
          <cell r="C1455">
            <v>3</v>
          </cell>
          <cell r="D1455">
            <v>3</v>
          </cell>
          <cell r="E1455" t="str">
            <v>Sobre Pedido</v>
          </cell>
          <cell r="F1455">
            <v>7</v>
          </cell>
        </row>
        <row r="1456">
          <cell r="A1456">
            <v>2647</v>
          </cell>
          <cell r="B1456" t="str">
            <v>KEY DERM-O-WIPE 0.25 LT.</v>
          </cell>
          <cell r="C1456">
            <v>12</v>
          </cell>
          <cell r="D1456">
            <v>12</v>
          </cell>
          <cell r="E1456" t="str">
            <v>Sobre Pedido</v>
          </cell>
          <cell r="F1456">
            <v>21</v>
          </cell>
        </row>
        <row r="1457">
          <cell r="A1457">
            <v>2648</v>
          </cell>
          <cell r="B1457" t="str">
            <v>KEY DERM-O-WIPE 960 ML.</v>
          </cell>
          <cell r="C1457">
            <v>6</v>
          </cell>
          <cell r="D1457">
            <v>6</v>
          </cell>
          <cell r="E1457" t="str">
            <v>Stock</v>
          </cell>
          <cell r="F1457">
            <v>8</v>
          </cell>
        </row>
        <row r="1458">
          <cell r="A1458">
            <v>2649</v>
          </cell>
          <cell r="B1458" t="str">
            <v>DERM-O-WIPE TREEPAK 200 LT.</v>
          </cell>
          <cell r="C1458">
            <v>1</v>
          </cell>
          <cell r="D1458">
            <v>1</v>
          </cell>
          <cell r="E1458" t="str">
            <v>Sobre Pedido</v>
          </cell>
          <cell r="F1458">
            <v>21</v>
          </cell>
        </row>
        <row r="1459">
          <cell r="A1459">
            <v>2650</v>
          </cell>
          <cell r="B1459" t="str">
            <v>KEY DINE-O-DERM ESPUMA 3.5 LTS</v>
          </cell>
          <cell r="C1459">
            <v>50</v>
          </cell>
          <cell r="D1459">
            <v>50</v>
          </cell>
          <cell r="E1459" t="str">
            <v>Sobre Pedido</v>
          </cell>
          <cell r="F1459">
            <v>21</v>
          </cell>
        </row>
        <row r="1460">
          <cell r="A1460">
            <v>2651</v>
          </cell>
          <cell r="B1460" t="str">
            <v>KEY ANTISEP.GERM.CLOR.BENZ.12%</v>
          </cell>
          <cell r="C1460">
            <v>408</v>
          </cell>
          <cell r="D1460">
            <v>408</v>
          </cell>
          <cell r="E1460" t="str">
            <v>Sobre Pedido</v>
          </cell>
          <cell r="F1460">
            <v>21</v>
          </cell>
        </row>
        <row r="1461">
          <cell r="A1461">
            <v>2652</v>
          </cell>
          <cell r="B1461" t="str">
            <v>KEY DERM-O-QUAT ESPUMA 4 LT.</v>
          </cell>
          <cell r="C1461">
            <v>4</v>
          </cell>
          <cell r="D1461">
            <v>4</v>
          </cell>
          <cell r="E1461" t="str">
            <v>Stock</v>
          </cell>
          <cell r="F1461">
            <v>8</v>
          </cell>
        </row>
        <row r="1462">
          <cell r="A1462">
            <v>2653</v>
          </cell>
          <cell r="B1462" t="str">
            <v>KEY DERM-O-WIPE ESPUMA 4 LT.</v>
          </cell>
          <cell r="C1462">
            <v>4</v>
          </cell>
          <cell r="D1462">
            <v>4</v>
          </cell>
          <cell r="E1462" t="str">
            <v>Stock</v>
          </cell>
          <cell r="F1462">
            <v>8</v>
          </cell>
        </row>
        <row r="1463">
          <cell r="A1463">
            <v>2654</v>
          </cell>
          <cell r="B1463" t="str">
            <v>KEY TRANS 400  20 LTS.</v>
          </cell>
          <cell r="C1463">
            <v>1</v>
          </cell>
          <cell r="D1463">
            <v>1</v>
          </cell>
          <cell r="E1463" t="str">
            <v>Stock</v>
          </cell>
          <cell r="F1463">
            <v>7</v>
          </cell>
        </row>
        <row r="1464">
          <cell r="A1464">
            <v>2655</v>
          </cell>
          <cell r="B1464" t="str">
            <v>KEY TRANS 400  200 LTS</v>
          </cell>
          <cell r="C1464">
            <v>1</v>
          </cell>
          <cell r="D1464">
            <v>1</v>
          </cell>
          <cell r="E1464" t="str">
            <v>Stock</v>
          </cell>
          <cell r="F1464">
            <v>7</v>
          </cell>
        </row>
        <row r="1465">
          <cell r="A1465">
            <v>2656</v>
          </cell>
          <cell r="B1465" t="str">
            <v>KEY SPA SHAMPOO P/CABELLO Y</v>
          </cell>
          <cell r="C1465">
            <v>12</v>
          </cell>
          <cell r="D1465">
            <v>72</v>
          </cell>
          <cell r="E1465" t="str">
            <v>Sobre Pedido</v>
          </cell>
          <cell r="F1465">
            <v>21</v>
          </cell>
        </row>
        <row r="1466">
          <cell r="A1466">
            <v>2658</v>
          </cell>
          <cell r="B1466" t="str">
            <v>KEY SPA SHAMPOO P/CABELLO Y</v>
          </cell>
          <cell r="C1466">
            <v>4</v>
          </cell>
          <cell r="D1466">
            <v>4</v>
          </cell>
          <cell r="E1466" t="str">
            <v>Sobre Pedido</v>
          </cell>
          <cell r="F1466">
            <v>21</v>
          </cell>
        </row>
        <row r="1467">
          <cell r="A1467">
            <v>2659</v>
          </cell>
          <cell r="B1467" t="str">
            <v>KEY SPA SHAMPOO P/CABELLO Y</v>
          </cell>
          <cell r="C1467">
            <v>1</v>
          </cell>
          <cell r="D1467">
            <v>1</v>
          </cell>
          <cell r="E1467" t="str">
            <v>Stock</v>
          </cell>
          <cell r="F1467">
            <v>8</v>
          </cell>
        </row>
        <row r="1468">
          <cell r="A1468">
            <v>2660</v>
          </cell>
          <cell r="B1468" t="str">
            <v>KEY SPA SHAMPOO P/CABELLO Y</v>
          </cell>
          <cell r="C1468">
            <v>1</v>
          </cell>
          <cell r="D1468">
            <v>1</v>
          </cell>
          <cell r="E1468" t="str">
            <v>Sobre Pedido</v>
          </cell>
          <cell r="F1468">
            <v>7</v>
          </cell>
        </row>
        <row r="1469">
          <cell r="A1469">
            <v>2661</v>
          </cell>
          <cell r="B1469" t="str">
            <v>KEY DERM-O-WIPE 0.12 LTS</v>
          </cell>
          <cell r="C1469">
            <v>32</v>
          </cell>
          <cell r="D1469">
            <v>32</v>
          </cell>
          <cell r="E1469" t="str">
            <v>Sobre Pedido</v>
          </cell>
          <cell r="F1469">
            <v>21</v>
          </cell>
        </row>
        <row r="1470">
          <cell r="A1470">
            <v>2662</v>
          </cell>
          <cell r="B1470" t="str">
            <v>KEY DERM-O-WIPE 0.8 LTS</v>
          </cell>
          <cell r="C1470">
            <v>6</v>
          </cell>
          <cell r="D1470">
            <v>6</v>
          </cell>
          <cell r="E1470" t="str">
            <v>Sobre Pedido</v>
          </cell>
          <cell r="F1470">
            <v>7</v>
          </cell>
        </row>
        <row r="1471">
          <cell r="A1471">
            <v>2663</v>
          </cell>
          <cell r="B1471" t="str">
            <v>KEY DERM-O-WIPE 4 LTS</v>
          </cell>
          <cell r="C1471">
            <v>4</v>
          </cell>
          <cell r="D1471">
            <v>4</v>
          </cell>
          <cell r="E1471" t="str">
            <v>Stock</v>
          </cell>
          <cell r="F1471">
            <v>8</v>
          </cell>
        </row>
        <row r="1472">
          <cell r="A1472">
            <v>2664</v>
          </cell>
          <cell r="B1472" t="str">
            <v>KEY DERM-O-WIPE 20 LTS</v>
          </cell>
          <cell r="C1472">
            <v>1</v>
          </cell>
          <cell r="D1472">
            <v>1</v>
          </cell>
          <cell r="E1472" t="str">
            <v>Stock</v>
          </cell>
          <cell r="F1472">
            <v>8</v>
          </cell>
        </row>
        <row r="1473">
          <cell r="A1473">
            <v>2665</v>
          </cell>
          <cell r="B1473" t="str">
            <v>KEY DERM-O-WIPE 200 LT.S/AROMA</v>
          </cell>
          <cell r="C1473">
            <v>1</v>
          </cell>
          <cell r="D1473">
            <v>1</v>
          </cell>
          <cell r="E1473" t="str">
            <v>Sobre Pedido</v>
          </cell>
          <cell r="F1473">
            <v>21</v>
          </cell>
        </row>
        <row r="1474">
          <cell r="A1474">
            <v>2666</v>
          </cell>
          <cell r="B1474" t="str">
            <v>KEY SAN-O-DERM 0.25 LTS</v>
          </cell>
          <cell r="C1474">
            <v>12</v>
          </cell>
          <cell r="D1474">
            <v>12</v>
          </cell>
          <cell r="E1474" t="str">
            <v>Sobre Pedido</v>
          </cell>
          <cell r="F1474">
            <v>21</v>
          </cell>
        </row>
        <row r="1475">
          <cell r="A1475">
            <v>2667</v>
          </cell>
          <cell r="B1475" t="str">
            <v>KEY SAN-O-DERM 0.8 LTS</v>
          </cell>
          <cell r="C1475">
            <v>6</v>
          </cell>
          <cell r="D1475">
            <v>6</v>
          </cell>
          <cell r="E1475" t="str">
            <v>Sobre Pedido</v>
          </cell>
          <cell r="F1475">
            <v>7</v>
          </cell>
        </row>
        <row r="1476">
          <cell r="A1476">
            <v>2668</v>
          </cell>
          <cell r="B1476" t="str">
            <v>KEY SAN-O-DERM 4 LTS</v>
          </cell>
          <cell r="C1476">
            <v>4</v>
          </cell>
          <cell r="D1476">
            <v>4</v>
          </cell>
          <cell r="E1476" t="str">
            <v>Stock</v>
          </cell>
          <cell r="F1476">
            <v>8</v>
          </cell>
        </row>
        <row r="1477">
          <cell r="A1477">
            <v>2669</v>
          </cell>
          <cell r="B1477" t="str">
            <v>KEY SAN-O-DERM 20 LTS</v>
          </cell>
          <cell r="C1477">
            <v>1</v>
          </cell>
          <cell r="D1477">
            <v>1</v>
          </cell>
          <cell r="E1477" t="str">
            <v>Stock</v>
          </cell>
          <cell r="F1477">
            <v>8</v>
          </cell>
        </row>
        <row r="1478">
          <cell r="A1478">
            <v>2671</v>
          </cell>
          <cell r="B1478" t="str">
            <v>KEY SAN-O-DERM PLUS 0.25 LTS</v>
          </cell>
          <cell r="C1478">
            <v>12</v>
          </cell>
          <cell r="D1478">
            <v>12</v>
          </cell>
          <cell r="E1478" t="str">
            <v>Sobre Pedido</v>
          </cell>
          <cell r="F1478">
            <v>21</v>
          </cell>
        </row>
        <row r="1479">
          <cell r="A1479">
            <v>2672</v>
          </cell>
          <cell r="B1479" t="str">
            <v>KEY SAN-O-DERM PLUS 0.8 LTS</v>
          </cell>
          <cell r="C1479">
            <v>6</v>
          </cell>
          <cell r="D1479">
            <v>6</v>
          </cell>
          <cell r="E1479" t="str">
            <v>Sobre Pedido</v>
          </cell>
          <cell r="F1479">
            <v>7</v>
          </cell>
        </row>
        <row r="1480">
          <cell r="A1480">
            <v>2673</v>
          </cell>
          <cell r="B1480" t="str">
            <v>KEY SAN-O-DERM PLUS 4 LTS</v>
          </cell>
          <cell r="C1480">
            <v>4</v>
          </cell>
          <cell r="D1480">
            <v>4</v>
          </cell>
          <cell r="E1480" t="str">
            <v>Stock</v>
          </cell>
          <cell r="F1480">
            <v>8</v>
          </cell>
        </row>
        <row r="1481">
          <cell r="A1481">
            <v>2674</v>
          </cell>
          <cell r="B1481" t="str">
            <v>KEY SAN-O-DERM PLUS 20 LTS</v>
          </cell>
          <cell r="C1481">
            <v>1</v>
          </cell>
          <cell r="D1481">
            <v>1</v>
          </cell>
          <cell r="E1481" t="str">
            <v>Stock</v>
          </cell>
          <cell r="F1481">
            <v>8</v>
          </cell>
        </row>
        <row r="1482">
          <cell r="A1482">
            <v>2676</v>
          </cell>
          <cell r="B1482" t="str">
            <v>KEY DINE-O-DERM PLU 0.25 LTS</v>
          </cell>
          <cell r="C1482">
            <v>12</v>
          </cell>
          <cell r="D1482">
            <v>12</v>
          </cell>
          <cell r="E1482" t="str">
            <v>Sobre Pedido</v>
          </cell>
          <cell r="F1482">
            <v>21</v>
          </cell>
        </row>
        <row r="1483">
          <cell r="A1483">
            <v>2678</v>
          </cell>
          <cell r="B1483" t="str">
            <v>KEY DINE-O-DERM PLU 4 LTS</v>
          </cell>
          <cell r="C1483">
            <v>28</v>
          </cell>
          <cell r="D1483">
            <v>28</v>
          </cell>
          <cell r="E1483" t="str">
            <v>Sobre Pedido</v>
          </cell>
          <cell r="F1483">
            <v>21</v>
          </cell>
        </row>
        <row r="1484">
          <cell r="A1484">
            <v>2681</v>
          </cell>
          <cell r="B1484" t="str">
            <v>KEY GERM-O-ALDN ACTIVADOR14.4g</v>
          </cell>
          <cell r="C1484">
            <v>1</v>
          </cell>
          <cell r="D1484">
            <v>1</v>
          </cell>
          <cell r="E1484" t="str">
            <v>Sobre Pedido</v>
          </cell>
          <cell r="F1484">
            <v>7</v>
          </cell>
        </row>
        <row r="1485">
          <cell r="A1485">
            <v>2683</v>
          </cell>
          <cell r="B1485" t="str">
            <v>KEY GERM-O-ALDH 4 LTS</v>
          </cell>
          <cell r="C1485">
            <v>4</v>
          </cell>
          <cell r="D1485">
            <v>4</v>
          </cell>
          <cell r="E1485" t="str">
            <v>Sobre Pedido</v>
          </cell>
          <cell r="F1485">
            <v>21</v>
          </cell>
        </row>
        <row r="1486">
          <cell r="A1486">
            <v>2685</v>
          </cell>
          <cell r="B1486" t="str">
            <v>BASTON C/DOSIF.P/MOP MICROFIBR</v>
          </cell>
          <cell r="C1486">
            <v>12</v>
          </cell>
          <cell r="D1486">
            <v>12</v>
          </cell>
          <cell r="E1486" t="str">
            <v>Sobre Pedido</v>
          </cell>
          <cell r="F1486">
            <v>21</v>
          </cell>
        </row>
        <row r="1487">
          <cell r="A1487">
            <v>2688</v>
          </cell>
          <cell r="B1487" t="str">
            <v>KEY GERM-O-ZYME 4 LTS</v>
          </cell>
          <cell r="C1487">
            <v>4</v>
          </cell>
          <cell r="D1487">
            <v>4</v>
          </cell>
          <cell r="E1487" t="str">
            <v>Sobre Pedido</v>
          </cell>
          <cell r="F1487">
            <v>14</v>
          </cell>
        </row>
        <row r="1488">
          <cell r="A1488">
            <v>2689</v>
          </cell>
          <cell r="B1488" t="str">
            <v>LIQUIDO CLORADO 18 LT.</v>
          </cell>
          <cell r="C1488">
            <v>1</v>
          </cell>
          <cell r="D1488">
            <v>1</v>
          </cell>
          <cell r="E1488" t="str">
            <v>Sobre Pedido</v>
          </cell>
          <cell r="F1488">
            <v>14</v>
          </cell>
        </row>
        <row r="1489">
          <cell r="A1489">
            <v>2690</v>
          </cell>
          <cell r="B1489" t="str">
            <v>MICROFIBRA 40X40CM AZUL PAQ/10</v>
          </cell>
          <cell r="C1489">
            <v>1</v>
          </cell>
          <cell r="D1489">
            <v>1</v>
          </cell>
          <cell r="E1489" t="str">
            <v>Sobre Pedido</v>
          </cell>
          <cell r="F1489">
            <v>14</v>
          </cell>
        </row>
        <row r="1490">
          <cell r="A1490">
            <v>2691</v>
          </cell>
          <cell r="B1490" t="str">
            <v>MICROFIBRA 40X40CM AMARILLC/10</v>
          </cell>
          <cell r="C1490">
            <v>1</v>
          </cell>
          <cell r="D1490">
            <v>1</v>
          </cell>
          <cell r="E1490" t="str">
            <v>Sobre Pedido</v>
          </cell>
          <cell r="F1490">
            <v>14</v>
          </cell>
        </row>
        <row r="1491">
          <cell r="A1491">
            <v>2692</v>
          </cell>
          <cell r="B1491" t="str">
            <v>MICROFIBRA 40X40CM MORADA C/10</v>
          </cell>
          <cell r="C1491">
            <v>1</v>
          </cell>
          <cell r="D1491">
            <v>1</v>
          </cell>
          <cell r="E1491" t="str">
            <v>Sobre Pedido</v>
          </cell>
          <cell r="F1491">
            <v>14</v>
          </cell>
        </row>
        <row r="1492">
          <cell r="A1492">
            <v>2693</v>
          </cell>
          <cell r="B1492" t="str">
            <v>ASPERSORPUMP-UP SPRAYER 1.5 HS</v>
          </cell>
          <cell r="C1492">
            <v>6</v>
          </cell>
          <cell r="D1492">
            <v>6</v>
          </cell>
          <cell r="E1492" t="str">
            <v>Sobre Pedido</v>
          </cell>
          <cell r="F1492">
            <v>28</v>
          </cell>
        </row>
        <row r="1493">
          <cell r="A1493">
            <v>2694</v>
          </cell>
          <cell r="B1493" t="str">
            <v>JALADOR BASE PLASTICA 45CM BLA</v>
          </cell>
          <cell r="C1493">
            <v>10</v>
          </cell>
          <cell r="D1493">
            <v>10</v>
          </cell>
          <cell r="E1493" t="str">
            <v>Stock</v>
          </cell>
          <cell r="F1493">
            <v>8</v>
          </cell>
        </row>
        <row r="1494">
          <cell r="A1494">
            <v>2695</v>
          </cell>
          <cell r="B1494" t="str">
            <v>REPUESTO QUITA PELUSA</v>
          </cell>
          <cell r="C1494">
            <v>6</v>
          </cell>
          <cell r="D1494">
            <v>6</v>
          </cell>
          <cell r="E1494" t="str">
            <v>Stock</v>
          </cell>
          <cell r="F1494">
            <v>8</v>
          </cell>
        </row>
        <row r="1495">
          <cell r="A1495">
            <v>2696</v>
          </cell>
          <cell r="B1495" t="str">
            <v>QUITA PELUSA</v>
          </cell>
          <cell r="C1495">
            <v>1</v>
          </cell>
          <cell r="D1495">
            <v>1</v>
          </cell>
          <cell r="E1495" t="str">
            <v>Stock</v>
          </cell>
          <cell r="F1495">
            <v>8</v>
          </cell>
        </row>
        <row r="1496">
          <cell r="A1496">
            <v>2697</v>
          </cell>
          <cell r="B1496" t="str">
            <v>FIBRA RECTANGULAR BLANCA CJ/20</v>
          </cell>
          <cell r="C1496">
            <v>1</v>
          </cell>
          <cell r="D1496">
            <v>1</v>
          </cell>
          <cell r="E1496" t="str">
            <v>Sobre Pedido</v>
          </cell>
          <cell r="F1496">
            <v>21</v>
          </cell>
        </row>
        <row r="1497">
          <cell r="A1497">
            <v>2698</v>
          </cell>
          <cell r="B1497" t="str">
            <v>PORTAFIBRA</v>
          </cell>
          <cell r="C1497">
            <v>1</v>
          </cell>
          <cell r="D1497">
            <v>1</v>
          </cell>
          <cell r="E1497" t="str">
            <v>Sobre Pedido</v>
          </cell>
          <cell r="F1497">
            <v>21</v>
          </cell>
        </row>
        <row r="1498">
          <cell r="A1498">
            <v>2699</v>
          </cell>
          <cell r="B1498" t="str">
            <v>NEBULIZADOR FOG MASTER 1 LT</v>
          </cell>
          <cell r="C1498">
            <v>1</v>
          </cell>
          <cell r="D1498">
            <v>1</v>
          </cell>
          <cell r="E1498" t="str">
            <v>Stock</v>
          </cell>
          <cell r="F1498">
            <v>8</v>
          </cell>
        </row>
        <row r="1499">
          <cell r="A1499">
            <v>2701</v>
          </cell>
          <cell r="B1499" t="str">
            <v>KEY ANTISEP.GERM.GLUT.2%IMSS4L</v>
          </cell>
          <cell r="C1499">
            <v>52</v>
          </cell>
          <cell r="D1499">
            <v>52</v>
          </cell>
          <cell r="E1499" t="str">
            <v>Sobre Pedido</v>
          </cell>
          <cell r="F1499">
            <v>21</v>
          </cell>
        </row>
        <row r="1500">
          <cell r="A1500">
            <v>2703</v>
          </cell>
          <cell r="B1500" t="str">
            <v>SELLADOR PARA PISOS 18 LTS</v>
          </cell>
          <cell r="C1500">
            <v>1</v>
          </cell>
          <cell r="D1500">
            <v>1</v>
          </cell>
          <cell r="E1500" t="str">
            <v>Sobre Pedido</v>
          </cell>
          <cell r="F1500">
            <v>21</v>
          </cell>
        </row>
        <row r="1501">
          <cell r="A1501">
            <v>2704</v>
          </cell>
          <cell r="B1501" t="str">
            <v>REMOVEDOR DE CERAS 18 LTS</v>
          </cell>
          <cell r="C1501">
            <v>1</v>
          </cell>
          <cell r="D1501">
            <v>1</v>
          </cell>
          <cell r="E1501" t="str">
            <v>Sobre Pedido</v>
          </cell>
          <cell r="F1501">
            <v>21</v>
          </cell>
        </row>
        <row r="1502">
          <cell r="A1502">
            <v>2705</v>
          </cell>
          <cell r="B1502" t="str">
            <v>PASTA P/PULIR Y ABRILL.PISOS</v>
          </cell>
          <cell r="C1502">
            <v>1</v>
          </cell>
          <cell r="D1502">
            <v>1</v>
          </cell>
          <cell r="E1502" t="str">
            <v>Sobre Pedido</v>
          </cell>
          <cell r="F1502">
            <v>21</v>
          </cell>
        </row>
        <row r="1503">
          <cell r="A1503">
            <v>2706</v>
          </cell>
          <cell r="B1503" t="str">
            <v>JABON LIQ. GERMICIDA NEUTRO P/</v>
          </cell>
          <cell r="C1503">
            <v>120</v>
          </cell>
          <cell r="D1503">
            <v>120</v>
          </cell>
          <cell r="E1503" t="str">
            <v>Sobre Pedido</v>
          </cell>
          <cell r="F1503">
            <v>21</v>
          </cell>
        </row>
        <row r="1504">
          <cell r="A1504">
            <v>2707</v>
          </cell>
          <cell r="B1504" t="str">
            <v>RESTAURADOR DE BRILLO P/PISOS</v>
          </cell>
          <cell r="C1504">
            <v>1</v>
          </cell>
          <cell r="D1504">
            <v>1</v>
          </cell>
          <cell r="E1504" t="str">
            <v>Stock</v>
          </cell>
          <cell r="F1504">
            <v>8</v>
          </cell>
        </row>
        <row r="1505">
          <cell r="A1505">
            <v>2708</v>
          </cell>
          <cell r="B1505" t="str">
            <v>ADIT.ENJUAGUE LOZA 4 LTS</v>
          </cell>
          <cell r="C1505">
            <v>52</v>
          </cell>
          <cell r="D1505">
            <v>52</v>
          </cell>
          <cell r="E1505" t="str">
            <v>Sobre Pedido</v>
          </cell>
          <cell r="F1505">
            <v>21</v>
          </cell>
        </row>
        <row r="1506">
          <cell r="A1506">
            <v>2709</v>
          </cell>
          <cell r="B1506" t="str">
            <v>DET. POLVO P/LOZA I 10 KGS</v>
          </cell>
          <cell r="C1506">
            <v>10</v>
          </cell>
          <cell r="D1506">
            <v>10</v>
          </cell>
          <cell r="E1506" t="str">
            <v>Sobre Pedido</v>
          </cell>
          <cell r="F1506">
            <v>21</v>
          </cell>
        </row>
        <row r="1507">
          <cell r="A1507">
            <v>2710</v>
          </cell>
          <cell r="B1507" t="str">
            <v>AMPHEN IMSS  4 LT.</v>
          </cell>
          <cell r="C1507">
            <v>52</v>
          </cell>
          <cell r="D1507">
            <v>52</v>
          </cell>
          <cell r="E1507" t="str">
            <v>Sobre Pedido</v>
          </cell>
          <cell r="F1507">
            <v>21</v>
          </cell>
        </row>
        <row r="1508">
          <cell r="A1508">
            <v>2711</v>
          </cell>
          <cell r="B1508" t="str">
            <v>AMPHEN IMSS 18 LTS</v>
          </cell>
          <cell r="C1508">
            <v>1</v>
          </cell>
          <cell r="D1508">
            <v>1</v>
          </cell>
          <cell r="E1508" t="str">
            <v>Sobre Pedido</v>
          </cell>
          <cell r="F1508">
            <v>21</v>
          </cell>
        </row>
        <row r="1509">
          <cell r="A1509">
            <v>2713</v>
          </cell>
          <cell r="B1509" t="str">
            <v>LIMP EN POLVO P/UTENS D COC.35</v>
          </cell>
          <cell r="C1509">
            <v>1</v>
          </cell>
          <cell r="D1509">
            <v>1</v>
          </cell>
          <cell r="E1509" t="str">
            <v>Sobre Pedido</v>
          </cell>
          <cell r="F1509">
            <v>14</v>
          </cell>
        </row>
        <row r="1510">
          <cell r="A1510">
            <v>2715</v>
          </cell>
          <cell r="B1510" t="str">
            <v>NEUTRALIZANTE LIQUIDO DE CLORO</v>
          </cell>
          <cell r="C1510">
            <v>1</v>
          </cell>
          <cell r="D1510">
            <v>1</v>
          </cell>
          <cell r="E1510" t="str">
            <v>Sobre Pedido</v>
          </cell>
          <cell r="F1510">
            <v>8</v>
          </cell>
        </row>
        <row r="1511">
          <cell r="A1511">
            <v>2717</v>
          </cell>
          <cell r="B1511" t="str">
            <v>CERA P'PISOS DE LOSETA VINILIC</v>
          </cell>
          <cell r="C1511">
            <v>1</v>
          </cell>
          <cell r="D1511">
            <v>1</v>
          </cell>
          <cell r="E1511" t="str">
            <v>Sobre Pedido</v>
          </cell>
          <cell r="F1511">
            <v>21</v>
          </cell>
        </row>
        <row r="1512">
          <cell r="A1512">
            <v>2718</v>
          </cell>
          <cell r="B1512" t="str">
            <v>DESINF BASE YODO 4 LTS</v>
          </cell>
          <cell r="C1512">
            <v>52</v>
          </cell>
          <cell r="D1512">
            <v>52</v>
          </cell>
          <cell r="E1512" t="str">
            <v>Sobre Pedido</v>
          </cell>
          <cell r="F1512">
            <v>21</v>
          </cell>
        </row>
        <row r="1513">
          <cell r="A1513">
            <v>2726</v>
          </cell>
          <cell r="B1513" t="str">
            <v>J.L.C LAVADO MANOS IMSS 18 LT</v>
          </cell>
          <cell r="C1513">
            <v>1</v>
          </cell>
          <cell r="D1513">
            <v>1</v>
          </cell>
          <cell r="E1513" t="str">
            <v>Sobre Pedido</v>
          </cell>
          <cell r="F1513">
            <v>21</v>
          </cell>
        </row>
        <row r="1514">
          <cell r="A1514">
            <v>2729</v>
          </cell>
          <cell r="B1514" t="str">
            <v>DETERGENTE LIQUIDO P/ROPA 50LT</v>
          </cell>
          <cell r="C1514">
            <v>1</v>
          </cell>
          <cell r="D1514">
            <v>1</v>
          </cell>
          <cell r="E1514" t="str">
            <v>Sobre Pedido</v>
          </cell>
          <cell r="F1514">
            <v>21</v>
          </cell>
        </row>
        <row r="1515">
          <cell r="A1515">
            <v>2730</v>
          </cell>
          <cell r="B1515" t="str">
            <v>PRELAVADOR LIQUIDO 50 LT.</v>
          </cell>
          <cell r="C1515">
            <v>1</v>
          </cell>
          <cell r="D1515">
            <v>1</v>
          </cell>
          <cell r="E1515" t="str">
            <v>Sobre Pedido</v>
          </cell>
          <cell r="F1515">
            <v>21</v>
          </cell>
        </row>
        <row r="1516">
          <cell r="A1516">
            <v>2731</v>
          </cell>
          <cell r="B1516" t="str">
            <v>NEUTRALIZANTE LIQUIDO 50 LT.</v>
          </cell>
          <cell r="C1516">
            <v>4</v>
          </cell>
          <cell r="D1516">
            <v>4</v>
          </cell>
          <cell r="E1516" t="str">
            <v>Sobre Pedido</v>
          </cell>
          <cell r="F1516">
            <v>21</v>
          </cell>
        </row>
        <row r="1517">
          <cell r="A1517">
            <v>2732</v>
          </cell>
          <cell r="B1517" t="str">
            <v>DESINF.DE VEGETALES B/YODO 1L</v>
          </cell>
          <cell r="C1517">
            <v>1</v>
          </cell>
          <cell r="D1517">
            <v>1</v>
          </cell>
          <cell r="E1517" t="str">
            <v>Sobre Pedido</v>
          </cell>
          <cell r="F1517">
            <v>8</v>
          </cell>
        </row>
        <row r="1518">
          <cell r="A1518">
            <v>2733</v>
          </cell>
          <cell r="B1518" t="str">
            <v>HIPOCLORITO DE SODIO 13% GRANE</v>
          </cell>
          <cell r="C1518">
            <v>1</v>
          </cell>
          <cell r="D1518">
            <v>1</v>
          </cell>
          <cell r="E1518" t="str">
            <v>Sobre Pedido</v>
          </cell>
          <cell r="F1518">
            <v>14</v>
          </cell>
        </row>
        <row r="1519">
          <cell r="A1519">
            <v>2734</v>
          </cell>
          <cell r="B1519" t="str">
            <v>LIMP.DESENG.DESINF. AMB 18 LTS</v>
          </cell>
          <cell r="C1519">
            <v>1</v>
          </cell>
          <cell r="D1519">
            <v>1</v>
          </cell>
          <cell r="E1519" t="str">
            <v>Sobre Pedido</v>
          </cell>
          <cell r="F1519">
            <v>21</v>
          </cell>
        </row>
        <row r="1520">
          <cell r="A1520">
            <v>2735</v>
          </cell>
          <cell r="B1520" t="str">
            <v>NEUTRALIZANTE DE ALCALINIDAD</v>
          </cell>
          <cell r="C1520">
            <v>2</v>
          </cell>
          <cell r="D1520">
            <v>2</v>
          </cell>
          <cell r="E1520" t="str">
            <v>Sobre Pedido</v>
          </cell>
          <cell r="F1520">
            <v>21</v>
          </cell>
        </row>
        <row r="1521">
          <cell r="A1521">
            <v>2737</v>
          </cell>
          <cell r="B1521" t="str">
            <v>JABON P/MANOS PRE-QUIRURG.4 LT</v>
          </cell>
          <cell r="C1521">
            <v>52</v>
          </cell>
          <cell r="D1521">
            <v>52</v>
          </cell>
          <cell r="E1521" t="str">
            <v>Sobre Pedido</v>
          </cell>
          <cell r="F1521">
            <v>21</v>
          </cell>
        </row>
        <row r="1522">
          <cell r="A1522">
            <v>2738</v>
          </cell>
          <cell r="B1522" t="str">
            <v>DINE-O-DERM PLUS IMSS 4 LT.</v>
          </cell>
          <cell r="C1522">
            <v>52</v>
          </cell>
          <cell r="D1522">
            <v>52</v>
          </cell>
          <cell r="E1522" t="str">
            <v>Sobre Pedido</v>
          </cell>
          <cell r="F1522">
            <v>21</v>
          </cell>
        </row>
        <row r="1523">
          <cell r="A1523">
            <v>2739</v>
          </cell>
          <cell r="B1523" t="str">
            <v>DERM-O-WIPE IMSS 4 LT.</v>
          </cell>
          <cell r="C1523">
            <v>1</v>
          </cell>
          <cell r="D1523">
            <v>1</v>
          </cell>
          <cell r="E1523" t="str">
            <v>Sobre Pedido</v>
          </cell>
          <cell r="F1523">
            <v>21</v>
          </cell>
        </row>
        <row r="1524">
          <cell r="A1524">
            <v>2740</v>
          </cell>
          <cell r="B1524" t="str">
            <v>JABON ANTISEPT.Y GERM. 250 ML.</v>
          </cell>
          <cell r="C1524">
            <v>72</v>
          </cell>
          <cell r="D1524">
            <v>72</v>
          </cell>
          <cell r="E1524" t="str">
            <v>Sobre Pedido</v>
          </cell>
          <cell r="F1524">
            <v>21</v>
          </cell>
        </row>
        <row r="1525">
          <cell r="A1525">
            <v>2743</v>
          </cell>
          <cell r="B1525" t="str">
            <v>BLANQUEADOR POLVO IMSS 50 KG.</v>
          </cell>
          <cell r="C1525">
            <v>1</v>
          </cell>
          <cell r="D1525">
            <v>1</v>
          </cell>
          <cell r="E1525" t="str">
            <v>Sobre Pedido</v>
          </cell>
          <cell r="F1525">
            <v>21</v>
          </cell>
        </row>
        <row r="1526">
          <cell r="A1526">
            <v>2744</v>
          </cell>
          <cell r="B1526" t="str">
            <v>DETERGENTE POLVO IMSS 50 KG.</v>
          </cell>
          <cell r="C1526">
            <v>1</v>
          </cell>
          <cell r="D1526">
            <v>1</v>
          </cell>
          <cell r="E1526" t="str">
            <v>Sobre Pedido</v>
          </cell>
          <cell r="F1526">
            <v>21</v>
          </cell>
        </row>
        <row r="1527">
          <cell r="A1527">
            <v>2745</v>
          </cell>
          <cell r="B1527" t="str">
            <v>NEUTRALIZANTE POLVO IMSS 50 KG</v>
          </cell>
          <cell r="C1527">
            <v>1</v>
          </cell>
          <cell r="D1527">
            <v>1</v>
          </cell>
          <cell r="E1527" t="str">
            <v>Sobre Pedido</v>
          </cell>
          <cell r="F1527">
            <v>21</v>
          </cell>
        </row>
        <row r="1528">
          <cell r="A1528">
            <v>2746</v>
          </cell>
          <cell r="B1528" t="str">
            <v>LIQ TRAT D/MECHUDOS 18 LTS</v>
          </cell>
          <cell r="C1528">
            <v>1</v>
          </cell>
          <cell r="D1528">
            <v>1</v>
          </cell>
          <cell r="E1528" t="str">
            <v>Sobre Pedido</v>
          </cell>
          <cell r="F1528">
            <v>21</v>
          </cell>
        </row>
        <row r="1529">
          <cell r="A1529">
            <v>2747</v>
          </cell>
          <cell r="B1529" t="str">
            <v>PRELAVADOR POLVO IMSS 50 KG</v>
          </cell>
          <cell r="C1529">
            <v>1</v>
          </cell>
          <cell r="D1529">
            <v>1</v>
          </cell>
          <cell r="E1529" t="str">
            <v>Sobre Pedido</v>
          </cell>
          <cell r="F1529">
            <v>21</v>
          </cell>
        </row>
        <row r="1530">
          <cell r="A1530">
            <v>2749</v>
          </cell>
          <cell r="B1530" t="str">
            <v>DELTAMETRINA 2.5% 1 LTS</v>
          </cell>
          <cell r="C1530">
            <v>120</v>
          </cell>
          <cell r="D1530">
            <v>120</v>
          </cell>
          <cell r="E1530" t="str">
            <v>Sobre Pedido</v>
          </cell>
          <cell r="F1530">
            <v>21</v>
          </cell>
        </row>
        <row r="1531">
          <cell r="A1531">
            <v>2750</v>
          </cell>
          <cell r="B1531" t="str">
            <v>DESINFECTANTE BLANQUEADOR 20L</v>
          </cell>
          <cell r="C1531">
            <v>1</v>
          </cell>
          <cell r="D1531">
            <v>1</v>
          </cell>
          <cell r="E1531" t="str">
            <v>Sobre Pedido</v>
          </cell>
          <cell r="F1531">
            <v>14</v>
          </cell>
        </row>
        <row r="1532">
          <cell r="A1532">
            <v>2751</v>
          </cell>
          <cell r="B1532" t="str">
            <v>BLANQUEADOR LIQUIDO 20L AL 13%</v>
          </cell>
          <cell r="C1532">
            <v>1</v>
          </cell>
          <cell r="D1532">
            <v>1</v>
          </cell>
          <cell r="E1532" t="str">
            <v>Sobre Pedido</v>
          </cell>
          <cell r="F1532">
            <v>14</v>
          </cell>
        </row>
        <row r="1533">
          <cell r="A1533">
            <v>2752</v>
          </cell>
          <cell r="B1533" t="str">
            <v>DERM-O-WIPE IMSS 500 ML.</v>
          </cell>
          <cell r="C1533">
            <v>1</v>
          </cell>
          <cell r="D1533">
            <v>1</v>
          </cell>
          <cell r="E1533" t="str">
            <v>Sobre Pedido</v>
          </cell>
          <cell r="F1533">
            <v>21</v>
          </cell>
        </row>
        <row r="1534">
          <cell r="A1534">
            <v>2754</v>
          </cell>
          <cell r="B1534" t="str">
            <v>350.580.0239 PASTA P/METALES 1</v>
          </cell>
          <cell r="C1534">
            <v>1</v>
          </cell>
          <cell r="D1534">
            <v>1</v>
          </cell>
          <cell r="E1534" t="str">
            <v>Sobre Pedido</v>
          </cell>
          <cell r="F1534">
            <v>21</v>
          </cell>
        </row>
        <row r="1535">
          <cell r="A1535">
            <v>2755</v>
          </cell>
          <cell r="B1535" t="str">
            <v>DETERGENTE EN POLVO (BOLSA 10K</v>
          </cell>
          <cell r="C1535">
            <v>1</v>
          </cell>
          <cell r="D1535">
            <v>1</v>
          </cell>
          <cell r="E1535" t="str">
            <v>Sobre Pedido</v>
          </cell>
          <cell r="F1535">
            <v>28</v>
          </cell>
        </row>
        <row r="1536">
          <cell r="A1536">
            <v>2756</v>
          </cell>
          <cell r="B1536" t="str">
            <v>BLANQUEADOR LIQ.13% 1LT(GRANEL</v>
          </cell>
          <cell r="C1536">
            <v>1</v>
          </cell>
          <cell r="D1536">
            <v>1</v>
          </cell>
          <cell r="E1536" t="str">
            <v>Sobre Pedido</v>
          </cell>
          <cell r="F1536">
            <v>14</v>
          </cell>
        </row>
        <row r="1537">
          <cell r="A1537">
            <v>2757</v>
          </cell>
          <cell r="B1537" t="str">
            <v>CLORO AL 5% 20 L</v>
          </cell>
          <cell r="C1537">
            <v>1</v>
          </cell>
          <cell r="D1537">
            <v>1</v>
          </cell>
          <cell r="E1537" t="str">
            <v>Sobre Pedido</v>
          </cell>
          <cell r="F1537">
            <v>8</v>
          </cell>
        </row>
        <row r="1538">
          <cell r="A1538">
            <v>2758</v>
          </cell>
          <cell r="B1538" t="str">
            <v>TIRAS P/MEDICION DESINFECTANTE</v>
          </cell>
          <cell r="C1538">
            <v>1</v>
          </cell>
          <cell r="D1538">
            <v>1</v>
          </cell>
          <cell r="E1538" t="str">
            <v>Stock</v>
          </cell>
          <cell r="F1538">
            <v>8</v>
          </cell>
        </row>
        <row r="1539">
          <cell r="A1539">
            <v>2759</v>
          </cell>
          <cell r="B1539" t="str">
            <v>CLORO 6% 1 LT</v>
          </cell>
          <cell r="C1539">
            <v>12</v>
          </cell>
          <cell r="D1539">
            <v>1008</v>
          </cell>
          <cell r="E1539" t="str">
            <v>Sobre Pedido</v>
          </cell>
          <cell r="F1539">
            <v>14</v>
          </cell>
        </row>
        <row r="1540">
          <cell r="A1540">
            <v>2760</v>
          </cell>
          <cell r="B1540" t="str">
            <v>CLORO AL 6% IMSS 20 LT FAB-KEY</v>
          </cell>
          <cell r="C1540">
            <v>1</v>
          </cell>
          <cell r="D1540">
            <v>1</v>
          </cell>
          <cell r="E1540" t="str">
            <v>Sobre Pedido</v>
          </cell>
          <cell r="F1540">
            <v>21</v>
          </cell>
        </row>
        <row r="1541">
          <cell r="A1541">
            <v>2762</v>
          </cell>
          <cell r="B1541" t="str">
            <v>QUITASARRO IMSS 20 LT</v>
          </cell>
          <cell r="C1541">
            <v>1</v>
          </cell>
          <cell r="D1541">
            <v>1</v>
          </cell>
          <cell r="E1541" t="str">
            <v>Sobre Pedido</v>
          </cell>
          <cell r="F1541">
            <v>21</v>
          </cell>
        </row>
        <row r="1542">
          <cell r="A1542">
            <v>2764</v>
          </cell>
          <cell r="B1542" t="str">
            <v>LIMPIADOR DESENGRAS 18 LTS</v>
          </cell>
          <cell r="C1542">
            <v>1</v>
          </cell>
          <cell r="D1542">
            <v>1</v>
          </cell>
          <cell r="E1542" t="str">
            <v>Sobre Pedido</v>
          </cell>
          <cell r="F1542">
            <v>21</v>
          </cell>
        </row>
        <row r="1543">
          <cell r="A1543">
            <v>2766</v>
          </cell>
          <cell r="B1543" t="str">
            <v>DETERGENTE DESINF. 18 LTS</v>
          </cell>
          <cell r="C1543">
            <v>1</v>
          </cell>
          <cell r="D1543">
            <v>1</v>
          </cell>
          <cell r="E1543" t="str">
            <v>Sobre Pedido</v>
          </cell>
          <cell r="F1543">
            <v>21</v>
          </cell>
        </row>
        <row r="1544">
          <cell r="A1544">
            <v>2767</v>
          </cell>
          <cell r="B1544" t="str">
            <v>JABON P/MANOS PRE-QUIRURGICO</v>
          </cell>
          <cell r="C1544">
            <v>1</v>
          </cell>
          <cell r="D1544">
            <v>1</v>
          </cell>
          <cell r="E1544" t="str">
            <v>Stock</v>
          </cell>
          <cell r="F1544">
            <v>8</v>
          </cell>
        </row>
        <row r="1545">
          <cell r="A1545">
            <v>2768</v>
          </cell>
          <cell r="B1545" t="str">
            <v>JABON NEUTRO P/PISO 18 LTS</v>
          </cell>
          <cell r="C1545">
            <v>1</v>
          </cell>
          <cell r="D1545">
            <v>1</v>
          </cell>
          <cell r="E1545" t="str">
            <v>Sobre Pedido</v>
          </cell>
          <cell r="F1545">
            <v>21</v>
          </cell>
        </row>
        <row r="1546">
          <cell r="A1546">
            <v>2776</v>
          </cell>
          <cell r="B1546" t="str">
            <v>DESINFECTANTE P/QUIROFANO 18LT</v>
          </cell>
          <cell r="C1546">
            <v>1</v>
          </cell>
          <cell r="D1546">
            <v>1</v>
          </cell>
          <cell r="E1546" t="str">
            <v>Stock</v>
          </cell>
          <cell r="F1546">
            <v>8</v>
          </cell>
        </row>
        <row r="1547">
          <cell r="A1547">
            <v>2778</v>
          </cell>
          <cell r="B1547" t="str">
            <v>DESINFECTANTE P/QUIROFANO 18LT</v>
          </cell>
          <cell r="C1547">
            <v>1</v>
          </cell>
          <cell r="D1547">
            <v>1</v>
          </cell>
          <cell r="E1547" t="str">
            <v>Stock</v>
          </cell>
          <cell r="F1547">
            <v>8</v>
          </cell>
        </row>
        <row r="1548">
          <cell r="A1548">
            <v>2780</v>
          </cell>
          <cell r="B1548" t="str">
            <v>GHERMOCLOR IMSS  5 KG.</v>
          </cell>
          <cell r="C1548">
            <v>1</v>
          </cell>
          <cell r="D1548">
            <v>1</v>
          </cell>
          <cell r="E1548" t="str">
            <v>Sobre Pedido</v>
          </cell>
          <cell r="F1548">
            <v>21</v>
          </cell>
        </row>
        <row r="1549">
          <cell r="A1549">
            <v>2784</v>
          </cell>
          <cell r="B1549" t="str">
            <v>DINE-O-DERM PLUS IMSS 4 LTS</v>
          </cell>
          <cell r="C1549">
            <v>4</v>
          </cell>
          <cell r="D1549">
            <v>4</v>
          </cell>
          <cell r="E1549" t="str">
            <v>Sobre Pedido</v>
          </cell>
          <cell r="F1549">
            <v>21</v>
          </cell>
        </row>
        <row r="1550">
          <cell r="A1550">
            <v>2786</v>
          </cell>
          <cell r="B1550" t="str">
            <v>DERM-O-WIPE IMSS 4 LT.</v>
          </cell>
          <cell r="C1550">
            <v>1</v>
          </cell>
          <cell r="D1550">
            <v>1</v>
          </cell>
          <cell r="E1550" t="str">
            <v>Stock</v>
          </cell>
          <cell r="F1550">
            <v>8</v>
          </cell>
        </row>
        <row r="1551">
          <cell r="A1551">
            <v>2787</v>
          </cell>
          <cell r="B1551" t="str">
            <v>LIMPIAVDRIOS IMSS 20 LT.</v>
          </cell>
          <cell r="C1551">
            <v>1</v>
          </cell>
          <cell r="D1551">
            <v>1</v>
          </cell>
          <cell r="E1551" t="str">
            <v>Sobre Pedido</v>
          </cell>
          <cell r="F1551">
            <v>21</v>
          </cell>
        </row>
        <row r="1552">
          <cell r="A1552">
            <v>2788</v>
          </cell>
          <cell r="B1552" t="str">
            <v>JABON P/MANOS PRE-QUIRURGICO</v>
          </cell>
          <cell r="C1552">
            <v>4</v>
          </cell>
          <cell r="D1552">
            <v>4</v>
          </cell>
          <cell r="E1552" t="str">
            <v>Sobre Pedido</v>
          </cell>
          <cell r="F1552">
            <v>21</v>
          </cell>
        </row>
        <row r="1553">
          <cell r="A1553">
            <v>2790</v>
          </cell>
          <cell r="B1553" t="str">
            <v>BOLSA RESIDUO INFEC 1 PZA</v>
          </cell>
          <cell r="C1553">
            <v>1</v>
          </cell>
          <cell r="D1553">
            <v>1</v>
          </cell>
          <cell r="E1553" t="str">
            <v>Sobre Pedido</v>
          </cell>
          <cell r="F1553">
            <v>21</v>
          </cell>
        </row>
        <row r="1554">
          <cell r="A1554">
            <v>2793</v>
          </cell>
          <cell r="B1554" t="str">
            <v>PRELAVADOR BIODEGRA 50 KGS</v>
          </cell>
          <cell r="C1554">
            <v>1</v>
          </cell>
          <cell r="D1554">
            <v>1</v>
          </cell>
          <cell r="E1554" t="str">
            <v>Sobre Pedido</v>
          </cell>
          <cell r="F1554">
            <v>28</v>
          </cell>
        </row>
        <row r="1555">
          <cell r="A1555">
            <v>2794</v>
          </cell>
          <cell r="B1555" t="str">
            <v>NEUTRALIZADOR BIDEG 50 KGS</v>
          </cell>
          <cell r="C1555">
            <v>1</v>
          </cell>
          <cell r="D1555">
            <v>1</v>
          </cell>
          <cell r="E1555" t="str">
            <v>Sobre Pedido</v>
          </cell>
          <cell r="F1555">
            <v>42</v>
          </cell>
        </row>
        <row r="1556">
          <cell r="A1556">
            <v>2795</v>
          </cell>
          <cell r="B1556" t="str">
            <v>BLANQUEADOR ORGANIC 50 KGS</v>
          </cell>
          <cell r="C1556">
            <v>1</v>
          </cell>
          <cell r="D1556">
            <v>1</v>
          </cell>
          <cell r="E1556" t="str">
            <v>Sobre Pedido</v>
          </cell>
          <cell r="F1556">
            <v>28</v>
          </cell>
        </row>
        <row r="1557">
          <cell r="A1557">
            <v>2796</v>
          </cell>
          <cell r="B1557" t="str">
            <v>DETERGENTE P/LAVANDERIA 50 KGS</v>
          </cell>
          <cell r="C1557">
            <v>1</v>
          </cell>
          <cell r="D1557">
            <v>1</v>
          </cell>
          <cell r="E1557" t="str">
            <v>Sobre Pedido</v>
          </cell>
          <cell r="F1557">
            <v>42</v>
          </cell>
        </row>
        <row r="1558">
          <cell r="A1558">
            <v>2798</v>
          </cell>
          <cell r="B1558" t="str">
            <v>KIT #2 P/DESINCRUSTACION NEUMA</v>
          </cell>
          <cell r="C1558">
            <v>1</v>
          </cell>
          <cell r="D1558">
            <v>1</v>
          </cell>
          <cell r="E1558" t="str">
            <v>Sobre Pedido</v>
          </cell>
          <cell r="F1558">
            <v>21</v>
          </cell>
        </row>
        <row r="1559">
          <cell r="A1559">
            <v>2799</v>
          </cell>
          <cell r="B1559" t="str">
            <v>KIT DOSIFICACION LGS EN BAÑOS</v>
          </cell>
          <cell r="C1559">
            <v>1</v>
          </cell>
          <cell r="D1559">
            <v>1</v>
          </cell>
          <cell r="E1559" t="str">
            <v>Sobre Pedido</v>
          </cell>
          <cell r="F1559">
            <v>35</v>
          </cell>
        </row>
        <row r="1560">
          <cell r="A1560">
            <v>2800</v>
          </cell>
          <cell r="B1560" t="str">
            <v>ESTACION DE DESENGRASE GRANDE</v>
          </cell>
          <cell r="C1560">
            <v>1</v>
          </cell>
          <cell r="D1560">
            <v>1</v>
          </cell>
          <cell r="E1560" t="str">
            <v>Sobre Pedido</v>
          </cell>
          <cell r="F1560">
            <v>56</v>
          </cell>
        </row>
        <row r="1561">
          <cell r="A1561">
            <v>2801</v>
          </cell>
          <cell r="B1561" t="str">
            <v>ESTACION DE DESENGR 1 PZA</v>
          </cell>
          <cell r="C1561">
            <v>1</v>
          </cell>
          <cell r="D1561">
            <v>1</v>
          </cell>
          <cell r="E1561" t="str">
            <v>Sobre Pedido</v>
          </cell>
          <cell r="F1561">
            <v>21</v>
          </cell>
        </row>
        <row r="1562">
          <cell r="A1562">
            <v>2804</v>
          </cell>
          <cell r="B1562" t="str">
            <v>VALV. SOLENOIDE P/H 1 PZA</v>
          </cell>
          <cell r="C1562">
            <v>1</v>
          </cell>
          <cell r="D1562">
            <v>1</v>
          </cell>
          <cell r="E1562" t="str">
            <v>Sobre Pedido</v>
          </cell>
          <cell r="F1562">
            <v>21</v>
          </cell>
        </row>
        <row r="1563">
          <cell r="A1563">
            <v>2809</v>
          </cell>
          <cell r="B1563" t="str">
            <v>DEPOSITO DE PLAST. 1 PZA</v>
          </cell>
          <cell r="C1563">
            <v>1</v>
          </cell>
          <cell r="D1563">
            <v>1</v>
          </cell>
          <cell r="E1563" t="str">
            <v>Sobre Pedido</v>
          </cell>
          <cell r="F1563">
            <v>21</v>
          </cell>
        </row>
        <row r="1564">
          <cell r="A1564">
            <v>2810</v>
          </cell>
          <cell r="B1564" t="str">
            <v>SENSOR DE PRESION 0 1 PZA</v>
          </cell>
          <cell r="C1564">
            <v>1</v>
          </cell>
          <cell r="D1564">
            <v>1</v>
          </cell>
          <cell r="E1564" t="str">
            <v>Sobre Pedido</v>
          </cell>
          <cell r="F1564">
            <v>21</v>
          </cell>
        </row>
        <row r="1565">
          <cell r="A1565">
            <v>2812</v>
          </cell>
          <cell r="B1565" t="str">
            <v>PROPORCIONADOR MOD. 167</v>
          </cell>
          <cell r="C1565">
            <v>1</v>
          </cell>
          <cell r="D1565">
            <v>1</v>
          </cell>
          <cell r="E1565" t="str">
            <v>Sobre Pedido</v>
          </cell>
          <cell r="F1565">
            <v>28</v>
          </cell>
        </row>
        <row r="1566">
          <cell r="A1566">
            <v>2819</v>
          </cell>
          <cell r="B1566" t="str">
            <v>EQUIPO ESPUMADOR 2 GAL. FI-2</v>
          </cell>
          <cell r="C1566">
            <v>1</v>
          </cell>
          <cell r="D1566">
            <v>1</v>
          </cell>
          <cell r="E1566" t="str">
            <v>Sobre Pedido</v>
          </cell>
          <cell r="F1566">
            <v>42</v>
          </cell>
        </row>
        <row r="1567">
          <cell r="A1567">
            <v>2824</v>
          </cell>
          <cell r="B1567" t="str">
            <v>EQUIPO ESPUMADOR 15 GAL.</v>
          </cell>
          <cell r="C1567">
            <v>1</v>
          </cell>
          <cell r="D1567">
            <v>1</v>
          </cell>
          <cell r="E1567" t="str">
            <v>Sobre Pedido</v>
          </cell>
          <cell r="F1567">
            <v>35</v>
          </cell>
        </row>
        <row r="1568">
          <cell r="A1568">
            <v>2825</v>
          </cell>
          <cell r="B1568" t="str">
            <v>EQUIPO ESPUMADOR 5 GAL 1 PZ</v>
          </cell>
          <cell r="C1568">
            <v>1</v>
          </cell>
          <cell r="D1568">
            <v>1</v>
          </cell>
          <cell r="E1568" t="str">
            <v>Sobre Pedido</v>
          </cell>
          <cell r="F1568">
            <v>35</v>
          </cell>
        </row>
        <row r="1569">
          <cell r="A1569">
            <v>2826</v>
          </cell>
          <cell r="B1569" t="str">
            <v>EQUIPO ESPUMADOR 5 GAL (PORTA</v>
          </cell>
          <cell r="C1569">
            <v>1</v>
          </cell>
          <cell r="D1569">
            <v>1</v>
          </cell>
          <cell r="E1569" t="str">
            <v>Sobre Pedido</v>
          </cell>
          <cell r="F1569">
            <v>28</v>
          </cell>
        </row>
        <row r="1570">
          <cell r="A1570">
            <v>2829</v>
          </cell>
          <cell r="B1570" t="str">
            <v>KIT DE INST. P/LAVA 1 PZA</v>
          </cell>
          <cell r="C1570">
            <v>1</v>
          </cell>
          <cell r="D1570">
            <v>1</v>
          </cell>
          <cell r="E1570" t="str">
            <v>Sobre Pedido</v>
          </cell>
          <cell r="F1570">
            <v>21</v>
          </cell>
        </row>
        <row r="1571">
          <cell r="A1571">
            <v>2830</v>
          </cell>
          <cell r="B1571" t="str">
            <v>CONTENEDOR W6000 P/ 1 PZA</v>
          </cell>
          <cell r="C1571">
            <v>1</v>
          </cell>
          <cell r="D1571">
            <v>1</v>
          </cell>
          <cell r="E1571" t="str">
            <v>Sobre Pedido</v>
          </cell>
          <cell r="F1571">
            <v>21</v>
          </cell>
        </row>
        <row r="1572">
          <cell r="A1572">
            <v>2831</v>
          </cell>
          <cell r="B1572" t="str">
            <v>TARJA P/ESTACION DE DESENGRASE</v>
          </cell>
          <cell r="C1572">
            <v>1</v>
          </cell>
          <cell r="D1572">
            <v>1</v>
          </cell>
          <cell r="E1572" t="str">
            <v>Sobre Pedido</v>
          </cell>
          <cell r="F1572">
            <v>28</v>
          </cell>
        </row>
        <row r="1573">
          <cell r="A1573">
            <v>2832</v>
          </cell>
          <cell r="B1573" t="str">
            <v>PORTATARJA 110 LT P/EST.DESENG</v>
          </cell>
          <cell r="C1573">
            <v>1</v>
          </cell>
          <cell r="D1573">
            <v>1</v>
          </cell>
          <cell r="E1573" t="str">
            <v>Sobre Pedido</v>
          </cell>
          <cell r="F1573">
            <v>28</v>
          </cell>
        </row>
        <row r="1574">
          <cell r="A1574">
            <v>2834</v>
          </cell>
          <cell r="B1574" t="str">
            <v>ESTACION DE DESENGRASE COMPLET</v>
          </cell>
          <cell r="C1574">
            <v>1</v>
          </cell>
          <cell r="D1574">
            <v>1</v>
          </cell>
          <cell r="E1574" t="str">
            <v>Sobre Pedido</v>
          </cell>
          <cell r="F1574">
            <v>28</v>
          </cell>
        </row>
        <row r="1575">
          <cell r="A1575">
            <v>2835</v>
          </cell>
          <cell r="B1575" t="str">
            <v>EST.DESENGRASE COMP 1 PZA</v>
          </cell>
          <cell r="C1575">
            <v>1</v>
          </cell>
          <cell r="D1575">
            <v>1</v>
          </cell>
          <cell r="E1575" t="str">
            <v>Sobre Pedido</v>
          </cell>
          <cell r="F1575">
            <v>21</v>
          </cell>
        </row>
        <row r="1576">
          <cell r="A1576">
            <v>2836</v>
          </cell>
          <cell r="B1576" t="str">
            <v>PARRILLA P/ESCURRIMIENTO</v>
          </cell>
          <cell r="C1576">
            <v>1</v>
          </cell>
          <cell r="D1576">
            <v>1</v>
          </cell>
          <cell r="E1576" t="str">
            <v>Sobre Pedido</v>
          </cell>
          <cell r="F1576">
            <v>28</v>
          </cell>
        </row>
        <row r="1577">
          <cell r="A1577">
            <v>2837</v>
          </cell>
          <cell r="B1577" t="str">
            <v>DOSIFICADOR NS-510 1 UDS</v>
          </cell>
          <cell r="C1577">
            <v>1</v>
          </cell>
          <cell r="D1577">
            <v>1</v>
          </cell>
          <cell r="E1577" t="str">
            <v>Sobre Pedido</v>
          </cell>
          <cell r="F1577">
            <v>21</v>
          </cell>
        </row>
        <row r="1578">
          <cell r="A1578">
            <v>2838</v>
          </cell>
          <cell r="B1578" t="str">
            <v>JUEGO DE VALVULAS E 1 PZA</v>
          </cell>
          <cell r="C1578">
            <v>1</v>
          </cell>
          <cell r="D1578">
            <v>1</v>
          </cell>
          <cell r="E1578" t="str">
            <v>Sobre Pedido</v>
          </cell>
          <cell r="F1578">
            <v>28</v>
          </cell>
        </row>
        <row r="1579">
          <cell r="A1579">
            <v>2839</v>
          </cell>
          <cell r="B1579" t="str">
            <v>CEPILLO DE NYLON C/ 1 PZA</v>
          </cell>
          <cell r="C1579">
            <v>1</v>
          </cell>
          <cell r="D1579">
            <v>1</v>
          </cell>
          <cell r="E1579" t="str">
            <v>Sobre Pedido</v>
          </cell>
          <cell r="F1579">
            <v>21</v>
          </cell>
        </row>
        <row r="1580">
          <cell r="A1580">
            <v>2840</v>
          </cell>
          <cell r="B1580" t="str">
            <v>BOMBA SUMERGIBLE P/EST.DESENG.</v>
          </cell>
          <cell r="C1580">
            <v>1</v>
          </cell>
          <cell r="D1580">
            <v>1</v>
          </cell>
          <cell r="E1580" t="str">
            <v>Sobre Pedido</v>
          </cell>
          <cell r="F1580">
            <v>49</v>
          </cell>
        </row>
        <row r="1581">
          <cell r="A1581">
            <v>2842</v>
          </cell>
          <cell r="B1581" t="str">
            <v>TERMOMETRO BIMETALICO-20/+100°</v>
          </cell>
          <cell r="C1581">
            <v>1</v>
          </cell>
          <cell r="D1581">
            <v>1</v>
          </cell>
          <cell r="E1581" t="str">
            <v>Sobre Pedido</v>
          </cell>
          <cell r="F1581">
            <v>21</v>
          </cell>
        </row>
        <row r="1582">
          <cell r="A1582">
            <v>2843</v>
          </cell>
          <cell r="B1582" t="str">
            <v>TABLILLA ELECTRONICA 1 PZA</v>
          </cell>
          <cell r="C1582">
            <v>1</v>
          </cell>
          <cell r="D1582">
            <v>1</v>
          </cell>
          <cell r="E1582" t="str">
            <v>Sobre Pedido</v>
          </cell>
          <cell r="F1582">
            <v>21</v>
          </cell>
        </row>
        <row r="1583">
          <cell r="A1583">
            <v>2845</v>
          </cell>
          <cell r="B1583" t="str">
            <v>VALVULA SOLENOIDE 1 PZA</v>
          </cell>
          <cell r="C1583">
            <v>1</v>
          </cell>
          <cell r="D1583">
            <v>1</v>
          </cell>
          <cell r="E1583" t="str">
            <v>Sobre Pedido</v>
          </cell>
          <cell r="F1583">
            <v>21</v>
          </cell>
        </row>
        <row r="1584">
          <cell r="A1584">
            <v>2846</v>
          </cell>
          <cell r="B1584" t="str">
            <v>MOTOR GEARBOX ASSEM 1 PZA</v>
          </cell>
          <cell r="C1584">
            <v>1</v>
          </cell>
          <cell r="D1584">
            <v>1</v>
          </cell>
          <cell r="E1584" t="str">
            <v>Sobre Pedido</v>
          </cell>
          <cell r="F1584">
            <v>21</v>
          </cell>
        </row>
        <row r="1585">
          <cell r="A1585">
            <v>2849</v>
          </cell>
          <cell r="B1585" t="str">
            <v>KEY DIGESTOR 20 LT.</v>
          </cell>
          <cell r="C1585">
            <v>1</v>
          </cell>
          <cell r="D1585">
            <v>1</v>
          </cell>
          <cell r="E1585" t="str">
            <v>Stock</v>
          </cell>
          <cell r="F1585">
            <v>8</v>
          </cell>
        </row>
        <row r="1586">
          <cell r="A1586">
            <v>2850</v>
          </cell>
          <cell r="B1586" t="str">
            <v>PS MULTIUSOS LAVANDA 4 LT.</v>
          </cell>
          <cell r="C1586">
            <v>4</v>
          </cell>
          <cell r="D1586">
            <v>4</v>
          </cell>
          <cell r="E1586" t="str">
            <v>Stock</v>
          </cell>
          <cell r="F1586">
            <v>7</v>
          </cell>
        </row>
        <row r="1587">
          <cell r="A1587">
            <v>2851</v>
          </cell>
          <cell r="B1587" t="str">
            <v>PS MULTIUSOS PINO 4 LT.</v>
          </cell>
          <cell r="C1587">
            <v>4</v>
          </cell>
          <cell r="D1587">
            <v>4</v>
          </cell>
          <cell r="E1587" t="str">
            <v>Stock</v>
          </cell>
          <cell r="F1587">
            <v>7</v>
          </cell>
        </row>
        <row r="1588">
          <cell r="A1588">
            <v>2852</v>
          </cell>
          <cell r="B1588" t="str">
            <v>PS DESENGRASANTE 4 LT.</v>
          </cell>
          <cell r="C1588">
            <v>4</v>
          </cell>
          <cell r="D1588">
            <v>4</v>
          </cell>
          <cell r="E1588" t="str">
            <v>Stock</v>
          </cell>
          <cell r="F1588">
            <v>7</v>
          </cell>
        </row>
        <row r="1589">
          <cell r="A1589">
            <v>2853</v>
          </cell>
          <cell r="B1589" t="str">
            <v>PS SARRICIDA 4 LT.</v>
          </cell>
          <cell r="C1589">
            <v>4</v>
          </cell>
          <cell r="D1589">
            <v>4</v>
          </cell>
          <cell r="E1589" t="str">
            <v>Stock</v>
          </cell>
          <cell r="F1589">
            <v>7</v>
          </cell>
        </row>
        <row r="1590">
          <cell r="A1590">
            <v>2854</v>
          </cell>
          <cell r="B1590" t="str">
            <v>PS MURIATICO 4 LT.</v>
          </cell>
          <cell r="C1590">
            <v>4</v>
          </cell>
          <cell r="D1590">
            <v>4</v>
          </cell>
          <cell r="E1590" t="str">
            <v>Stock</v>
          </cell>
          <cell r="F1590">
            <v>7</v>
          </cell>
        </row>
        <row r="1591">
          <cell r="A1591">
            <v>2858</v>
          </cell>
          <cell r="B1591" t="str">
            <v>CONTENEDOR P/CAPSULA 581-WMBH</v>
          </cell>
          <cell r="C1591">
            <v>1</v>
          </cell>
          <cell r="D1591">
            <v>1</v>
          </cell>
          <cell r="E1591" t="str">
            <v>Stock</v>
          </cell>
          <cell r="F1591">
            <v>21</v>
          </cell>
        </row>
        <row r="1592">
          <cell r="A1592">
            <v>2859</v>
          </cell>
          <cell r="B1592" t="str">
            <v>DOSIF.DEMA P/DETERG.EN POLVO</v>
          </cell>
          <cell r="C1592">
            <v>1</v>
          </cell>
          <cell r="D1592">
            <v>1</v>
          </cell>
          <cell r="E1592" t="str">
            <v>Stock</v>
          </cell>
          <cell r="F1592">
            <v>21</v>
          </cell>
        </row>
        <row r="1593">
          <cell r="A1593">
            <v>2864</v>
          </cell>
          <cell r="B1593" t="str">
            <v>MICROFIBRA 40X40 CM.AZUL INDIV</v>
          </cell>
          <cell r="C1593">
            <v>1</v>
          </cell>
          <cell r="D1593">
            <v>1</v>
          </cell>
          <cell r="E1593" t="str">
            <v>Sobre Pedido</v>
          </cell>
          <cell r="F1593">
            <v>8</v>
          </cell>
        </row>
        <row r="1594">
          <cell r="A1594">
            <v>2865</v>
          </cell>
          <cell r="B1594" t="str">
            <v>MICROFIBRA 40X40 CM. AMARILLA</v>
          </cell>
          <cell r="C1594">
            <v>1</v>
          </cell>
          <cell r="D1594">
            <v>1</v>
          </cell>
          <cell r="E1594" t="str">
            <v>Sobre Pedido</v>
          </cell>
          <cell r="F1594">
            <v>30</v>
          </cell>
        </row>
        <row r="1595">
          <cell r="A1595">
            <v>2866</v>
          </cell>
          <cell r="B1595" t="str">
            <v>MICROFIBRA 40X40 CM. MORADA</v>
          </cell>
          <cell r="C1595">
            <v>1</v>
          </cell>
          <cell r="D1595">
            <v>1</v>
          </cell>
          <cell r="E1595" t="str">
            <v>Sobre Pedido</v>
          </cell>
          <cell r="F1595">
            <v>30</v>
          </cell>
        </row>
        <row r="1596">
          <cell r="A1596">
            <v>2867</v>
          </cell>
          <cell r="B1596" t="str">
            <v>PS GEL SANITIZANTE 4 LT.</v>
          </cell>
          <cell r="C1596">
            <v>4</v>
          </cell>
          <cell r="D1596">
            <v>4</v>
          </cell>
          <cell r="E1596" t="str">
            <v>Stock</v>
          </cell>
          <cell r="F1596">
            <v>7</v>
          </cell>
        </row>
        <row r="1597">
          <cell r="A1597">
            <v>2868</v>
          </cell>
          <cell r="B1597" t="str">
            <v>017458 VALVULAS CHE 1 PZA</v>
          </cell>
          <cell r="C1597">
            <v>1</v>
          </cell>
          <cell r="D1597">
            <v>1</v>
          </cell>
          <cell r="E1597" t="str">
            <v>Stock</v>
          </cell>
          <cell r="F1597">
            <v>21</v>
          </cell>
        </row>
        <row r="1598">
          <cell r="A1598">
            <v>2869</v>
          </cell>
          <cell r="B1598" t="str">
            <v>018079 SENSOR D CON 1 PZA</v>
          </cell>
          <cell r="C1598">
            <v>1</v>
          </cell>
          <cell r="D1598">
            <v>1</v>
          </cell>
          <cell r="E1598" t="str">
            <v>Stock</v>
          </cell>
          <cell r="F1598">
            <v>21</v>
          </cell>
        </row>
        <row r="1599">
          <cell r="A1599">
            <v>2870</v>
          </cell>
          <cell r="B1599" t="str">
            <v>020977 INYECTOR VAL 1 PZA</v>
          </cell>
          <cell r="C1599">
            <v>1</v>
          </cell>
          <cell r="D1599">
            <v>1</v>
          </cell>
          <cell r="E1599" t="str">
            <v>Stock</v>
          </cell>
          <cell r="F1599">
            <v>21</v>
          </cell>
        </row>
        <row r="1600">
          <cell r="A1600">
            <v>2871</v>
          </cell>
          <cell r="B1600" t="str">
            <v>022019 ROMPEDOR DE 1 PZA</v>
          </cell>
          <cell r="C1600">
            <v>1</v>
          </cell>
          <cell r="D1600">
            <v>1</v>
          </cell>
          <cell r="E1600" t="str">
            <v>Stock</v>
          </cell>
          <cell r="F1600">
            <v>21</v>
          </cell>
        </row>
        <row r="1601">
          <cell r="A1601">
            <v>2873</v>
          </cell>
          <cell r="B1601" t="str">
            <v>037616 MANGUERA DE 1 PZA</v>
          </cell>
          <cell r="C1601">
            <v>1</v>
          </cell>
          <cell r="D1601">
            <v>1</v>
          </cell>
          <cell r="E1601" t="str">
            <v>Stock</v>
          </cell>
          <cell r="F1601">
            <v>21</v>
          </cell>
        </row>
        <row r="1602">
          <cell r="A1602">
            <v>2876</v>
          </cell>
          <cell r="B1602" t="str">
            <v>036965 PUMP HEAD RE 1 PZA</v>
          </cell>
          <cell r="C1602">
            <v>1</v>
          </cell>
          <cell r="D1602">
            <v>1</v>
          </cell>
          <cell r="E1602" t="str">
            <v>Stock</v>
          </cell>
          <cell r="F1602">
            <v>21</v>
          </cell>
        </row>
        <row r="1603">
          <cell r="A1603">
            <v>2877</v>
          </cell>
          <cell r="B1603" t="str">
            <v>KIT P/ESTACION LAVADO DE MANOS</v>
          </cell>
          <cell r="C1603">
            <v>1</v>
          </cell>
          <cell r="D1603">
            <v>1</v>
          </cell>
          <cell r="E1603" t="str">
            <v>Stock</v>
          </cell>
          <cell r="F1603">
            <v>8</v>
          </cell>
        </row>
        <row r="1604">
          <cell r="A1604">
            <v>2878</v>
          </cell>
          <cell r="B1604" t="str">
            <v>HERMETICO RECTANGULAR (KIT EST</v>
          </cell>
          <cell r="C1604">
            <v>100</v>
          </cell>
          <cell r="D1604">
            <v>100</v>
          </cell>
          <cell r="E1604" t="str">
            <v>Sobre Pedido</v>
          </cell>
          <cell r="F1604">
            <v>21</v>
          </cell>
        </row>
        <row r="1605">
          <cell r="A1605">
            <v>2879</v>
          </cell>
          <cell r="B1605" t="str">
            <v>RACK METALICO C/CABLE SUJETADO</v>
          </cell>
          <cell r="C1605">
            <v>1</v>
          </cell>
          <cell r="D1605">
            <v>1</v>
          </cell>
          <cell r="E1605" t="str">
            <v>Sobre Pedido</v>
          </cell>
          <cell r="F1605">
            <v>14</v>
          </cell>
        </row>
        <row r="1606">
          <cell r="A1606">
            <v>2884</v>
          </cell>
          <cell r="B1606" t="str">
            <v>058549 PUMP TUBE KI 1 PZA</v>
          </cell>
          <cell r="C1606">
            <v>1</v>
          </cell>
          <cell r="D1606">
            <v>1</v>
          </cell>
          <cell r="E1606" t="str">
            <v>Sobre Pedido</v>
          </cell>
          <cell r="F1606">
            <v>21</v>
          </cell>
        </row>
        <row r="1607">
          <cell r="A1607">
            <v>2886</v>
          </cell>
          <cell r="B1607" t="str">
            <v>043839 PUMP HEAD SC 1 PZA</v>
          </cell>
          <cell r="C1607">
            <v>1</v>
          </cell>
          <cell r="D1607">
            <v>1</v>
          </cell>
          <cell r="E1607" t="str">
            <v>Sobre Pedido</v>
          </cell>
          <cell r="F1607">
            <v>21</v>
          </cell>
        </row>
        <row r="1608">
          <cell r="A1608">
            <v>2890</v>
          </cell>
          <cell r="B1608" t="str">
            <v>7901320 PLASTIC 5.5 1 PZA</v>
          </cell>
          <cell r="C1608">
            <v>1</v>
          </cell>
          <cell r="D1608">
            <v>1</v>
          </cell>
          <cell r="E1608" t="str">
            <v>Stock</v>
          </cell>
          <cell r="F1608">
            <v>21</v>
          </cell>
        </row>
        <row r="1609">
          <cell r="A1609">
            <v>2891</v>
          </cell>
          <cell r="B1609" t="str">
            <v>7142224-2 SC-1000 R 1 PZA</v>
          </cell>
          <cell r="C1609">
            <v>1</v>
          </cell>
          <cell r="D1609">
            <v>1</v>
          </cell>
          <cell r="E1609" t="str">
            <v>Stock</v>
          </cell>
          <cell r="F1609">
            <v>21</v>
          </cell>
        </row>
        <row r="1610">
          <cell r="A1610">
            <v>2895</v>
          </cell>
          <cell r="B1610" t="str">
            <v>KEY AEROSAN AEROSOL 300 GR.</v>
          </cell>
          <cell r="C1610">
            <v>12</v>
          </cell>
          <cell r="D1610">
            <v>12</v>
          </cell>
          <cell r="E1610" t="str">
            <v>Stock</v>
          </cell>
          <cell r="F1610">
            <v>8</v>
          </cell>
        </row>
        <row r="1611">
          <cell r="A1611">
            <v>2897</v>
          </cell>
          <cell r="B1611" t="str">
            <v>KEY AEROSAN 1 LT.</v>
          </cell>
          <cell r="C1611">
            <v>12</v>
          </cell>
          <cell r="D1611">
            <v>12</v>
          </cell>
          <cell r="E1611" t="str">
            <v>Stock</v>
          </cell>
          <cell r="F1611">
            <v>8</v>
          </cell>
        </row>
        <row r="1612">
          <cell r="A1612">
            <v>2898</v>
          </cell>
          <cell r="B1612" t="str">
            <v>KEY AEROSAN 4 LT.</v>
          </cell>
          <cell r="C1612">
            <v>4</v>
          </cell>
          <cell r="D1612">
            <v>4</v>
          </cell>
          <cell r="E1612" t="str">
            <v>Stock</v>
          </cell>
          <cell r="F1612">
            <v>8</v>
          </cell>
        </row>
        <row r="1613">
          <cell r="A1613">
            <v>2899</v>
          </cell>
          <cell r="B1613" t="str">
            <v>KEY AEROSAN 20 LT.</v>
          </cell>
          <cell r="C1613">
            <v>1</v>
          </cell>
          <cell r="D1613">
            <v>1</v>
          </cell>
          <cell r="E1613" t="str">
            <v>Sobre Pedido</v>
          </cell>
          <cell r="F1613">
            <v>8</v>
          </cell>
        </row>
        <row r="1614">
          <cell r="A1614">
            <v>2901</v>
          </cell>
          <cell r="B1614" t="str">
            <v>DESPACH.DE TOALLA EN ROLLO BCO</v>
          </cell>
          <cell r="C1614">
            <v>1</v>
          </cell>
          <cell r="D1614">
            <v>1</v>
          </cell>
          <cell r="E1614" t="str">
            <v>Stock</v>
          </cell>
          <cell r="F1614">
            <v>8</v>
          </cell>
        </row>
        <row r="1615">
          <cell r="A1615">
            <v>2902</v>
          </cell>
          <cell r="B1615" t="str">
            <v>DESPACH.DE TOALLA EN ROLLO HUM</v>
          </cell>
          <cell r="C1615">
            <v>1</v>
          </cell>
          <cell r="D1615">
            <v>1</v>
          </cell>
          <cell r="E1615" t="str">
            <v>Stock</v>
          </cell>
          <cell r="F1615">
            <v>8</v>
          </cell>
        </row>
        <row r="1616">
          <cell r="A1616">
            <v>2903</v>
          </cell>
          <cell r="B1616" t="str">
            <v>DESPACHADOR VERSATWIN 2.5"HUMO</v>
          </cell>
          <cell r="C1616">
            <v>1</v>
          </cell>
          <cell r="D1616">
            <v>1</v>
          </cell>
          <cell r="E1616" t="str">
            <v>Stock</v>
          </cell>
          <cell r="F1616">
            <v>7</v>
          </cell>
        </row>
        <row r="1617">
          <cell r="A1617">
            <v>2904</v>
          </cell>
          <cell r="B1617" t="str">
            <v>DESPACHADOR VERSATWIN 2.5" BCO</v>
          </cell>
          <cell r="C1617">
            <v>1</v>
          </cell>
          <cell r="D1617">
            <v>1</v>
          </cell>
          <cell r="E1617" t="str">
            <v>Stock</v>
          </cell>
          <cell r="F1617">
            <v>7</v>
          </cell>
        </row>
        <row r="1618">
          <cell r="A1618">
            <v>2905</v>
          </cell>
          <cell r="B1618" t="str">
            <v>DESPACHADOR AUTOCUT BLANCO</v>
          </cell>
          <cell r="C1618">
            <v>1</v>
          </cell>
          <cell r="D1618">
            <v>1</v>
          </cell>
          <cell r="E1618" t="str">
            <v>Stock</v>
          </cell>
          <cell r="F1618">
            <v>7</v>
          </cell>
        </row>
        <row r="1619">
          <cell r="A1619">
            <v>2906</v>
          </cell>
          <cell r="B1619" t="str">
            <v>DESP. AUTOCUT GRIS METALICO</v>
          </cell>
          <cell r="C1619">
            <v>1</v>
          </cell>
          <cell r="D1619">
            <v>1</v>
          </cell>
          <cell r="E1619" t="str">
            <v>Stock</v>
          </cell>
          <cell r="F1619">
            <v>7</v>
          </cell>
        </row>
        <row r="1620">
          <cell r="A1620">
            <v>2907</v>
          </cell>
          <cell r="B1620" t="str">
            <v>DESPACHADOR DE PAPEL ROLLSVAR</v>
          </cell>
          <cell r="C1620">
            <v>1</v>
          </cell>
          <cell r="D1620">
            <v>1</v>
          </cell>
          <cell r="E1620" t="str">
            <v>Stock</v>
          </cell>
          <cell r="F1620">
            <v>7</v>
          </cell>
        </row>
        <row r="1621">
          <cell r="A1621">
            <v>2908</v>
          </cell>
          <cell r="B1621" t="str">
            <v>DESP. DE FLUIDO CENTRICO COLOR</v>
          </cell>
          <cell r="C1621">
            <v>10</v>
          </cell>
          <cell r="D1621">
            <v>10</v>
          </cell>
          <cell r="E1621" t="str">
            <v>Sobre Pedido</v>
          </cell>
          <cell r="F1621">
            <v>21</v>
          </cell>
        </row>
        <row r="1622">
          <cell r="A1622">
            <v>2909</v>
          </cell>
          <cell r="B1622" t="str">
            <v>DESP. DE FLUIDO CENTRICO COLOR</v>
          </cell>
          <cell r="C1622">
            <v>1</v>
          </cell>
          <cell r="D1622">
            <v>1</v>
          </cell>
          <cell r="E1622" t="str">
            <v>Sobre Pedido</v>
          </cell>
          <cell r="F1622">
            <v>21</v>
          </cell>
        </row>
        <row r="1623">
          <cell r="A1623">
            <v>2910</v>
          </cell>
          <cell r="B1623" t="str">
            <v>DESP.DE PUSH DE TOALLA EN ROLL</v>
          </cell>
          <cell r="C1623">
            <v>1</v>
          </cell>
          <cell r="D1623">
            <v>1</v>
          </cell>
          <cell r="E1623" t="str">
            <v>Sobre Pedido</v>
          </cell>
          <cell r="F1623">
            <v>7</v>
          </cell>
        </row>
        <row r="1624">
          <cell r="A1624">
            <v>2911</v>
          </cell>
          <cell r="B1624" t="str">
            <v>DESPACH.DE TOALLA INTERDOB.BCO</v>
          </cell>
          <cell r="C1624">
            <v>1</v>
          </cell>
          <cell r="D1624">
            <v>1</v>
          </cell>
          <cell r="E1624" t="str">
            <v>Stock</v>
          </cell>
          <cell r="F1624">
            <v>8</v>
          </cell>
        </row>
        <row r="1625">
          <cell r="A1625">
            <v>2912</v>
          </cell>
          <cell r="B1625" t="str">
            <v>DESPACH.DE TOALLA INTERDOB.HUM</v>
          </cell>
          <cell r="C1625">
            <v>1</v>
          </cell>
          <cell r="D1625">
            <v>1</v>
          </cell>
          <cell r="E1625" t="str">
            <v>Stock</v>
          </cell>
          <cell r="F1625">
            <v>8</v>
          </cell>
        </row>
        <row r="1626">
          <cell r="A1626">
            <v>2913</v>
          </cell>
          <cell r="B1626" t="str">
            <v>DESP. DE TOALLA SOFPULL 320 HO</v>
          </cell>
          <cell r="C1626">
            <v>1</v>
          </cell>
          <cell r="D1626">
            <v>1</v>
          </cell>
          <cell r="E1626" t="str">
            <v>Sobre Pedido</v>
          </cell>
          <cell r="F1626">
            <v>21</v>
          </cell>
        </row>
        <row r="1627">
          <cell r="A1627">
            <v>2914</v>
          </cell>
          <cell r="B1627" t="str">
            <v>DESP. TOALLA ENMOTION AUTOMATI</v>
          </cell>
          <cell r="C1627">
            <v>1</v>
          </cell>
          <cell r="D1627">
            <v>1</v>
          </cell>
          <cell r="E1627" t="str">
            <v>Sobre Pedido</v>
          </cell>
          <cell r="F1627">
            <v>21</v>
          </cell>
        </row>
        <row r="1628">
          <cell r="A1628">
            <v>2915</v>
          </cell>
          <cell r="B1628" t="str">
            <v>DESP. TOALLA ENMOTION IMPULSE</v>
          </cell>
          <cell r="C1628">
            <v>1</v>
          </cell>
          <cell r="D1628">
            <v>1</v>
          </cell>
          <cell r="E1628" t="str">
            <v>Sobre Pedido</v>
          </cell>
          <cell r="F1628">
            <v>21</v>
          </cell>
        </row>
        <row r="1629">
          <cell r="A1629">
            <v>2916</v>
          </cell>
          <cell r="B1629" t="str">
            <v>DESP. TOALLA ENMOTION BLANCO</v>
          </cell>
          <cell r="C1629">
            <v>1</v>
          </cell>
          <cell r="D1629">
            <v>1</v>
          </cell>
          <cell r="E1629" t="str">
            <v>Sobre Pedido</v>
          </cell>
          <cell r="F1629">
            <v>21</v>
          </cell>
        </row>
        <row r="1630">
          <cell r="A1630">
            <v>2919</v>
          </cell>
          <cell r="B1630" t="str">
            <v>DESP. DE TOALLA MULTIUSOS</v>
          </cell>
          <cell r="C1630">
            <v>1</v>
          </cell>
          <cell r="D1630">
            <v>1</v>
          </cell>
          <cell r="E1630" t="str">
            <v>Sobre Pedido</v>
          </cell>
          <cell r="F1630">
            <v>7</v>
          </cell>
        </row>
        <row r="1631">
          <cell r="A1631">
            <v>2922</v>
          </cell>
          <cell r="B1631" t="str">
            <v>SECADOR DE MANOS AUTOMATICO</v>
          </cell>
          <cell r="C1631">
            <v>1</v>
          </cell>
          <cell r="D1631">
            <v>1</v>
          </cell>
          <cell r="E1631" t="str">
            <v>Sobre Pedido</v>
          </cell>
          <cell r="F1631">
            <v>21</v>
          </cell>
        </row>
        <row r="1632">
          <cell r="A1632">
            <v>2923</v>
          </cell>
          <cell r="B1632" t="str">
            <v>DESPACHADOR MINIROL 1 PZA</v>
          </cell>
          <cell r="C1632">
            <v>1</v>
          </cell>
          <cell r="D1632">
            <v>1</v>
          </cell>
          <cell r="E1632" t="str">
            <v>Sobre Pedido</v>
          </cell>
          <cell r="F1632">
            <v>14</v>
          </cell>
        </row>
        <row r="1633">
          <cell r="A1633">
            <v>2924</v>
          </cell>
          <cell r="B1633" t="str">
            <v>DESPACHADOR MINIROLLO 3.25"HUM</v>
          </cell>
          <cell r="C1633">
            <v>1</v>
          </cell>
          <cell r="D1633">
            <v>1</v>
          </cell>
          <cell r="E1633" t="str">
            <v>Stock</v>
          </cell>
          <cell r="F1633">
            <v>8</v>
          </cell>
        </row>
        <row r="1634">
          <cell r="A1634">
            <v>2925</v>
          </cell>
          <cell r="B1634" t="str">
            <v>DESPACHADOR MINIROLLO 3.25"BCO</v>
          </cell>
          <cell r="C1634">
            <v>1</v>
          </cell>
          <cell r="D1634">
            <v>1</v>
          </cell>
          <cell r="E1634" t="str">
            <v>Stock</v>
          </cell>
          <cell r="F1634">
            <v>8</v>
          </cell>
        </row>
        <row r="1635">
          <cell r="A1635">
            <v>2926</v>
          </cell>
          <cell r="B1635" t="str">
            <v>DINE A MAX USO MEDIO COCINAS</v>
          </cell>
          <cell r="C1635">
            <v>1</v>
          </cell>
          <cell r="D1635">
            <v>1</v>
          </cell>
          <cell r="E1635" t="str">
            <v>Stock</v>
          </cell>
          <cell r="F1635">
            <v>21</v>
          </cell>
        </row>
        <row r="1636">
          <cell r="A1636">
            <v>2927</v>
          </cell>
          <cell r="B1636" t="str">
            <v>DINE A MAX USO MEDIO COCINAS</v>
          </cell>
          <cell r="C1636">
            <v>1</v>
          </cell>
          <cell r="D1636">
            <v>1</v>
          </cell>
          <cell r="E1636" t="str">
            <v>Stock</v>
          </cell>
          <cell r="F1636">
            <v>21</v>
          </cell>
        </row>
        <row r="1637">
          <cell r="A1637">
            <v>2928</v>
          </cell>
          <cell r="B1637" t="str">
            <v>BRAWNY USO RUDO COCINAS 72</v>
          </cell>
          <cell r="C1637">
            <v>1</v>
          </cell>
          <cell r="D1637">
            <v>1</v>
          </cell>
          <cell r="E1637" t="str">
            <v>Sobre Pedido</v>
          </cell>
          <cell r="F1637">
            <v>14</v>
          </cell>
        </row>
        <row r="1638">
          <cell r="A1638">
            <v>2929</v>
          </cell>
          <cell r="B1638" t="str">
            <v>BRAWNY USO MEDIO COCINAS 150</v>
          </cell>
          <cell r="C1638">
            <v>1</v>
          </cell>
          <cell r="D1638">
            <v>1</v>
          </cell>
          <cell r="E1638" t="str">
            <v>Sobre Pedido</v>
          </cell>
          <cell r="F1638">
            <v>14</v>
          </cell>
        </row>
        <row r="1639">
          <cell r="A1639">
            <v>2930</v>
          </cell>
          <cell r="B1639" t="str">
            <v>BRAWNY USO RUDO 880 WIPERS H/S</v>
          </cell>
          <cell r="C1639">
            <v>1</v>
          </cell>
          <cell r="D1639">
            <v>1</v>
          </cell>
          <cell r="E1639" t="str">
            <v>Sobre Pedido</v>
          </cell>
          <cell r="F1639">
            <v>14</v>
          </cell>
        </row>
        <row r="1640">
          <cell r="A1640">
            <v>2931</v>
          </cell>
          <cell r="B1640" t="str">
            <v>BRAWNY USO MEDIO 760 WIPERS</v>
          </cell>
          <cell r="C1640">
            <v>1</v>
          </cell>
          <cell r="D1640">
            <v>1</v>
          </cell>
          <cell r="E1640" t="str">
            <v>Sobre Pedido</v>
          </cell>
          <cell r="F1640">
            <v>14</v>
          </cell>
        </row>
        <row r="1641">
          <cell r="A1641">
            <v>2932</v>
          </cell>
          <cell r="B1641" t="str">
            <v>BRAWNY MULTIUSOS 800 WIPERS</v>
          </cell>
          <cell r="C1641">
            <v>1</v>
          </cell>
          <cell r="D1641">
            <v>1</v>
          </cell>
          <cell r="E1641" t="str">
            <v>Sobre Pedido</v>
          </cell>
          <cell r="F1641">
            <v>14</v>
          </cell>
        </row>
        <row r="1642">
          <cell r="A1642">
            <v>2933</v>
          </cell>
          <cell r="B1642" t="str">
            <v>ACCUWIPE USO LIGERO 1400 WIPER</v>
          </cell>
          <cell r="C1642">
            <v>1</v>
          </cell>
          <cell r="D1642">
            <v>1</v>
          </cell>
          <cell r="E1642" t="str">
            <v>Sobre Pedido</v>
          </cell>
          <cell r="F1642">
            <v>14</v>
          </cell>
        </row>
        <row r="1643">
          <cell r="A1643">
            <v>2934</v>
          </cell>
          <cell r="B1643" t="str">
            <v>DINE A WIPE USO MEDIO 240W H/S</v>
          </cell>
          <cell r="C1643">
            <v>1</v>
          </cell>
          <cell r="D1643">
            <v>1</v>
          </cell>
          <cell r="E1643" t="str">
            <v>Sobre Pedido</v>
          </cell>
          <cell r="F1643">
            <v>14</v>
          </cell>
        </row>
        <row r="1644">
          <cell r="A1644">
            <v>2935</v>
          </cell>
          <cell r="B1644" t="str">
            <v>DESPACHADOR MAXIROLLO 3.25"HUM</v>
          </cell>
          <cell r="C1644">
            <v>1</v>
          </cell>
          <cell r="D1644">
            <v>1</v>
          </cell>
          <cell r="E1644" t="str">
            <v>Stock</v>
          </cell>
          <cell r="F1644">
            <v>8</v>
          </cell>
        </row>
        <row r="1645">
          <cell r="A1645">
            <v>2936</v>
          </cell>
          <cell r="B1645" t="str">
            <v>DESPACHADOR MAXIROLLO 3.25"BCO</v>
          </cell>
          <cell r="C1645">
            <v>1</v>
          </cell>
          <cell r="D1645">
            <v>1</v>
          </cell>
          <cell r="E1645" t="str">
            <v>Stock</v>
          </cell>
          <cell r="F1645">
            <v>8</v>
          </cell>
        </row>
        <row r="1646">
          <cell r="A1646">
            <v>2939</v>
          </cell>
          <cell r="B1646" t="str">
            <v>BASE P/DESPACHADOR 1 UND</v>
          </cell>
          <cell r="C1646">
            <v>1</v>
          </cell>
          <cell r="D1646">
            <v>1</v>
          </cell>
          <cell r="E1646" t="str">
            <v>Stock</v>
          </cell>
          <cell r="F1646">
            <v>14</v>
          </cell>
        </row>
        <row r="1647">
          <cell r="A1647">
            <v>2940</v>
          </cell>
          <cell r="B1647" t="str">
            <v>PAP.VERSATWIN PREMIUM H/D 95 M</v>
          </cell>
          <cell r="C1647">
            <v>1</v>
          </cell>
          <cell r="D1647">
            <v>1</v>
          </cell>
          <cell r="E1647" t="str">
            <v>Stock</v>
          </cell>
          <cell r="F1647">
            <v>14</v>
          </cell>
        </row>
        <row r="1648">
          <cell r="A1648">
            <v>2941</v>
          </cell>
          <cell r="B1648" t="str">
            <v>SERVILLETERO DE MESA</v>
          </cell>
          <cell r="C1648">
            <v>12</v>
          </cell>
          <cell r="D1648">
            <v>12</v>
          </cell>
          <cell r="E1648" t="str">
            <v>Stock</v>
          </cell>
          <cell r="F1648">
            <v>8</v>
          </cell>
        </row>
        <row r="1649">
          <cell r="A1649">
            <v>2942</v>
          </cell>
          <cell r="B1649" t="str">
            <v>PAÑUELO FACIAL PREMIUM H/D</v>
          </cell>
          <cell r="C1649">
            <v>1</v>
          </cell>
          <cell r="D1649">
            <v>1</v>
          </cell>
          <cell r="E1649" t="str">
            <v>Stock</v>
          </cell>
          <cell r="F1649">
            <v>14</v>
          </cell>
        </row>
        <row r="1650">
          <cell r="A1650">
            <v>2943</v>
          </cell>
          <cell r="B1650" t="str">
            <v>KEY PAÑUELO FACIAL PAQ.C/100</v>
          </cell>
          <cell r="C1650">
            <v>1</v>
          </cell>
          <cell r="D1650">
            <v>1</v>
          </cell>
          <cell r="E1650" t="str">
            <v>Stock</v>
          </cell>
          <cell r="F1650">
            <v>21</v>
          </cell>
        </row>
        <row r="1651">
          <cell r="A1651">
            <v>2944</v>
          </cell>
          <cell r="B1651" t="str">
            <v>SERV.BARRACAFETERA MORNAP 12</v>
          </cell>
          <cell r="C1651">
            <v>1</v>
          </cell>
          <cell r="D1651">
            <v>1</v>
          </cell>
          <cell r="E1651" t="str">
            <v>Stock</v>
          </cell>
          <cell r="F1651">
            <v>14</v>
          </cell>
        </row>
        <row r="1652">
          <cell r="A1652">
            <v>2945</v>
          </cell>
          <cell r="B1652" t="str">
            <v>SERVILLETA BARRACAFETERA PAQ.</v>
          </cell>
          <cell r="C1652">
            <v>1</v>
          </cell>
          <cell r="D1652">
            <v>1</v>
          </cell>
          <cell r="E1652" t="str">
            <v>Stock</v>
          </cell>
          <cell r="F1652">
            <v>14</v>
          </cell>
        </row>
        <row r="1653">
          <cell r="A1653">
            <v>2946</v>
          </cell>
          <cell r="B1653" t="str">
            <v>SERVILLETA CLASICO CAJA C/6000</v>
          </cell>
          <cell r="C1653">
            <v>1</v>
          </cell>
          <cell r="D1653">
            <v>1</v>
          </cell>
          <cell r="E1653" t="str">
            <v>Stock</v>
          </cell>
          <cell r="F1653">
            <v>8</v>
          </cell>
        </row>
        <row r="1654">
          <cell r="A1654">
            <v>2947</v>
          </cell>
          <cell r="B1654" t="str">
            <v>SERVILLETA CLASICO CAJA C/6000</v>
          </cell>
          <cell r="C1654">
            <v>1</v>
          </cell>
          <cell r="D1654">
            <v>1</v>
          </cell>
          <cell r="E1654" t="str">
            <v>Stock</v>
          </cell>
          <cell r="F1654">
            <v>8</v>
          </cell>
        </row>
        <row r="1655">
          <cell r="A1655">
            <v>2948</v>
          </cell>
          <cell r="B1655" t="str">
            <v>KEY SERV.CLASICO H/S CAJA/1200</v>
          </cell>
          <cell r="C1655">
            <v>1</v>
          </cell>
          <cell r="D1655">
            <v>1</v>
          </cell>
          <cell r="E1655" t="str">
            <v>Sobre Pedido</v>
          </cell>
          <cell r="F1655">
            <v>14</v>
          </cell>
        </row>
        <row r="1656">
          <cell r="A1656">
            <v>2949</v>
          </cell>
          <cell r="B1656" t="str">
            <v>TOALLA PARA COCINA 60 HD CAJA</v>
          </cell>
          <cell r="C1656">
            <v>1</v>
          </cell>
          <cell r="D1656">
            <v>1</v>
          </cell>
          <cell r="E1656" t="str">
            <v>Sobre Pedido</v>
          </cell>
          <cell r="F1656">
            <v>21</v>
          </cell>
        </row>
        <row r="1657">
          <cell r="A1657">
            <v>2950</v>
          </cell>
          <cell r="B1657" t="str">
            <v>AMBITEC TOALLA ROLLO BCA H/S</v>
          </cell>
          <cell r="C1657">
            <v>1</v>
          </cell>
          <cell r="D1657">
            <v>1</v>
          </cell>
          <cell r="E1657" t="str">
            <v>Sobre Pedido</v>
          </cell>
          <cell r="F1657">
            <v>14</v>
          </cell>
        </row>
        <row r="1658">
          <cell r="A1658">
            <v>2951</v>
          </cell>
          <cell r="B1658" t="str">
            <v>AMBITEC TOALLA ROLLO NAT. H/S</v>
          </cell>
          <cell r="C1658">
            <v>1</v>
          </cell>
          <cell r="D1658">
            <v>1</v>
          </cell>
          <cell r="E1658" t="str">
            <v>Sobre Pedido</v>
          </cell>
          <cell r="F1658">
            <v>14</v>
          </cell>
        </row>
        <row r="1659">
          <cell r="A1659">
            <v>2952</v>
          </cell>
          <cell r="B1659" t="str">
            <v>T.EN ROLLO NAT.H/S 180M CAJ/6</v>
          </cell>
          <cell r="C1659">
            <v>1</v>
          </cell>
          <cell r="D1659">
            <v>1</v>
          </cell>
          <cell r="E1659" t="str">
            <v>Sobre Pedido</v>
          </cell>
          <cell r="F1659">
            <v>14</v>
          </cell>
        </row>
        <row r="1660">
          <cell r="A1660">
            <v>2953</v>
          </cell>
          <cell r="B1660" t="str">
            <v>T.EN ROLLO NAT.H/S 106M CJA/12</v>
          </cell>
          <cell r="C1660">
            <v>1</v>
          </cell>
          <cell r="D1660">
            <v>1</v>
          </cell>
          <cell r="E1660" t="str">
            <v>Sobre Pedido</v>
          </cell>
          <cell r="F1660">
            <v>14</v>
          </cell>
        </row>
        <row r="1661">
          <cell r="A1661">
            <v>2954</v>
          </cell>
          <cell r="B1661" t="str">
            <v>TOALLA DE FLUIDO CENTRICO HD</v>
          </cell>
          <cell r="C1661">
            <v>1</v>
          </cell>
          <cell r="D1661">
            <v>1</v>
          </cell>
          <cell r="E1661" t="str">
            <v>Sobre Pedido</v>
          </cell>
          <cell r="F1661">
            <v>14</v>
          </cell>
        </row>
        <row r="1662">
          <cell r="A1662">
            <v>2955</v>
          </cell>
          <cell r="B1662" t="str">
            <v>T.EN ROLLO PREMIUM H/S 180 M.</v>
          </cell>
          <cell r="C1662">
            <v>1</v>
          </cell>
          <cell r="D1662">
            <v>1</v>
          </cell>
          <cell r="E1662" t="str">
            <v>Sobre Pedido</v>
          </cell>
          <cell r="F1662">
            <v>14</v>
          </cell>
        </row>
        <row r="1663">
          <cell r="A1663">
            <v>2956</v>
          </cell>
          <cell r="B1663" t="str">
            <v>T.EN ROLLO CLASICO H/S 180 M.</v>
          </cell>
          <cell r="C1663">
            <v>1</v>
          </cell>
          <cell r="D1663">
            <v>1</v>
          </cell>
          <cell r="E1663" t="str">
            <v>Sobre Pedido</v>
          </cell>
          <cell r="F1663">
            <v>14</v>
          </cell>
        </row>
        <row r="1664">
          <cell r="A1664">
            <v>2957</v>
          </cell>
          <cell r="B1664" t="str">
            <v>VANG.T. EN ROLLO H/S 165M C/6</v>
          </cell>
          <cell r="C1664">
            <v>1</v>
          </cell>
          <cell r="D1664">
            <v>1</v>
          </cell>
          <cell r="E1664" t="str">
            <v>Sobre Pedido</v>
          </cell>
          <cell r="F1664">
            <v>14</v>
          </cell>
        </row>
        <row r="1665">
          <cell r="A1665">
            <v>2958</v>
          </cell>
          <cell r="B1665" t="str">
            <v>VANG. TOALLA EN ROLLO H/S 180M</v>
          </cell>
          <cell r="C1665">
            <v>1</v>
          </cell>
          <cell r="D1665">
            <v>1</v>
          </cell>
          <cell r="E1665" t="str">
            <v>Sobre Pedido</v>
          </cell>
          <cell r="F1665">
            <v>14</v>
          </cell>
        </row>
        <row r="1666">
          <cell r="A1666">
            <v>2959</v>
          </cell>
          <cell r="B1666" t="str">
            <v>KEY TOALLA ROLLO CLASICO 9K HD</v>
          </cell>
          <cell r="C1666">
            <v>1</v>
          </cell>
          <cell r="D1666">
            <v>1</v>
          </cell>
          <cell r="E1666" t="str">
            <v>Sobre Pedido</v>
          </cell>
          <cell r="F1666">
            <v>7</v>
          </cell>
        </row>
        <row r="1667">
          <cell r="A1667">
            <v>2960</v>
          </cell>
          <cell r="B1667" t="str">
            <v>TOALLA DE FLUIDO CENTRICO HD</v>
          </cell>
          <cell r="C1667">
            <v>1</v>
          </cell>
          <cell r="D1667">
            <v>1</v>
          </cell>
          <cell r="E1667" t="str">
            <v>Sobre Pedido</v>
          </cell>
          <cell r="F1667">
            <v>14</v>
          </cell>
        </row>
        <row r="1668">
          <cell r="A1668">
            <v>2961</v>
          </cell>
          <cell r="B1668" t="str">
            <v>T. INTERDOBLADA PREMIUM H/S</v>
          </cell>
          <cell r="C1668">
            <v>1</v>
          </cell>
          <cell r="D1668">
            <v>1</v>
          </cell>
          <cell r="E1668" t="str">
            <v>Sobre Pedido</v>
          </cell>
          <cell r="F1668">
            <v>14</v>
          </cell>
        </row>
        <row r="1669">
          <cell r="A1669">
            <v>2962</v>
          </cell>
          <cell r="B1669" t="str">
            <v>AMBITEC TOALLA INTERDOB.BCA HS</v>
          </cell>
          <cell r="C1669">
            <v>1</v>
          </cell>
          <cell r="D1669">
            <v>1</v>
          </cell>
          <cell r="E1669" t="str">
            <v>Sobre Pedido</v>
          </cell>
          <cell r="F1669">
            <v>7</v>
          </cell>
        </row>
        <row r="1670">
          <cell r="A1670">
            <v>2963</v>
          </cell>
          <cell r="B1670" t="str">
            <v>TOALLA INTERDOBLADA CLASICOH/D</v>
          </cell>
          <cell r="C1670">
            <v>1</v>
          </cell>
          <cell r="D1670">
            <v>1</v>
          </cell>
          <cell r="E1670" t="str">
            <v>Stock</v>
          </cell>
          <cell r="F1670">
            <v>8</v>
          </cell>
        </row>
        <row r="1671">
          <cell r="A1671">
            <v>2964</v>
          </cell>
          <cell r="B1671" t="str">
            <v>INT. PREMIUM BCA.H/S 8 PAQ/250</v>
          </cell>
          <cell r="C1671">
            <v>1</v>
          </cell>
          <cell r="D1671">
            <v>1</v>
          </cell>
          <cell r="E1671" t="str">
            <v>Stock</v>
          </cell>
          <cell r="F1671">
            <v>14</v>
          </cell>
        </row>
        <row r="1672">
          <cell r="A1672">
            <v>2965</v>
          </cell>
          <cell r="B1672" t="str">
            <v>MAXIRROLLO CLASICO H/D 510 M.</v>
          </cell>
          <cell r="C1672">
            <v>1</v>
          </cell>
          <cell r="D1672">
            <v>1</v>
          </cell>
          <cell r="E1672" t="str">
            <v>Sobre Pedido</v>
          </cell>
          <cell r="F1672">
            <v>14</v>
          </cell>
        </row>
        <row r="1673">
          <cell r="A1673">
            <v>2966</v>
          </cell>
          <cell r="B1673" t="str">
            <v>MINIROLLO CLASICO H/D 230M C/6</v>
          </cell>
          <cell r="C1673">
            <v>1</v>
          </cell>
          <cell r="D1673">
            <v>1</v>
          </cell>
          <cell r="E1673" t="str">
            <v>Sobre Pedido</v>
          </cell>
          <cell r="F1673">
            <v>14</v>
          </cell>
        </row>
        <row r="1674">
          <cell r="A1674">
            <v>2967</v>
          </cell>
          <cell r="B1674" t="str">
            <v>MINIROLLO CLASICO H/D 200M C/6</v>
          </cell>
          <cell r="C1674">
            <v>1</v>
          </cell>
          <cell r="D1674">
            <v>1</v>
          </cell>
          <cell r="E1674" t="str">
            <v>Sobre Pedido</v>
          </cell>
          <cell r="F1674">
            <v>7</v>
          </cell>
        </row>
        <row r="1675">
          <cell r="A1675">
            <v>2968</v>
          </cell>
          <cell r="B1675" t="str">
            <v>MAXIROLLO CLASICO H/S 1200M</v>
          </cell>
          <cell r="C1675">
            <v>1</v>
          </cell>
          <cell r="D1675">
            <v>1</v>
          </cell>
          <cell r="E1675" t="str">
            <v>Sobre Pedido</v>
          </cell>
          <cell r="F1675">
            <v>14</v>
          </cell>
        </row>
        <row r="1676">
          <cell r="A1676">
            <v>2969</v>
          </cell>
          <cell r="B1676" t="str">
            <v>VANG.PAPEL MINIROLLO H/D 200M</v>
          </cell>
          <cell r="C1676">
            <v>1</v>
          </cell>
          <cell r="D1676">
            <v>1</v>
          </cell>
          <cell r="E1676" t="str">
            <v>Sobre Pedido</v>
          </cell>
          <cell r="F1676">
            <v>14</v>
          </cell>
        </row>
        <row r="1677">
          <cell r="A1677">
            <v>2970</v>
          </cell>
          <cell r="B1677" t="str">
            <v>VANG.MAXIROLLO H/D 400 M. C/6</v>
          </cell>
          <cell r="C1677">
            <v>1</v>
          </cell>
          <cell r="D1677">
            <v>1</v>
          </cell>
          <cell r="E1677" t="str">
            <v>Sobre Pedido</v>
          </cell>
          <cell r="F1677">
            <v>14</v>
          </cell>
        </row>
        <row r="1678">
          <cell r="A1678">
            <v>2971</v>
          </cell>
          <cell r="B1678" t="str">
            <v>MINIROLLO PREMIUM H/D 200M C/6</v>
          </cell>
          <cell r="C1678">
            <v>1</v>
          </cell>
          <cell r="D1678">
            <v>1</v>
          </cell>
          <cell r="E1678" t="str">
            <v>Sobre Pedido</v>
          </cell>
          <cell r="F1678">
            <v>14</v>
          </cell>
        </row>
        <row r="1679">
          <cell r="A1679">
            <v>2972</v>
          </cell>
          <cell r="B1679" t="str">
            <v>ROLLO PAPEL SANIT. 1 CJA</v>
          </cell>
          <cell r="C1679">
            <v>1</v>
          </cell>
          <cell r="D1679">
            <v>1</v>
          </cell>
          <cell r="E1679" t="str">
            <v>Sobre Pedido</v>
          </cell>
          <cell r="F1679">
            <v>7</v>
          </cell>
        </row>
        <row r="1680">
          <cell r="A1680">
            <v>2973</v>
          </cell>
          <cell r="B1680" t="str">
            <v>VANG.PAPEL MAXIROLLO H/D 500 M</v>
          </cell>
          <cell r="C1680">
            <v>1</v>
          </cell>
          <cell r="D1680">
            <v>1</v>
          </cell>
          <cell r="E1680" t="str">
            <v>Sobre Pedido</v>
          </cell>
          <cell r="F1680">
            <v>14</v>
          </cell>
        </row>
        <row r="1681">
          <cell r="A1681">
            <v>2974</v>
          </cell>
          <cell r="B1681" t="str">
            <v>AMBITEC PAPEL MAXIROLLO CAJA/6</v>
          </cell>
          <cell r="C1681">
            <v>1</v>
          </cell>
          <cell r="D1681">
            <v>1</v>
          </cell>
          <cell r="E1681" t="str">
            <v>Sobre Pedido</v>
          </cell>
          <cell r="F1681">
            <v>14</v>
          </cell>
        </row>
        <row r="1682">
          <cell r="A1682">
            <v>2976</v>
          </cell>
          <cell r="B1682" t="str">
            <v>MAXIROLLO PREMIUM H/D 600M C/6</v>
          </cell>
          <cell r="C1682">
            <v>1</v>
          </cell>
          <cell r="D1682">
            <v>1</v>
          </cell>
          <cell r="E1682" t="str">
            <v>Sobre Pedido</v>
          </cell>
          <cell r="F1682">
            <v>14</v>
          </cell>
        </row>
        <row r="1683">
          <cell r="A1683">
            <v>2978</v>
          </cell>
          <cell r="B1683" t="str">
            <v>PAPEL MAXIROLLO H/S 500 M. C/6</v>
          </cell>
          <cell r="C1683">
            <v>1</v>
          </cell>
          <cell r="D1683">
            <v>1</v>
          </cell>
          <cell r="E1683" t="str">
            <v>Sobre Pedido</v>
          </cell>
          <cell r="F1683">
            <v>14</v>
          </cell>
        </row>
        <row r="1684">
          <cell r="A1684">
            <v>2979</v>
          </cell>
          <cell r="B1684" t="str">
            <v>MAXIROLLO CLASICO 700 M.CAJA/6</v>
          </cell>
          <cell r="C1684">
            <v>1</v>
          </cell>
          <cell r="D1684">
            <v>1</v>
          </cell>
          <cell r="E1684" t="str">
            <v>Sobre Pedido</v>
          </cell>
          <cell r="F1684">
            <v>14</v>
          </cell>
        </row>
        <row r="1685">
          <cell r="A1685">
            <v>2980</v>
          </cell>
          <cell r="B1685" t="str">
            <v>VANG.PAPEL TRADICIONAL 200 H/D</v>
          </cell>
          <cell r="C1685">
            <v>1</v>
          </cell>
          <cell r="D1685">
            <v>1</v>
          </cell>
          <cell r="E1685" t="str">
            <v>Sobre Pedido</v>
          </cell>
          <cell r="F1685">
            <v>14</v>
          </cell>
        </row>
        <row r="1686">
          <cell r="A1686">
            <v>2982</v>
          </cell>
          <cell r="B1686" t="str">
            <v>PAPEL TRAD.CLASICO 250 HD 1675</v>
          </cell>
          <cell r="C1686">
            <v>1</v>
          </cell>
          <cell r="D1686">
            <v>1</v>
          </cell>
          <cell r="E1686" t="str">
            <v>Sobre Pedido</v>
          </cell>
          <cell r="F1686">
            <v>14</v>
          </cell>
        </row>
        <row r="1687">
          <cell r="A1687">
            <v>2983</v>
          </cell>
          <cell r="B1687" t="str">
            <v>PAPEL TRADIC.CLASICO 250HD C12</v>
          </cell>
          <cell r="C1687">
            <v>1</v>
          </cell>
          <cell r="D1687">
            <v>1</v>
          </cell>
          <cell r="E1687" t="str">
            <v>Sobre Pedido</v>
          </cell>
          <cell r="F1687">
            <v>7</v>
          </cell>
        </row>
        <row r="1688">
          <cell r="A1688">
            <v>2984</v>
          </cell>
          <cell r="B1688" t="str">
            <v>TRADICIONAL PREMIUM 500 H/D</v>
          </cell>
          <cell r="C1688">
            <v>1</v>
          </cell>
          <cell r="D1688">
            <v>1</v>
          </cell>
          <cell r="E1688" t="str">
            <v>Sobre Pedido</v>
          </cell>
          <cell r="F1688">
            <v>7</v>
          </cell>
        </row>
        <row r="1689">
          <cell r="A1689">
            <v>2985</v>
          </cell>
          <cell r="B1689" t="str">
            <v>KEY PAPEL TRADICIONAL PREMIUM</v>
          </cell>
          <cell r="C1689">
            <v>1</v>
          </cell>
          <cell r="D1689">
            <v>1</v>
          </cell>
          <cell r="E1689" t="str">
            <v>Sobre Pedido</v>
          </cell>
          <cell r="F1689">
            <v>14</v>
          </cell>
        </row>
        <row r="1690">
          <cell r="A1690">
            <v>2986</v>
          </cell>
          <cell r="B1690" t="str">
            <v>MINIROLLO PREMIUM H/D 300M C12</v>
          </cell>
          <cell r="C1690">
            <v>1</v>
          </cell>
          <cell r="D1690">
            <v>1</v>
          </cell>
          <cell r="E1690" t="str">
            <v>Sobre Pedido</v>
          </cell>
          <cell r="F1690">
            <v>14</v>
          </cell>
        </row>
        <row r="1691">
          <cell r="A1691">
            <v>2987</v>
          </cell>
          <cell r="B1691" t="str">
            <v>AMBITEC PAPEL MINIROLLO CAJA12</v>
          </cell>
          <cell r="C1691">
            <v>1</v>
          </cell>
          <cell r="D1691">
            <v>1</v>
          </cell>
          <cell r="E1691" t="str">
            <v>Sobre Pedido</v>
          </cell>
          <cell r="F1691">
            <v>14</v>
          </cell>
        </row>
        <row r="1692">
          <cell r="A1692">
            <v>2988</v>
          </cell>
          <cell r="B1692" t="str">
            <v>VANG.PAPEL MAXIROLLO H/S 1100M</v>
          </cell>
          <cell r="C1692">
            <v>1</v>
          </cell>
          <cell r="D1692">
            <v>1</v>
          </cell>
          <cell r="E1692" t="str">
            <v>Sobre Pedido</v>
          </cell>
          <cell r="F1692">
            <v>7</v>
          </cell>
        </row>
        <row r="1693">
          <cell r="A1693">
            <v>2989</v>
          </cell>
          <cell r="B1693" t="str">
            <v>VANG. PAPEL MAXIROLLO H/S 750M</v>
          </cell>
          <cell r="C1693">
            <v>1</v>
          </cell>
          <cell r="D1693">
            <v>1</v>
          </cell>
          <cell r="E1693" t="str">
            <v>Sobre Pedido</v>
          </cell>
          <cell r="F1693">
            <v>14</v>
          </cell>
        </row>
        <row r="1694">
          <cell r="A1694">
            <v>2990</v>
          </cell>
          <cell r="B1694" t="str">
            <v>PAPEL HIGIENICO ENVISION DE</v>
          </cell>
          <cell r="C1694">
            <v>1</v>
          </cell>
          <cell r="D1694">
            <v>1</v>
          </cell>
          <cell r="E1694" t="str">
            <v>Sobre Pedido</v>
          </cell>
          <cell r="F1694">
            <v>7</v>
          </cell>
        </row>
        <row r="1695">
          <cell r="A1695">
            <v>2991</v>
          </cell>
          <cell r="B1695" t="str">
            <v>350.865.0177 TOALLA DE PAPEL</v>
          </cell>
          <cell r="C1695">
            <v>1</v>
          </cell>
          <cell r="D1695">
            <v>1</v>
          </cell>
          <cell r="E1695" t="str">
            <v>Sobre Pedido</v>
          </cell>
          <cell r="F1695">
            <v>14</v>
          </cell>
        </row>
        <row r="1696">
          <cell r="A1696">
            <v>2993</v>
          </cell>
          <cell r="B1696" t="str">
            <v>MAXIROLLO CLASICO H/D 470M C/6</v>
          </cell>
          <cell r="C1696">
            <v>1</v>
          </cell>
          <cell r="D1696">
            <v>1</v>
          </cell>
          <cell r="E1696" t="str">
            <v>Sobre Pedido</v>
          </cell>
          <cell r="F1696">
            <v>14</v>
          </cell>
        </row>
        <row r="1697">
          <cell r="A1697">
            <v>2996</v>
          </cell>
          <cell r="B1697" t="str">
            <v>VANG. T.INT.MELON H/S 8PAQ/250</v>
          </cell>
          <cell r="C1697">
            <v>1</v>
          </cell>
          <cell r="D1697">
            <v>1</v>
          </cell>
          <cell r="E1697" t="str">
            <v>Sobre Pedido</v>
          </cell>
          <cell r="F1697">
            <v>14</v>
          </cell>
        </row>
        <row r="1698">
          <cell r="A1698">
            <v>2997</v>
          </cell>
          <cell r="B1698" t="str">
            <v>VANG.T.INTERDOBLADA H/S MELON</v>
          </cell>
          <cell r="C1698">
            <v>1</v>
          </cell>
          <cell r="D1698">
            <v>1</v>
          </cell>
          <cell r="E1698" t="str">
            <v>Sobre Pedido</v>
          </cell>
          <cell r="F1698">
            <v>14</v>
          </cell>
        </row>
        <row r="1699">
          <cell r="A1699">
            <v>2998</v>
          </cell>
          <cell r="B1699" t="str">
            <v>MAXIROLLO PREMIUM H/D 500M C/6</v>
          </cell>
          <cell r="C1699">
            <v>1</v>
          </cell>
          <cell r="D1699">
            <v>1</v>
          </cell>
          <cell r="E1699" t="str">
            <v>Sobre Pedido</v>
          </cell>
          <cell r="F1699">
            <v>14</v>
          </cell>
        </row>
        <row r="1700">
          <cell r="A1700">
            <v>2999</v>
          </cell>
          <cell r="B1700" t="str">
            <v>VANG.TOALLA INTERDOB. H/S BCA.</v>
          </cell>
          <cell r="C1700">
            <v>1</v>
          </cell>
          <cell r="D1700">
            <v>1</v>
          </cell>
          <cell r="E1700" t="str">
            <v>Sobre Pedido</v>
          </cell>
          <cell r="F1700">
            <v>14</v>
          </cell>
        </row>
        <row r="1701">
          <cell r="A1701">
            <v>3004</v>
          </cell>
          <cell r="B1701" t="str">
            <v>KEY GPC-100 20 LT.</v>
          </cell>
          <cell r="C1701">
            <v>1</v>
          </cell>
          <cell r="D1701">
            <v>1</v>
          </cell>
          <cell r="E1701" t="str">
            <v>Sobre Pedido</v>
          </cell>
          <cell r="F1701">
            <v>7</v>
          </cell>
        </row>
        <row r="1702">
          <cell r="A1702">
            <v>3009</v>
          </cell>
          <cell r="B1702" t="str">
            <v>KEY LIMPIADOR ACIDO BF 2 32.6K</v>
          </cell>
          <cell r="C1702">
            <v>5</v>
          </cell>
          <cell r="D1702">
            <v>5</v>
          </cell>
          <cell r="E1702" t="str">
            <v>Sobre Pedido</v>
          </cell>
          <cell r="F1702">
            <v>21</v>
          </cell>
        </row>
        <row r="1703">
          <cell r="A1703">
            <v>3014</v>
          </cell>
          <cell r="B1703" t="str">
            <v>KEY LUMEN RESTAURADOR 20 LT</v>
          </cell>
          <cell r="C1703">
            <v>1</v>
          </cell>
          <cell r="D1703">
            <v>1</v>
          </cell>
          <cell r="E1703" t="str">
            <v>Stock</v>
          </cell>
          <cell r="F1703">
            <v>8</v>
          </cell>
        </row>
        <row r="1704">
          <cell r="A1704">
            <v>3019</v>
          </cell>
          <cell r="B1704" t="str">
            <v>KEY GLOX RESTAURADOR 365 20 LT</v>
          </cell>
          <cell r="C1704">
            <v>1</v>
          </cell>
          <cell r="D1704">
            <v>1</v>
          </cell>
          <cell r="E1704" t="str">
            <v>Stock</v>
          </cell>
          <cell r="F1704">
            <v>7</v>
          </cell>
        </row>
        <row r="1705">
          <cell r="A1705">
            <v>3024</v>
          </cell>
          <cell r="B1705" t="str">
            <v>KEY GPC-200 20 LT.</v>
          </cell>
          <cell r="C1705">
            <v>1</v>
          </cell>
          <cell r="D1705">
            <v>1</v>
          </cell>
          <cell r="E1705" t="str">
            <v>Sobre Pedido</v>
          </cell>
          <cell r="F1705">
            <v>21</v>
          </cell>
        </row>
        <row r="1706">
          <cell r="A1706">
            <v>3025</v>
          </cell>
          <cell r="B1706" t="str">
            <v>KEY GPC-200 200 LT.</v>
          </cell>
          <cell r="C1706">
            <v>1</v>
          </cell>
          <cell r="D1706">
            <v>1</v>
          </cell>
          <cell r="E1706" t="str">
            <v>Sobre Pedido</v>
          </cell>
          <cell r="F1706">
            <v>21</v>
          </cell>
        </row>
        <row r="1707">
          <cell r="A1707">
            <v>3055</v>
          </cell>
          <cell r="B1707" t="str">
            <v>CI-687  200 LT</v>
          </cell>
          <cell r="C1707">
            <v>1</v>
          </cell>
          <cell r="D1707">
            <v>1</v>
          </cell>
          <cell r="E1707" t="str">
            <v>Sobre Pedido</v>
          </cell>
          <cell r="F1707">
            <v>21</v>
          </cell>
        </row>
        <row r="1708">
          <cell r="A1708">
            <v>3080</v>
          </cell>
          <cell r="B1708" t="str">
            <v>FACIAL BARCELO</v>
          </cell>
          <cell r="C1708">
            <v>1</v>
          </cell>
          <cell r="D1708">
            <v>1</v>
          </cell>
          <cell r="E1708" t="str">
            <v>Sobre Pedido</v>
          </cell>
          <cell r="F1708">
            <v>7</v>
          </cell>
        </row>
        <row r="1709">
          <cell r="A1709">
            <v>3081</v>
          </cell>
          <cell r="B1709" t="str">
            <v>HIGIENICO BARCELO</v>
          </cell>
          <cell r="C1709">
            <v>1</v>
          </cell>
          <cell r="D1709">
            <v>1</v>
          </cell>
          <cell r="E1709" t="str">
            <v>Sobre Pedido</v>
          </cell>
          <cell r="F1709">
            <v>7</v>
          </cell>
        </row>
        <row r="1710">
          <cell r="A1710">
            <v>3082</v>
          </cell>
          <cell r="B1710" t="str">
            <v>PAPEL MAXIROLLO H/D 250 M</v>
          </cell>
          <cell r="C1710">
            <v>1</v>
          </cell>
          <cell r="D1710">
            <v>1</v>
          </cell>
          <cell r="E1710" t="str">
            <v>Sobre Pedido</v>
          </cell>
          <cell r="F1710">
            <v>7</v>
          </cell>
        </row>
        <row r="1711">
          <cell r="A1711">
            <v>3083</v>
          </cell>
          <cell r="B1711" t="str">
            <v>PAPEL TRADICIONAL 250 H/D</v>
          </cell>
          <cell r="C1711">
            <v>1</v>
          </cell>
          <cell r="D1711">
            <v>1</v>
          </cell>
          <cell r="E1711" t="str">
            <v>Sobre Pedido</v>
          </cell>
          <cell r="F1711">
            <v>7</v>
          </cell>
        </row>
        <row r="1712">
          <cell r="A1712">
            <v>3084</v>
          </cell>
          <cell r="B1712" t="str">
            <v>TOALLA FLUIDO CENTRICO HD 180M</v>
          </cell>
          <cell r="C1712">
            <v>1</v>
          </cell>
          <cell r="D1712">
            <v>1</v>
          </cell>
          <cell r="E1712" t="str">
            <v>Sobre Pedido</v>
          </cell>
          <cell r="F1712">
            <v>7</v>
          </cell>
        </row>
        <row r="1713">
          <cell r="A1713">
            <v>3085</v>
          </cell>
          <cell r="B1713" t="str">
            <v>TOALLA INTERDOBLADA C/4000 HS</v>
          </cell>
          <cell r="C1713">
            <v>1</v>
          </cell>
          <cell r="D1713">
            <v>1</v>
          </cell>
          <cell r="E1713" t="str">
            <v>Sobre Pedido</v>
          </cell>
          <cell r="F1713">
            <v>7</v>
          </cell>
        </row>
        <row r="1714">
          <cell r="A1714">
            <v>3086</v>
          </cell>
          <cell r="B1714" t="str">
            <v>TOALLA EN ROLLO CAFE 190.5M HS</v>
          </cell>
          <cell r="C1714">
            <v>1</v>
          </cell>
          <cell r="D1714">
            <v>1</v>
          </cell>
          <cell r="E1714" t="str">
            <v>Sobre Pedido</v>
          </cell>
          <cell r="F1714">
            <v>7</v>
          </cell>
        </row>
        <row r="1715">
          <cell r="A1715">
            <v>3087</v>
          </cell>
          <cell r="B1715" t="str">
            <v>PAPEL TRADICIONAL 1000 HD</v>
          </cell>
          <cell r="C1715">
            <v>1</v>
          </cell>
          <cell r="D1715">
            <v>1</v>
          </cell>
          <cell r="E1715" t="str">
            <v>Sobre Pedido</v>
          </cell>
          <cell r="F1715">
            <v>7</v>
          </cell>
        </row>
        <row r="1716">
          <cell r="A1716">
            <v>3193</v>
          </cell>
          <cell r="B1716" t="str">
            <v>DETERGENTE JD 4 LT</v>
          </cell>
          <cell r="C1716">
            <v>4</v>
          </cell>
          <cell r="D1716">
            <v>4</v>
          </cell>
          <cell r="E1716" t="str">
            <v>Stock</v>
          </cell>
          <cell r="F1716">
            <v>8</v>
          </cell>
        </row>
        <row r="1717">
          <cell r="A1717">
            <v>3198</v>
          </cell>
          <cell r="B1717" t="str">
            <v>DETERGENTE JD 200 LTS.</v>
          </cell>
          <cell r="C1717">
            <v>1</v>
          </cell>
          <cell r="D1717">
            <v>1</v>
          </cell>
          <cell r="E1717" t="str">
            <v>Sobre Pedido</v>
          </cell>
          <cell r="F1717">
            <v>21</v>
          </cell>
        </row>
        <row r="1718">
          <cell r="A1718">
            <v>3244</v>
          </cell>
          <cell r="B1718" t="str">
            <v>1900553 SPRAY JET</v>
          </cell>
          <cell r="C1718">
            <v>1</v>
          </cell>
          <cell r="D1718">
            <v>1</v>
          </cell>
          <cell r="E1718" t="str">
            <v>Sobre Pedido</v>
          </cell>
          <cell r="F1718">
            <v>28</v>
          </cell>
        </row>
        <row r="1719">
          <cell r="A1719">
            <v>3245</v>
          </cell>
          <cell r="B1719" t="str">
            <v>T.B. WAYFARER AZUL 0.91x1.52</v>
          </cell>
          <cell r="C1719">
            <v>1</v>
          </cell>
          <cell r="D1719">
            <v>1</v>
          </cell>
          <cell r="E1719" t="str">
            <v>Sobre Pedido</v>
          </cell>
          <cell r="F1719">
            <v>21</v>
          </cell>
        </row>
        <row r="1720">
          <cell r="A1720">
            <v>3246</v>
          </cell>
          <cell r="B1720" t="str">
            <v>T.B. WAYFARER AZUL 1.22X1.83</v>
          </cell>
          <cell r="C1720">
            <v>1</v>
          </cell>
          <cell r="D1720">
            <v>1</v>
          </cell>
          <cell r="E1720" t="str">
            <v>Sobre Pedido</v>
          </cell>
          <cell r="F1720">
            <v>21</v>
          </cell>
        </row>
        <row r="1721">
          <cell r="A1721">
            <v>3247</v>
          </cell>
          <cell r="B1721" t="str">
            <v>T.B. WAYFARER GRIS 0.91X1.52</v>
          </cell>
          <cell r="C1721">
            <v>1</v>
          </cell>
          <cell r="D1721">
            <v>1</v>
          </cell>
          <cell r="E1721" t="str">
            <v>Sobre Pedido</v>
          </cell>
          <cell r="F1721">
            <v>21</v>
          </cell>
        </row>
        <row r="1722">
          <cell r="A1722">
            <v>3248</v>
          </cell>
          <cell r="B1722" t="str">
            <v>T. B. WAYFARER GRIS 1.22X1.83</v>
          </cell>
          <cell r="C1722">
            <v>1</v>
          </cell>
          <cell r="D1722">
            <v>1</v>
          </cell>
          <cell r="E1722" t="str">
            <v>Sobre Pedido</v>
          </cell>
          <cell r="F1722">
            <v>63</v>
          </cell>
        </row>
        <row r="1723">
          <cell r="A1723">
            <v>3249</v>
          </cell>
          <cell r="B1723" t="str">
            <v>T.B. WAYFARER CAFE 0.91X1.52</v>
          </cell>
          <cell r="C1723">
            <v>1</v>
          </cell>
          <cell r="D1723">
            <v>1</v>
          </cell>
          <cell r="E1723" t="str">
            <v>Sobre Pedido</v>
          </cell>
          <cell r="F1723">
            <v>21</v>
          </cell>
        </row>
        <row r="1724">
          <cell r="A1724">
            <v>3250</v>
          </cell>
          <cell r="B1724" t="str">
            <v>T. B. WAYFARER CAFE 1.22X1.83</v>
          </cell>
          <cell r="C1724">
            <v>1</v>
          </cell>
          <cell r="D1724">
            <v>1</v>
          </cell>
          <cell r="E1724" t="str">
            <v>Sobre Pedido</v>
          </cell>
          <cell r="F1724">
            <v>28</v>
          </cell>
        </row>
        <row r="1725">
          <cell r="A1725">
            <v>3251</v>
          </cell>
          <cell r="B1725" t="str">
            <v>T. B. WAYFARER ROJO 0.91X1.52</v>
          </cell>
          <cell r="C1725">
            <v>1</v>
          </cell>
          <cell r="D1725">
            <v>1</v>
          </cell>
          <cell r="E1725" t="str">
            <v>Sobre Pedido</v>
          </cell>
          <cell r="F1725">
            <v>28</v>
          </cell>
        </row>
        <row r="1726">
          <cell r="A1726">
            <v>3252</v>
          </cell>
          <cell r="B1726" t="str">
            <v>T.B. WAYFARER ROJO 1.22X1.83</v>
          </cell>
          <cell r="C1726">
            <v>1</v>
          </cell>
          <cell r="D1726">
            <v>1</v>
          </cell>
          <cell r="E1726" t="str">
            <v>Sobre Pedido</v>
          </cell>
          <cell r="F1726">
            <v>21</v>
          </cell>
        </row>
        <row r="1727">
          <cell r="A1727">
            <v>3253</v>
          </cell>
          <cell r="B1727" t="str">
            <v>TAPETE ROSCADOFINGER-TIP NEGRO</v>
          </cell>
          <cell r="C1727">
            <v>1</v>
          </cell>
          <cell r="D1727">
            <v>1</v>
          </cell>
          <cell r="E1727" t="str">
            <v>Sobre Pedido</v>
          </cell>
          <cell r="F1727">
            <v>21</v>
          </cell>
        </row>
        <row r="1728">
          <cell r="A1728">
            <v>3254</v>
          </cell>
          <cell r="B1728" t="str">
            <v>TAPETE ROSCADOFINGER-TIP NEGRO</v>
          </cell>
          <cell r="C1728">
            <v>1</v>
          </cell>
          <cell r="D1728">
            <v>1</v>
          </cell>
          <cell r="E1728" t="str">
            <v>Sobre Pedido</v>
          </cell>
          <cell r="F1728">
            <v>21</v>
          </cell>
        </row>
        <row r="1729">
          <cell r="A1729">
            <v>3255</v>
          </cell>
          <cell r="B1729" t="str">
            <v>TAPETE ROSCADO-SECADO BRUSH-</v>
          </cell>
          <cell r="C1729">
            <v>1</v>
          </cell>
          <cell r="D1729">
            <v>1</v>
          </cell>
          <cell r="E1729" t="str">
            <v>Sobre Pedido</v>
          </cell>
          <cell r="F1729">
            <v>18</v>
          </cell>
        </row>
        <row r="1730">
          <cell r="A1730">
            <v>3256</v>
          </cell>
          <cell r="B1730" t="str">
            <v>TAPETE ROSCADO-SECADO BRUSH-</v>
          </cell>
          <cell r="C1730">
            <v>1</v>
          </cell>
          <cell r="D1730">
            <v>1</v>
          </cell>
          <cell r="E1730" t="str">
            <v>Sobre Pedido</v>
          </cell>
          <cell r="F1730">
            <v>18</v>
          </cell>
        </row>
        <row r="1731">
          <cell r="A1731">
            <v>3257</v>
          </cell>
          <cell r="B1731" t="str">
            <v>TAPETE ROSCADO-SECADO BRUSH-</v>
          </cell>
          <cell r="C1731">
            <v>1</v>
          </cell>
          <cell r="D1731">
            <v>1</v>
          </cell>
          <cell r="E1731" t="str">
            <v>Sobre Pedido</v>
          </cell>
          <cell r="F1731">
            <v>21</v>
          </cell>
        </row>
        <row r="1732">
          <cell r="A1732">
            <v>3258</v>
          </cell>
          <cell r="B1732" t="str">
            <v>TAPETE ROSCADO-SECADO BRUSH-</v>
          </cell>
          <cell r="C1732">
            <v>1</v>
          </cell>
          <cell r="D1732">
            <v>1</v>
          </cell>
          <cell r="E1732" t="str">
            <v>Sobre Pedido</v>
          </cell>
          <cell r="F1732">
            <v>21</v>
          </cell>
        </row>
        <row r="1733">
          <cell r="A1733">
            <v>3259</v>
          </cell>
          <cell r="B1733" t="str">
            <v>TAPETE ROSCADO-SECADO BRUSH-</v>
          </cell>
          <cell r="C1733">
            <v>1</v>
          </cell>
          <cell r="D1733">
            <v>1</v>
          </cell>
          <cell r="E1733" t="str">
            <v>Sobre Pedido</v>
          </cell>
          <cell r="F1733">
            <v>28</v>
          </cell>
        </row>
        <row r="1734">
          <cell r="A1734">
            <v>3260</v>
          </cell>
          <cell r="B1734" t="str">
            <v>TAPETE ROSCADO-SECADO BRUSH-</v>
          </cell>
          <cell r="C1734">
            <v>1</v>
          </cell>
          <cell r="D1734">
            <v>1</v>
          </cell>
          <cell r="E1734" t="str">
            <v>Sobre Pedido</v>
          </cell>
          <cell r="F1734">
            <v>21</v>
          </cell>
        </row>
        <row r="1735">
          <cell r="A1735">
            <v>3261</v>
          </cell>
          <cell r="B1735" t="str">
            <v>TAPETE ROSCADO-SECADO BRUSH-</v>
          </cell>
          <cell r="C1735">
            <v>1</v>
          </cell>
          <cell r="D1735">
            <v>1</v>
          </cell>
          <cell r="E1735" t="str">
            <v>Sobre Pedido</v>
          </cell>
          <cell r="F1735">
            <v>28</v>
          </cell>
        </row>
        <row r="1736">
          <cell r="A1736">
            <v>3262</v>
          </cell>
          <cell r="B1736" t="str">
            <v>TAPETE ROSCADO-SECADO BRUSH-</v>
          </cell>
          <cell r="C1736">
            <v>1</v>
          </cell>
          <cell r="D1736">
            <v>1</v>
          </cell>
          <cell r="E1736" t="str">
            <v>Sobre Pedido</v>
          </cell>
          <cell r="F1736">
            <v>28</v>
          </cell>
        </row>
        <row r="1737">
          <cell r="A1737">
            <v>3263</v>
          </cell>
          <cell r="B1737" t="str">
            <v>TAPETE SECADO POLY-PLUSH AZUL</v>
          </cell>
          <cell r="C1737">
            <v>1</v>
          </cell>
          <cell r="D1737">
            <v>1</v>
          </cell>
          <cell r="E1737" t="str">
            <v>Sobre Pedido</v>
          </cell>
          <cell r="F1737">
            <v>21</v>
          </cell>
        </row>
        <row r="1738">
          <cell r="A1738">
            <v>3264</v>
          </cell>
          <cell r="B1738" t="str">
            <v>TAPETE SECADO POLY-PLUSH AZUL</v>
          </cell>
          <cell r="C1738">
            <v>1</v>
          </cell>
          <cell r="D1738">
            <v>1</v>
          </cell>
          <cell r="E1738" t="str">
            <v>Sobre Pedido</v>
          </cell>
          <cell r="F1738">
            <v>28</v>
          </cell>
        </row>
        <row r="1739">
          <cell r="A1739">
            <v>3265</v>
          </cell>
          <cell r="B1739" t="str">
            <v>TAPETE SECADO POLY-PLUSH GRIS</v>
          </cell>
          <cell r="C1739">
            <v>1</v>
          </cell>
          <cell r="D1739">
            <v>1</v>
          </cell>
          <cell r="E1739" t="str">
            <v>Sobre Pedido</v>
          </cell>
          <cell r="F1739">
            <v>28</v>
          </cell>
        </row>
        <row r="1740">
          <cell r="A1740">
            <v>3266</v>
          </cell>
          <cell r="B1740" t="str">
            <v>TAPETE SECADO POLY-PLUSH GRIS</v>
          </cell>
          <cell r="C1740">
            <v>1</v>
          </cell>
          <cell r="D1740">
            <v>1</v>
          </cell>
          <cell r="E1740" t="str">
            <v>Sobre Pedido</v>
          </cell>
          <cell r="F1740">
            <v>28</v>
          </cell>
        </row>
        <row r="1741">
          <cell r="A1741">
            <v>3267</v>
          </cell>
          <cell r="B1741" t="str">
            <v>TAPETE SECADO POLY-PLUSH CAFE</v>
          </cell>
          <cell r="C1741">
            <v>1</v>
          </cell>
          <cell r="D1741">
            <v>1</v>
          </cell>
          <cell r="E1741" t="str">
            <v>Sobre Pedido</v>
          </cell>
          <cell r="F1741">
            <v>28</v>
          </cell>
        </row>
        <row r="1742">
          <cell r="A1742">
            <v>3268</v>
          </cell>
          <cell r="B1742" t="str">
            <v>TAPETE SECADO POLY-PLUSH CAFE</v>
          </cell>
          <cell r="C1742">
            <v>1</v>
          </cell>
          <cell r="D1742">
            <v>1</v>
          </cell>
          <cell r="E1742" t="str">
            <v>Sobre Pedido</v>
          </cell>
          <cell r="F1742">
            <v>28</v>
          </cell>
        </row>
        <row r="1743">
          <cell r="A1743">
            <v>3269</v>
          </cell>
          <cell r="B1743" t="str">
            <v>TAPETE SECADO POLY-PLUSH ROJO</v>
          </cell>
          <cell r="C1743">
            <v>1</v>
          </cell>
          <cell r="D1743">
            <v>1</v>
          </cell>
          <cell r="E1743" t="str">
            <v>Sobre Pedido</v>
          </cell>
          <cell r="F1743">
            <v>28</v>
          </cell>
        </row>
        <row r="1744">
          <cell r="A1744">
            <v>3270</v>
          </cell>
          <cell r="B1744" t="str">
            <v>TAPETE SECADO POLY-PLUSH ROJO</v>
          </cell>
          <cell r="C1744">
            <v>1</v>
          </cell>
          <cell r="D1744">
            <v>1</v>
          </cell>
          <cell r="E1744" t="str">
            <v>Sobre Pedido</v>
          </cell>
          <cell r="F1744">
            <v>35</v>
          </cell>
        </row>
        <row r="1745">
          <cell r="A1745">
            <v>3271</v>
          </cell>
          <cell r="B1745" t="str">
            <v>TAPETE ANTIFATIGA EZ-STEP GRIS</v>
          </cell>
          <cell r="C1745">
            <v>1</v>
          </cell>
          <cell r="D1745">
            <v>1</v>
          </cell>
          <cell r="E1745" t="str">
            <v>Sobre Pedido</v>
          </cell>
          <cell r="F1745">
            <v>21</v>
          </cell>
        </row>
        <row r="1746">
          <cell r="A1746">
            <v>3272</v>
          </cell>
          <cell r="B1746" t="str">
            <v>TAPETE ANTIFATIGA EZ-STEP GRIS</v>
          </cell>
          <cell r="C1746">
            <v>1</v>
          </cell>
          <cell r="D1746">
            <v>1</v>
          </cell>
          <cell r="E1746" t="str">
            <v>Sobre Pedido</v>
          </cell>
          <cell r="F1746">
            <v>28</v>
          </cell>
        </row>
        <row r="1747">
          <cell r="A1747">
            <v>3273</v>
          </cell>
          <cell r="B1747" t="str">
            <v>TAPETE ANTIFATIGA EZ-STEPNEGRO</v>
          </cell>
          <cell r="C1747">
            <v>1</v>
          </cell>
          <cell r="D1747">
            <v>1</v>
          </cell>
          <cell r="E1747" t="str">
            <v>Sobre Pedido</v>
          </cell>
          <cell r="F1747">
            <v>28</v>
          </cell>
        </row>
        <row r="1748">
          <cell r="A1748">
            <v>3274</v>
          </cell>
          <cell r="B1748" t="str">
            <v>TAPETE ANTIFATIGA EZ-STEPNEGRO</v>
          </cell>
          <cell r="C1748">
            <v>1</v>
          </cell>
          <cell r="D1748">
            <v>1</v>
          </cell>
          <cell r="E1748" t="str">
            <v>Sobre Pedido</v>
          </cell>
          <cell r="F1748">
            <v>28</v>
          </cell>
        </row>
        <row r="1749">
          <cell r="A1749">
            <v>3275</v>
          </cell>
          <cell r="B1749" t="str">
            <v>TAPETE ANTIFATIGA EZ-STEP</v>
          </cell>
          <cell r="C1749">
            <v>1</v>
          </cell>
          <cell r="D1749">
            <v>1</v>
          </cell>
          <cell r="E1749" t="str">
            <v>Sobre Pedido</v>
          </cell>
          <cell r="F1749">
            <v>28</v>
          </cell>
        </row>
        <row r="1750">
          <cell r="A1750">
            <v>3276</v>
          </cell>
          <cell r="B1750" t="str">
            <v>TAPETE ANTIFATIGA EZ-STEP</v>
          </cell>
          <cell r="C1750">
            <v>1</v>
          </cell>
          <cell r="D1750">
            <v>1</v>
          </cell>
          <cell r="E1750" t="str">
            <v>Sobre Pedido</v>
          </cell>
          <cell r="F1750">
            <v>28</v>
          </cell>
        </row>
        <row r="1751">
          <cell r="A1751">
            <v>3277</v>
          </cell>
          <cell r="B1751" t="str">
            <v>TAPETE ANTIFATIGA DIAMOND-PLAT</v>
          </cell>
          <cell r="C1751">
            <v>1</v>
          </cell>
          <cell r="D1751">
            <v>1</v>
          </cell>
          <cell r="E1751" t="str">
            <v>Sobre Pedido</v>
          </cell>
          <cell r="F1751">
            <v>28</v>
          </cell>
        </row>
        <row r="1752">
          <cell r="A1752">
            <v>3278</v>
          </cell>
          <cell r="B1752" t="str">
            <v>TAPETE ANTIFATIGA DIAMOND-PLAT</v>
          </cell>
          <cell r="C1752">
            <v>1</v>
          </cell>
          <cell r="D1752">
            <v>1</v>
          </cell>
          <cell r="E1752" t="str">
            <v>Sobre Pedido</v>
          </cell>
          <cell r="F1752">
            <v>18</v>
          </cell>
        </row>
        <row r="1753">
          <cell r="A1753">
            <v>3279</v>
          </cell>
          <cell r="B1753" t="str">
            <v>TAPETE ANTIFATIGA DIAMOND-PLAT</v>
          </cell>
          <cell r="C1753">
            <v>1</v>
          </cell>
          <cell r="D1753">
            <v>1</v>
          </cell>
          <cell r="E1753" t="str">
            <v>Sobre Pedido</v>
          </cell>
          <cell r="F1753">
            <v>28</v>
          </cell>
        </row>
        <row r="1754">
          <cell r="A1754">
            <v>3280</v>
          </cell>
          <cell r="B1754" t="str">
            <v>TAPETE ANTIFATIGA DIAMOND-PLAT</v>
          </cell>
          <cell r="C1754">
            <v>1</v>
          </cell>
          <cell r="D1754">
            <v>1</v>
          </cell>
          <cell r="E1754" t="str">
            <v>Sobre Pedido</v>
          </cell>
          <cell r="F1754">
            <v>28</v>
          </cell>
        </row>
        <row r="1755">
          <cell r="A1755">
            <v>3281</v>
          </cell>
          <cell r="B1755" t="str">
            <v>TP.ATIFATIGA P/COCINAS CUSHION</v>
          </cell>
          <cell r="C1755">
            <v>1</v>
          </cell>
          <cell r="D1755">
            <v>1</v>
          </cell>
          <cell r="E1755" t="str">
            <v>Sobre Pedido</v>
          </cell>
          <cell r="F1755">
            <v>28</v>
          </cell>
        </row>
        <row r="1756">
          <cell r="A1756">
            <v>3282</v>
          </cell>
          <cell r="B1756" t="str">
            <v>TP.ATIFATIGA P/COCINAS CUSHION</v>
          </cell>
          <cell r="C1756">
            <v>1</v>
          </cell>
          <cell r="D1756">
            <v>1</v>
          </cell>
          <cell r="E1756" t="str">
            <v>Sobre Pedido</v>
          </cell>
          <cell r="F1756">
            <v>28</v>
          </cell>
        </row>
        <row r="1757">
          <cell r="A1757">
            <v>3283</v>
          </cell>
          <cell r="B1757" t="str">
            <v>CONECTOR 3' CUSHION-EASE</v>
          </cell>
          <cell r="C1757">
            <v>1</v>
          </cell>
          <cell r="D1757">
            <v>1</v>
          </cell>
          <cell r="E1757" t="str">
            <v>Sobre Pedido</v>
          </cell>
          <cell r="F1757">
            <v>28</v>
          </cell>
        </row>
        <row r="1758">
          <cell r="A1758">
            <v>3284</v>
          </cell>
          <cell r="B1758" t="str">
            <v>TRAMO 3' CUSHION-EASE</v>
          </cell>
          <cell r="C1758">
            <v>1</v>
          </cell>
          <cell r="D1758">
            <v>1</v>
          </cell>
          <cell r="E1758" t="str">
            <v>Sobre Pedido</v>
          </cell>
          <cell r="F1758">
            <v>28</v>
          </cell>
        </row>
        <row r="1759">
          <cell r="A1759">
            <v>3285</v>
          </cell>
          <cell r="B1759" t="str">
            <v>TRAMO 5' CUSHION-EASE</v>
          </cell>
          <cell r="C1759">
            <v>1</v>
          </cell>
          <cell r="D1759">
            <v>1</v>
          </cell>
          <cell r="E1759" t="str">
            <v>Sobre Pedido</v>
          </cell>
          <cell r="F1759">
            <v>28</v>
          </cell>
        </row>
        <row r="1760">
          <cell r="A1760">
            <v>3286</v>
          </cell>
          <cell r="B1760" t="str">
            <v>ESQUINA CUSHION-EASE</v>
          </cell>
          <cell r="C1760">
            <v>1</v>
          </cell>
          <cell r="D1760">
            <v>1</v>
          </cell>
          <cell r="E1760" t="str">
            <v>Sobre Pedido</v>
          </cell>
          <cell r="F1760">
            <v>28</v>
          </cell>
        </row>
        <row r="1761">
          <cell r="A1761">
            <v>3287</v>
          </cell>
          <cell r="B1761" t="str">
            <v>TRAMO 2' C/ESQUINA LADO IZQ.</v>
          </cell>
          <cell r="C1761">
            <v>1</v>
          </cell>
          <cell r="D1761">
            <v>1</v>
          </cell>
          <cell r="E1761" t="str">
            <v>Sobre Pedido</v>
          </cell>
          <cell r="F1761">
            <v>28</v>
          </cell>
        </row>
        <row r="1762">
          <cell r="A1762">
            <v>3288</v>
          </cell>
          <cell r="B1762" t="str">
            <v>TRAMO 2' C/ESQUINA LADO DER.</v>
          </cell>
          <cell r="C1762">
            <v>1</v>
          </cell>
          <cell r="D1762">
            <v>1</v>
          </cell>
          <cell r="E1762" t="str">
            <v>Sobre Pedido</v>
          </cell>
          <cell r="F1762">
            <v>28</v>
          </cell>
        </row>
        <row r="1763">
          <cell r="A1763">
            <v>3289</v>
          </cell>
          <cell r="B1763" t="str">
            <v>TP.ANTIFATIGA RESISTENTE A GRA</v>
          </cell>
          <cell r="C1763">
            <v>1</v>
          </cell>
          <cell r="D1763">
            <v>1</v>
          </cell>
          <cell r="E1763" t="str">
            <v>Sobre Pedido</v>
          </cell>
          <cell r="F1763">
            <v>21</v>
          </cell>
        </row>
        <row r="1764">
          <cell r="A1764">
            <v>3290</v>
          </cell>
          <cell r="B1764" t="str">
            <v>TP. ANTIFATIGA RESISTENTE A</v>
          </cell>
          <cell r="C1764">
            <v>1</v>
          </cell>
          <cell r="D1764">
            <v>1</v>
          </cell>
          <cell r="E1764" t="str">
            <v>Sobre Pedido</v>
          </cell>
          <cell r="F1764">
            <v>28</v>
          </cell>
        </row>
        <row r="1765">
          <cell r="A1765">
            <v>3291</v>
          </cell>
          <cell r="B1765" t="str">
            <v>CONECTOR 3' CUSHION-EASE NEGRO</v>
          </cell>
          <cell r="C1765">
            <v>1</v>
          </cell>
          <cell r="D1765">
            <v>1</v>
          </cell>
          <cell r="E1765" t="str">
            <v>Sobre Pedido</v>
          </cell>
          <cell r="F1765">
            <v>28</v>
          </cell>
        </row>
        <row r="1766">
          <cell r="A1766">
            <v>3292</v>
          </cell>
          <cell r="B1766" t="str">
            <v>TRAMO 3'CUSHION-EASE NEGRO</v>
          </cell>
          <cell r="C1766">
            <v>1</v>
          </cell>
          <cell r="D1766">
            <v>1</v>
          </cell>
          <cell r="E1766" t="str">
            <v>Sobre Pedido</v>
          </cell>
          <cell r="F1766">
            <v>28</v>
          </cell>
        </row>
        <row r="1767">
          <cell r="A1767">
            <v>3293</v>
          </cell>
          <cell r="B1767" t="str">
            <v>TRAMO 5'CUSHION-EASE NEGRO</v>
          </cell>
          <cell r="C1767">
            <v>1</v>
          </cell>
          <cell r="D1767">
            <v>1</v>
          </cell>
          <cell r="E1767" t="str">
            <v>Sobre Pedido</v>
          </cell>
          <cell r="F1767">
            <v>28</v>
          </cell>
        </row>
        <row r="1768">
          <cell r="A1768">
            <v>3294</v>
          </cell>
          <cell r="B1768" t="str">
            <v>ESQUINA CUSHION-EASE NEGRO</v>
          </cell>
          <cell r="C1768">
            <v>1</v>
          </cell>
          <cell r="D1768">
            <v>1</v>
          </cell>
          <cell r="E1768" t="str">
            <v>Sobre Pedido</v>
          </cell>
          <cell r="F1768">
            <v>28</v>
          </cell>
        </row>
        <row r="1769">
          <cell r="A1769">
            <v>3295</v>
          </cell>
          <cell r="B1769" t="str">
            <v>TRAMO 2' C/ESQUINA LADO IZQ.</v>
          </cell>
          <cell r="C1769">
            <v>1</v>
          </cell>
          <cell r="D1769">
            <v>1</v>
          </cell>
          <cell r="E1769" t="str">
            <v>Sobre Pedido</v>
          </cell>
          <cell r="F1769">
            <v>28</v>
          </cell>
        </row>
        <row r="1770">
          <cell r="A1770">
            <v>3296</v>
          </cell>
          <cell r="B1770" t="str">
            <v>TRAMO 2' C/ESQUINA LADO DERECH</v>
          </cell>
          <cell r="C1770">
            <v>1</v>
          </cell>
          <cell r="D1770">
            <v>1</v>
          </cell>
          <cell r="E1770" t="str">
            <v>Sobre Pedido</v>
          </cell>
          <cell r="F1770">
            <v>28</v>
          </cell>
        </row>
        <row r="1771">
          <cell r="A1771">
            <v>3297</v>
          </cell>
          <cell r="B1771" t="str">
            <v>DOSIFICADOR P/LIMP.MANOS P.4KG</v>
          </cell>
          <cell r="C1771">
            <v>1</v>
          </cell>
          <cell r="D1771">
            <v>1</v>
          </cell>
          <cell r="E1771" t="str">
            <v>Sobre Pedido</v>
          </cell>
          <cell r="F1771">
            <v>21</v>
          </cell>
        </row>
        <row r="1772">
          <cell r="A1772">
            <v>3301</v>
          </cell>
          <cell r="B1772" t="str">
            <v>BOLSA R242406N (CAJA C/900)</v>
          </cell>
          <cell r="C1772">
            <v>1</v>
          </cell>
          <cell r="D1772">
            <v>1</v>
          </cell>
          <cell r="E1772" t="str">
            <v>Sobre Pedido</v>
          </cell>
          <cell r="F1772">
            <v>14</v>
          </cell>
        </row>
        <row r="1773">
          <cell r="A1773">
            <v>3302</v>
          </cell>
          <cell r="B1773" t="str">
            <v>BOLSA HR334011N (CAJA C/500)</v>
          </cell>
          <cell r="C1773">
            <v>1</v>
          </cell>
          <cell r="D1773">
            <v>1</v>
          </cell>
          <cell r="E1773" t="str">
            <v>Stock</v>
          </cell>
          <cell r="F1773">
            <v>8</v>
          </cell>
        </row>
        <row r="1774">
          <cell r="A1774">
            <v>3303</v>
          </cell>
          <cell r="B1774" t="str">
            <v>BOLSA COR334011BK (CAJA C/500)</v>
          </cell>
          <cell r="C1774">
            <v>1</v>
          </cell>
          <cell r="D1774">
            <v>1</v>
          </cell>
          <cell r="E1774" t="str">
            <v>Stock</v>
          </cell>
          <cell r="F1774">
            <v>8</v>
          </cell>
        </row>
        <row r="1775">
          <cell r="A1775">
            <v>3304</v>
          </cell>
          <cell r="B1775" t="str">
            <v>BOLSA HR386014N (CAJA C/200)</v>
          </cell>
          <cell r="C1775">
            <v>1</v>
          </cell>
          <cell r="D1775">
            <v>1</v>
          </cell>
          <cell r="E1775" t="str">
            <v>Stock</v>
          </cell>
          <cell r="F1775">
            <v>14</v>
          </cell>
        </row>
        <row r="1776">
          <cell r="A1776">
            <v>3305</v>
          </cell>
          <cell r="B1776" t="str">
            <v>BOLSA COR386014HBK (CAJA C/200</v>
          </cell>
          <cell r="C1776">
            <v>1</v>
          </cell>
          <cell r="D1776">
            <v>1</v>
          </cell>
          <cell r="E1776" t="str">
            <v>Stock</v>
          </cell>
          <cell r="F1776">
            <v>14</v>
          </cell>
        </row>
        <row r="1777">
          <cell r="A1777">
            <v>3306</v>
          </cell>
          <cell r="B1777" t="str">
            <v>BOLSA 38X60 12N C/200</v>
          </cell>
          <cell r="C1777">
            <v>1</v>
          </cell>
          <cell r="D1777">
            <v>1</v>
          </cell>
          <cell r="E1777" t="str">
            <v>Stock</v>
          </cell>
          <cell r="F1777">
            <v>21</v>
          </cell>
        </row>
        <row r="1778">
          <cell r="A1778">
            <v>3307</v>
          </cell>
          <cell r="B1778" t="str">
            <v>BOLSA 38X60 12B C/200</v>
          </cell>
          <cell r="C1778">
            <v>1</v>
          </cell>
          <cell r="D1778">
            <v>1</v>
          </cell>
          <cell r="E1778" t="str">
            <v>Stock</v>
          </cell>
          <cell r="F1778">
            <v>8</v>
          </cell>
        </row>
        <row r="1779">
          <cell r="A1779">
            <v>3308</v>
          </cell>
          <cell r="B1779" t="str">
            <v>BOLSA 40X48 10N C/250</v>
          </cell>
          <cell r="C1779">
            <v>1</v>
          </cell>
          <cell r="D1779">
            <v>1</v>
          </cell>
          <cell r="E1779" t="str">
            <v>Stock</v>
          </cell>
          <cell r="F1779">
            <v>21</v>
          </cell>
        </row>
        <row r="1780">
          <cell r="A1780">
            <v>3309</v>
          </cell>
          <cell r="B1780" t="str">
            <v>BOLSA 40X48 10B C/250</v>
          </cell>
          <cell r="C1780">
            <v>1</v>
          </cell>
          <cell r="D1780">
            <v>1</v>
          </cell>
          <cell r="E1780" t="str">
            <v>Stock</v>
          </cell>
          <cell r="F1780">
            <v>21</v>
          </cell>
        </row>
        <row r="1781">
          <cell r="A1781">
            <v>3310</v>
          </cell>
          <cell r="B1781" t="str">
            <v>BOLSA HR404812W (CAJA C/250)</v>
          </cell>
          <cell r="C1781">
            <v>1</v>
          </cell>
          <cell r="D1781">
            <v>1</v>
          </cell>
          <cell r="E1781" t="str">
            <v>Stock</v>
          </cell>
          <cell r="F1781">
            <v>14</v>
          </cell>
        </row>
        <row r="1782">
          <cell r="A1782">
            <v>3311</v>
          </cell>
          <cell r="B1782" t="str">
            <v>BOLSA R334013N (CAJA C/125)</v>
          </cell>
          <cell r="C1782">
            <v>1</v>
          </cell>
          <cell r="D1782">
            <v>1</v>
          </cell>
          <cell r="E1782" t="str">
            <v>Stock</v>
          </cell>
          <cell r="F1782">
            <v>14</v>
          </cell>
        </row>
        <row r="1783">
          <cell r="A1783">
            <v>3312</v>
          </cell>
          <cell r="B1783" t="str">
            <v>BOLSA HR404812N (CAJA C/250)</v>
          </cell>
          <cell r="C1783">
            <v>1</v>
          </cell>
          <cell r="D1783">
            <v>1</v>
          </cell>
          <cell r="E1783" t="str">
            <v>Stock</v>
          </cell>
          <cell r="F1783">
            <v>8</v>
          </cell>
        </row>
        <row r="1784">
          <cell r="A1784">
            <v>3313</v>
          </cell>
          <cell r="B1784" t="str">
            <v>BOLSA HR404812B (CAJA C/250)</v>
          </cell>
          <cell r="C1784">
            <v>1</v>
          </cell>
          <cell r="D1784">
            <v>1</v>
          </cell>
          <cell r="E1784" t="str">
            <v>Stock</v>
          </cell>
          <cell r="F1784">
            <v>8</v>
          </cell>
        </row>
        <row r="1785">
          <cell r="A1785">
            <v>3314</v>
          </cell>
          <cell r="B1785" t="str">
            <v>BOLSA HR404814N (CAJA C/250)</v>
          </cell>
          <cell r="C1785">
            <v>1</v>
          </cell>
          <cell r="D1785">
            <v>1</v>
          </cell>
          <cell r="E1785" t="str">
            <v>Stock</v>
          </cell>
          <cell r="F1785">
            <v>8</v>
          </cell>
        </row>
        <row r="1786">
          <cell r="A1786">
            <v>3315</v>
          </cell>
          <cell r="B1786" t="str">
            <v>BOLSA HR404814B (CAJA C/250)</v>
          </cell>
          <cell r="C1786">
            <v>1</v>
          </cell>
          <cell r="D1786">
            <v>1</v>
          </cell>
          <cell r="E1786" t="str">
            <v>Stock</v>
          </cell>
          <cell r="F1786">
            <v>8</v>
          </cell>
        </row>
        <row r="1787">
          <cell r="A1787">
            <v>3316</v>
          </cell>
          <cell r="B1787" t="str">
            <v>BOLSA HR434814N (CAJA C/200)</v>
          </cell>
          <cell r="C1787">
            <v>1</v>
          </cell>
          <cell r="D1787">
            <v>1</v>
          </cell>
          <cell r="E1787" t="str">
            <v>Stock</v>
          </cell>
          <cell r="F1787">
            <v>8</v>
          </cell>
        </row>
        <row r="1788">
          <cell r="A1788">
            <v>3317</v>
          </cell>
          <cell r="B1788" t="str">
            <v>BOLSA MCOR434814BK (CAJA C/200</v>
          </cell>
          <cell r="C1788">
            <v>1</v>
          </cell>
          <cell r="D1788">
            <v>1</v>
          </cell>
          <cell r="E1788" t="str">
            <v>Stock</v>
          </cell>
          <cell r="F1788">
            <v>8</v>
          </cell>
        </row>
        <row r="1789">
          <cell r="A1789">
            <v>3318</v>
          </cell>
          <cell r="B1789" t="str">
            <v>BOLSA HR434816N (CAJA C/200)</v>
          </cell>
          <cell r="C1789">
            <v>1</v>
          </cell>
          <cell r="D1789">
            <v>1</v>
          </cell>
          <cell r="E1789" t="str">
            <v>Stock</v>
          </cell>
          <cell r="F1789">
            <v>14</v>
          </cell>
        </row>
        <row r="1790">
          <cell r="A1790">
            <v>3319</v>
          </cell>
          <cell r="B1790" t="str">
            <v>BOLSA COR434816HPBK(CAJA C/200</v>
          </cell>
          <cell r="C1790">
            <v>1</v>
          </cell>
          <cell r="D1790">
            <v>1</v>
          </cell>
          <cell r="E1790" t="str">
            <v>Stock</v>
          </cell>
          <cell r="F1790">
            <v>14</v>
          </cell>
        </row>
        <row r="1791">
          <cell r="A1791">
            <v>3321</v>
          </cell>
          <cell r="B1791" t="str">
            <v>BOLSA R404814N (CAJA C/100)</v>
          </cell>
          <cell r="C1791">
            <v>1</v>
          </cell>
          <cell r="D1791">
            <v>1</v>
          </cell>
          <cell r="E1791" t="str">
            <v>Stock</v>
          </cell>
          <cell r="F1791">
            <v>14</v>
          </cell>
        </row>
        <row r="1792">
          <cell r="A1792">
            <v>3322</v>
          </cell>
          <cell r="B1792" t="str">
            <v>TP R-4048 22 ST BL. 1 PZA</v>
          </cell>
          <cell r="C1792">
            <v>1</v>
          </cell>
          <cell r="D1792">
            <v>1</v>
          </cell>
          <cell r="E1792" t="str">
            <v>Stock</v>
          </cell>
          <cell r="F1792">
            <v>21</v>
          </cell>
        </row>
        <row r="1793">
          <cell r="A1793">
            <v>3323</v>
          </cell>
          <cell r="B1793" t="str">
            <v>BOLSA TP44GA14W (CAJA C/240)</v>
          </cell>
          <cell r="C1793">
            <v>1</v>
          </cell>
          <cell r="D1793">
            <v>1</v>
          </cell>
          <cell r="E1793" t="str">
            <v>Stock</v>
          </cell>
          <cell r="F1793">
            <v>14</v>
          </cell>
        </row>
        <row r="1794">
          <cell r="A1794">
            <v>3326</v>
          </cell>
          <cell r="B1794" t="str">
            <v>BOLSA TP55GA16W (CAJA C/100)</v>
          </cell>
          <cell r="C1794">
            <v>1</v>
          </cell>
          <cell r="D1794">
            <v>1</v>
          </cell>
          <cell r="E1794" t="str">
            <v>Sobre Pedido</v>
          </cell>
          <cell r="F1794">
            <v>14</v>
          </cell>
        </row>
        <row r="1795">
          <cell r="A1795">
            <v>3328</v>
          </cell>
          <cell r="B1795" t="str">
            <v>BOLSA HR2424O6N (CAJA C/1000)</v>
          </cell>
          <cell r="C1795">
            <v>1</v>
          </cell>
          <cell r="D1795">
            <v>1</v>
          </cell>
          <cell r="E1795" t="str">
            <v>Stock</v>
          </cell>
          <cell r="F1795">
            <v>8</v>
          </cell>
        </row>
        <row r="1796">
          <cell r="A1796">
            <v>3329</v>
          </cell>
          <cell r="B1796" t="str">
            <v>BOLSA HR2424O6B (CAJA C/1000)</v>
          </cell>
          <cell r="C1796">
            <v>1</v>
          </cell>
          <cell r="D1796">
            <v>1</v>
          </cell>
          <cell r="E1796" t="str">
            <v>Stock</v>
          </cell>
          <cell r="F1796">
            <v>8</v>
          </cell>
        </row>
        <row r="1797">
          <cell r="A1797">
            <v>3331</v>
          </cell>
          <cell r="B1797" t="str">
            <v>BOLSA R434816N CAJA 1 PZA</v>
          </cell>
          <cell r="C1797">
            <v>1</v>
          </cell>
          <cell r="D1797">
            <v>1</v>
          </cell>
          <cell r="E1797" t="str">
            <v>Stock</v>
          </cell>
          <cell r="F1797">
            <v>21</v>
          </cell>
        </row>
        <row r="1798">
          <cell r="A1798">
            <v>3332</v>
          </cell>
          <cell r="B1798" t="str">
            <v>BOLSA CHICA ROJA 2424IIHR#</v>
          </cell>
          <cell r="C1798">
            <v>1</v>
          </cell>
          <cell r="D1798">
            <v>1</v>
          </cell>
          <cell r="E1798" t="str">
            <v>Stock</v>
          </cell>
          <cell r="F1798">
            <v>14</v>
          </cell>
        </row>
        <row r="1799">
          <cell r="A1799">
            <v>3334</v>
          </cell>
          <cell r="B1799" t="str">
            <v>BOLSA HR243306N (CAJA C/1000)</v>
          </cell>
          <cell r="C1799">
            <v>1</v>
          </cell>
          <cell r="D1799">
            <v>1</v>
          </cell>
          <cell r="E1799" t="str">
            <v>Stock</v>
          </cell>
          <cell r="F1799">
            <v>8</v>
          </cell>
        </row>
        <row r="1800">
          <cell r="A1800">
            <v>3335</v>
          </cell>
          <cell r="B1800" t="str">
            <v>BOLSA COR243306RBK(CAJA C/1000</v>
          </cell>
          <cell r="C1800">
            <v>1</v>
          </cell>
          <cell r="D1800">
            <v>1</v>
          </cell>
          <cell r="E1800" t="str">
            <v>Stock</v>
          </cell>
          <cell r="F1800">
            <v>8</v>
          </cell>
        </row>
        <row r="1801">
          <cell r="A1801">
            <v>3336</v>
          </cell>
          <cell r="B1801" t="str">
            <v>BOLSA NAT P/TAMBOR (CAJA C/50)</v>
          </cell>
          <cell r="C1801">
            <v>1</v>
          </cell>
          <cell r="D1801">
            <v>1</v>
          </cell>
          <cell r="E1801" t="str">
            <v>Sobre Pedido</v>
          </cell>
          <cell r="F1801">
            <v>14</v>
          </cell>
        </row>
        <row r="1802">
          <cell r="A1802">
            <v>3337</v>
          </cell>
          <cell r="B1802" t="str">
            <v>BOLSA 40X48X18 W CAJA C/200 PZ</v>
          </cell>
          <cell r="C1802">
            <v>1</v>
          </cell>
          <cell r="D1802">
            <v>1</v>
          </cell>
          <cell r="E1802" t="str">
            <v>Sobre Pedido</v>
          </cell>
          <cell r="F1802">
            <v>14</v>
          </cell>
        </row>
        <row r="1803">
          <cell r="A1803">
            <v>3340</v>
          </cell>
          <cell r="B1803" t="str">
            <v>BOLSA 171806 HR # C 1 PZA</v>
          </cell>
          <cell r="C1803">
            <v>1</v>
          </cell>
          <cell r="D1803">
            <v>1</v>
          </cell>
          <cell r="E1803" t="str">
            <v>Sobre Pedido</v>
          </cell>
          <cell r="F1803">
            <v>21</v>
          </cell>
        </row>
        <row r="1804">
          <cell r="A1804">
            <v>3341</v>
          </cell>
          <cell r="B1804" t="str">
            <v>BOLSA HR303708N 30x37 NAT 500</v>
          </cell>
          <cell r="C1804">
            <v>1</v>
          </cell>
          <cell r="D1804">
            <v>1</v>
          </cell>
          <cell r="E1804" t="str">
            <v>Stock</v>
          </cell>
          <cell r="F1804">
            <v>8</v>
          </cell>
        </row>
        <row r="1805">
          <cell r="A1805">
            <v>3351</v>
          </cell>
          <cell r="B1805" t="str">
            <v>BOLSA 304314HR# CAJ 1 PZA</v>
          </cell>
          <cell r="C1805">
            <v>1</v>
          </cell>
          <cell r="D1805">
            <v>1</v>
          </cell>
          <cell r="E1805" t="str">
            <v>Sobre Pedido</v>
          </cell>
          <cell r="F1805">
            <v>14</v>
          </cell>
        </row>
        <row r="1806">
          <cell r="A1806">
            <v>3352</v>
          </cell>
          <cell r="B1806" t="str">
            <v>BOLSA 304314HY# CAJ 1 PZA</v>
          </cell>
          <cell r="C1806">
            <v>1</v>
          </cell>
          <cell r="D1806">
            <v>1</v>
          </cell>
          <cell r="E1806" t="str">
            <v>Sobre Pedido</v>
          </cell>
          <cell r="F1806">
            <v>14</v>
          </cell>
        </row>
        <row r="1807">
          <cell r="A1807">
            <v>3353</v>
          </cell>
          <cell r="B1807" t="str">
            <v>BOLSA 304314HG (CAJA C/250)</v>
          </cell>
          <cell r="C1807">
            <v>1</v>
          </cell>
          <cell r="D1807">
            <v>1</v>
          </cell>
          <cell r="E1807" t="str">
            <v>Sobre Pedido</v>
          </cell>
          <cell r="F1807">
            <v>14</v>
          </cell>
        </row>
        <row r="1808">
          <cell r="A1808">
            <v>3354</v>
          </cell>
          <cell r="B1808" t="str">
            <v>BOLSA IMSS 1.10 X 1 1 PZA</v>
          </cell>
          <cell r="C1808">
            <v>1</v>
          </cell>
          <cell r="D1808">
            <v>1</v>
          </cell>
          <cell r="E1808" t="str">
            <v>Sobre Pedido</v>
          </cell>
          <cell r="F1808">
            <v>21</v>
          </cell>
        </row>
        <row r="1809">
          <cell r="A1809">
            <v>3355</v>
          </cell>
          <cell r="B1809" t="str">
            <v>BOLSA 404424HR# CAJ 1 PZA</v>
          </cell>
          <cell r="C1809">
            <v>1</v>
          </cell>
          <cell r="D1809">
            <v>1</v>
          </cell>
          <cell r="E1809" t="str">
            <v>Sobre Pedido</v>
          </cell>
          <cell r="F1809">
            <v>14</v>
          </cell>
        </row>
        <row r="1810">
          <cell r="A1810">
            <v>3356</v>
          </cell>
          <cell r="B1810" t="str">
            <v>BOLSA TP55DR16E (CAJA C/200)</v>
          </cell>
          <cell r="C1810">
            <v>1</v>
          </cell>
          <cell r="D1810">
            <v>1</v>
          </cell>
          <cell r="E1810" t="str">
            <v>Sobre Pedido</v>
          </cell>
          <cell r="F1810">
            <v>14</v>
          </cell>
        </row>
        <row r="1811">
          <cell r="A1811">
            <v>3357</v>
          </cell>
          <cell r="B1811" t="str">
            <v>BOLSA TP55GA16E (CAJA C/200)</v>
          </cell>
          <cell r="C1811">
            <v>1</v>
          </cell>
          <cell r="D1811">
            <v>1</v>
          </cell>
          <cell r="E1811" t="str">
            <v>Sobre Pedido</v>
          </cell>
          <cell r="F1811">
            <v>14</v>
          </cell>
        </row>
        <row r="1812">
          <cell r="A1812">
            <v>3358</v>
          </cell>
          <cell r="B1812" t="str">
            <v>BOLSA HOSP ROJA 304 1 PZA</v>
          </cell>
          <cell r="C1812">
            <v>1</v>
          </cell>
          <cell r="D1812">
            <v>1</v>
          </cell>
          <cell r="E1812" t="str">
            <v>Sobre Pedido</v>
          </cell>
          <cell r="F1812">
            <v>21</v>
          </cell>
        </row>
        <row r="1813">
          <cell r="A1813">
            <v>3360</v>
          </cell>
          <cell r="B1813" t="str">
            <v>SOSTEN P/BOLSA RECT 1 PZA</v>
          </cell>
          <cell r="C1813">
            <v>1</v>
          </cell>
          <cell r="D1813">
            <v>1</v>
          </cell>
          <cell r="E1813" t="str">
            <v>Sobre Pedido</v>
          </cell>
          <cell r="F1813">
            <v>14</v>
          </cell>
        </row>
        <row r="1814">
          <cell r="A1814">
            <v>3361</v>
          </cell>
          <cell r="B1814" t="str">
            <v>SOSTEN P/BOLSA ROLL 1 PZA</v>
          </cell>
          <cell r="C1814">
            <v>1</v>
          </cell>
          <cell r="D1814">
            <v>1</v>
          </cell>
          <cell r="E1814" t="str">
            <v>Sobre Pedido</v>
          </cell>
          <cell r="F1814">
            <v>14</v>
          </cell>
        </row>
        <row r="1815">
          <cell r="A1815">
            <v>3365</v>
          </cell>
          <cell r="B1815" t="str">
            <v>BOLSA TP44GA14E (CAJA C/240)</v>
          </cell>
          <cell r="C1815">
            <v>1</v>
          </cell>
          <cell r="D1815">
            <v>1</v>
          </cell>
          <cell r="E1815" t="str">
            <v>Sobre Pedido</v>
          </cell>
          <cell r="F1815">
            <v>14</v>
          </cell>
        </row>
        <row r="1816">
          <cell r="A1816">
            <v>3366</v>
          </cell>
          <cell r="B1816" t="str">
            <v>BOLSA TP44GA14N (CAJA C/240)</v>
          </cell>
          <cell r="C1816">
            <v>1</v>
          </cell>
          <cell r="D1816">
            <v>1</v>
          </cell>
          <cell r="E1816" t="str">
            <v>Sobre Pedido</v>
          </cell>
          <cell r="F1816">
            <v>14</v>
          </cell>
        </row>
        <row r="1817">
          <cell r="A1817">
            <v>3367</v>
          </cell>
          <cell r="B1817" t="str">
            <v>BOLSA R334011E (CAJA C/150)</v>
          </cell>
          <cell r="C1817">
            <v>1</v>
          </cell>
          <cell r="D1817">
            <v>1</v>
          </cell>
          <cell r="E1817" t="str">
            <v>Sobre Pedido</v>
          </cell>
          <cell r="F1817">
            <v>14</v>
          </cell>
        </row>
        <row r="1818">
          <cell r="A1818">
            <v>3368</v>
          </cell>
          <cell r="B1818" t="str">
            <v>BOLSA R334011N (CAJA C/150)</v>
          </cell>
          <cell r="C1818">
            <v>1</v>
          </cell>
          <cell r="D1818">
            <v>1</v>
          </cell>
          <cell r="E1818" t="str">
            <v>Sobre Pedido</v>
          </cell>
          <cell r="F1818">
            <v>14</v>
          </cell>
        </row>
        <row r="1819">
          <cell r="A1819">
            <v>3369</v>
          </cell>
          <cell r="B1819" t="str">
            <v>BOLSA R242406E (CAJA C/900)</v>
          </cell>
          <cell r="C1819">
            <v>1</v>
          </cell>
          <cell r="D1819">
            <v>1</v>
          </cell>
          <cell r="E1819" t="str">
            <v>Sobre Pedido</v>
          </cell>
          <cell r="F1819">
            <v>14</v>
          </cell>
        </row>
        <row r="1820">
          <cell r="A1820">
            <v>3372</v>
          </cell>
          <cell r="B1820" t="str">
            <v>BOLSA 334011E CAJA 1 PZA</v>
          </cell>
          <cell r="C1820">
            <v>1</v>
          </cell>
          <cell r="D1820">
            <v>1</v>
          </cell>
          <cell r="E1820" t="str">
            <v>Sobre Pedido</v>
          </cell>
          <cell r="F1820">
            <v>21</v>
          </cell>
        </row>
        <row r="1821">
          <cell r="A1821">
            <v>3378</v>
          </cell>
          <cell r="B1821" t="str">
            <v>BOLSA TP55GA16N (CAJA C/200)</v>
          </cell>
          <cell r="C1821">
            <v>1</v>
          </cell>
          <cell r="D1821">
            <v>1</v>
          </cell>
          <cell r="E1821" t="str">
            <v>Sobre Pedido</v>
          </cell>
          <cell r="F1821">
            <v>14</v>
          </cell>
        </row>
        <row r="1822">
          <cell r="A1822">
            <v>3379</v>
          </cell>
          <cell r="B1822" t="str">
            <v>BOLSA TP55DR16N (CAJA C/200)</v>
          </cell>
          <cell r="C1822">
            <v>1</v>
          </cell>
          <cell r="D1822">
            <v>1</v>
          </cell>
          <cell r="E1822" t="str">
            <v>Sobre Pedido</v>
          </cell>
          <cell r="F1822">
            <v>14</v>
          </cell>
        </row>
        <row r="1823">
          <cell r="A1823">
            <v>3380</v>
          </cell>
          <cell r="B1823" t="str">
            <v>BOLSA TP55GA14N (CAJA C/200)</v>
          </cell>
          <cell r="C1823">
            <v>1</v>
          </cell>
          <cell r="D1823">
            <v>1</v>
          </cell>
          <cell r="E1823" t="str">
            <v>Sobre Pedido</v>
          </cell>
          <cell r="F1823">
            <v>14</v>
          </cell>
        </row>
        <row r="1824">
          <cell r="A1824">
            <v>3381</v>
          </cell>
          <cell r="B1824" t="str">
            <v>BOLSA TP55GA14E (CAJA C/200)</v>
          </cell>
          <cell r="C1824">
            <v>1</v>
          </cell>
          <cell r="D1824">
            <v>1</v>
          </cell>
          <cell r="E1824" t="str">
            <v>Sobre Pedido</v>
          </cell>
          <cell r="F1824">
            <v>14</v>
          </cell>
        </row>
        <row r="1825">
          <cell r="A1825">
            <v>3382</v>
          </cell>
          <cell r="B1825" t="str">
            <v>BOLSA TP55DR14N (CAJA C/200)</v>
          </cell>
          <cell r="C1825">
            <v>1</v>
          </cell>
          <cell r="D1825">
            <v>1</v>
          </cell>
          <cell r="E1825" t="str">
            <v>Sobre Pedido</v>
          </cell>
          <cell r="F1825">
            <v>14</v>
          </cell>
        </row>
        <row r="1826">
          <cell r="A1826">
            <v>3383</v>
          </cell>
          <cell r="B1826" t="str">
            <v>BOLSA TP55DR14E (CAJA C/200)</v>
          </cell>
          <cell r="C1826">
            <v>1</v>
          </cell>
          <cell r="D1826">
            <v>1</v>
          </cell>
          <cell r="E1826" t="str">
            <v>Sobre Pedido</v>
          </cell>
          <cell r="F1826">
            <v>14</v>
          </cell>
        </row>
        <row r="1827">
          <cell r="A1827">
            <v>3384</v>
          </cell>
          <cell r="B1827" t="str">
            <v>BOLSA BAJA DENS.50X70CM P/25KG</v>
          </cell>
          <cell r="C1827">
            <v>1</v>
          </cell>
          <cell r="D1827">
            <v>1</v>
          </cell>
          <cell r="E1827" t="str">
            <v>Stock</v>
          </cell>
          <cell r="F1827">
            <v>8</v>
          </cell>
        </row>
        <row r="1828">
          <cell r="A1828">
            <v>3385</v>
          </cell>
          <cell r="B1828" t="str">
            <v>BOLSA BAJA DENS.70X90CM.P/25KG</v>
          </cell>
          <cell r="C1828">
            <v>1</v>
          </cell>
          <cell r="D1828">
            <v>1</v>
          </cell>
          <cell r="E1828" t="str">
            <v>Stock</v>
          </cell>
          <cell r="F1828">
            <v>8</v>
          </cell>
        </row>
        <row r="1829">
          <cell r="A1829">
            <v>3386</v>
          </cell>
          <cell r="B1829" t="str">
            <v>BOLSA BAJA DENS.90X120CM.P/25K</v>
          </cell>
          <cell r="C1829">
            <v>1</v>
          </cell>
          <cell r="D1829">
            <v>1</v>
          </cell>
          <cell r="E1829" t="str">
            <v>Stock</v>
          </cell>
          <cell r="F1829">
            <v>8</v>
          </cell>
        </row>
        <row r="1830">
          <cell r="A1830">
            <v>3387</v>
          </cell>
          <cell r="B1830" t="str">
            <v>BOLSA BAJA DENS.TRANSP.50X70CM</v>
          </cell>
          <cell r="C1830">
            <v>1</v>
          </cell>
          <cell r="D1830">
            <v>1</v>
          </cell>
          <cell r="E1830" t="str">
            <v>Stock</v>
          </cell>
          <cell r="F1830">
            <v>8</v>
          </cell>
        </row>
        <row r="1831">
          <cell r="A1831">
            <v>3388</v>
          </cell>
          <cell r="B1831" t="str">
            <v>BOLSA BAJA DENS.TRANSP.70X90CM</v>
          </cell>
          <cell r="C1831">
            <v>1</v>
          </cell>
          <cell r="D1831">
            <v>1</v>
          </cell>
          <cell r="E1831" t="str">
            <v>Stock</v>
          </cell>
          <cell r="F1831">
            <v>8</v>
          </cell>
        </row>
        <row r="1832">
          <cell r="A1832">
            <v>3389</v>
          </cell>
          <cell r="B1832" t="str">
            <v>BOLSA BAJA DENS.TRANSP.90X120C</v>
          </cell>
          <cell r="C1832">
            <v>1</v>
          </cell>
          <cell r="D1832">
            <v>1</v>
          </cell>
          <cell r="E1832" t="str">
            <v>Stock</v>
          </cell>
          <cell r="F1832">
            <v>8</v>
          </cell>
        </row>
        <row r="1833">
          <cell r="A1833">
            <v>3390</v>
          </cell>
          <cell r="B1833" t="str">
            <v>BOLSA BAJA DENSIDAD 120X120 CM</v>
          </cell>
          <cell r="C1833">
            <v>1</v>
          </cell>
          <cell r="D1833">
            <v>1</v>
          </cell>
          <cell r="E1833" t="str">
            <v>Stock</v>
          </cell>
          <cell r="F1833">
            <v>8</v>
          </cell>
        </row>
        <row r="1834">
          <cell r="A1834">
            <v>3391</v>
          </cell>
          <cell r="B1834" t="str">
            <v>BOLSA PG6 2423XB (12 GAL 1.00</v>
          </cell>
          <cell r="C1834">
            <v>1</v>
          </cell>
          <cell r="D1834">
            <v>1</v>
          </cell>
          <cell r="E1834" t="str">
            <v>Stock</v>
          </cell>
          <cell r="F1834">
            <v>21</v>
          </cell>
        </row>
        <row r="1835">
          <cell r="A1835">
            <v>3392</v>
          </cell>
          <cell r="B1835" t="str">
            <v>BOLSA PG6 3339XB (33 GAL 1.25</v>
          </cell>
          <cell r="C1835">
            <v>1</v>
          </cell>
          <cell r="D1835">
            <v>1</v>
          </cell>
          <cell r="E1835" t="str">
            <v>Stock</v>
          </cell>
          <cell r="F1835">
            <v>21</v>
          </cell>
        </row>
        <row r="1836">
          <cell r="A1836">
            <v>3393</v>
          </cell>
          <cell r="B1836" t="str">
            <v>BOLSA PG6 4046X2B (44 GAL 1.25</v>
          </cell>
          <cell r="C1836">
            <v>1</v>
          </cell>
          <cell r="D1836">
            <v>1</v>
          </cell>
          <cell r="E1836" t="str">
            <v>Stock</v>
          </cell>
          <cell r="F1836">
            <v>21</v>
          </cell>
        </row>
        <row r="1837">
          <cell r="A1837">
            <v>3394</v>
          </cell>
          <cell r="B1837" t="str">
            <v>BOLSA PG6 3858X3B (60 GAL 1.50</v>
          </cell>
          <cell r="C1837">
            <v>1</v>
          </cell>
          <cell r="D1837">
            <v>1</v>
          </cell>
          <cell r="E1837" t="str">
            <v>Stock</v>
          </cell>
          <cell r="F1837">
            <v>21</v>
          </cell>
        </row>
        <row r="1838">
          <cell r="A1838">
            <v>3395</v>
          </cell>
          <cell r="B1838" t="str">
            <v>BOLSA PG6 3858XB (60 GAL 1.00</v>
          </cell>
          <cell r="C1838">
            <v>1</v>
          </cell>
          <cell r="D1838">
            <v>1</v>
          </cell>
          <cell r="E1838" t="str">
            <v>Stock</v>
          </cell>
          <cell r="F1838">
            <v>21</v>
          </cell>
        </row>
        <row r="1839">
          <cell r="A1839">
            <v>3396</v>
          </cell>
          <cell r="B1839" t="str">
            <v>BOLSA BAJA DENS.50X60 CM CAJA</v>
          </cell>
          <cell r="C1839">
            <v>1</v>
          </cell>
          <cell r="D1839">
            <v>1</v>
          </cell>
          <cell r="E1839" t="str">
            <v>Sobre Pedido</v>
          </cell>
          <cell r="F1839">
            <v>28</v>
          </cell>
        </row>
        <row r="1840">
          <cell r="A1840">
            <v>3397</v>
          </cell>
          <cell r="B1840" t="str">
            <v>BOLSA BAJA DENS.110X120 CM CAJ</v>
          </cell>
          <cell r="C1840">
            <v>1</v>
          </cell>
          <cell r="D1840">
            <v>1</v>
          </cell>
          <cell r="E1840" t="str">
            <v>Sobre Pedido</v>
          </cell>
          <cell r="F1840">
            <v>28</v>
          </cell>
        </row>
        <row r="1841">
          <cell r="A1841">
            <v>3398</v>
          </cell>
          <cell r="B1841" t="str">
            <v>BOLSA 120 x 120 CM NEGRA CAL</v>
          </cell>
          <cell r="C1841">
            <v>1</v>
          </cell>
          <cell r="D1841">
            <v>1</v>
          </cell>
          <cell r="E1841" t="str">
            <v>Sobre Pedido</v>
          </cell>
          <cell r="F1841">
            <v>21</v>
          </cell>
        </row>
        <row r="1842">
          <cell r="A1842">
            <v>3399</v>
          </cell>
          <cell r="B1842" t="str">
            <v>BOLSA 60 x 60 CM NEGRA CAL 250</v>
          </cell>
          <cell r="C1842">
            <v>1</v>
          </cell>
          <cell r="D1842">
            <v>1</v>
          </cell>
          <cell r="E1842" t="str">
            <v>Sobre Pedido</v>
          </cell>
          <cell r="F1842">
            <v>21</v>
          </cell>
        </row>
        <row r="1843">
          <cell r="A1843">
            <v>3400</v>
          </cell>
          <cell r="B1843" t="str">
            <v>TAPETE WAYFARER GRIS MTO.LINEA</v>
          </cell>
          <cell r="C1843">
            <v>1</v>
          </cell>
          <cell r="D1843">
            <v>1</v>
          </cell>
          <cell r="E1843" t="str">
            <v>Sobre Pedido</v>
          </cell>
          <cell r="F1843">
            <v>35</v>
          </cell>
        </row>
        <row r="1844">
          <cell r="A1844">
            <v>3401</v>
          </cell>
          <cell r="B1844" t="str">
            <v>BOLSA TIP CAMIS 40 x 95 CM</v>
          </cell>
          <cell r="C1844">
            <v>1</v>
          </cell>
          <cell r="D1844">
            <v>1</v>
          </cell>
          <cell r="E1844" t="str">
            <v>Sobre Pedido</v>
          </cell>
          <cell r="F1844">
            <v>21</v>
          </cell>
        </row>
        <row r="1845">
          <cell r="A1845">
            <v>3404</v>
          </cell>
          <cell r="B1845" t="str">
            <v>KEY INHIBIDOR DE CORROSION 20L</v>
          </cell>
          <cell r="C1845">
            <v>1</v>
          </cell>
          <cell r="D1845">
            <v>1</v>
          </cell>
          <cell r="E1845" t="str">
            <v>Sobre Pedido</v>
          </cell>
          <cell r="F1845">
            <v>21</v>
          </cell>
        </row>
        <row r="1846">
          <cell r="A1846">
            <v>3405</v>
          </cell>
          <cell r="B1846" t="str">
            <v>KEY INHIBIDOR DE CORROSION 200</v>
          </cell>
          <cell r="C1846">
            <v>1</v>
          </cell>
          <cell r="D1846">
            <v>1</v>
          </cell>
          <cell r="E1846" t="str">
            <v>Sobre Pedido</v>
          </cell>
          <cell r="F1846">
            <v>21</v>
          </cell>
        </row>
        <row r="1847">
          <cell r="A1847">
            <v>3408</v>
          </cell>
          <cell r="B1847" t="str">
            <v>SHOTS GERM-O-QUAT 4 LT.</v>
          </cell>
          <cell r="C1847">
            <v>4</v>
          </cell>
          <cell r="D1847">
            <v>4</v>
          </cell>
          <cell r="E1847" t="str">
            <v>Sobre Pedido</v>
          </cell>
          <cell r="F1847">
            <v>7</v>
          </cell>
        </row>
        <row r="1848">
          <cell r="A1848">
            <v>3409</v>
          </cell>
          <cell r="B1848" t="str">
            <v>SHOTS AQUA SAPONE 4 LT.</v>
          </cell>
          <cell r="C1848">
            <v>4</v>
          </cell>
          <cell r="D1848">
            <v>4</v>
          </cell>
          <cell r="E1848" t="str">
            <v>Sobre Pedido</v>
          </cell>
          <cell r="F1848">
            <v>14</v>
          </cell>
        </row>
        <row r="1849">
          <cell r="A1849">
            <v>3419</v>
          </cell>
          <cell r="B1849" t="str">
            <v>SOSA LIQUIDA 50%  20 LT</v>
          </cell>
          <cell r="C1849">
            <v>1</v>
          </cell>
          <cell r="D1849">
            <v>1</v>
          </cell>
          <cell r="E1849" t="str">
            <v>Sobre Pedido</v>
          </cell>
          <cell r="F1849">
            <v>10</v>
          </cell>
        </row>
        <row r="1850">
          <cell r="A1850">
            <v>3422</v>
          </cell>
          <cell r="B1850" t="str">
            <v>KEY JABON ESPUMA PREMIUM ORIEN</v>
          </cell>
          <cell r="C1850">
            <v>6</v>
          </cell>
          <cell r="D1850">
            <v>204</v>
          </cell>
          <cell r="E1850" t="str">
            <v>Sobre Pedido</v>
          </cell>
          <cell r="F1850">
            <v>21</v>
          </cell>
        </row>
        <row r="1851">
          <cell r="A1851">
            <v>3423</v>
          </cell>
          <cell r="B1851" t="str">
            <v>KEY JABON ESPUMA PREMIUM ORIEN</v>
          </cell>
          <cell r="C1851">
            <v>4</v>
          </cell>
          <cell r="D1851">
            <v>4</v>
          </cell>
          <cell r="E1851" t="str">
            <v>Sobre Pedido</v>
          </cell>
          <cell r="F1851">
            <v>21</v>
          </cell>
        </row>
        <row r="1852">
          <cell r="A1852">
            <v>3425</v>
          </cell>
          <cell r="B1852" t="str">
            <v>JABON LIQ.DE LAVANDERIA FLORAL</v>
          </cell>
          <cell r="C1852">
            <v>1</v>
          </cell>
          <cell r="D1852">
            <v>1</v>
          </cell>
          <cell r="E1852" t="str">
            <v>Sobre Pedido</v>
          </cell>
          <cell r="F1852">
            <v>14</v>
          </cell>
        </row>
        <row r="1853">
          <cell r="A1853">
            <v>3426</v>
          </cell>
          <cell r="B1853" t="str">
            <v>JABON LIQ.DE LAVANDERIA FLORAL</v>
          </cell>
          <cell r="C1853">
            <v>1</v>
          </cell>
          <cell r="D1853">
            <v>1</v>
          </cell>
          <cell r="E1853" t="str">
            <v>Sobre Pedido</v>
          </cell>
          <cell r="F1853">
            <v>14</v>
          </cell>
        </row>
        <row r="1854">
          <cell r="A1854">
            <v>3427</v>
          </cell>
          <cell r="B1854" t="str">
            <v>KEY JABON ESPUMA PREMIUM ALPI</v>
          </cell>
          <cell r="C1854">
            <v>204</v>
          </cell>
          <cell r="D1854">
            <v>204</v>
          </cell>
          <cell r="E1854" t="str">
            <v>Sobre Pedido</v>
          </cell>
          <cell r="F1854">
            <v>14</v>
          </cell>
        </row>
        <row r="1855">
          <cell r="A1855">
            <v>3428</v>
          </cell>
          <cell r="B1855" t="str">
            <v>KEY JABON ESPUMA PREMIUM ALPI</v>
          </cell>
          <cell r="C1855">
            <v>4</v>
          </cell>
          <cell r="D1855">
            <v>4</v>
          </cell>
          <cell r="E1855" t="str">
            <v>Sobre Pedido</v>
          </cell>
          <cell r="F1855">
            <v>21</v>
          </cell>
        </row>
        <row r="1856">
          <cell r="A1856">
            <v>3443</v>
          </cell>
          <cell r="B1856" t="str">
            <v>KEY JABON ESPUMA PREMIUM ORIEN</v>
          </cell>
          <cell r="C1856">
            <v>12</v>
          </cell>
          <cell r="D1856">
            <v>12</v>
          </cell>
          <cell r="E1856" t="str">
            <v>Sobre Pedido</v>
          </cell>
          <cell r="F1856">
            <v>21</v>
          </cell>
        </row>
        <row r="1857">
          <cell r="A1857">
            <v>3445</v>
          </cell>
          <cell r="B1857" t="str">
            <v>KEY JABON ESPUMA PREMIUM ALPI</v>
          </cell>
          <cell r="C1857">
            <v>12</v>
          </cell>
          <cell r="D1857">
            <v>12</v>
          </cell>
          <cell r="E1857" t="str">
            <v>Sobre Pedido</v>
          </cell>
          <cell r="F1857">
            <v>21</v>
          </cell>
        </row>
        <row r="1858">
          <cell r="A1858">
            <v>3459</v>
          </cell>
          <cell r="B1858" t="str">
            <v>HYDROCONTROL CW-309 20 LTS</v>
          </cell>
          <cell r="C1858">
            <v>1</v>
          </cell>
          <cell r="D1858">
            <v>1</v>
          </cell>
          <cell r="E1858" t="str">
            <v>Sobre Pedido</v>
          </cell>
          <cell r="F1858">
            <v>10</v>
          </cell>
        </row>
        <row r="1859">
          <cell r="A1859">
            <v>3460</v>
          </cell>
          <cell r="B1859" t="str">
            <v>HYDROCONTROL CW-309 200 LTS</v>
          </cell>
          <cell r="C1859">
            <v>1</v>
          </cell>
          <cell r="D1859">
            <v>1</v>
          </cell>
          <cell r="E1859" t="str">
            <v>Sobre Pedido</v>
          </cell>
          <cell r="F1859">
            <v>10</v>
          </cell>
        </row>
        <row r="1860">
          <cell r="A1860">
            <v>3464</v>
          </cell>
          <cell r="B1860" t="str">
            <v>HYDROCONTROL BW-108 20 KGS</v>
          </cell>
          <cell r="C1860">
            <v>1</v>
          </cell>
          <cell r="D1860">
            <v>1</v>
          </cell>
          <cell r="E1860" t="str">
            <v>Sobre Pedido</v>
          </cell>
          <cell r="F1860">
            <v>10</v>
          </cell>
        </row>
        <row r="1861">
          <cell r="A1861">
            <v>3470</v>
          </cell>
          <cell r="B1861" t="str">
            <v>EMULSIFICANTE 110  200 LT.</v>
          </cell>
          <cell r="C1861">
            <v>1</v>
          </cell>
          <cell r="D1861">
            <v>1</v>
          </cell>
          <cell r="E1861" t="str">
            <v>Sobre Pedido</v>
          </cell>
          <cell r="F1861">
            <v>21</v>
          </cell>
        </row>
        <row r="1862">
          <cell r="A1862">
            <v>3471</v>
          </cell>
          <cell r="B1862" t="str">
            <v>DETERGENTE 210  200 LT.</v>
          </cell>
          <cell r="C1862">
            <v>1</v>
          </cell>
          <cell r="D1862">
            <v>1</v>
          </cell>
          <cell r="E1862" t="str">
            <v>Sobre Pedido</v>
          </cell>
          <cell r="F1862">
            <v>21</v>
          </cell>
        </row>
        <row r="1863">
          <cell r="A1863">
            <v>3472</v>
          </cell>
          <cell r="B1863" t="str">
            <v>DETERGENTE 215 BAJA</v>
          </cell>
          <cell r="C1863">
            <v>1</v>
          </cell>
          <cell r="D1863">
            <v>1</v>
          </cell>
          <cell r="E1863" t="str">
            <v>Sobre Pedido</v>
          </cell>
          <cell r="F1863">
            <v>7</v>
          </cell>
        </row>
        <row r="1864">
          <cell r="A1864">
            <v>3473</v>
          </cell>
          <cell r="B1864" t="str">
            <v>ADITIVO CW-103 20 LTS.</v>
          </cell>
          <cell r="C1864">
            <v>1</v>
          </cell>
          <cell r="D1864">
            <v>1</v>
          </cell>
          <cell r="E1864" t="str">
            <v>Sobre Pedido</v>
          </cell>
          <cell r="F1864">
            <v>30</v>
          </cell>
        </row>
        <row r="1865">
          <cell r="A1865">
            <v>3475</v>
          </cell>
          <cell r="B1865" t="str">
            <v>DISPERSANTE ANTI-INCRUSTANTE</v>
          </cell>
          <cell r="C1865">
            <v>1</v>
          </cell>
          <cell r="D1865">
            <v>1</v>
          </cell>
          <cell r="E1865" t="str">
            <v>Sobre Pedido</v>
          </cell>
          <cell r="F1865">
            <v>30</v>
          </cell>
        </row>
        <row r="1866">
          <cell r="A1866">
            <v>3476</v>
          </cell>
          <cell r="B1866" t="str">
            <v>ALCALINO 310  200 LT.</v>
          </cell>
          <cell r="C1866">
            <v>1</v>
          </cell>
          <cell r="D1866">
            <v>1</v>
          </cell>
          <cell r="E1866" t="str">
            <v>Sobre Pedido</v>
          </cell>
          <cell r="F1866">
            <v>21</v>
          </cell>
        </row>
        <row r="1867">
          <cell r="A1867">
            <v>3477</v>
          </cell>
          <cell r="B1867" t="str">
            <v>NEUTRALIZANTE 510  200 LT.</v>
          </cell>
          <cell r="C1867">
            <v>1</v>
          </cell>
          <cell r="D1867">
            <v>1</v>
          </cell>
          <cell r="E1867" t="str">
            <v>Sobre Pedido</v>
          </cell>
          <cell r="F1867">
            <v>21</v>
          </cell>
        </row>
        <row r="1868">
          <cell r="A1868">
            <v>3478</v>
          </cell>
          <cell r="B1868" t="str">
            <v>SUAVIZANTE 610  200 LT.</v>
          </cell>
          <cell r="C1868">
            <v>1</v>
          </cell>
          <cell r="D1868">
            <v>1</v>
          </cell>
          <cell r="E1868" t="str">
            <v>Sobre Pedido</v>
          </cell>
          <cell r="F1868">
            <v>14</v>
          </cell>
        </row>
        <row r="1869">
          <cell r="A1869">
            <v>3479</v>
          </cell>
          <cell r="B1869" t="str">
            <v>BLANQUEADOR 450  200 LT.</v>
          </cell>
          <cell r="C1869">
            <v>1</v>
          </cell>
          <cell r="D1869">
            <v>1</v>
          </cell>
          <cell r="E1869" t="str">
            <v>Sobre Pedido</v>
          </cell>
          <cell r="F1869">
            <v>21</v>
          </cell>
        </row>
        <row r="1870">
          <cell r="A1870">
            <v>3480</v>
          </cell>
          <cell r="B1870" t="str">
            <v>HYDROCONTROL CW-120  200 LT</v>
          </cell>
          <cell r="C1870">
            <v>1</v>
          </cell>
          <cell r="D1870">
            <v>1</v>
          </cell>
          <cell r="E1870" t="str">
            <v>Sobre Pedido</v>
          </cell>
          <cell r="F1870">
            <v>35</v>
          </cell>
        </row>
        <row r="1871">
          <cell r="A1871">
            <v>3482</v>
          </cell>
          <cell r="B1871" t="str">
            <v>HYDROCONTROL CW-501 20 LTS</v>
          </cell>
          <cell r="C1871">
            <v>1</v>
          </cell>
          <cell r="D1871">
            <v>1</v>
          </cell>
          <cell r="E1871" t="str">
            <v>Sobre Pedido</v>
          </cell>
          <cell r="F1871">
            <v>21</v>
          </cell>
        </row>
        <row r="1872">
          <cell r="A1872">
            <v>3485</v>
          </cell>
          <cell r="B1872" t="str">
            <v>HYDROCONTROL CW-502 20 LTS</v>
          </cell>
          <cell r="C1872">
            <v>1</v>
          </cell>
          <cell r="D1872">
            <v>1</v>
          </cell>
          <cell r="E1872" t="str">
            <v>Sobre Pedido</v>
          </cell>
          <cell r="F1872">
            <v>21</v>
          </cell>
        </row>
        <row r="1873">
          <cell r="A1873">
            <v>3486</v>
          </cell>
          <cell r="B1873" t="str">
            <v>HYDROCONTROL CW-502 200 LTS</v>
          </cell>
          <cell r="C1873">
            <v>1</v>
          </cell>
          <cell r="D1873">
            <v>1</v>
          </cell>
          <cell r="E1873" t="str">
            <v>Sobre Pedido</v>
          </cell>
          <cell r="F1873">
            <v>15</v>
          </cell>
        </row>
        <row r="1874">
          <cell r="A1874">
            <v>3489</v>
          </cell>
          <cell r="B1874" t="str">
            <v>HYDROCONTROL CW-215 20 LT</v>
          </cell>
          <cell r="C1874">
            <v>1</v>
          </cell>
          <cell r="D1874">
            <v>1</v>
          </cell>
          <cell r="E1874" t="str">
            <v>Sobre Pedido</v>
          </cell>
          <cell r="F1874">
            <v>30</v>
          </cell>
        </row>
        <row r="1875">
          <cell r="A1875">
            <v>3490</v>
          </cell>
          <cell r="B1875" t="str">
            <v>HYDROCONTROL CW-215  200 LT</v>
          </cell>
          <cell r="C1875">
            <v>1</v>
          </cell>
          <cell r="D1875">
            <v>1</v>
          </cell>
          <cell r="E1875" t="str">
            <v>Sobre Pedido</v>
          </cell>
          <cell r="F1875">
            <v>30</v>
          </cell>
        </row>
        <row r="1876">
          <cell r="A1876">
            <v>3494</v>
          </cell>
          <cell r="B1876" t="str">
            <v>HYDROCONTROL CW-211 20 LTS</v>
          </cell>
          <cell r="C1876">
            <v>1</v>
          </cell>
          <cell r="D1876">
            <v>1</v>
          </cell>
          <cell r="E1876" t="str">
            <v>Sobre Pedido</v>
          </cell>
          <cell r="F1876">
            <v>21</v>
          </cell>
        </row>
        <row r="1877">
          <cell r="A1877">
            <v>3497</v>
          </cell>
          <cell r="B1877" t="str">
            <v>HYDROCONTROL CW-212  20 KG</v>
          </cell>
          <cell r="C1877">
            <v>1</v>
          </cell>
          <cell r="D1877">
            <v>1</v>
          </cell>
          <cell r="E1877" t="str">
            <v>Sobre Pedido</v>
          </cell>
          <cell r="F1877">
            <v>35</v>
          </cell>
        </row>
        <row r="1878">
          <cell r="A1878">
            <v>3498</v>
          </cell>
          <cell r="B1878" t="str">
            <v>HYDROCONTROL CW-212  200 KGS.</v>
          </cell>
          <cell r="C1878">
            <v>1</v>
          </cell>
          <cell r="D1878">
            <v>1</v>
          </cell>
          <cell r="E1878" t="str">
            <v>Sobre Pedido</v>
          </cell>
          <cell r="F1878">
            <v>35</v>
          </cell>
        </row>
        <row r="1879">
          <cell r="A1879">
            <v>3505</v>
          </cell>
          <cell r="B1879" t="str">
            <v>HYDROCONTROL CW-101 200 LTS</v>
          </cell>
          <cell r="C1879">
            <v>1</v>
          </cell>
          <cell r="D1879">
            <v>1</v>
          </cell>
          <cell r="E1879" t="str">
            <v>Sobre Pedido</v>
          </cell>
          <cell r="F1879">
            <v>30</v>
          </cell>
        </row>
        <row r="1880">
          <cell r="A1880">
            <v>3509</v>
          </cell>
          <cell r="B1880" t="str">
            <v>HYDROCONTROL CW-102 20 LTS</v>
          </cell>
          <cell r="C1880">
            <v>1</v>
          </cell>
          <cell r="D1880">
            <v>1</v>
          </cell>
          <cell r="E1880" t="str">
            <v>Sobre Pedido</v>
          </cell>
          <cell r="F1880">
            <v>35</v>
          </cell>
        </row>
        <row r="1881">
          <cell r="A1881">
            <v>3510</v>
          </cell>
          <cell r="B1881" t="str">
            <v>HYDROCONTROL CW-102 200 LTS</v>
          </cell>
          <cell r="C1881">
            <v>1</v>
          </cell>
          <cell r="D1881">
            <v>1</v>
          </cell>
          <cell r="E1881" t="str">
            <v>Sobre Pedido</v>
          </cell>
          <cell r="F1881">
            <v>35</v>
          </cell>
        </row>
        <row r="1882">
          <cell r="A1882">
            <v>3514</v>
          </cell>
          <cell r="B1882" t="str">
            <v>HYDROCONTROL CW-111 20 LTS</v>
          </cell>
          <cell r="C1882">
            <v>1</v>
          </cell>
          <cell r="D1882">
            <v>1</v>
          </cell>
          <cell r="E1882" t="str">
            <v>Sobre Pedido</v>
          </cell>
          <cell r="F1882">
            <v>30</v>
          </cell>
        </row>
        <row r="1883">
          <cell r="A1883">
            <v>3515</v>
          </cell>
          <cell r="B1883" t="str">
            <v>HYDROCONTROL CW-111 200 LTS</v>
          </cell>
          <cell r="C1883">
            <v>1</v>
          </cell>
          <cell r="D1883">
            <v>1</v>
          </cell>
          <cell r="E1883" t="str">
            <v>Sobre Pedido</v>
          </cell>
          <cell r="F1883">
            <v>30</v>
          </cell>
        </row>
        <row r="1884">
          <cell r="A1884">
            <v>3519</v>
          </cell>
          <cell r="B1884" t="str">
            <v>HYDROCONTROL CW-201 20 LTS</v>
          </cell>
          <cell r="C1884">
            <v>1</v>
          </cell>
          <cell r="D1884">
            <v>1</v>
          </cell>
          <cell r="E1884" t="str">
            <v>Sobre Pedido</v>
          </cell>
          <cell r="F1884">
            <v>30</v>
          </cell>
        </row>
        <row r="1885">
          <cell r="A1885">
            <v>3520</v>
          </cell>
          <cell r="B1885" t="str">
            <v>HYDROCONTROL CW-201 200 LTS</v>
          </cell>
          <cell r="C1885">
            <v>1</v>
          </cell>
          <cell r="D1885">
            <v>1</v>
          </cell>
          <cell r="E1885" t="str">
            <v>Sobre Pedido</v>
          </cell>
          <cell r="F1885">
            <v>30</v>
          </cell>
        </row>
        <row r="1886">
          <cell r="A1886">
            <v>3525</v>
          </cell>
          <cell r="B1886" t="str">
            <v>HYDROCONTROL CW-202 200 LTS</v>
          </cell>
          <cell r="C1886">
            <v>1</v>
          </cell>
          <cell r="D1886">
            <v>1</v>
          </cell>
          <cell r="E1886" t="str">
            <v>Sobre Pedido</v>
          </cell>
          <cell r="F1886">
            <v>30</v>
          </cell>
        </row>
        <row r="1887">
          <cell r="A1887">
            <v>3529</v>
          </cell>
          <cell r="B1887" t="str">
            <v>HYDROCONTROL CW-203 20 LTS</v>
          </cell>
          <cell r="C1887">
            <v>1</v>
          </cell>
          <cell r="D1887">
            <v>1</v>
          </cell>
          <cell r="E1887" t="str">
            <v>Sobre Pedido</v>
          </cell>
          <cell r="F1887">
            <v>30</v>
          </cell>
        </row>
        <row r="1888">
          <cell r="A1888">
            <v>3534</v>
          </cell>
          <cell r="B1888" t="str">
            <v>HYDROCONTROL CW-204 20 LTS</v>
          </cell>
          <cell r="C1888">
            <v>1</v>
          </cell>
          <cell r="D1888">
            <v>1</v>
          </cell>
          <cell r="E1888" t="str">
            <v>Sobre Pedido</v>
          </cell>
          <cell r="F1888">
            <v>21</v>
          </cell>
        </row>
        <row r="1889">
          <cell r="A1889">
            <v>3535</v>
          </cell>
          <cell r="B1889" t="str">
            <v>HYDROCONTROL CW-204 200 LTS</v>
          </cell>
          <cell r="C1889">
            <v>1</v>
          </cell>
          <cell r="D1889">
            <v>1</v>
          </cell>
          <cell r="E1889" t="str">
            <v>Sobre Pedido</v>
          </cell>
          <cell r="F1889">
            <v>21</v>
          </cell>
        </row>
        <row r="1890">
          <cell r="A1890">
            <v>3544</v>
          </cell>
          <cell r="B1890" t="str">
            <v>HYDROCONTROL CW-302 20 LTS</v>
          </cell>
          <cell r="C1890">
            <v>1</v>
          </cell>
          <cell r="D1890">
            <v>1</v>
          </cell>
          <cell r="E1890" t="str">
            <v>Sobre Pedido</v>
          </cell>
          <cell r="F1890">
            <v>30</v>
          </cell>
        </row>
        <row r="1891">
          <cell r="A1891">
            <v>3549</v>
          </cell>
          <cell r="B1891" t="str">
            <v>HYDROCONTROL CW-303 20 LTS</v>
          </cell>
          <cell r="C1891">
            <v>1</v>
          </cell>
          <cell r="D1891">
            <v>1</v>
          </cell>
          <cell r="E1891" t="str">
            <v>Sobre Pedido</v>
          </cell>
          <cell r="F1891">
            <v>21</v>
          </cell>
        </row>
        <row r="1892">
          <cell r="A1892">
            <v>3550</v>
          </cell>
          <cell r="B1892" t="str">
            <v>HYDROCONTROL CW-303 200 LTS</v>
          </cell>
          <cell r="C1892">
            <v>1</v>
          </cell>
          <cell r="D1892">
            <v>1</v>
          </cell>
          <cell r="E1892" t="str">
            <v>Sobre Pedido</v>
          </cell>
          <cell r="F1892">
            <v>21</v>
          </cell>
        </row>
        <row r="1893">
          <cell r="A1893">
            <v>3555</v>
          </cell>
          <cell r="B1893" t="str">
            <v>HYDROCONTROL CW-304 200 LTS</v>
          </cell>
          <cell r="C1893">
            <v>1</v>
          </cell>
          <cell r="D1893">
            <v>1</v>
          </cell>
          <cell r="E1893" t="str">
            <v>Sobre Pedido</v>
          </cell>
          <cell r="F1893">
            <v>30</v>
          </cell>
        </row>
        <row r="1894">
          <cell r="A1894">
            <v>3559</v>
          </cell>
          <cell r="B1894" t="str">
            <v>HYDROCONTROL CW-305 20 LTS</v>
          </cell>
          <cell r="C1894">
            <v>1</v>
          </cell>
          <cell r="D1894">
            <v>1</v>
          </cell>
          <cell r="E1894" t="str">
            <v>Sobre Pedido</v>
          </cell>
          <cell r="F1894">
            <v>14</v>
          </cell>
        </row>
        <row r="1895">
          <cell r="A1895">
            <v>3560</v>
          </cell>
          <cell r="B1895" t="str">
            <v>HYDROCONTROL CW-305 200 LTS</v>
          </cell>
          <cell r="C1895">
            <v>1</v>
          </cell>
          <cell r="D1895">
            <v>1</v>
          </cell>
          <cell r="E1895" t="str">
            <v>Sobre Pedido</v>
          </cell>
          <cell r="F1895">
            <v>14</v>
          </cell>
        </row>
        <row r="1896">
          <cell r="A1896">
            <v>3564</v>
          </cell>
          <cell r="B1896" t="str">
            <v>HYDROCONTROL CW-401 20 LTS</v>
          </cell>
          <cell r="C1896">
            <v>1</v>
          </cell>
          <cell r="D1896">
            <v>1</v>
          </cell>
          <cell r="E1896" t="str">
            <v>Sobre Pedido</v>
          </cell>
          <cell r="F1896">
            <v>14</v>
          </cell>
        </row>
        <row r="1897">
          <cell r="A1897">
            <v>3565</v>
          </cell>
          <cell r="B1897" t="str">
            <v>HYDROCONTROL CW-401 200 LTS</v>
          </cell>
          <cell r="C1897">
            <v>1</v>
          </cell>
          <cell r="D1897">
            <v>1</v>
          </cell>
          <cell r="E1897" t="str">
            <v>Sobre Pedido</v>
          </cell>
          <cell r="F1897">
            <v>14</v>
          </cell>
        </row>
        <row r="1898">
          <cell r="A1898">
            <v>3569</v>
          </cell>
          <cell r="B1898" t="str">
            <v>HYDROCONTROL BW-101 20 LTS</v>
          </cell>
          <cell r="C1898">
            <v>1</v>
          </cell>
          <cell r="D1898">
            <v>1</v>
          </cell>
          <cell r="E1898" t="str">
            <v>Sobre Pedido</v>
          </cell>
          <cell r="F1898">
            <v>30</v>
          </cell>
        </row>
        <row r="1899">
          <cell r="A1899">
            <v>3570</v>
          </cell>
          <cell r="B1899" t="str">
            <v>HYDROCONTROL BW-101 200 LTS</v>
          </cell>
          <cell r="C1899">
            <v>1</v>
          </cell>
          <cell r="D1899">
            <v>1</v>
          </cell>
          <cell r="E1899" t="str">
            <v>Sobre Pedido</v>
          </cell>
          <cell r="F1899">
            <v>30</v>
          </cell>
        </row>
        <row r="1900">
          <cell r="A1900">
            <v>3574</v>
          </cell>
          <cell r="B1900" t="str">
            <v>HYDROCONTROL BW-102 20 LTS</v>
          </cell>
          <cell r="C1900">
            <v>1</v>
          </cell>
          <cell r="D1900">
            <v>1</v>
          </cell>
          <cell r="E1900" t="str">
            <v>Sobre Pedido</v>
          </cell>
          <cell r="F1900">
            <v>15</v>
          </cell>
        </row>
        <row r="1901">
          <cell r="A1901">
            <v>3575</v>
          </cell>
          <cell r="B1901" t="str">
            <v>HYDROCONTROL BW-102 200 LTS</v>
          </cell>
          <cell r="C1901">
            <v>1</v>
          </cell>
          <cell r="D1901">
            <v>1</v>
          </cell>
          <cell r="E1901" t="str">
            <v>Sobre Pedido</v>
          </cell>
          <cell r="F1901">
            <v>15</v>
          </cell>
        </row>
        <row r="1902">
          <cell r="A1902">
            <v>3579</v>
          </cell>
          <cell r="B1902" t="str">
            <v>HYDROCONTROL BW-103 20 LTS</v>
          </cell>
          <cell r="C1902">
            <v>1</v>
          </cell>
          <cell r="D1902">
            <v>1</v>
          </cell>
          <cell r="E1902" t="str">
            <v>Sobre Pedido</v>
          </cell>
          <cell r="F1902">
            <v>35</v>
          </cell>
        </row>
        <row r="1903">
          <cell r="A1903">
            <v>3580</v>
          </cell>
          <cell r="B1903" t="str">
            <v>HYDROCONTROL BW-103 200 LTS</v>
          </cell>
          <cell r="C1903">
            <v>1</v>
          </cell>
          <cell r="D1903">
            <v>1</v>
          </cell>
          <cell r="E1903" t="str">
            <v>Sobre Pedido</v>
          </cell>
          <cell r="F1903">
            <v>35</v>
          </cell>
        </row>
        <row r="1904">
          <cell r="A1904">
            <v>3584</v>
          </cell>
          <cell r="B1904" t="str">
            <v>HYDROCONTROL BW-104 20 LTS</v>
          </cell>
          <cell r="C1904">
            <v>1</v>
          </cell>
          <cell r="D1904">
            <v>1</v>
          </cell>
          <cell r="E1904" t="str">
            <v>Sobre Pedido</v>
          </cell>
          <cell r="F1904">
            <v>35</v>
          </cell>
        </row>
        <row r="1905">
          <cell r="A1905">
            <v>3585</v>
          </cell>
          <cell r="B1905" t="str">
            <v>HYDROCONTROL BW-104 200 LTS</v>
          </cell>
          <cell r="C1905">
            <v>1</v>
          </cell>
          <cell r="D1905">
            <v>1</v>
          </cell>
          <cell r="E1905" t="str">
            <v>Sobre Pedido</v>
          </cell>
          <cell r="F1905">
            <v>35</v>
          </cell>
        </row>
        <row r="1906">
          <cell r="A1906">
            <v>3589</v>
          </cell>
          <cell r="B1906" t="str">
            <v>HYDROCONTROL BW-105 20 LTS</v>
          </cell>
          <cell r="C1906">
            <v>1</v>
          </cell>
          <cell r="D1906">
            <v>1</v>
          </cell>
          <cell r="E1906" t="str">
            <v>Sobre Pedido</v>
          </cell>
          <cell r="F1906">
            <v>21</v>
          </cell>
        </row>
        <row r="1907">
          <cell r="A1907">
            <v>3590</v>
          </cell>
          <cell r="B1907" t="str">
            <v>HYDROCONTROL BW-105 200 LTS</v>
          </cell>
          <cell r="C1907">
            <v>1</v>
          </cell>
          <cell r="D1907">
            <v>1</v>
          </cell>
          <cell r="E1907" t="str">
            <v>Sobre Pedido</v>
          </cell>
          <cell r="F1907">
            <v>21</v>
          </cell>
        </row>
        <row r="1908">
          <cell r="A1908">
            <v>3594</v>
          </cell>
          <cell r="B1908" t="str">
            <v>HYDROCONTROL BW-111 20 KGS</v>
          </cell>
          <cell r="C1908">
            <v>1</v>
          </cell>
          <cell r="D1908">
            <v>1</v>
          </cell>
          <cell r="E1908" t="str">
            <v>Stock</v>
          </cell>
          <cell r="F1908">
            <v>30</v>
          </cell>
        </row>
        <row r="1909">
          <cell r="A1909">
            <v>3599</v>
          </cell>
          <cell r="B1909" t="str">
            <v>HYDROCONTROL BW-201 20 LTS</v>
          </cell>
          <cell r="C1909">
            <v>1</v>
          </cell>
          <cell r="D1909">
            <v>1</v>
          </cell>
          <cell r="E1909" t="str">
            <v>Sobre Pedido</v>
          </cell>
          <cell r="F1909">
            <v>15</v>
          </cell>
        </row>
        <row r="1910">
          <cell r="A1910">
            <v>3600</v>
          </cell>
          <cell r="B1910" t="str">
            <v>HYDROCONTROL BW-201 200 LTS</v>
          </cell>
          <cell r="C1910">
            <v>1</v>
          </cell>
          <cell r="D1910">
            <v>1</v>
          </cell>
          <cell r="E1910" t="str">
            <v>Sobre Pedido</v>
          </cell>
          <cell r="F1910">
            <v>15</v>
          </cell>
        </row>
        <row r="1911">
          <cell r="A1911">
            <v>3604</v>
          </cell>
          <cell r="B1911" t="str">
            <v>HYDROCONTROL BW-202 20 LTS</v>
          </cell>
          <cell r="C1911">
            <v>1</v>
          </cell>
          <cell r="D1911">
            <v>1</v>
          </cell>
          <cell r="E1911" t="str">
            <v>Sobre Pedido</v>
          </cell>
          <cell r="F1911">
            <v>30</v>
          </cell>
        </row>
        <row r="1912">
          <cell r="A1912">
            <v>3605</v>
          </cell>
          <cell r="B1912" t="str">
            <v>HYDROCONTROL BW-202 200 LTS</v>
          </cell>
          <cell r="C1912">
            <v>1</v>
          </cell>
          <cell r="D1912">
            <v>1</v>
          </cell>
          <cell r="E1912" t="str">
            <v>Sobre Pedido</v>
          </cell>
          <cell r="F1912">
            <v>30</v>
          </cell>
        </row>
        <row r="1913">
          <cell r="A1913">
            <v>3614</v>
          </cell>
          <cell r="B1913" t="str">
            <v>HYDROCONTROL BW-301 25 KGS</v>
          </cell>
          <cell r="C1913">
            <v>1</v>
          </cell>
          <cell r="D1913">
            <v>1</v>
          </cell>
          <cell r="E1913" t="str">
            <v>Sobre Pedido</v>
          </cell>
          <cell r="F1913">
            <v>40</v>
          </cell>
        </row>
        <row r="1914">
          <cell r="A1914">
            <v>3619</v>
          </cell>
          <cell r="B1914" t="str">
            <v>HYDROCONTROL BW-302 20 LTS</v>
          </cell>
          <cell r="C1914">
            <v>1</v>
          </cell>
          <cell r="D1914">
            <v>1</v>
          </cell>
          <cell r="E1914" t="str">
            <v>Sobre Pedido</v>
          </cell>
          <cell r="F1914">
            <v>30</v>
          </cell>
        </row>
        <row r="1915">
          <cell r="A1915">
            <v>3620</v>
          </cell>
          <cell r="B1915" t="str">
            <v>HYDROCONTROL BW-302 200 LTS</v>
          </cell>
          <cell r="C1915">
            <v>1</v>
          </cell>
          <cell r="D1915">
            <v>1</v>
          </cell>
          <cell r="E1915" t="str">
            <v>Sobre Pedido</v>
          </cell>
          <cell r="F1915">
            <v>30</v>
          </cell>
        </row>
        <row r="1916">
          <cell r="A1916">
            <v>3624</v>
          </cell>
          <cell r="B1916" t="str">
            <v>HYDROCONTROL BW-303 20 LTS</v>
          </cell>
          <cell r="C1916">
            <v>1</v>
          </cell>
          <cell r="D1916">
            <v>1</v>
          </cell>
          <cell r="E1916" t="str">
            <v>Sobre Pedido</v>
          </cell>
          <cell r="F1916">
            <v>21</v>
          </cell>
        </row>
        <row r="1917">
          <cell r="A1917">
            <v>3629</v>
          </cell>
          <cell r="B1917" t="str">
            <v>HYDROCONTROL BW-401 20 LTS</v>
          </cell>
          <cell r="C1917">
            <v>1</v>
          </cell>
          <cell r="D1917">
            <v>1</v>
          </cell>
          <cell r="E1917" t="str">
            <v>Sobre Pedido</v>
          </cell>
          <cell r="F1917">
            <v>30</v>
          </cell>
        </row>
        <row r="1918">
          <cell r="A1918">
            <v>3634</v>
          </cell>
          <cell r="B1918" t="str">
            <v>HYDROCONTROL CSI-101 20 LTS</v>
          </cell>
          <cell r="C1918">
            <v>1</v>
          </cell>
          <cell r="D1918">
            <v>1</v>
          </cell>
          <cell r="E1918" t="str">
            <v>Sobre Pedido</v>
          </cell>
          <cell r="F1918">
            <v>30</v>
          </cell>
        </row>
        <row r="1919">
          <cell r="A1919">
            <v>3635</v>
          </cell>
          <cell r="B1919" t="str">
            <v>HYDROCONTROL CSI-101 200 LTS</v>
          </cell>
          <cell r="C1919">
            <v>1</v>
          </cell>
          <cell r="D1919">
            <v>1</v>
          </cell>
          <cell r="E1919" t="str">
            <v>Sobre Pedido</v>
          </cell>
          <cell r="F1919">
            <v>30</v>
          </cell>
        </row>
        <row r="1920">
          <cell r="A1920">
            <v>3639</v>
          </cell>
          <cell r="B1920" t="str">
            <v>HYDROCONTROL CSI-102 20 LTS</v>
          </cell>
          <cell r="C1920">
            <v>1</v>
          </cell>
          <cell r="D1920">
            <v>1</v>
          </cell>
          <cell r="E1920" t="str">
            <v>Sobre Pedido</v>
          </cell>
          <cell r="F1920">
            <v>30</v>
          </cell>
        </row>
        <row r="1921">
          <cell r="A1921">
            <v>3640</v>
          </cell>
          <cell r="B1921" t="str">
            <v>HYDROCONTROL CSI-102 200 LTS</v>
          </cell>
          <cell r="C1921">
            <v>1</v>
          </cell>
          <cell r="D1921">
            <v>1</v>
          </cell>
          <cell r="E1921" t="str">
            <v>Sobre Pedido</v>
          </cell>
          <cell r="F1921">
            <v>30</v>
          </cell>
        </row>
        <row r="1922">
          <cell r="A1922">
            <v>3642</v>
          </cell>
          <cell r="B1922" t="str">
            <v>HYDROCONTROL CSI-102 TRAZADOR</v>
          </cell>
          <cell r="C1922">
            <v>200</v>
          </cell>
          <cell r="D1922">
            <v>200</v>
          </cell>
          <cell r="E1922" t="str">
            <v>Sobre Pedido</v>
          </cell>
          <cell r="F1922">
            <v>21</v>
          </cell>
        </row>
        <row r="1923">
          <cell r="A1923">
            <v>3643</v>
          </cell>
          <cell r="B1923" t="str">
            <v>HYDROCONTROL CSI-102 TRAZADOR</v>
          </cell>
          <cell r="C1923">
            <v>1</v>
          </cell>
          <cell r="D1923">
            <v>1</v>
          </cell>
          <cell r="E1923" t="str">
            <v>Sobre Pedido</v>
          </cell>
          <cell r="F1923">
            <v>21</v>
          </cell>
        </row>
        <row r="1924">
          <cell r="A1924">
            <v>3644</v>
          </cell>
          <cell r="B1924" t="str">
            <v>HYDROCONTROL CSI-201 20 LTS</v>
          </cell>
          <cell r="C1924">
            <v>1</v>
          </cell>
          <cell r="D1924">
            <v>1</v>
          </cell>
          <cell r="E1924" t="str">
            <v>Sobre Pedido</v>
          </cell>
          <cell r="F1924">
            <v>30</v>
          </cell>
        </row>
        <row r="1925">
          <cell r="A1925">
            <v>3645</v>
          </cell>
          <cell r="B1925" t="str">
            <v>HYDROCONTROL CSI-201 200 LTS</v>
          </cell>
          <cell r="C1925">
            <v>1</v>
          </cell>
          <cell r="D1925">
            <v>1</v>
          </cell>
          <cell r="E1925" t="str">
            <v>Sobre Pedido</v>
          </cell>
          <cell r="F1925">
            <v>30</v>
          </cell>
        </row>
        <row r="1926">
          <cell r="A1926">
            <v>3655</v>
          </cell>
          <cell r="B1926" t="str">
            <v>HYDROCONTROL LR-1010 200 LT</v>
          </cell>
          <cell r="C1926">
            <v>1</v>
          </cell>
          <cell r="D1926">
            <v>1</v>
          </cell>
          <cell r="E1926" t="str">
            <v>Sobre Pedido</v>
          </cell>
          <cell r="F1926">
            <v>30</v>
          </cell>
        </row>
        <row r="1927">
          <cell r="A1927">
            <v>3657</v>
          </cell>
          <cell r="B1927" t="str">
            <v>HYDROCONTROL BW-701-S 20 KGS</v>
          </cell>
          <cell r="C1927">
            <v>1</v>
          </cell>
          <cell r="D1927">
            <v>1</v>
          </cell>
          <cell r="E1927" t="str">
            <v>Sobre Pedido</v>
          </cell>
          <cell r="F1927">
            <v>14</v>
          </cell>
        </row>
        <row r="1928">
          <cell r="A1928">
            <v>3659</v>
          </cell>
          <cell r="B1928" t="str">
            <v>HYDROCONTROL BW-304 20 LT</v>
          </cell>
          <cell r="C1928">
            <v>1</v>
          </cell>
          <cell r="D1928">
            <v>1</v>
          </cell>
          <cell r="E1928" t="str">
            <v>Sobre Pedido</v>
          </cell>
          <cell r="F1928">
            <v>30</v>
          </cell>
        </row>
        <row r="1929">
          <cell r="A1929">
            <v>3660</v>
          </cell>
          <cell r="B1929" t="str">
            <v>HYDROCONTROL BW-304  200 LT.</v>
          </cell>
          <cell r="C1929">
            <v>1</v>
          </cell>
          <cell r="D1929">
            <v>1</v>
          </cell>
          <cell r="E1929" t="str">
            <v>Sobre Pedido</v>
          </cell>
          <cell r="F1929">
            <v>30</v>
          </cell>
        </row>
        <row r="1930">
          <cell r="A1930">
            <v>3661</v>
          </cell>
          <cell r="B1930" t="str">
            <v>HYDROCONTROL BW-112 20 KGS.</v>
          </cell>
          <cell r="C1930">
            <v>12</v>
          </cell>
          <cell r="D1930">
            <v>12</v>
          </cell>
          <cell r="E1930" t="str">
            <v>Sobre Pedido</v>
          </cell>
          <cell r="F1930">
            <v>30</v>
          </cell>
        </row>
        <row r="1931">
          <cell r="A1931">
            <v>3670</v>
          </cell>
          <cell r="B1931" t="str">
            <v>HYDROCONTROL LR-2010 200 LT</v>
          </cell>
          <cell r="C1931">
            <v>1</v>
          </cell>
          <cell r="D1931">
            <v>1</v>
          </cell>
          <cell r="E1931" t="str">
            <v>Sobre Pedido</v>
          </cell>
          <cell r="F1931">
            <v>30</v>
          </cell>
        </row>
        <row r="1932">
          <cell r="A1932">
            <v>3674</v>
          </cell>
          <cell r="B1932" t="str">
            <v>HYDROCONTROL CW-112 20 LTS</v>
          </cell>
          <cell r="C1932">
            <v>1</v>
          </cell>
          <cell r="D1932">
            <v>1</v>
          </cell>
          <cell r="E1932" t="str">
            <v>Sobre Pedido</v>
          </cell>
          <cell r="F1932">
            <v>30</v>
          </cell>
        </row>
        <row r="1933">
          <cell r="A1933">
            <v>3675</v>
          </cell>
          <cell r="B1933" t="str">
            <v>HYDROCONTROL CW-112 200 LTS</v>
          </cell>
          <cell r="C1933">
            <v>1</v>
          </cell>
          <cell r="D1933">
            <v>1</v>
          </cell>
          <cell r="E1933" t="str">
            <v>Sobre Pedido</v>
          </cell>
          <cell r="F1933">
            <v>30</v>
          </cell>
        </row>
        <row r="1934">
          <cell r="A1934">
            <v>3679</v>
          </cell>
          <cell r="B1934" t="str">
            <v>HYDROCONTROL CW-205 20 LTS.</v>
          </cell>
          <cell r="C1934">
            <v>1</v>
          </cell>
          <cell r="D1934">
            <v>1</v>
          </cell>
          <cell r="E1934" t="str">
            <v>Sobre Pedido</v>
          </cell>
          <cell r="F1934">
            <v>30</v>
          </cell>
        </row>
        <row r="1935">
          <cell r="A1935">
            <v>3680</v>
          </cell>
          <cell r="B1935" t="str">
            <v>HYDROCONTROL CW-205  200 LT.</v>
          </cell>
          <cell r="C1935">
            <v>1</v>
          </cell>
          <cell r="D1935">
            <v>1</v>
          </cell>
          <cell r="E1935" t="str">
            <v>Sobre Pedido</v>
          </cell>
          <cell r="F1935">
            <v>30</v>
          </cell>
        </row>
        <row r="1936">
          <cell r="A1936">
            <v>3684</v>
          </cell>
          <cell r="B1936" t="str">
            <v>HYDROCONTROL CW-207 20 LTS</v>
          </cell>
          <cell r="C1936">
            <v>1</v>
          </cell>
          <cell r="D1936">
            <v>1</v>
          </cell>
          <cell r="E1936" t="str">
            <v>Sobre Pedido</v>
          </cell>
          <cell r="F1936">
            <v>30</v>
          </cell>
        </row>
        <row r="1937">
          <cell r="A1937">
            <v>3685</v>
          </cell>
          <cell r="B1937" t="str">
            <v>HYDROCONTROL CW-207 200 LTS</v>
          </cell>
          <cell r="C1937">
            <v>1</v>
          </cell>
          <cell r="D1937">
            <v>1</v>
          </cell>
          <cell r="E1937" t="str">
            <v>Sobre Pedido</v>
          </cell>
          <cell r="F1937">
            <v>30</v>
          </cell>
        </row>
        <row r="1938">
          <cell r="A1938">
            <v>3688</v>
          </cell>
          <cell r="B1938" t="str">
            <v>HYDROCONTROL CW-206 20 LT.</v>
          </cell>
          <cell r="C1938">
            <v>1</v>
          </cell>
          <cell r="D1938">
            <v>1</v>
          </cell>
          <cell r="E1938" t="str">
            <v>Sobre Pedido</v>
          </cell>
          <cell r="F1938">
            <v>30</v>
          </cell>
        </row>
        <row r="1939">
          <cell r="A1939">
            <v>3690</v>
          </cell>
          <cell r="B1939" t="str">
            <v>HYDROCONTROL CW-402 200 LTS</v>
          </cell>
          <cell r="C1939">
            <v>1</v>
          </cell>
          <cell r="D1939">
            <v>1</v>
          </cell>
          <cell r="E1939" t="str">
            <v>Sobre Pedido</v>
          </cell>
          <cell r="F1939">
            <v>14</v>
          </cell>
        </row>
        <row r="1940">
          <cell r="A1940">
            <v>3694</v>
          </cell>
          <cell r="B1940" t="str">
            <v>HYDROCONTROL CW-403 20 LTS</v>
          </cell>
          <cell r="C1940">
            <v>1</v>
          </cell>
          <cell r="D1940">
            <v>1</v>
          </cell>
          <cell r="E1940" t="str">
            <v>Sobre Pedido</v>
          </cell>
          <cell r="F1940">
            <v>10</v>
          </cell>
        </row>
        <row r="1941">
          <cell r="A1941">
            <v>3695</v>
          </cell>
          <cell r="B1941" t="str">
            <v>HYDROCONTROL CW-403 200 LTS</v>
          </cell>
          <cell r="C1941">
            <v>1</v>
          </cell>
          <cell r="D1941">
            <v>1</v>
          </cell>
          <cell r="E1941" t="str">
            <v>Sobre Pedido</v>
          </cell>
          <cell r="F1941">
            <v>10</v>
          </cell>
        </row>
        <row r="1942">
          <cell r="A1942">
            <v>3699</v>
          </cell>
          <cell r="B1942" t="str">
            <v>HYDROCONTROL BW-106 20 LTS</v>
          </cell>
          <cell r="C1942">
            <v>1</v>
          </cell>
          <cell r="D1942">
            <v>1</v>
          </cell>
          <cell r="E1942" t="str">
            <v>Sobre Pedido</v>
          </cell>
          <cell r="F1942">
            <v>15</v>
          </cell>
        </row>
        <row r="1943">
          <cell r="A1943">
            <v>3700</v>
          </cell>
          <cell r="B1943" t="str">
            <v>HYDROCONTROL BW-106  200 LTS</v>
          </cell>
          <cell r="C1943">
            <v>1</v>
          </cell>
          <cell r="D1943">
            <v>1</v>
          </cell>
          <cell r="E1943" t="str">
            <v>Sobre Pedido</v>
          </cell>
          <cell r="F1943">
            <v>30</v>
          </cell>
        </row>
        <row r="1944">
          <cell r="A1944">
            <v>3704</v>
          </cell>
          <cell r="B1944" t="str">
            <v>HYDROCONTROL BW-107  20 LTS</v>
          </cell>
          <cell r="C1944">
            <v>1</v>
          </cell>
          <cell r="D1944">
            <v>1</v>
          </cell>
          <cell r="E1944" t="str">
            <v>Sobre Pedido</v>
          </cell>
          <cell r="F1944">
            <v>15</v>
          </cell>
        </row>
        <row r="1945">
          <cell r="A1945">
            <v>3705</v>
          </cell>
          <cell r="B1945" t="str">
            <v>HYDROCONTROL BW-107  200 LTS</v>
          </cell>
          <cell r="C1945">
            <v>1</v>
          </cell>
          <cell r="D1945">
            <v>1</v>
          </cell>
          <cell r="E1945" t="str">
            <v>Sobre Pedido</v>
          </cell>
          <cell r="F1945">
            <v>15</v>
          </cell>
        </row>
        <row r="1946">
          <cell r="A1946">
            <v>3709</v>
          </cell>
          <cell r="B1946" t="str">
            <v>HYDROCONTROL BW-114  20 KGS.</v>
          </cell>
          <cell r="C1946">
            <v>1</v>
          </cell>
          <cell r="D1946">
            <v>1</v>
          </cell>
          <cell r="E1946" t="str">
            <v>Sobre Pedido</v>
          </cell>
          <cell r="F1946">
            <v>30</v>
          </cell>
        </row>
        <row r="1947">
          <cell r="A1947">
            <v>3724</v>
          </cell>
          <cell r="B1947" t="str">
            <v>HYDROCONTROL BW-301 L  20 LTS</v>
          </cell>
          <cell r="C1947">
            <v>1</v>
          </cell>
          <cell r="D1947">
            <v>1</v>
          </cell>
          <cell r="E1947" t="str">
            <v>Sobre Pedido</v>
          </cell>
          <cell r="F1947">
            <v>21</v>
          </cell>
        </row>
        <row r="1948">
          <cell r="A1948">
            <v>3725</v>
          </cell>
          <cell r="B1948" t="str">
            <v>HYDROCONTROL BW-301 L  200 LTS</v>
          </cell>
          <cell r="C1948">
            <v>1</v>
          </cell>
          <cell r="D1948">
            <v>1</v>
          </cell>
          <cell r="E1948" t="str">
            <v>Sobre Pedido</v>
          </cell>
          <cell r="F1948">
            <v>21</v>
          </cell>
        </row>
        <row r="1949">
          <cell r="A1949">
            <v>3740</v>
          </cell>
          <cell r="B1949" t="str">
            <v>KEY CSI-FERROMEX 60 LT</v>
          </cell>
          <cell r="C1949">
            <v>1</v>
          </cell>
          <cell r="D1949">
            <v>1</v>
          </cell>
          <cell r="E1949" t="str">
            <v>Stock</v>
          </cell>
          <cell r="F1949">
            <v>21</v>
          </cell>
        </row>
        <row r="1950">
          <cell r="A1950">
            <v>3743</v>
          </cell>
          <cell r="B1950" t="str">
            <v>HYDROCONTROL CW-207 H  20 LTS.</v>
          </cell>
          <cell r="C1950">
            <v>1</v>
          </cell>
          <cell r="D1950">
            <v>1</v>
          </cell>
          <cell r="E1950" t="str">
            <v>Stock</v>
          </cell>
          <cell r="F1950">
            <v>14</v>
          </cell>
        </row>
        <row r="1951">
          <cell r="A1951">
            <v>3755</v>
          </cell>
          <cell r="B1951" t="str">
            <v>HYDROCONTROL CW-105 200 LT.</v>
          </cell>
          <cell r="C1951">
            <v>1</v>
          </cell>
          <cell r="D1951">
            <v>1</v>
          </cell>
          <cell r="E1951" t="str">
            <v>Sobre Pedido</v>
          </cell>
          <cell r="F1951">
            <v>14</v>
          </cell>
        </row>
        <row r="1952">
          <cell r="A1952">
            <v>3803</v>
          </cell>
          <cell r="B1952" t="str">
            <v>VANG. JABON DE MANOS MANGO 4 L</v>
          </cell>
          <cell r="C1952">
            <v>4</v>
          </cell>
          <cell r="D1952">
            <v>4</v>
          </cell>
          <cell r="E1952" t="str">
            <v>Sobre Pedido</v>
          </cell>
          <cell r="F1952">
            <v>7</v>
          </cell>
        </row>
        <row r="1953">
          <cell r="A1953">
            <v>3804</v>
          </cell>
          <cell r="B1953" t="str">
            <v>VANG. JABON DE MANOS MANGO 18L</v>
          </cell>
          <cell r="C1953">
            <v>1</v>
          </cell>
          <cell r="D1953">
            <v>1</v>
          </cell>
          <cell r="E1953" t="str">
            <v>Sobre Pedido</v>
          </cell>
          <cell r="F1953">
            <v>7</v>
          </cell>
        </row>
        <row r="1954">
          <cell r="A1954">
            <v>3805</v>
          </cell>
          <cell r="B1954" t="str">
            <v>VANG. JABON MANOS MANGO 19 LT</v>
          </cell>
          <cell r="C1954">
            <v>1</v>
          </cell>
          <cell r="D1954">
            <v>1</v>
          </cell>
          <cell r="E1954" t="str">
            <v>Sobre Pedido</v>
          </cell>
          <cell r="F1954">
            <v>7</v>
          </cell>
        </row>
        <row r="1955">
          <cell r="A1955">
            <v>3808</v>
          </cell>
          <cell r="B1955" t="str">
            <v>VANG. JABON MANOS MANDARINA 4L</v>
          </cell>
          <cell r="C1955">
            <v>4</v>
          </cell>
          <cell r="D1955">
            <v>4</v>
          </cell>
          <cell r="E1955" t="str">
            <v>Sobre Pedido</v>
          </cell>
          <cell r="F1955">
            <v>7</v>
          </cell>
        </row>
        <row r="1956">
          <cell r="A1956">
            <v>3809</v>
          </cell>
          <cell r="B1956" t="str">
            <v>VANG. JABON MANOS MANDARINA18L</v>
          </cell>
          <cell r="C1956">
            <v>1</v>
          </cell>
          <cell r="D1956">
            <v>1</v>
          </cell>
          <cell r="E1956" t="str">
            <v>Sobre Pedido</v>
          </cell>
          <cell r="F1956">
            <v>7</v>
          </cell>
        </row>
        <row r="1957">
          <cell r="A1957">
            <v>3810</v>
          </cell>
          <cell r="B1957" t="str">
            <v>VANG.JABON MANOS MANDARINA 19L</v>
          </cell>
          <cell r="C1957">
            <v>1</v>
          </cell>
          <cell r="D1957">
            <v>1</v>
          </cell>
          <cell r="E1957" t="str">
            <v>Sobre Pedido</v>
          </cell>
          <cell r="F1957">
            <v>7</v>
          </cell>
        </row>
        <row r="1958">
          <cell r="A1958">
            <v>3814</v>
          </cell>
          <cell r="B1958" t="str">
            <v>VANG. CERA SELLADOR 18 LT.</v>
          </cell>
          <cell r="C1958">
            <v>1</v>
          </cell>
          <cell r="D1958">
            <v>1</v>
          </cell>
          <cell r="E1958" t="str">
            <v>Sobre Pedido</v>
          </cell>
          <cell r="F1958">
            <v>7</v>
          </cell>
        </row>
        <row r="1959">
          <cell r="A1959">
            <v>3830</v>
          </cell>
          <cell r="B1959" t="str">
            <v>HYDROCONTROL CSI-101 M 60 LT.</v>
          </cell>
          <cell r="C1959">
            <v>1</v>
          </cell>
          <cell r="D1959">
            <v>1</v>
          </cell>
          <cell r="E1959" t="str">
            <v>Sobre Pedido</v>
          </cell>
          <cell r="F1959">
            <v>21</v>
          </cell>
        </row>
        <row r="1960">
          <cell r="A1960">
            <v>3837</v>
          </cell>
          <cell r="B1960" t="str">
            <v>HYDROCONTROL RW-6670  200 LTS.</v>
          </cell>
          <cell r="C1960">
            <v>1</v>
          </cell>
          <cell r="D1960">
            <v>1</v>
          </cell>
          <cell r="E1960" t="str">
            <v>Sobre Pedido</v>
          </cell>
          <cell r="F1960">
            <v>35</v>
          </cell>
        </row>
        <row r="1961">
          <cell r="A1961">
            <v>3840</v>
          </cell>
          <cell r="B1961" t="str">
            <v>HYDROCONTROL RW-6677 25 KG</v>
          </cell>
          <cell r="C1961">
            <v>1</v>
          </cell>
          <cell r="D1961">
            <v>1</v>
          </cell>
          <cell r="E1961" t="str">
            <v>Sobre Pedido</v>
          </cell>
          <cell r="F1961">
            <v>90</v>
          </cell>
        </row>
        <row r="1962">
          <cell r="A1962">
            <v>3900</v>
          </cell>
          <cell r="B1962" t="str">
            <v>BATA BLANCA C/LOGO 1 PZA</v>
          </cell>
          <cell r="C1962">
            <v>1</v>
          </cell>
          <cell r="D1962">
            <v>1</v>
          </cell>
          <cell r="E1962" t="str">
            <v>Sobre Pedido</v>
          </cell>
          <cell r="F1962">
            <v>14</v>
          </cell>
        </row>
        <row r="1963">
          <cell r="A1963">
            <v>3901</v>
          </cell>
          <cell r="B1963" t="str">
            <v>BATA BLANCA C/LOGO 1 PZA</v>
          </cell>
          <cell r="C1963">
            <v>1</v>
          </cell>
          <cell r="D1963">
            <v>1</v>
          </cell>
          <cell r="E1963" t="str">
            <v>Sobre Pedido</v>
          </cell>
          <cell r="F1963">
            <v>14</v>
          </cell>
        </row>
        <row r="1964">
          <cell r="A1964">
            <v>3902</v>
          </cell>
          <cell r="B1964" t="str">
            <v>BATA BLANCA C/LOGO 1 PZA</v>
          </cell>
          <cell r="C1964">
            <v>1</v>
          </cell>
          <cell r="D1964">
            <v>1</v>
          </cell>
          <cell r="E1964" t="str">
            <v>Sobre Pedido</v>
          </cell>
          <cell r="F1964">
            <v>14</v>
          </cell>
        </row>
        <row r="1965">
          <cell r="A1965">
            <v>3906</v>
          </cell>
          <cell r="B1965" t="str">
            <v>CAMISA BLANCA C/LOG 1 PZA</v>
          </cell>
          <cell r="C1965">
            <v>1</v>
          </cell>
          <cell r="D1965">
            <v>1</v>
          </cell>
          <cell r="E1965" t="str">
            <v>Sobre Pedido</v>
          </cell>
          <cell r="F1965">
            <v>14</v>
          </cell>
        </row>
        <row r="1966">
          <cell r="A1966">
            <v>3907</v>
          </cell>
          <cell r="B1966" t="str">
            <v>CAMISA BLANCA C/LOG 1 PZA</v>
          </cell>
          <cell r="C1966">
            <v>1</v>
          </cell>
          <cell r="D1966">
            <v>1</v>
          </cell>
          <cell r="E1966" t="str">
            <v>Stock</v>
          </cell>
          <cell r="F1966">
            <v>14</v>
          </cell>
        </row>
        <row r="1967">
          <cell r="A1967">
            <v>3914</v>
          </cell>
          <cell r="B1967" t="str">
            <v>CASCO DE SEGURIDAD 1 PZA</v>
          </cell>
          <cell r="C1967">
            <v>1</v>
          </cell>
          <cell r="D1967">
            <v>1</v>
          </cell>
          <cell r="E1967" t="str">
            <v>Sobre Pedido</v>
          </cell>
          <cell r="F1967">
            <v>14</v>
          </cell>
        </row>
        <row r="1968">
          <cell r="A1968">
            <v>3919</v>
          </cell>
          <cell r="B1968" t="str">
            <v>GUANTE MULTIUSOS DOBLECAPA T-9</v>
          </cell>
          <cell r="C1968">
            <v>1</v>
          </cell>
          <cell r="D1968">
            <v>1</v>
          </cell>
          <cell r="E1968" t="str">
            <v>Stock</v>
          </cell>
          <cell r="F1968">
            <v>8</v>
          </cell>
        </row>
        <row r="1969">
          <cell r="A1969">
            <v>3922</v>
          </cell>
          <cell r="B1969" t="str">
            <v>GUANTE MULTIUSOS DOBLECAPA T-8</v>
          </cell>
          <cell r="C1969">
            <v>1</v>
          </cell>
          <cell r="D1969">
            <v>1</v>
          </cell>
          <cell r="E1969" t="str">
            <v>Stock</v>
          </cell>
          <cell r="F1969">
            <v>8</v>
          </cell>
        </row>
        <row r="1970">
          <cell r="A1970">
            <v>3923</v>
          </cell>
          <cell r="B1970" t="str">
            <v>GUANTE ROJO CLASICO TALLA 9</v>
          </cell>
          <cell r="C1970">
            <v>1</v>
          </cell>
          <cell r="D1970">
            <v>1</v>
          </cell>
          <cell r="E1970" t="str">
            <v>Stock</v>
          </cell>
          <cell r="F1970">
            <v>8</v>
          </cell>
        </row>
        <row r="1971">
          <cell r="A1971">
            <v>3924</v>
          </cell>
          <cell r="B1971" t="str">
            <v>GUANTE ROJO CLASICO TALLA 8</v>
          </cell>
          <cell r="C1971">
            <v>10</v>
          </cell>
          <cell r="D1971">
            <v>10</v>
          </cell>
          <cell r="E1971" t="str">
            <v>Stock</v>
          </cell>
          <cell r="F1971">
            <v>8</v>
          </cell>
        </row>
        <row r="1972">
          <cell r="A1972">
            <v>3925</v>
          </cell>
          <cell r="B1972" t="str">
            <v>FILTROS 500 NM 1 UND</v>
          </cell>
          <cell r="C1972">
            <v>1</v>
          </cell>
          <cell r="D1972">
            <v>1</v>
          </cell>
          <cell r="E1972" t="str">
            <v>Stock</v>
          </cell>
          <cell r="F1972">
            <v>21</v>
          </cell>
        </row>
        <row r="1973">
          <cell r="A1973">
            <v>3926</v>
          </cell>
          <cell r="B1973" t="str">
            <v>ADICIONALES 610 NM 1 UND</v>
          </cell>
          <cell r="C1973">
            <v>1</v>
          </cell>
          <cell r="D1973">
            <v>1</v>
          </cell>
          <cell r="E1973" t="str">
            <v>Stock</v>
          </cell>
          <cell r="F1973">
            <v>21</v>
          </cell>
        </row>
        <row r="1974">
          <cell r="A1974">
            <v>3927</v>
          </cell>
          <cell r="B1974" t="str">
            <v>BOLSAS ESTERILES (P 1 UND</v>
          </cell>
          <cell r="C1974">
            <v>1</v>
          </cell>
          <cell r="D1974">
            <v>1</v>
          </cell>
          <cell r="E1974" t="str">
            <v>Stock</v>
          </cell>
          <cell r="F1974">
            <v>14</v>
          </cell>
        </row>
        <row r="1975">
          <cell r="A1975">
            <v>3976</v>
          </cell>
          <cell r="B1975" t="str">
            <v>KIT DE ANALISIS SUL 1 UND</v>
          </cell>
          <cell r="C1975">
            <v>1</v>
          </cell>
          <cell r="D1975">
            <v>1</v>
          </cell>
          <cell r="E1975" t="str">
            <v>Sobre Pedido</v>
          </cell>
          <cell r="F1975">
            <v>14</v>
          </cell>
        </row>
        <row r="1976">
          <cell r="A1976">
            <v>3983</v>
          </cell>
          <cell r="B1976" t="str">
            <v>KIT DE ANALISIS NIT 1 UND</v>
          </cell>
          <cell r="C1976">
            <v>1</v>
          </cell>
          <cell r="D1976">
            <v>1</v>
          </cell>
          <cell r="E1976" t="str">
            <v>Sobre Pedido</v>
          </cell>
          <cell r="F1976">
            <v>21</v>
          </cell>
        </row>
        <row r="1977">
          <cell r="A1977">
            <v>3984</v>
          </cell>
          <cell r="B1977" t="str">
            <v>TRAPEADOR PABILO 800 GMS</v>
          </cell>
          <cell r="C1977">
            <v>12</v>
          </cell>
          <cell r="D1977">
            <v>12</v>
          </cell>
          <cell r="E1977" t="str">
            <v>Stock</v>
          </cell>
          <cell r="F1977">
            <v>8</v>
          </cell>
        </row>
        <row r="1978">
          <cell r="A1978">
            <v>3985</v>
          </cell>
          <cell r="B1978" t="str">
            <v>RECEPTACULO GRIS 22 GALONES RB</v>
          </cell>
          <cell r="C1978">
            <v>1</v>
          </cell>
          <cell r="D1978">
            <v>1</v>
          </cell>
          <cell r="E1978" t="str">
            <v>Stock</v>
          </cell>
          <cell r="F1978">
            <v>14</v>
          </cell>
        </row>
        <row r="1979">
          <cell r="A1979">
            <v>3986</v>
          </cell>
          <cell r="B1979" t="str">
            <v>ESCOBA DE ESPIGA 7 HILOS 583</v>
          </cell>
          <cell r="C1979">
            <v>1</v>
          </cell>
          <cell r="D1979">
            <v>1</v>
          </cell>
          <cell r="E1979" t="str">
            <v>Stock</v>
          </cell>
          <cell r="F1979">
            <v>8</v>
          </cell>
        </row>
        <row r="1980">
          <cell r="A1980">
            <v>3987</v>
          </cell>
          <cell r="B1980" t="str">
            <v>JERGA BLANCA 25 MTS X 60 CMS A</v>
          </cell>
          <cell r="C1980">
            <v>1</v>
          </cell>
          <cell r="D1980">
            <v>1</v>
          </cell>
          <cell r="E1980" t="str">
            <v>Stock</v>
          </cell>
          <cell r="F1980">
            <v>8</v>
          </cell>
        </row>
        <row r="1981">
          <cell r="A1981">
            <v>3988</v>
          </cell>
          <cell r="B1981" t="str">
            <v>ESCOBA DE ESPIGA 3 HILOS 583</v>
          </cell>
          <cell r="C1981">
            <v>1</v>
          </cell>
          <cell r="D1981">
            <v>1</v>
          </cell>
          <cell r="E1981" t="str">
            <v>Stock</v>
          </cell>
          <cell r="F1981">
            <v>8</v>
          </cell>
        </row>
        <row r="1982">
          <cell r="A1982">
            <v>3991</v>
          </cell>
          <cell r="B1982" t="str">
            <v>CONO PARA AGUA HR C 1 CJA</v>
          </cell>
          <cell r="C1982">
            <v>1</v>
          </cell>
          <cell r="D1982">
            <v>1</v>
          </cell>
          <cell r="E1982" t="str">
            <v>Stock</v>
          </cell>
          <cell r="F1982">
            <v>21</v>
          </cell>
        </row>
        <row r="1983">
          <cell r="A1983">
            <v>3992</v>
          </cell>
          <cell r="B1983" t="str">
            <v>CONO PARA AGUA 42 R 1 CJA</v>
          </cell>
          <cell r="C1983">
            <v>1</v>
          </cell>
          <cell r="D1983">
            <v>1</v>
          </cell>
          <cell r="E1983" t="str">
            <v>Stock</v>
          </cell>
          <cell r="F1983">
            <v>21</v>
          </cell>
        </row>
        <row r="1984">
          <cell r="A1984">
            <v>3995</v>
          </cell>
          <cell r="B1984" t="str">
            <v>GUANTE ROJO CLASICO TALLA 10</v>
          </cell>
          <cell r="C1984">
            <v>1</v>
          </cell>
          <cell r="D1984">
            <v>1</v>
          </cell>
          <cell r="E1984" t="str">
            <v>Stock</v>
          </cell>
          <cell r="F1984">
            <v>8</v>
          </cell>
        </row>
        <row r="1985">
          <cell r="A1985">
            <v>3996</v>
          </cell>
          <cell r="B1985" t="str">
            <v>GUANTE MULTIUSOS DOBLECAPA T10</v>
          </cell>
          <cell r="C1985">
            <v>111</v>
          </cell>
          <cell r="D1985">
            <v>111</v>
          </cell>
          <cell r="E1985" t="str">
            <v>Stock</v>
          </cell>
          <cell r="F1985">
            <v>7</v>
          </cell>
        </row>
        <row r="1986">
          <cell r="A1986">
            <v>3997</v>
          </cell>
          <cell r="B1986" t="str">
            <v>GUANTE VERDE DE NITRILO TALLA9</v>
          </cell>
          <cell r="C1986">
            <v>1</v>
          </cell>
          <cell r="D1986">
            <v>1</v>
          </cell>
          <cell r="E1986" t="str">
            <v>Stock</v>
          </cell>
          <cell r="F1986">
            <v>7</v>
          </cell>
        </row>
        <row r="1987">
          <cell r="A1987">
            <v>3998</v>
          </cell>
          <cell r="B1987" t="str">
            <v>GUANTE VERDE DE NITRILO TALL10</v>
          </cell>
          <cell r="C1987">
            <v>1</v>
          </cell>
          <cell r="D1987">
            <v>1</v>
          </cell>
          <cell r="E1987" t="str">
            <v>Stock</v>
          </cell>
          <cell r="F1987">
            <v>7</v>
          </cell>
        </row>
        <row r="1988">
          <cell r="A1988">
            <v>3999</v>
          </cell>
          <cell r="B1988" t="str">
            <v>ESCOBA DE MIJO DE 8 HILO 850</v>
          </cell>
          <cell r="C1988">
            <v>1</v>
          </cell>
          <cell r="D1988">
            <v>1</v>
          </cell>
          <cell r="E1988" t="str">
            <v>Stock</v>
          </cell>
          <cell r="F1988">
            <v>8</v>
          </cell>
        </row>
        <row r="1989">
          <cell r="A1989">
            <v>4000</v>
          </cell>
          <cell r="B1989" t="str">
            <v>COFIA NEGRA PAQ. C/100</v>
          </cell>
          <cell r="C1989">
            <v>1</v>
          </cell>
          <cell r="D1989">
            <v>1</v>
          </cell>
          <cell r="E1989" t="str">
            <v>Stock</v>
          </cell>
          <cell r="F1989">
            <v>8</v>
          </cell>
        </row>
        <row r="1990">
          <cell r="A1990">
            <v>4002</v>
          </cell>
          <cell r="B1990" t="str">
            <v>GUANTE POLIETILENO GRANDE SOBR</v>
          </cell>
          <cell r="C1990">
            <v>1</v>
          </cell>
          <cell r="D1990">
            <v>1</v>
          </cell>
          <cell r="E1990" t="str">
            <v>Stock</v>
          </cell>
          <cell r="F1990">
            <v>8</v>
          </cell>
        </row>
        <row r="1991">
          <cell r="A1991">
            <v>4003</v>
          </cell>
          <cell r="B1991" t="str">
            <v>CUBREBOCA POLIPROP 2 CAPAS</v>
          </cell>
          <cell r="C1991">
            <v>1</v>
          </cell>
          <cell r="D1991">
            <v>1</v>
          </cell>
          <cell r="E1991" t="str">
            <v>Stock</v>
          </cell>
          <cell r="F1991">
            <v>8</v>
          </cell>
        </row>
        <row r="1992">
          <cell r="A1992">
            <v>4004</v>
          </cell>
          <cell r="B1992" t="str">
            <v>BOTE PAPELERO NEGRO 14 LTS</v>
          </cell>
          <cell r="C1992">
            <v>1</v>
          </cell>
          <cell r="D1992">
            <v>1</v>
          </cell>
          <cell r="E1992" t="str">
            <v>Sobre Pedido</v>
          </cell>
          <cell r="F1992">
            <v>28</v>
          </cell>
        </row>
        <row r="1993">
          <cell r="A1993">
            <v>4005</v>
          </cell>
          <cell r="B1993" t="str">
            <v>GOGGLE VENTILACION DIRECTA</v>
          </cell>
          <cell r="C1993">
            <v>1</v>
          </cell>
          <cell r="D1993">
            <v>1</v>
          </cell>
          <cell r="E1993" t="str">
            <v>Sobre Pedido</v>
          </cell>
          <cell r="F1993">
            <v>21</v>
          </cell>
        </row>
        <row r="1994">
          <cell r="A1994">
            <v>4033</v>
          </cell>
          <cell r="B1994" t="str">
            <v>LT4 SHAMPOO SOLUTIO 1 PZA</v>
          </cell>
          <cell r="C1994">
            <v>1</v>
          </cell>
          <cell r="D1994">
            <v>1</v>
          </cell>
          <cell r="E1994" t="str">
            <v>Sobre Pedido</v>
          </cell>
          <cell r="F1994">
            <v>21</v>
          </cell>
        </row>
        <row r="1995">
          <cell r="A1995">
            <v>4074</v>
          </cell>
          <cell r="B1995" t="str">
            <v>PORTA GALON DOBLE P 1 PZA</v>
          </cell>
          <cell r="C1995">
            <v>1</v>
          </cell>
          <cell r="D1995">
            <v>1</v>
          </cell>
          <cell r="E1995" t="str">
            <v>Sobre Pedido</v>
          </cell>
          <cell r="F1995">
            <v>21</v>
          </cell>
        </row>
        <row r="1996">
          <cell r="A1996">
            <v>4118</v>
          </cell>
          <cell r="B1996" t="str">
            <v>MANGA DE USO GRAL.(L90890P)</v>
          </cell>
          <cell r="C1996">
            <v>1</v>
          </cell>
          <cell r="D1996">
            <v>1</v>
          </cell>
          <cell r="E1996" t="str">
            <v>Stock</v>
          </cell>
          <cell r="F1996">
            <v>8</v>
          </cell>
        </row>
        <row r="1997">
          <cell r="A1997">
            <v>4119</v>
          </cell>
          <cell r="B1997" t="str">
            <v>TOALLAS MULTIPROPOSITO(L90902P</v>
          </cell>
          <cell r="C1997">
            <v>1</v>
          </cell>
          <cell r="D1997">
            <v>1</v>
          </cell>
          <cell r="E1997" t="str">
            <v>Stock</v>
          </cell>
          <cell r="F1997">
            <v>8</v>
          </cell>
        </row>
        <row r="1998">
          <cell r="A1998">
            <v>4120</v>
          </cell>
          <cell r="B1998" t="str">
            <v>TOALLAS P/HIDROCARB. (L90812)</v>
          </cell>
          <cell r="C1998">
            <v>1</v>
          </cell>
          <cell r="D1998">
            <v>1</v>
          </cell>
          <cell r="E1998" t="str">
            <v>Stock</v>
          </cell>
          <cell r="F1998">
            <v>8</v>
          </cell>
        </row>
        <row r="1999">
          <cell r="A1999">
            <v>4121</v>
          </cell>
          <cell r="B1999" t="str">
            <v>BARRERA SEPARADORA (L90855P)</v>
          </cell>
          <cell r="C1999">
            <v>1</v>
          </cell>
          <cell r="D1999">
            <v>1</v>
          </cell>
          <cell r="E1999" t="str">
            <v>Sobre Pedido</v>
          </cell>
          <cell r="F1999">
            <v>42</v>
          </cell>
        </row>
        <row r="2000">
          <cell r="A2000">
            <v>4122</v>
          </cell>
          <cell r="B2000" t="str">
            <v>POLIMANGA (L90898P) (CAJA C/12</v>
          </cell>
          <cell r="C2000">
            <v>1</v>
          </cell>
          <cell r="D2000">
            <v>1</v>
          </cell>
          <cell r="E2000" t="str">
            <v>Stock</v>
          </cell>
          <cell r="F2000">
            <v>8</v>
          </cell>
        </row>
        <row r="2001">
          <cell r="A2001">
            <v>4123</v>
          </cell>
          <cell r="B2001" t="str">
            <v>ABSORBENTE GRANULADO</v>
          </cell>
          <cell r="C2001">
            <v>1</v>
          </cell>
          <cell r="D2001">
            <v>1</v>
          </cell>
          <cell r="E2001" t="str">
            <v>Stock</v>
          </cell>
          <cell r="F2001">
            <v>8</v>
          </cell>
        </row>
        <row r="2002">
          <cell r="A2002">
            <v>4125</v>
          </cell>
          <cell r="B2002" t="str">
            <v>KIT EMERGENCIA DERRAMES 5 GAL</v>
          </cell>
          <cell r="C2002">
            <v>1</v>
          </cell>
          <cell r="D2002">
            <v>1</v>
          </cell>
          <cell r="E2002" t="str">
            <v>Stock</v>
          </cell>
          <cell r="F2002">
            <v>8</v>
          </cell>
        </row>
        <row r="2003">
          <cell r="A2003">
            <v>4127</v>
          </cell>
          <cell r="B2003" t="str">
            <v>TESTIGO CORROSION ACERO CARBON</v>
          </cell>
          <cell r="C2003">
            <v>1</v>
          </cell>
          <cell r="D2003">
            <v>1</v>
          </cell>
          <cell r="E2003" t="str">
            <v>Sobre Pedido</v>
          </cell>
          <cell r="F2003">
            <v>28</v>
          </cell>
        </row>
        <row r="2004">
          <cell r="A2004">
            <v>4128</v>
          </cell>
          <cell r="B2004" t="str">
            <v>TESTIGO DE CORROSION ADMIRALTY</v>
          </cell>
          <cell r="C2004">
            <v>1</v>
          </cell>
          <cell r="D2004">
            <v>1</v>
          </cell>
          <cell r="E2004" t="str">
            <v>Sobre Pedido</v>
          </cell>
          <cell r="F2004">
            <v>28</v>
          </cell>
        </row>
        <row r="2005">
          <cell r="A2005">
            <v>4129</v>
          </cell>
          <cell r="B2005" t="str">
            <v>TESTIGO DE CORROSION (COBRE)</v>
          </cell>
          <cell r="C2005">
            <v>1</v>
          </cell>
          <cell r="D2005">
            <v>1</v>
          </cell>
          <cell r="E2005" t="str">
            <v>Sobre Pedido</v>
          </cell>
          <cell r="F2005">
            <v>28</v>
          </cell>
        </row>
        <row r="2006">
          <cell r="A2006">
            <v>4131</v>
          </cell>
          <cell r="B2006" t="str">
            <v>TESTIGO CORROSION ACERO CARBON</v>
          </cell>
          <cell r="C2006">
            <v>1</v>
          </cell>
          <cell r="D2006">
            <v>1</v>
          </cell>
          <cell r="E2006" t="str">
            <v>Sobre Pedido</v>
          </cell>
          <cell r="F2006">
            <v>28</v>
          </cell>
        </row>
        <row r="2007">
          <cell r="A2007">
            <v>4137</v>
          </cell>
          <cell r="B2007" t="str">
            <v>TESTIGO D'CORROSION ACERO INOX</v>
          </cell>
          <cell r="C2007">
            <v>1</v>
          </cell>
          <cell r="D2007">
            <v>1</v>
          </cell>
          <cell r="E2007" t="str">
            <v>Sobre Pedido</v>
          </cell>
          <cell r="F2007">
            <v>42</v>
          </cell>
        </row>
        <row r="2008">
          <cell r="A2008">
            <v>4138</v>
          </cell>
          <cell r="B2008" t="str">
            <v>TESTIGO DE CORROSION DE COBRE</v>
          </cell>
          <cell r="C2008">
            <v>1</v>
          </cell>
          <cell r="D2008">
            <v>1</v>
          </cell>
          <cell r="E2008" t="str">
            <v>Sobre Pedido</v>
          </cell>
          <cell r="F2008">
            <v>42</v>
          </cell>
        </row>
        <row r="2009">
          <cell r="A2009">
            <v>4144</v>
          </cell>
          <cell r="B2009" t="str">
            <v>TOALLAS P/HIDROCARB. (L90850P)</v>
          </cell>
          <cell r="C2009">
            <v>1</v>
          </cell>
          <cell r="D2009">
            <v>1</v>
          </cell>
          <cell r="E2009" t="str">
            <v>Sobre Pedido</v>
          </cell>
          <cell r="F2009">
            <v>14</v>
          </cell>
        </row>
        <row r="2010">
          <cell r="A2010">
            <v>4151</v>
          </cell>
          <cell r="B2010" t="str">
            <v>TIRAS DE PH</v>
          </cell>
          <cell r="C2010">
            <v>1</v>
          </cell>
          <cell r="D2010">
            <v>1</v>
          </cell>
          <cell r="E2010" t="str">
            <v>Sobre Pedido</v>
          </cell>
          <cell r="F2010">
            <v>35</v>
          </cell>
        </row>
        <row r="2011">
          <cell r="A2011">
            <v>4152</v>
          </cell>
          <cell r="B2011" t="str">
            <v>TIRAS PARA CLORO</v>
          </cell>
          <cell r="C2011">
            <v>1</v>
          </cell>
          <cell r="D2011">
            <v>1</v>
          </cell>
          <cell r="E2011" t="str">
            <v>Stock</v>
          </cell>
          <cell r="F2011">
            <v>8</v>
          </cell>
        </row>
        <row r="2012">
          <cell r="A2012">
            <v>4153</v>
          </cell>
          <cell r="B2012" t="str">
            <v>TIRAS PARA YODO (0-50 PPM YODO</v>
          </cell>
          <cell r="C2012">
            <v>1</v>
          </cell>
          <cell r="D2012">
            <v>1</v>
          </cell>
          <cell r="E2012" t="str">
            <v>Stock</v>
          </cell>
          <cell r="F2012">
            <v>8</v>
          </cell>
        </row>
        <row r="2013">
          <cell r="A2013">
            <v>4154</v>
          </cell>
          <cell r="B2013" t="str">
            <v>TIRAS PARA QUATS</v>
          </cell>
          <cell r="C2013">
            <v>1</v>
          </cell>
          <cell r="D2013">
            <v>1</v>
          </cell>
          <cell r="E2013" t="str">
            <v>Stock</v>
          </cell>
          <cell r="F2013">
            <v>8</v>
          </cell>
        </row>
        <row r="2014">
          <cell r="A2014">
            <v>4155</v>
          </cell>
          <cell r="B2014" t="str">
            <v>TIRA P/MEDIR TEMPERATURA C/500</v>
          </cell>
          <cell r="C2014">
            <v>1</v>
          </cell>
          <cell r="D2014">
            <v>1</v>
          </cell>
          <cell r="E2014" t="str">
            <v>Sobre Pedido</v>
          </cell>
          <cell r="F2014">
            <v>28</v>
          </cell>
        </row>
        <row r="2015">
          <cell r="A2015">
            <v>4156</v>
          </cell>
          <cell r="B2015" t="str">
            <v>TIRAS P/AC. PERACETICO BOTE/50</v>
          </cell>
          <cell r="C2015">
            <v>1</v>
          </cell>
          <cell r="D2015">
            <v>1</v>
          </cell>
          <cell r="E2015" t="str">
            <v>Stock</v>
          </cell>
          <cell r="F2015">
            <v>8</v>
          </cell>
        </row>
        <row r="2016">
          <cell r="A2016">
            <v>4159</v>
          </cell>
          <cell r="B2016" t="str">
            <v>TIRAS REACTIVO PARA QUATS QT-1</v>
          </cell>
          <cell r="C2016">
            <v>1</v>
          </cell>
          <cell r="D2016">
            <v>1</v>
          </cell>
          <cell r="E2016" t="str">
            <v>Stock</v>
          </cell>
          <cell r="F2016">
            <v>21</v>
          </cell>
        </row>
        <row r="2017">
          <cell r="A2017">
            <v>4170</v>
          </cell>
          <cell r="B2017" t="str">
            <v>HIDROXIDO DE AMONIO 0.1 N 1 LT</v>
          </cell>
          <cell r="C2017">
            <v>1</v>
          </cell>
          <cell r="D2017">
            <v>1</v>
          </cell>
          <cell r="E2017" t="str">
            <v>Sobre Pedido</v>
          </cell>
          <cell r="F2017">
            <v>14</v>
          </cell>
        </row>
        <row r="2018">
          <cell r="A2018">
            <v>4171</v>
          </cell>
          <cell r="B2018" t="str">
            <v>NEGRO DE ERIOCROMO T0.5% 125ML</v>
          </cell>
          <cell r="C2018">
            <v>1</v>
          </cell>
          <cell r="D2018">
            <v>1</v>
          </cell>
          <cell r="E2018" t="str">
            <v>Sobre Pedido</v>
          </cell>
          <cell r="F2018">
            <v>14</v>
          </cell>
        </row>
        <row r="2019">
          <cell r="A2019">
            <v>4172</v>
          </cell>
          <cell r="B2019" t="str">
            <v>E.D.T.A. DISODICA 0.1 N(500ML)</v>
          </cell>
          <cell r="C2019">
            <v>1</v>
          </cell>
          <cell r="D2019">
            <v>1</v>
          </cell>
          <cell r="E2019" t="str">
            <v>Sobre Pedido</v>
          </cell>
          <cell r="F2019">
            <v>14</v>
          </cell>
        </row>
        <row r="2020">
          <cell r="A2020">
            <v>4173</v>
          </cell>
          <cell r="B2020" t="str">
            <v>FENOFTALEINA 1% (500 ML.)</v>
          </cell>
          <cell r="C2020">
            <v>1</v>
          </cell>
          <cell r="D2020">
            <v>1</v>
          </cell>
          <cell r="E2020" t="str">
            <v>Sobre Pedido</v>
          </cell>
          <cell r="F2020">
            <v>14</v>
          </cell>
        </row>
        <row r="2021">
          <cell r="A2021">
            <v>4174</v>
          </cell>
          <cell r="B2021" t="str">
            <v>NARANJA DE METILO 0.1% (500 ML</v>
          </cell>
          <cell r="C2021">
            <v>1</v>
          </cell>
          <cell r="D2021">
            <v>1</v>
          </cell>
          <cell r="E2021" t="str">
            <v>Sobre Pedido</v>
          </cell>
          <cell r="F2021">
            <v>14</v>
          </cell>
        </row>
        <row r="2022">
          <cell r="A2022">
            <v>4175</v>
          </cell>
          <cell r="B2022" t="str">
            <v>ACIDO SULFURICO 0.1 N (1 LT)</v>
          </cell>
          <cell r="C2022">
            <v>1</v>
          </cell>
          <cell r="D2022">
            <v>1</v>
          </cell>
          <cell r="E2022" t="str">
            <v>Sobre Pedido</v>
          </cell>
          <cell r="F2022">
            <v>14</v>
          </cell>
        </row>
        <row r="2023">
          <cell r="A2023">
            <v>4176</v>
          </cell>
          <cell r="B2023" t="str">
            <v>ACIDO SULFURICO 1 N (1 LT.)</v>
          </cell>
          <cell r="C2023">
            <v>1</v>
          </cell>
          <cell r="D2023">
            <v>1</v>
          </cell>
          <cell r="E2023" t="str">
            <v>Sobre Pedido</v>
          </cell>
          <cell r="F2023">
            <v>7</v>
          </cell>
        </row>
        <row r="2024">
          <cell r="A2024">
            <v>4177</v>
          </cell>
          <cell r="B2024" t="str">
            <v>ACIDO CLORHIDRICO 10% (500 ML)</v>
          </cell>
          <cell r="C2024">
            <v>1</v>
          </cell>
          <cell r="D2024">
            <v>1</v>
          </cell>
          <cell r="E2024" t="str">
            <v>Sobre Pedido</v>
          </cell>
          <cell r="F2024">
            <v>14</v>
          </cell>
        </row>
        <row r="2025">
          <cell r="A2025">
            <v>4178</v>
          </cell>
          <cell r="B2025" t="str">
            <v>AMONIO TIOCIANATO 0.1N (1 LT)</v>
          </cell>
          <cell r="C2025">
            <v>1</v>
          </cell>
          <cell r="D2025">
            <v>1</v>
          </cell>
          <cell r="E2025" t="str">
            <v>Sobre Pedido</v>
          </cell>
          <cell r="F2025">
            <v>14</v>
          </cell>
        </row>
        <row r="2026">
          <cell r="A2026">
            <v>4179</v>
          </cell>
          <cell r="B2026" t="str">
            <v>ORTHO TOLUIDINA (125 ML.)</v>
          </cell>
          <cell r="C2026">
            <v>1</v>
          </cell>
          <cell r="D2026">
            <v>1</v>
          </cell>
          <cell r="E2026" t="str">
            <v>Sobre Pedido</v>
          </cell>
          <cell r="F2026">
            <v>14</v>
          </cell>
        </row>
        <row r="2027">
          <cell r="A2027">
            <v>4180</v>
          </cell>
          <cell r="B2027" t="str">
            <v>ACIDO SULFURICO 6N  (1 LT.)</v>
          </cell>
          <cell r="C2027">
            <v>1</v>
          </cell>
          <cell r="D2027">
            <v>1</v>
          </cell>
          <cell r="E2027" t="str">
            <v>Sobre Pedido</v>
          </cell>
          <cell r="F2027">
            <v>14</v>
          </cell>
        </row>
        <row r="2028">
          <cell r="A2028">
            <v>4181</v>
          </cell>
          <cell r="B2028" t="str">
            <v>ACIDO CLORHIDRICO 1 N (1 LT.)</v>
          </cell>
          <cell r="C2028">
            <v>1</v>
          </cell>
          <cell r="D2028">
            <v>1</v>
          </cell>
          <cell r="E2028" t="str">
            <v>Sobre Pedido</v>
          </cell>
          <cell r="F2028">
            <v>14</v>
          </cell>
        </row>
        <row r="2029">
          <cell r="A2029">
            <v>4182</v>
          </cell>
          <cell r="B2029" t="str">
            <v>PAPEL PH (PH.0-14) CAJA C/100</v>
          </cell>
          <cell r="C2029">
            <v>1</v>
          </cell>
          <cell r="D2029">
            <v>1</v>
          </cell>
          <cell r="E2029" t="str">
            <v>Sobre Pedido</v>
          </cell>
          <cell r="F2029">
            <v>7</v>
          </cell>
        </row>
        <row r="2030">
          <cell r="A2030">
            <v>4183</v>
          </cell>
          <cell r="B2030" t="str">
            <v>ACCEL DESINFECTANTE PEROXIDO</v>
          </cell>
          <cell r="C2030">
            <v>4</v>
          </cell>
          <cell r="D2030">
            <v>4</v>
          </cell>
          <cell r="E2030" t="str">
            <v>Sobre Pedido</v>
          </cell>
          <cell r="F2030">
            <v>21</v>
          </cell>
        </row>
        <row r="2031">
          <cell r="A2031">
            <v>4184</v>
          </cell>
          <cell r="B2031" t="str">
            <v>YODURO DE POTASIO A.C.S.100 GR</v>
          </cell>
          <cell r="C2031">
            <v>1</v>
          </cell>
          <cell r="D2031">
            <v>1</v>
          </cell>
          <cell r="E2031" t="str">
            <v>Sobre Pedido</v>
          </cell>
          <cell r="F2031">
            <v>14</v>
          </cell>
        </row>
        <row r="2032">
          <cell r="A2032">
            <v>4185</v>
          </cell>
          <cell r="B2032" t="str">
            <v>ACEITE ROJO P/MUEBLES SATURNO</v>
          </cell>
          <cell r="C2032">
            <v>24</v>
          </cell>
          <cell r="D2032">
            <v>24</v>
          </cell>
          <cell r="E2032" t="str">
            <v>Sobre Pedido</v>
          </cell>
          <cell r="F2032">
            <v>14</v>
          </cell>
        </row>
        <row r="2033">
          <cell r="A2033">
            <v>4186</v>
          </cell>
          <cell r="B2033" t="str">
            <v>PERMANGANATO DE POTASIO 0.1N</v>
          </cell>
          <cell r="C2033">
            <v>1</v>
          </cell>
          <cell r="D2033">
            <v>1</v>
          </cell>
          <cell r="E2033" t="str">
            <v>Sobre Pedido</v>
          </cell>
          <cell r="F2033">
            <v>14</v>
          </cell>
        </row>
        <row r="2034">
          <cell r="A2034">
            <v>4187</v>
          </cell>
          <cell r="B2034" t="str">
            <v>TIOSULFATO DE SODIO 1 N (1 LT)</v>
          </cell>
          <cell r="C2034">
            <v>1</v>
          </cell>
          <cell r="D2034">
            <v>1</v>
          </cell>
          <cell r="E2034" t="str">
            <v>Sobre Pedido</v>
          </cell>
          <cell r="F2034">
            <v>14</v>
          </cell>
        </row>
        <row r="2035">
          <cell r="A2035">
            <v>4188</v>
          </cell>
          <cell r="B2035" t="str">
            <v>INDICADOR UNIVERSAL DE PH 1-14</v>
          </cell>
          <cell r="C2035">
            <v>1</v>
          </cell>
          <cell r="D2035">
            <v>1</v>
          </cell>
          <cell r="E2035" t="str">
            <v>Sobre Pedido</v>
          </cell>
          <cell r="F2035">
            <v>14</v>
          </cell>
        </row>
        <row r="2036">
          <cell r="A2036">
            <v>4189</v>
          </cell>
          <cell r="B2036" t="str">
            <v>SULFATO MANGANOSO MONOHIDRATAD</v>
          </cell>
          <cell r="C2036">
            <v>1</v>
          </cell>
          <cell r="D2036">
            <v>1</v>
          </cell>
          <cell r="E2036" t="str">
            <v>Sobre Pedido</v>
          </cell>
          <cell r="F2036">
            <v>14</v>
          </cell>
        </row>
        <row r="2037">
          <cell r="A2037">
            <v>4190</v>
          </cell>
          <cell r="B2037" t="str">
            <v>TIOSULFATO DE SODIO 0.1N (1 LT</v>
          </cell>
          <cell r="C2037">
            <v>1</v>
          </cell>
          <cell r="D2037">
            <v>1</v>
          </cell>
          <cell r="E2037" t="str">
            <v>Sobre Pedido</v>
          </cell>
          <cell r="F2037">
            <v>14</v>
          </cell>
        </row>
        <row r="2038">
          <cell r="A2038">
            <v>4191</v>
          </cell>
          <cell r="B2038" t="str">
            <v>FRASCO GOTERO DE POLIETILENO</v>
          </cell>
          <cell r="C2038">
            <v>1</v>
          </cell>
          <cell r="D2038">
            <v>1</v>
          </cell>
          <cell r="E2038" t="str">
            <v>Sobre Pedido</v>
          </cell>
          <cell r="F2038">
            <v>14</v>
          </cell>
        </row>
        <row r="2039">
          <cell r="A2039">
            <v>4192</v>
          </cell>
          <cell r="B2039" t="str">
            <v>MALETIN PARA LGS</v>
          </cell>
          <cell r="C2039">
            <v>1</v>
          </cell>
          <cell r="D2039">
            <v>1</v>
          </cell>
          <cell r="E2039" t="str">
            <v>Sobre Pedido</v>
          </cell>
          <cell r="F2039">
            <v>14</v>
          </cell>
        </row>
        <row r="2040">
          <cell r="A2040">
            <v>4193</v>
          </cell>
          <cell r="B2040" t="str">
            <v>ACIDO CLORHIDRICO 10N 1 LT.</v>
          </cell>
          <cell r="C2040">
            <v>1</v>
          </cell>
          <cell r="D2040">
            <v>1</v>
          </cell>
          <cell r="E2040" t="str">
            <v>Sobre Pedido</v>
          </cell>
          <cell r="F2040">
            <v>7</v>
          </cell>
        </row>
        <row r="2041">
          <cell r="A2041">
            <v>4194</v>
          </cell>
          <cell r="B2041" t="str">
            <v>HIDROXIDO DE SODIO 1N (1 LT.)</v>
          </cell>
          <cell r="C2041">
            <v>1</v>
          </cell>
          <cell r="D2041">
            <v>1</v>
          </cell>
          <cell r="E2041" t="str">
            <v>Sobre Pedido</v>
          </cell>
          <cell r="F2041">
            <v>7</v>
          </cell>
        </row>
        <row r="2042">
          <cell r="A2042">
            <v>4195</v>
          </cell>
          <cell r="B2042" t="str">
            <v>HIDROXIDO DE SODIO 10N (1 LT.)</v>
          </cell>
          <cell r="C2042">
            <v>1</v>
          </cell>
          <cell r="D2042">
            <v>1</v>
          </cell>
          <cell r="E2042" t="str">
            <v>Sobre Pedido</v>
          </cell>
          <cell r="F2042">
            <v>7</v>
          </cell>
        </row>
        <row r="2043">
          <cell r="A2043">
            <v>4196</v>
          </cell>
          <cell r="B2043" t="str">
            <v>TIMOLFTALEINA (1% ETANOL)125ML</v>
          </cell>
          <cell r="C2043">
            <v>1</v>
          </cell>
          <cell r="D2043">
            <v>1</v>
          </cell>
          <cell r="E2043" t="str">
            <v>Sobre Pedido</v>
          </cell>
          <cell r="F2043">
            <v>7</v>
          </cell>
        </row>
        <row r="2044">
          <cell r="A2044">
            <v>4197</v>
          </cell>
          <cell r="B2044" t="str">
            <v>ACIDO CLORHIDRICO 0.1N (1 LT.)</v>
          </cell>
          <cell r="C2044">
            <v>1</v>
          </cell>
          <cell r="D2044">
            <v>1</v>
          </cell>
          <cell r="E2044" t="str">
            <v>Sobre Pedido</v>
          </cell>
          <cell r="F2044">
            <v>7</v>
          </cell>
        </row>
        <row r="2045">
          <cell r="A2045">
            <v>4198</v>
          </cell>
          <cell r="B2045" t="str">
            <v>INDICADOR DE ALMIDON 1%</v>
          </cell>
          <cell r="C2045">
            <v>1</v>
          </cell>
          <cell r="D2045">
            <v>1</v>
          </cell>
          <cell r="E2045" t="str">
            <v>Stock</v>
          </cell>
          <cell r="F2045">
            <v>14</v>
          </cell>
        </row>
        <row r="2046">
          <cell r="A2046">
            <v>4199</v>
          </cell>
          <cell r="B2046" t="str">
            <v>ACIDO SULFURICO AL 4%</v>
          </cell>
          <cell r="C2046">
            <v>1</v>
          </cell>
          <cell r="D2046">
            <v>1</v>
          </cell>
          <cell r="E2046" t="str">
            <v>Stock</v>
          </cell>
          <cell r="F2046">
            <v>7</v>
          </cell>
        </row>
        <row r="2047">
          <cell r="A2047">
            <v>4204</v>
          </cell>
          <cell r="B2047" t="str">
            <v>KEY ANTICLORO 20 LT.</v>
          </cell>
          <cell r="C2047">
            <v>1</v>
          </cell>
          <cell r="D2047">
            <v>1</v>
          </cell>
          <cell r="E2047" t="str">
            <v>Sobre Pedido</v>
          </cell>
          <cell r="F2047">
            <v>21</v>
          </cell>
        </row>
        <row r="2048">
          <cell r="A2048">
            <v>4209</v>
          </cell>
          <cell r="B2048" t="str">
            <v>NEUTRALIZANTE DE HIERRO 550 20</v>
          </cell>
          <cell r="C2048">
            <v>1</v>
          </cell>
          <cell r="D2048">
            <v>1</v>
          </cell>
          <cell r="E2048" t="str">
            <v>Sobre Pedido</v>
          </cell>
          <cell r="F2048">
            <v>21</v>
          </cell>
        </row>
        <row r="2049">
          <cell r="A2049">
            <v>4210</v>
          </cell>
          <cell r="B2049" t="str">
            <v>NEUTRALIZANTE DE HIERRO 550 60</v>
          </cell>
          <cell r="C2049">
            <v>1</v>
          </cell>
          <cell r="D2049">
            <v>1</v>
          </cell>
          <cell r="E2049" t="str">
            <v>Sobre Pedido</v>
          </cell>
          <cell r="F2049">
            <v>21</v>
          </cell>
        </row>
        <row r="2050">
          <cell r="A2050">
            <v>4212</v>
          </cell>
          <cell r="B2050" t="str">
            <v>KEY REMOVEDOR ETIQUETA/GRAFITI</v>
          </cell>
          <cell r="C2050">
            <v>12</v>
          </cell>
          <cell r="D2050">
            <v>12</v>
          </cell>
          <cell r="E2050" t="str">
            <v>Sobre Pedido</v>
          </cell>
          <cell r="F2050">
            <v>21</v>
          </cell>
        </row>
        <row r="2051">
          <cell r="A2051">
            <v>4213</v>
          </cell>
          <cell r="B2051" t="str">
            <v>KEY REMOV.ETIQ.Y GRAFFITI 4 LT</v>
          </cell>
          <cell r="C2051">
            <v>4</v>
          </cell>
          <cell r="D2051">
            <v>4</v>
          </cell>
          <cell r="E2051" t="str">
            <v>Stock</v>
          </cell>
          <cell r="F2051">
            <v>8</v>
          </cell>
        </row>
        <row r="2052">
          <cell r="A2052">
            <v>4214</v>
          </cell>
          <cell r="B2052" t="str">
            <v>KEY REMOV.ETIQ.Y GRAFFITI 20LT</v>
          </cell>
          <cell r="C2052">
            <v>1</v>
          </cell>
          <cell r="D2052">
            <v>1</v>
          </cell>
          <cell r="E2052" t="str">
            <v>Sobre Pedido</v>
          </cell>
          <cell r="F2052">
            <v>21</v>
          </cell>
        </row>
        <row r="2053">
          <cell r="A2053">
            <v>4303</v>
          </cell>
          <cell r="B2053" t="str">
            <v>HYDROCONTROL RW-6267  200 LTS.</v>
          </cell>
          <cell r="C2053">
            <v>1</v>
          </cell>
          <cell r="D2053">
            <v>1</v>
          </cell>
          <cell r="E2053" t="str">
            <v>Sobre Pedido</v>
          </cell>
          <cell r="F2053">
            <v>35</v>
          </cell>
        </row>
        <row r="2054">
          <cell r="A2054">
            <v>4310</v>
          </cell>
          <cell r="B2054" t="str">
            <v>VANG. MULTIUSOS FRUTA CITR.200</v>
          </cell>
          <cell r="C2054">
            <v>1</v>
          </cell>
          <cell r="D2054">
            <v>1</v>
          </cell>
          <cell r="E2054" t="str">
            <v>Sobre Pedido</v>
          </cell>
          <cell r="F2054">
            <v>7</v>
          </cell>
        </row>
        <row r="2055">
          <cell r="A2055">
            <v>4313</v>
          </cell>
          <cell r="B2055" t="str">
            <v>VANG. MULTIUSOS FRUTA CITR.4L</v>
          </cell>
          <cell r="C2055">
            <v>4</v>
          </cell>
          <cell r="D2055">
            <v>4</v>
          </cell>
          <cell r="E2055" t="str">
            <v>Sobre Pedido</v>
          </cell>
          <cell r="F2055">
            <v>7</v>
          </cell>
        </row>
        <row r="2056">
          <cell r="A2056">
            <v>4314</v>
          </cell>
          <cell r="B2056" t="str">
            <v>VANG. MULTIUSOS FRUTA CIT.18L</v>
          </cell>
          <cell r="C2056">
            <v>1</v>
          </cell>
          <cell r="D2056">
            <v>1</v>
          </cell>
          <cell r="E2056" t="str">
            <v>Sobre Pedido</v>
          </cell>
          <cell r="F2056">
            <v>7</v>
          </cell>
        </row>
        <row r="2057">
          <cell r="A2057">
            <v>4315</v>
          </cell>
          <cell r="B2057" t="str">
            <v>VANG. MULTIUSOS FRUTA CITRIC</v>
          </cell>
          <cell r="C2057">
            <v>1</v>
          </cell>
          <cell r="D2057">
            <v>1</v>
          </cell>
          <cell r="E2057" t="str">
            <v>Sobre Pedido</v>
          </cell>
          <cell r="F2057">
            <v>7</v>
          </cell>
        </row>
        <row r="2058">
          <cell r="A2058">
            <v>4345</v>
          </cell>
          <cell r="B2058" t="str">
            <v>HYDROCONTROL PW-901 200 LT.</v>
          </cell>
          <cell r="C2058">
            <v>1</v>
          </cell>
          <cell r="D2058">
            <v>1</v>
          </cell>
          <cell r="E2058" t="str">
            <v>Sobre Pedido</v>
          </cell>
          <cell r="F2058">
            <v>35</v>
          </cell>
        </row>
        <row r="2059">
          <cell r="A2059">
            <v>4350</v>
          </cell>
          <cell r="B2059" t="str">
            <v>HYDROCONTROL RW-6000 25 KGS.</v>
          </cell>
          <cell r="C2059">
            <v>1</v>
          </cell>
          <cell r="D2059">
            <v>1</v>
          </cell>
          <cell r="E2059" t="str">
            <v>Sobre Pedido</v>
          </cell>
          <cell r="F2059">
            <v>15</v>
          </cell>
        </row>
        <row r="2060">
          <cell r="A2060">
            <v>4355</v>
          </cell>
          <cell r="B2060" t="str">
            <v>HYDROCONTROL RW-6001  200 LTS.</v>
          </cell>
          <cell r="C2060">
            <v>1</v>
          </cell>
          <cell r="D2060">
            <v>1</v>
          </cell>
          <cell r="E2060" t="str">
            <v>Sobre Pedido</v>
          </cell>
          <cell r="F2060">
            <v>21</v>
          </cell>
        </row>
        <row r="2061">
          <cell r="A2061">
            <v>4356</v>
          </cell>
          <cell r="B2061" t="str">
            <v>HYDROCONTROL RW-6100 APM  20 L</v>
          </cell>
          <cell r="C2061">
            <v>1</v>
          </cell>
          <cell r="D2061">
            <v>1</v>
          </cell>
          <cell r="E2061" t="str">
            <v>Sobre Pedido</v>
          </cell>
          <cell r="F2061">
            <v>14</v>
          </cell>
        </row>
        <row r="2062">
          <cell r="A2062">
            <v>4357</v>
          </cell>
          <cell r="B2062" t="str">
            <v>HYDROCONTROL RW-6100 APM 200 L</v>
          </cell>
          <cell r="C2062">
            <v>1</v>
          </cell>
          <cell r="D2062">
            <v>1</v>
          </cell>
          <cell r="E2062" t="str">
            <v>Sobre Pedido</v>
          </cell>
          <cell r="F2062">
            <v>14</v>
          </cell>
        </row>
        <row r="2063">
          <cell r="A2063">
            <v>4359</v>
          </cell>
          <cell r="B2063" t="str">
            <v>HYDROCONTROL RW-6100  27.5 KGS</v>
          </cell>
          <cell r="C2063">
            <v>1</v>
          </cell>
          <cell r="D2063">
            <v>1</v>
          </cell>
          <cell r="E2063" t="str">
            <v>Sobre Pedido</v>
          </cell>
          <cell r="F2063">
            <v>15</v>
          </cell>
        </row>
        <row r="2064">
          <cell r="A2064">
            <v>4360</v>
          </cell>
          <cell r="B2064" t="str">
            <v>HYDROCONTROL RW-6100   275 KGS</v>
          </cell>
          <cell r="C2064">
            <v>1</v>
          </cell>
          <cell r="D2064">
            <v>1</v>
          </cell>
          <cell r="E2064" t="str">
            <v>Sobre Pedido</v>
          </cell>
          <cell r="F2064">
            <v>15</v>
          </cell>
        </row>
        <row r="2065">
          <cell r="A2065">
            <v>4361</v>
          </cell>
          <cell r="B2065" t="str">
            <v>HYDROCONTROL RW-6101 200 LTS.</v>
          </cell>
          <cell r="C2065">
            <v>1</v>
          </cell>
          <cell r="D2065">
            <v>1</v>
          </cell>
          <cell r="E2065" t="str">
            <v>Sobre Pedido</v>
          </cell>
          <cell r="F2065">
            <v>21</v>
          </cell>
        </row>
        <row r="2066">
          <cell r="A2066">
            <v>4364</v>
          </cell>
          <cell r="B2066" t="str">
            <v>HYDROCONTROL RW-6106  20 LTS.</v>
          </cell>
          <cell r="C2066">
            <v>1</v>
          </cell>
          <cell r="D2066">
            <v>1</v>
          </cell>
          <cell r="E2066" t="str">
            <v>Sobre Pedido</v>
          </cell>
          <cell r="F2066">
            <v>35</v>
          </cell>
        </row>
        <row r="2067">
          <cell r="A2067">
            <v>4366</v>
          </cell>
          <cell r="B2067" t="str">
            <v>HYDROCONTROL RW-6106 200 LTS.</v>
          </cell>
          <cell r="C2067">
            <v>1</v>
          </cell>
          <cell r="D2067">
            <v>1</v>
          </cell>
          <cell r="E2067" t="str">
            <v>Sobre Pedido</v>
          </cell>
          <cell r="F2067">
            <v>35</v>
          </cell>
        </row>
        <row r="2068">
          <cell r="A2068">
            <v>4367</v>
          </cell>
          <cell r="B2068" t="str">
            <v>HYDROCONTROL RW-6106 1 LT</v>
          </cell>
          <cell r="C2068">
            <v>12</v>
          </cell>
          <cell r="D2068">
            <v>12</v>
          </cell>
          <cell r="E2068" t="str">
            <v>Sobre Pedido</v>
          </cell>
          <cell r="F2068">
            <v>14</v>
          </cell>
        </row>
        <row r="2069">
          <cell r="A2069">
            <v>4370</v>
          </cell>
          <cell r="B2069" t="str">
            <v>HYDROCONTROL RW-6104 200 LT.</v>
          </cell>
          <cell r="C2069">
            <v>1</v>
          </cell>
          <cell r="D2069">
            <v>1</v>
          </cell>
          <cell r="E2069" t="str">
            <v>Sobre Pedido</v>
          </cell>
          <cell r="F2069">
            <v>35</v>
          </cell>
        </row>
        <row r="2070">
          <cell r="A2070">
            <v>4371</v>
          </cell>
          <cell r="B2070" t="str">
            <v>HYDROCONTROL RW-6107 30 KGS.</v>
          </cell>
          <cell r="C2070">
            <v>1</v>
          </cell>
          <cell r="D2070">
            <v>1</v>
          </cell>
          <cell r="E2070" t="str">
            <v>Sobre Pedido</v>
          </cell>
          <cell r="F2070">
            <v>21</v>
          </cell>
        </row>
        <row r="2071">
          <cell r="A2071">
            <v>4372</v>
          </cell>
          <cell r="B2071" t="str">
            <v>HYDROCONTROL RW-6107  300 KGS.</v>
          </cell>
          <cell r="C2071">
            <v>1</v>
          </cell>
          <cell r="D2071">
            <v>1</v>
          </cell>
          <cell r="E2071" t="str">
            <v>Sobre Pedido</v>
          </cell>
          <cell r="F2071">
            <v>21</v>
          </cell>
        </row>
        <row r="2072">
          <cell r="A2072">
            <v>4373</v>
          </cell>
          <cell r="B2072" t="str">
            <v>HYDROCONTROL RW-6109 20 LTS</v>
          </cell>
          <cell r="C2072">
            <v>1</v>
          </cell>
          <cell r="D2072">
            <v>1</v>
          </cell>
          <cell r="E2072" t="str">
            <v>Sobre Pedido</v>
          </cell>
          <cell r="F2072">
            <v>35</v>
          </cell>
        </row>
        <row r="2073">
          <cell r="A2073">
            <v>4374</v>
          </cell>
          <cell r="B2073" t="str">
            <v>HYDROCONTROL RW-6109 200 LTS</v>
          </cell>
          <cell r="C2073">
            <v>1</v>
          </cell>
          <cell r="D2073">
            <v>1</v>
          </cell>
          <cell r="E2073" t="str">
            <v>Sobre Pedido</v>
          </cell>
          <cell r="F2073">
            <v>35</v>
          </cell>
        </row>
        <row r="2074">
          <cell r="A2074">
            <v>4376</v>
          </cell>
          <cell r="B2074" t="str">
            <v>HYDROCONTROL RW-6203  20 LT</v>
          </cell>
          <cell r="C2074">
            <v>1</v>
          </cell>
          <cell r="D2074">
            <v>1</v>
          </cell>
          <cell r="E2074" t="str">
            <v>Sobre Pedido</v>
          </cell>
          <cell r="F2074">
            <v>35</v>
          </cell>
        </row>
        <row r="2075">
          <cell r="A2075">
            <v>4377</v>
          </cell>
          <cell r="B2075" t="str">
            <v>HYDROCONTROL RW-6203  200 LTS</v>
          </cell>
          <cell r="C2075">
            <v>1</v>
          </cell>
          <cell r="D2075">
            <v>1</v>
          </cell>
          <cell r="E2075" t="str">
            <v>Sobre Pedido</v>
          </cell>
          <cell r="F2075">
            <v>35</v>
          </cell>
        </row>
        <row r="2076">
          <cell r="A2076">
            <v>4379</v>
          </cell>
          <cell r="B2076" t="str">
            <v>HYDROCONTROL RW-6205 200 KGS.</v>
          </cell>
          <cell r="C2076">
            <v>1</v>
          </cell>
          <cell r="D2076">
            <v>1</v>
          </cell>
          <cell r="E2076" t="str">
            <v>Sobre Pedido</v>
          </cell>
          <cell r="F2076">
            <v>35</v>
          </cell>
        </row>
        <row r="2077">
          <cell r="A2077">
            <v>4387</v>
          </cell>
          <cell r="B2077" t="str">
            <v>HYDROCONTROL RW-6264 200 LTS</v>
          </cell>
          <cell r="C2077">
            <v>1</v>
          </cell>
          <cell r="D2077">
            <v>1</v>
          </cell>
          <cell r="E2077" t="str">
            <v>Sobre Pedido</v>
          </cell>
          <cell r="F2077">
            <v>35</v>
          </cell>
        </row>
        <row r="2078">
          <cell r="A2078">
            <v>4390</v>
          </cell>
          <cell r="B2078" t="str">
            <v>HYDROCONTROL RW-6108 275 KG.</v>
          </cell>
          <cell r="C2078">
            <v>1</v>
          </cell>
          <cell r="D2078">
            <v>1</v>
          </cell>
          <cell r="E2078" t="str">
            <v>Sobre Pedido</v>
          </cell>
          <cell r="F2078">
            <v>14</v>
          </cell>
        </row>
        <row r="2079">
          <cell r="A2079">
            <v>4391</v>
          </cell>
          <cell r="B2079" t="str">
            <v>HYDROCONTROL RW-6320   200 LTS</v>
          </cell>
          <cell r="C2079">
            <v>1</v>
          </cell>
          <cell r="D2079">
            <v>1</v>
          </cell>
          <cell r="E2079" t="str">
            <v>Sobre Pedido</v>
          </cell>
          <cell r="F2079">
            <v>35</v>
          </cell>
        </row>
        <row r="2080">
          <cell r="A2080">
            <v>4394</v>
          </cell>
          <cell r="B2080" t="str">
            <v>HYDROCONTROL RW-6323  204 KG.</v>
          </cell>
          <cell r="C2080">
            <v>1</v>
          </cell>
          <cell r="D2080">
            <v>1</v>
          </cell>
          <cell r="E2080" t="str">
            <v>Sobre Pedido</v>
          </cell>
          <cell r="F2080">
            <v>35</v>
          </cell>
        </row>
        <row r="2081">
          <cell r="A2081">
            <v>4395</v>
          </cell>
          <cell r="B2081" t="str">
            <v>HYDROCONTROL RW-6140 200 LTS.</v>
          </cell>
          <cell r="C2081">
            <v>1</v>
          </cell>
          <cell r="D2081">
            <v>1</v>
          </cell>
          <cell r="E2081" t="str">
            <v>Sobre Pedido</v>
          </cell>
          <cell r="F2081">
            <v>35</v>
          </cell>
        </row>
        <row r="2082">
          <cell r="A2082">
            <v>4396</v>
          </cell>
          <cell r="B2082" t="str">
            <v>HYDROCONTROL RW-6401 200 KG.</v>
          </cell>
          <cell r="C2082">
            <v>1</v>
          </cell>
          <cell r="D2082">
            <v>1</v>
          </cell>
          <cell r="E2082" t="str">
            <v>Sobre Pedido</v>
          </cell>
          <cell r="F2082">
            <v>67</v>
          </cell>
        </row>
        <row r="2083">
          <cell r="A2083">
            <v>4397</v>
          </cell>
          <cell r="B2083" t="str">
            <v>HYDROCONTROL RW-6401 216 KG.</v>
          </cell>
          <cell r="C2083">
            <v>1</v>
          </cell>
          <cell r="D2083">
            <v>1</v>
          </cell>
          <cell r="E2083" t="str">
            <v>Sobre Pedido</v>
          </cell>
          <cell r="F2083">
            <v>67</v>
          </cell>
        </row>
        <row r="2084">
          <cell r="A2084">
            <v>4398</v>
          </cell>
          <cell r="B2084" t="str">
            <v>HYDROCONTROL RW-6401 A GRANEL</v>
          </cell>
          <cell r="C2084">
            <v>1</v>
          </cell>
          <cell r="D2084">
            <v>1</v>
          </cell>
          <cell r="E2084" t="str">
            <v>Sobre Pedido</v>
          </cell>
          <cell r="F2084">
            <v>67</v>
          </cell>
        </row>
        <row r="2085">
          <cell r="A2085">
            <v>4399</v>
          </cell>
          <cell r="B2085" t="str">
            <v>HYDROCONTROL RW-6401 1080 KG.</v>
          </cell>
          <cell r="C2085">
            <v>1</v>
          </cell>
          <cell r="D2085">
            <v>1</v>
          </cell>
          <cell r="E2085" t="str">
            <v>Sobre Pedido</v>
          </cell>
          <cell r="F2085">
            <v>67</v>
          </cell>
        </row>
        <row r="2086">
          <cell r="A2086">
            <v>4400</v>
          </cell>
          <cell r="B2086" t="str">
            <v>HYDROCONTROL RW-6562  200 LT</v>
          </cell>
          <cell r="C2086">
            <v>1</v>
          </cell>
          <cell r="D2086">
            <v>1</v>
          </cell>
          <cell r="E2086" t="str">
            <v>Sobre Pedido</v>
          </cell>
          <cell r="F2086">
            <v>35</v>
          </cell>
        </row>
        <row r="2087">
          <cell r="A2087">
            <v>4409</v>
          </cell>
          <cell r="B2087" t="str">
            <v>HYDROCONTROL RW-6567  1,100 KG</v>
          </cell>
          <cell r="C2087">
            <v>1</v>
          </cell>
          <cell r="D2087">
            <v>1</v>
          </cell>
          <cell r="E2087" t="str">
            <v>Sobre Pedido</v>
          </cell>
          <cell r="F2087">
            <v>35</v>
          </cell>
        </row>
        <row r="2088">
          <cell r="A2088">
            <v>4410</v>
          </cell>
          <cell r="B2088" t="str">
            <v>HYDROCONTROL RW-6564 200 LTS</v>
          </cell>
          <cell r="C2088">
            <v>1</v>
          </cell>
          <cell r="D2088">
            <v>1</v>
          </cell>
          <cell r="E2088" t="str">
            <v>Sobre Pedido</v>
          </cell>
          <cell r="F2088">
            <v>35</v>
          </cell>
        </row>
        <row r="2089">
          <cell r="A2089">
            <v>4411</v>
          </cell>
          <cell r="B2089" t="str">
            <v>HYDROCONTROL RW-6564 20 LTS</v>
          </cell>
          <cell r="C2089">
            <v>1</v>
          </cell>
          <cell r="D2089">
            <v>1</v>
          </cell>
          <cell r="E2089" t="str">
            <v>Sobre Pedido</v>
          </cell>
          <cell r="F2089">
            <v>35</v>
          </cell>
        </row>
        <row r="2090">
          <cell r="A2090">
            <v>4412</v>
          </cell>
          <cell r="B2090" t="str">
            <v>HYDROCONTROL RW-6565 1,100 KG</v>
          </cell>
          <cell r="C2090">
            <v>1</v>
          </cell>
          <cell r="D2090">
            <v>1</v>
          </cell>
          <cell r="E2090" t="str">
            <v>Sobre Pedido</v>
          </cell>
          <cell r="F2090">
            <v>35</v>
          </cell>
        </row>
        <row r="2091">
          <cell r="A2091">
            <v>4413</v>
          </cell>
          <cell r="B2091" t="str">
            <v>HYDROCONTROL RW-6609  25 KGS.</v>
          </cell>
          <cell r="C2091">
            <v>1</v>
          </cell>
          <cell r="D2091">
            <v>1</v>
          </cell>
          <cell r="E2091" t="str">
            <v>Sobre Pedido</v>
          </cell>
          <cell r="F2091">
            <v>90</v>
          </cell>
        </row>
        <row r="2092">
          <cell r="A2092">
            <v>4414</v>
          </cell>
          <cell r="B2092" t="str">
            <v>HYDROCONTROL RW-6627 20 LT</v>
          </cell>
          <cell r="C2092">
            <v>1</v>
          </cell>
          <cell r="D2092">
            <v>1</v>
          </cell>
          <cell r="E2092" t="str">
            <v>Sobre Pedido</v>
          </cell>
          <cell r="F2092">
            <v>35</v>
          </cell>
        </row>
        <row r="2093">
          <cell r="A2093">
            <v>4417</v>
          </cell>
          <cell r="B2093" t="str">
            <v>HYDROCONTROL RW-6629  25 KGS.</v>
          </cell>
          <cell r="C2093">
            <v>1</v>
          </cell>
          <cell r="D2093">
            <v>1</v>
          </cell>
          <cell r="E2093" t="str">
            <v>Sobre Pedido</v>
          </cell>
          <cell r="F2093">
            <v>90</v>
          </cell>
        </row>
        <row r="2094">
          <cell r="A2094">
            <v>4429</v>
          </cell>
          <cell r="B2094" t="str">
            <v>HYDROCONTROL RW-6689 20 KGS.</v>
          </cell>
          <cell r="C2094">
            <v>1</v>
          </cell>
          <cell r="D2094">
            <v>1</v>
          </cell>
          <cell r="E2094" t="str">
            <v>Sobre Pedido</v>
          </cell>
          <cell r="F2094">
            <v>35</v>
          </cell>
        </row>
        <row r="2095">
          <cell r="A2095">
            <v>4430</v>
          </cell>
          <cell r="B2095" t="str">
            <v>HYDROCONTROL RW-6689 200 KGS.</v>
          </cell>
          <cell r="C2095">
            <v>1</v>
          </cell>
          <cell r="D2095">
            <v>1</v>
          </cell>
          <cell r="E2095" t="str">
            <v>Sobre Pedido</v>
          </cell>
          <cell r="F2095">
            <v>35</v>
          </cell>
        </row>
        <row r="2096">
          <cell r="A2096">
            <v>4449</v>
          </cell>
          <cell r="B2096" t="str">
            <v>HYDROCONTROL RW-6837 20 LT</v>
          </cell>
          <cell r="C2096">
            <v>1</v>
          </cell>
          <cell r="D2096">
            <v>1</v>
          </cell>
          <cell r="E2096" t="str">
            <v>Sobre Pedido</v>
          </cell>
          <cell r="F2096">
            <v>35</v>
          </cell>
        </row>
        <row r="2097">
          <cell r="A2097">
            <v>4450</v>
          </cell>
          <cell r="B2097" t="str">
            <v>HYDROCONTROL RW-6837  200 LTS</v>
          </cell>
          <cell r="C2097">
            <v>1</v>
          </cell>
          <cell r="D2097">
            <v>1</v>
          </cell>
          <cell r="E2097" t="str">
            <v>Sobre Pedido</v>
          </cell>
          <cell r="F2097">
            <v>35</v>
          </cell>
        </row>
        <row r="2098">
          <cell r="A2098">
            <v>4455</v>
          </cell>
          <cell r="B2098" t="str">
            <v>HYDROCONTROL RW-6845 25 KGS</v>
          </cell>
          <cell r="C2098">
            <v>1</v>
          </cell>
          <cell r="D2098">
            <v>1</v>
          </cell>
          <cell r="E2098" t="str">
            <v>Sobre Pedido</v>
          </cell>
          <cell r="F2098">
            <v>90</v>
          </cell>
        </row>
        <row r="2099">
          <cell r="A2099">
            <v>4456</v>
          </cell>
          <cell r="B2099" t="str">
            <v>HYDROCONTROL RW-6805  25 KGS.</v>
          </cell>
          <cell r="C2099">
            <v>1</v>
          </cell>
          <cell r="D2099">
            <v>1</v>
          </cell>
          <cell r="E2099" t="str">
            <v>Sobre Pedido</v>
          </cell>
          <cell r="F2099">
            <v>90</v>
          </cell>
        </row>
        <row r="2100">
          <cell r="A2100">
            <v>4458</v>
          </cell>
          <cell r="B2100" t="str">
            <v>HYDROCONTROL RW-6815 25 KGS.</v>
          </cell>
          <cell r="C2100">
            <v>1</v>
          </cell>
          <cell r="D2100">
            <v>1</v>
          </cell>
          <cell r="E2100" t="str">
            <v>Sobre Pedido</v>
          </cell>
          <cell r="F2100">
            <v>90</v>
          </cell>
        </row>
        <row r="2101">
          <cell r="A2101">
            <v>4459</v>
          </cell>
          <cell r="B2101" t="str">
            <v>HYDROCONTROL RW-6805 APM 25 KG</v>
          </cell>
          <cell r="C2101">
            <v>1</v>
          </cell>
          <cell r="D2101">
            <v>1</v>
          </cell>
          <cell r="E2101" t="str">
            <v>Sobre Pedido</v>
          </cell>
          <cell r="F2101">
            <v>21</v>
          </cell>
        </row>
        <row r="2102">
          <cell r="A2102">
            <v>4460</v>
          </cell>
          <cell r="B2102" t="str">
            <v>HYDROCONTROL RW-6820  25 KGS.</v>
          </cell>
          <cell r="C2102">
            <v>1</v>
          </cell>
          <cell r="D2102">
            <v>1</v>
          </cell>
          <cell r="E2102" t="str">
            <v>Sobre Pedido</v>
          </cell>
          <cell r="F2102">
            <v>90</v>
          </cell>
        </row>
        <row r="2103">
          <cell r="A2103">
            <v>4465</v>
          </cell>
          <cell r="B2103" t="str">
            <v>HYDROCONTROL CSI-101M 200 L.</v>
          </cell>
          <cell r="C2103">
            <v>1</v>
          </cell>
          <cell r="D2103">
            <v>1</v>
          </cell>
          <cell r="E2103" t="str">
            <v>Sobre Pedido</v>
          </cell>
          <cell r="F2103">
            <v>21</v>
          </cell>
        </row>
        <row r="2104">
          <cell r="A2104">
            <v>4466</v>
          </cell>
          <cell r="B2104" t="str">
            <v>HYDROCONTROL RW-6856 25 KG</v>
          </cell>
          <cell r="C2104">
            <v>1</v>
          </cell>
          <cell r="D2104">
            <v>1</v>
          </cell>
          <cell r="E2104" t="str">
            <v>Sobre Pedido</v>
          </cell>
          <cell r="F2104">
            <v>90</v>
          </cell>
        </row>
        <row r="2105">
          <cell r="A2105">
            <v>4468</v>
          </cell>
          <cell r="B2105" t="str">
            <v>BI-495 A  20 LT</v>
          </cell>
          <cell r="C2105">
            <v>10</v>
          </cell>
          <cell r="D2105">
            <v>10</v>
          </cell>
          <cell r="E2105" t="str">
            <v>Sobre Pedido</v>
          </cell>
          <cell r="F2105">
            <v>30</v>
          </cell>
        </row>
        <row r="2106">
          <cell r="A2106">
            <v>4491</v>
          </cell>
          <cell r="B2106" t="str">
            <v>HYDROCONTROL RW-6687 25 KGS.</v>
          </cell>
          <cell r="C2106">
            <v>1</v>
          </cell>
          <cell r="D2106">
            <v>1</v>
          </cell>
          <cell r="E2106" t="str">
            <v>Sobre Pedido</v>
          </cell>
          <cell r="F2106">
            <v>90</v>
          </cell>
        </row>
        <row r="2107">
          <cell r="A2107">
            <v>4494</v>
          </cell>
          <cell r="B2107" t="str">
            <v>HYDROCONTROL RW-6689 M  25 KGS</v>
          </cell>
          <cell r="C2107">
            <v>1</v>
          </cell>
          <cell r="D2107">
            <v>1</v>
          </cell>
          <cell r="E2107" t="str">
            <v>Sobre Pedido</v>
          </cell>
          <cell r="F2107">
            <v>90</v>
          </cell>
        </row>
        <row r="2108">
          <cell r="A2108">
            <v>4499</v>
          </cell>
          <cell r="B2108" t="str">
            <v>HYDROCONTROL RW-6870  25 KGS.</v>
          </cell>
          <cell r="C2108">
            <v>1</v>
          </cell>
          <cell r="D2108">
            <v>1</v>
          </cell>
          <cell r="E2108" t="str">
            <v>Sobre Pedido</v>
          </cell>
          <cell r="F2108">
            <v>90</v>
          </cell>
        </row>
        <row r="2109">
          <cell r="A2109">
            <v>4500</v>
          </cell>
          <cell r="B2109" t="str">
            <v>HYDROCONTROL RW-6110  200 LTS</v>
          </cell>
          <cell r="C2109">
            <v>1</v>
          </cell>
          <cell r="D2109">
            <v>1</v>
          </cell>
          <cell r="E2109" t="str">
            <v>Sobre Pedido</v>
          </cell>
          <cell r="F2109">
            <v>35</v>
          </cell>
        </row>
        <row r="2110">
          <cell r="A2110">
            <v>4501</v>
          </cell>
          <cell r="B2110" t="str">
            <v>VANG. IMPREGNADO 0.25 LTS</v>
          </cell>
          <cell r="C2110">
            <v>12</v>
          </cell>
          <cell r="D2110">
            <v>12</v>
          </cell>
          <cell r="E2110" t="str">
            <v>Sobre Pedido</v>
          </cell>
          <cell r="F2110">
            <v>7</v>
          </cell>
        </row>
        <row r="2111">
          <cell r="A2111">
            <v>4502</v>
          </cell>
          <cell r="B2111" t="str">
            <v>VANG. IMPREGNADOR B/S 19 LT</v>
          </cell>
          <cell r="C2111">
            <v>1</v>
          </cell>
          <cell r="D2111">
            <v>1</v>
          </cell>
          <cell r="E2111" t="str">
            <v>Sobre Pedido</v>
          </cell>
          <cell r="F2111">
            <v>7</v>
          </cell>
        </row>
        <row r="2112">
          <cell r="A2112">
            <v>4504</v>
          </cell>
          <cell r="B2112" t="str">
            <v>VANG. IMPREGNADOR B/S 18 LT</v>
          </cell>
          <cell r="C2112">
            <v>1</v>
          </cell>
          <cell r="D2112">
            <v>1</v>
          </cell>
          <cell r="E2112" t="str">
            <v>Sobre Pedido</v>
          </cell>
          <cell r="F2112">
            <v>7</v>
          </cell>
        </row>
        <row r="2113">
          <cell r="A2113">
            <v>4506</v>
          </cell>
          <cell r="B2113" t="str">
            <v>VANG. IMPREGNADO 0.25 LTS</v>
          </cell>
          <cell r="C2113">
            <v>12</v>
          </cell>
          <cell r="D2113">
            <v>12</v>
          </cell>
          <cell r="E2113" t="str">
            <v>Sobre Pedido</v>
          </cell>
          <cell r="F2113">
            <v>7</v>
          </cell>
        </row>
        <row r="2114">
          <cell r="A2114">
            <v>4509</v>
          </cell>
          <cell r="B2114" t="str">
            <v>VANG. IMPREGNADOR B/A 18 LT</v>
          </cell>
          <cell r="C2114">
            <v>1</v>
          </cell>
          <cell r="D2114">
            <v>1</v>
          </cell>
          <cell r="E2114" t="str">
            <v>Sobre Pedido</v>
          </cell>
          <cell r="F2114">
            <v>7</v>
          </cell>
        </row>
        <row r="2115">
          <cell r="A2115">
            <v>4516</v>
          </cell>
          <cell r="B2115" t="str">
            <v>VANG. SARRICIDA 0.25 LTS</v>
          </cell>
          <cell r="C2115">
            <v>12</v>
          </cell>
          <cell r="D2115">
            <v>12</v>
          </cell>
          <cell r="E2115" t="str">
            <v>Sobre Pedido</v>
          </cell>
          <cell r="F2115">
            <v>7</v>
          </cell>
        </row>
        <row r="2116">
          <cell r="A2116">
            <v>4518</v>
          </cell>
          <cell r="B2116" t="str">
            <v>VANG. SARRICIDA 4 LTS</v>
          </cell>
          <cell r="C2116">
            <v>4</v>
          </cell>
          <cell r="D2116">
            <v>4</v>
          </cell>
          <cell r="E2116" t="str">
            <v>Sobre Pedido</v>
          </cell>
          <cell r="F2116">
            <v>7</v>
          </cell>
        </row>
        <row r="2117">
          <cell r="A2117">
            <v>4519</v>
          </cell>
          <cell r="B2117" t="str">
            <v>VANG. SARRICIDA 18 LTS</v>
          </cell>
          <cell r="C2117">
            <v>1</v>
          </cell>
          <cell r="D2117">
            <v>1</v>
          </cell>
          <cell r="E2117" t="str">
            <v>Sobre Pedido</v>
          </cell>
          <cell r="F2117">
            <v>7</v>
          </cell>
        </row>
        <row r="2118">
          <cell r="A2118">
            <v>4521</v>
          </cell>
          <cell r="B2118" t="str">
            <v>VANG. MULTIUSOS PINO 0.25 LT</v>
          </cell>
          <cell r="C2118">
            <v>12</v>
          </cell>
          <cell r="D2118">
            <v>12</v>
          </cell>
          <cell r="E2118" t="str">
            <v>Sobre Pedido</v>
          </cell>
          <cell r="F2118">
            <v>7</v>
          </cell>
        </row>
        <row r="2119">
          <cell r="A2119">
            <v>4523</v>
          </cell>
          <cell r="B2119" t="str">
            <v>VANG. MULTIUSOS PINO 4 LTS.</v>
          </cell>
          <cell r="C2119">
            <v>4</v>
          </cell>
          <cell r="D2119">
            <v>4</v>
          </cell>
          <cell r="E2119" t="str">
            <v>Sobre Pedido</v>
          </cell>
          <cell r="F2119">
            <v>7</v>
          </cell>
        </row>
        <row r="2120">
          <cell r="A2120">
            <v>4524</v>
          </cell>
          <cell r="B2120" t="str">
            <v>VANG. MULTIUSOS PINO 18 LTS</v>
          </cell>
          <cell r="C2120">
            <v>1</v>
          </cell>
          <cell r="D2120">
            <v>1</v>
          </cell>
          <cell r="E2120" t="str">
            <v>Sobre Pedido</v>
          </cell>
          <cell r="F2120">
            <v>7</v>
          </cell>
        </row>
        <row r="2121">
          <cell r="A2121">
            <v>4525</v>
          </cell>
          <cell r="B2121" t="str">
            <v>VANG. MULTIUSOS PINO 19 LT</v>
          </cell>
          <cell r="C2121">
            <v>1</v>
          </cell>
          <cell r="D2121">
            <v>1</v>
          </cell>
          <cell r="E2121" t="str">
            <v>Sobre Pedido</v>
          </cell>
          <cell r="F2121">
            <v>7</v>
          </cell>
        </row>
        <row r="2122">
          <cell r="A2122">
            <v>4530</v>
          </cell>
          <cell r="B2122" t="str">
            <v>VANG. SARRICIDA 20 LT</v>
          </cell>
          <cell r="C2122">
            <v>1</v>
          </cell>
          <cell r="D2122">
            <v>1</v>
          </cell>
          <cell r="E2122" t="str">
            <v>Sobre Pedido</v>
          </cell>
          <cell r="F2122">
            <v>7</v>
          </cell>
        </row>
        <row r="2123">
          <cell r="A2123">
            <v>4531</v>
          </cell>
          <cell r="B2123" t="str">
            <v>VANG. JABON MANOS LIQ. 0.25 L</v>
          </cell>
          <cell r="C2123">
            <v>12</v>
          </cell>
          <cell r="D2123">
            <v>12</v>
          </cell>
          <cell r="E2123" t="str">
            <v>Sobre Pedido</v>
          </cell>
          <cell r="F2123">
            <v>7</v>
          </cell>
        </row>
        <row r="2124">
          <cell r="A2124">
            <v>4532</v>
          </cell>
          <cell r="B2124" t="str">
            <v>VANG. JABON MANOS LIQ. 0.8 L</v>
          </cell>
          <cell r="C2124">
            <v>6</v>
          </cell>
          <cell r="D2124">
            <v>6</v>
          </cell>
          <cell r="E2124" t="str">
            <v>Sobre Pedido</v>
          </cell>
          <cell r="F2124">
            <v>7</v>
          </cell>
        </row>
        <row r="2125">
          <cell r="A2125">
            <v>4533</v>
          </cell>
          <cell r="B2125" t="str">
            <v>VANG. JABON MANOS LIQ. 4 LTS</v>
          </cell>
          <cell r="C2125">
            <v>4</v>
          </cell>
          <cell r="D2125">
            <v>4</v>
          </cell>
          <cell r="E2125" t="str">
            <v>Sobre Pedido</v>
          </cell>
          <cell r="F2125">
            <v>7</v>
          </cell>
        </row>
        <row r="2126">
          <cell r="A2126">
            <v>4534</v>
          </cell>
          <cell r="B2126" t="str">
            <v>VANG. JABON MANOS LIQ. 18 LTS</v>
          </cell>
          <cell r="C2126">
            <v>1</v>
          </cell>
          <cell r="D2126">
            <v>1</v>
          </cell>
          <cell r="E2126" t="str">
            <v>Sobre Pedido</v>
          </cell>
          <cell r="F2126">
            <v>7</v>
          </cell>
        </row>
        <row r="2127">
          <cell r="A2127">
            <v>4536</v>
          </cell>
          <cell r="B2127" t="str">
            <v>VANG. JABON MANOS CREMA 0.25 L</v>
          </cell>
          <cell r="C2127">
            <v>12</v>
          </cell>
          <cell r="D2127">
            <v>12</v>
          </cell>
          <cell r="E2127" t="str">
            <v>Sobre Pedido</v>
          </cell>
          <cell r="F2127">
            <v>7</v>
          </cell>
        </row>
        <row r="2128">
          <cell r="A2128">
            <v>4537</v>
          </cell>
          <cell r="B2128" t="str">
            <v>VANG. JABON MANOS LIQUIDO 19 L</v>
          </cell>
          <cell r="C2128">
            <v>1</v>
          </cell>
          <cell r="D2128">
            <v>1</v>
          </cell>
          <cell r="E2128" t="str">
            <v>Sobre Pedido</v>
          </cell>
          <cell r="F2128">
            <v>7</v>
          </cell>
        </row>
        <row r="2129">
          <cell r="A2129">
            <v>4538</v>
          </cell>
          <cell r="B2129" t="str">
            <v>VANG. JABON DE MANOS CREMA 4 L</v>
          </cell>
          <cell r="C2129">
            <v>4</v>
          </cell>
          <cell r="D2129">
            <v>4</v>
          </cell>
          <cell r="E2129" t="str">
            <v>Sobre Pedido</v>
          </cell>
          <cell r="F2129">
            <v>7</v>
          </cell>
        </row>
        <row r="2130">
          <cell r="A2130">
            <v>4539</v>
          </cell>
          <cell r="B2130" t="str">
            <v>VANG. JABON DE MANOS CREMA 18L</v>
          </cell>
          <cell r="C2130">
            <v>1</v>
          </cell>
          <cell r="D2130">
            <v>1</v>
          </cell>
          <cell r="E2130" t="str">
            <v>Sobre Pedido</v>
          </cell>
          <cell r="F2130">
            <v>7</v>
          </cell>
        </row>
        <row r="2131">
          <cell r="A2131">
            <v>4542</v>
          </cell>
          <cell r="B2131" t="str">
            <v>VANG. JABON MANOS CREMA 19 LT</v>
          </cell>
          <cell r="C2131">
            <v>1</v>
          </cell>
          <cell r="D2131">
            <v>1</v>
          </cell>
          <cell r="E2131" t="str">
            <v>Sobre Pedido</v>
          </cell>
          <cell r="F2131">
            <v>7</v>
          </cell>
        </row>
        <row r="2132">
          <cell r="A2132">
            <v>4545</v>
          </cell>
          <cell r="B2132" t="str">
            <v>VANG. SARRICIDA 19 LT</v>
          </cell>
          <cell r="C2132">
            <v>1</v>
          </cell>
          <cell r="D2132">
            <v>1</v>
          </cell>
          <cell r="E2132" t="str">
            <v>Sobre Pedido</v>
          </cell>
          <cell r="F2132">
            <v>7</v>
          </cell>
        </row>
        <row r="2133">
          <cell r="A2133">
            <v>4563</v>
          </cell>
          <cell r="B2133" t="str">
            <v>VANG. MULTIUSOS LAVANDA 4 LT</v>
          </cell>
          <cell r="C2133">
            <v>4</v>
          </cell>
          <cell r="D2133">
            <v>4</v>
          </cell>
          <cell r="E2133" t="str">
            <v>Sobre Pedido</v>
          </cell>
          <cell r="F2133">
            <v>7</v>
          </cell>
        </row>
        <row r="2134">
          <cell r="A2134">
            <v>4564</v>
          </cell>
          <cell r="B2134" t="str">
            <v>VANG. MULTIUSOS LAVANDA 18 L</v>
          </cell>
          <cell r="C2134">
            <v>1</v>
          </cell>
          <cell r="D2134">
            <v>1</v>
          </cell>
          <cell r="E2134" t="str">
            <v>Sobre Pedido</v>
          </cell>
          <cell r="F2134">
            <v>7</v>
          </cell>
        </row>
        <row r="2135">
          <cell r="A2135">
            <v>4565</v>
          </cell>
          <cell r="B2135" t="str">
            <v>VANG. MULTIUSOS LAVANDA 19 L</v>
          </cell>
          <cell r="C2135">
            <v>1</v>
          </cell>
          <cell r="D2135">
            <v>1</v>
          </cell>
          <cell r="E2135" t="str">
            <v>Sobre Pedido</v>
          </cell>
          <cell r="F2135">
            <v>7</v>
          </cell>
        </row>
        <row r="2136">
          <cell r="A2136">
            <v>4585</v>
          </cell>
          <cell r="B2136" t="str">
            <v>VANG.JABON MANOS FRESCO 0.8 LT</v>
          </cell>
          <cell r="C2136">
            <v>6</v>
          </cell>
          <cell r="D2136">
            <v>6</v>
          </cell>
          <cell r="E2136" t="str">
            <v>Sobre Pedido</v>
          </cell>
          <cell r="F2136">
            <v>7</v>
          </cell>
        </row>
        <row r="2137">
          <cell r="A2137">
            <v>4586</v>
          </cell>
          <cell r="B2137" t="str">
            <v>VANG.JABON MANOS FRESCO 0.25LT</v>
          </cell>
          <cell r="C2137">
            <v>12</v>
          </cell>
          <cell r="D2137">
            <v>12</v>
          </cell>
          <cell r="E2137" t="str">
            <v>Sobre Pedido</v>
          </cell>
          <cell r="F2137">
            <v>7</v>
          </cell>
        </row>
        <row r="2138">
          <cell r="A2138">
            <v>4588</v>
          </cell>
          <cell r="B2138" t="str">
            <v>VANG.JABON DE MANOS FRESCO 4 L</v>
          </cell>
          <cell r="C2138">
            <v>4</v>
          </cell>
          <cell r="D2138">
            <v>4</v>
          </cell>
          <cell r="E2138" t="str">
            <v>Sobre Pedido</v>
          </cell>
          <cell r="F2138">
            <v>7</v>
          </cell>
        </row>
        <row r="2139">
          <cell r="A2139">
            <v>4589</v>
          </cell>
          <cell r="B2139" t="str">
            <v>VANG.JABON DE MANOS FRESCO 18L</v>
          </cell>
          <cell r="C2139">
            <v>1</v>
          </cell>
          <cell r="D2139">
            <v>1</v>
          </cell>
          <cell r="E2139" t="str">
            <v>Sobre Pedido</v>
          </cell>
          <cell r="F2139">
            <v>7</v>
          </cell>
        </row>
        <row r="2140">
          <cell r="A2140">
            <v>4590</v>
          </cell>
          <cell r="B2140" t="str">
            <v>KEY DESENGRASANTE 4 L CE</v>
          </cell>
          <cell r="C2140">
            <v>4</v>
          </cell>
          <cell r="D2140">
            <v>4</v>
          </cell>
          <cell r="E2140" t="str">
            <v>Sobre Pedido</v>
          </cell>
          <cell r="F2140">
            <v>7</v>
          </cell>
        </row>
        <row r="2141">
          <cell r="A2141">
            <v>4594</v>
          </cell>
          <cell r="B2141" t="str">
            <v>VANG. JABON MANOS FRESCO 19 LT</v>
          </cell>
          <cell r="C2141">
            <v>1</v>
          </cell>
          <cell r="D2141">
            <v>1</v>
          </cell>
          <cell r="E2141" t="str">
            <v>Sobre Pedido</v>
          </cell>
          <cell r="F2141">
            <v>7</v>
          </cell>
        </row>
        <row r="2142">
          <cell r="A2142">
            <v>4595</v>
          </cell>
          <cell r="B2142" t="str">
            <v>KEY SANITIZANTE 4 LTS. C.E.</v>
          </cell>
          <cell r="C2142">
            <v>4</v>
          </cell>
          <cell r="D2142">
            <v>4</v>
          </cell>
          <cell r="E2142" t="str">
            <v>Sobre Pedido</v>
          </cell>
          <cell r="F2142">
            <v>7</v>
          </cell>
        </row>
        <row r="2143">
          <cell r="A2143">
            <v>4598</v>
          </cell>
          <cell r="B2143" t="str">
            <v>KEY DESENGRASANTE ALTA CONC.4L</v>
          </cell>
          <cell r="C2143">
            <v>4</v>
          </cell>
          <cell r="D2143">
            <v>4</v>
          </cell>
          <cell r="E2143" t="str">
            <v>Sobre Pedido</v>
          </cell>
          <cell r="F2143">
            <v>7</v>
          </cell>
        </row>
        <row r="2144">
          <cell r="A2144">
            <v>4599</v>
          </cell>
          <cell r="B2144" t="str">
            <v>KEY DESENGRASANTE ALTACONC.20L</v>
          </cell>
          <cell r="C2144">
            <v>1</v>
          </cell>
          <cell r="D2144">
            <v>1</v>
          </cell>
          <cell r="E2144" t="str">
            <v>Sobre Pedido</v>
          </cell>
          <cell r="F2144">
            <v>7</v>
          </cell>
        </row>
        <row r="2145">
          <cell r="A2145">
            <v>4600</v>
          </cell>
          <cell r="B2145" t="str">
            <v>VANG. JABON MANOS FRESCO 200 L</v>
          </cell>
          <cell r="C2145">
            <v>1</v>
          </cell>
          <cell r="D2145">
            <v>1</v>
          </cell>
          <cell r="E2145" t="str">
            <v>Sobre Pedido</v>
          </cell>
          <cell r="F2145">
            <v>7</v>
          </cell>
        </row>
        <row r="2146">
          <cell r="A2146">
            <v>4603</v>
          </cell>
          <cell r="B2146" t="str">
            <v>KEY DESENGRASANTE 4 LTS.</v>
          </cell>
          <cell r="C2146">
            <v>4</v>
          </cell>
          <cell r="D2146">
            <v>4</v>
          </cell>
          <cell r="E2146" t="str">
            <v>Sobre Pedido</v>
          </cell>
          <cell r="F2146">
            <v>7</v>
          </cell>
        </row>
        <row r="2147">
          <cell r="A2147">
            <v>4604</v>
          </cell>
          <cell r="B2147" t="str">
            <v>KEY DESENGRASANTE 20 LTS</v>
          </cell>
          <cell r="C2147">
            <v>1</v>
          </cell>
          <cell r="D2147">
            <v>1</v>
          </cell>
          <cell r="E2147" t="str">
            <v>Sobre Pedido</v>
          </cell>
          <cell r="F2147">
            <v>7</v>
          </cell>
        </row>
        <row r="2148">
          <cell r="A2148">
            <v>4606</v>
          </cell>
          <cell r="B2148" t="str">
            <v>KEY DESENGRASANTE EXPRESS PLUS</v>
          </cell>
          <cell r="C2148">
            <v>4</v>
          </cell>
          <cell r="D2148">
            <v>4</v>
          </cell>
          <cell r="E2148" t="str">
            <v>Stock</v>
          </cell>
          <cell r="F2148">
            <v>8</v>
          </cell>
        </row>
        <row r="2149">
          <cell r="A2149">
            <v>4608</v>
          </cell>
          <cell r="B2149" t="str">
            <v>KEY DESENGRASANTE EXPRESS 4 LT</v>
          </cell>
          <cell r="C2149">
            <v>4</v>
          </cell>
          <cell r="D2149">
            <v>4</v>
          </cell>
          <cell r="E2149" t="str">
            <v>Sobre Pedido</v>
          </cell>
          <cell r="F2149">
            <v>21</v>
          </cell>
        </row>
        <row r="2150">
          <cell r="A2150">
            <v>4614</v>
          </cell>
          <cell r="B2150" t="str">
            <v>KEY DESINFECTANTE FRUTAL 20 LT</v>
          </cell>
          <cell r="C2150">
            <v>1</v>
          </cell>
          <cell r="D2150">
            <v>1</v>
          </cell>
          <cell r="E2150" t="str">
            <v>Sobre Pedido</v>
          </cell>
          <cell r="F2150">
            <v>21</v>
          </cell>
        </row>
        <row r="2151">
          <cell r="A2151">
            <v>4619</v>
          </cell>
          <cell r="B2151" t="str">
            <v>KEY SARRICIDA (CIFRA) 20 LTS</v>
          </cell>
          <cell r="C2151">
            <v>1</v>
          </cell>
          <cell r="D2151">
            <v>1</v>
          </cell>
          <cell r="E2151" t="str">
            <v>Sobre Pedido</v>
          </cell>
          <cell r="F2151">
            <v>7</v>
          </cell>
        </row>
        <row r="2152">
          <cell r="A2152">
            <v>4628</v>
          </cell>
          <cell r="B2152" t="str">
            <v>KEY SANITIZANTE 4 L</v>
          </cell>
          <cell r="C2152">
            <v>4</v>
          </cell>
          <cell r="D2152">
            <v>4</v>
          </cell>
          <cell r="E2152" t="str">
            <v>Stock</v>
          </cell>
          <cell r="F2152">
            <v>8</v>
          </cell>
        </row>
        <row r="2153">
          <cell r="A2153">
            <v>4629</v>
          </cell>
          <cell r="B2153" t="str">
            <v>KEY SANITIZANTE 20 L</v>
          </cell>
          <cell r="C2153">
            <v>1</v>
          </cell>
          <cell r="D2153">
            <v>1</v>
          </cell>
          <cell r="E2153" t="str">
            <v>Stock</v>
          </cell>
          <cell r="F2153">
            <v>8</v>
          </cell>
        </row>
        <row r="2154">
          <cell r="A2154">
            <v>4632</v>
          </cell>
          <cell r="B2154" t="str">
            <v>KEY DESINF. FRUTAS Y VERD.1 LT</v>
          </cell>
          <cell r="C2154">
            <v>1</v>
          </cell>
          <cell r="D2154">
            <v>1</v>
          </cell>
          <cell r="E2154" t="str">
            <v>Stock</v>
          </cell>
          <cell r="F2154">
            <v>7</v>
          </cell>
        </row>
        <row r="2155">
          <cell r="A2155">
            <v>4633</v>
          </cell>
          <cell r="B2155" t="str">
            <v>KEY DESINF.FRUTAS Y VERDURAS4L</v>
          </cell>
          <cell r="C2155">
            <v>4</v>
          </cell>
          <cell r="D2155">
            <v>4</v>
          </cell>
          <cell r="E2155" t="str">
            <v>Stock</v>
          </cell>
          <cell r="F2155">
            <v>8</v>
          </cell>
        </row>
        <row r="2156">
          <cell r="A2156">
            <v>4637</v>
          </cell>
          <cell r="B2156" t="str">
            <v>KEY JABON PARA MANO 0.8 LTS</v>
          </cell>
          <cell r="C2156">
            <v>6</v>
          </cell>
          <cell r="D2156">
            <v>6</v>
          </cell>
          <cell r="E2156" t="str">
            <v>Stock</v>
          </cell>
          <cell r="F2156">
            <v>7</v>
          </cell>
        </row>
        <row r="2157">
          <cell r="A2157">
            <v>4642</v>
          </cell>
          <cell r="B2157" t="str">
            <v>KEY SANITIZANTE P/MANOS 0.8 LT</v>
          </cell>
          <cell r="C2157">
            <v>6</v>
          </cell>
          <cell r="D2157">
            <v>6</v>
          </cell>
          <cell r="E2157" t="str">
            <v>Stock</v>
          </cell>
          <cell r="F2157">
            <v>7</v>
          </cell>
        </row>
        <row r="2158">
          <cell r="A2158">
            <v>4643</v>
          </cell>
          <cell r="B2158" t="str">
            <v>KEY DESINF.FRUT.VERD.NVO.NCC4L</v>
          </cell>
          <cell r="C2158">
            <v>4</v>
          </cell>
          <cell r="D2158">
            <v>4</v>
          </cell>
          <cell r="E2158" t="str">
            <v>Stock</v>
          </cell>
          <cell r="F2158">
            <v>8</v>
          </cell>
        </row>
        <row r="2159">
          <cell r="A2159">
            <v>4648</v>
          </cell>
          <cell r="B2159" t="str">
            <v>KEY SANITIZANTE ALTA CONC.4LT</v>
          </cell>
          <cell r="C2159">
            <v>4</v>
          </cell>
          <cell r="D2159">
            <v>4</v>
          </cell>
          <cell r="E2159" t="str">
            <v>Stock</v>
          </cell>
          <cell r="F2159">
            <v>7</v>
          </cell>
        </row>
        <row r="2160">
          <cell r="A2160">
            <v>4654</v>
          </cell>
          <cell r="B2160" t="str">
            <v>KEY CERA ACRILICA P 20 LTS</v>
          </cell>
          <cell r="C2160">
            <v>1</v>
          </cell>
          <cell r="D2160">
            <v>1</v>
          </cell>
          <cell r="E2160" t="str">
            <v>Stock</v>
          </cell>
          <cell r="F2160">
            <v>7</v>
          </cell>
        </row>
        <row r="2161">
          <cell r="A2161">
            <v>4656</v>
          </cell>
          <cell r="B2161" t="str">
            <v>KEY LIMP.DE TABLAS DE CORTE 4L</v>
          </cell>
          <cell r="C2161">
            <v>4</v>
          </cell>
          <cell r="D2161">
            <v>4</v>
          </cell>
          <cell r="E2161" t="str">
            <v>Stock</v>
          </cell>
          <cell r="F2161">
            <v>8</v>
          </cell>
        </row>
        <row r="2162">
          <cell r="A2162">
            <v>4663</v>
          </cell>
          <cell r="B2162" t="str">
            <v>KEY DESENG.MULTIFUNCIONAL CONC</v>
          </cell>
          <cell r="C2162">
            <v>4</v>
          </cell>
          <cell r="D2162">
            <v>4</v>
          </cell>
          <cell r="E2162" t="str">
            <v>Stock</v>
          </cell>
          <cell r="F2162">
            <v>7</v>
          </cell>
        </row>
        <row r="2163">
          <cell r="A2163">
            <v>4666</v>
          </cell>
          <cell r="B2163" t="str">
            <v>CONCRESEL 210   20 LT</v>
          </cell>
          <cell r="C2163">
            <v>1</v>
          </cell>
          <cell r="D2163">
            <v>1</v>
          </cell>
          <cell r="E2163" t="str">
            <v>Sobre Pedido</v>
          </cell>
          <cell r="F2163">
            <v>21</v>
          </cell>
        </row>
        <row r="2164">
          <cell r="A2164">
            <v>4667</v>
          </cell>
          <cell r="B2164" t="str">
            <v>CONCRESEL 210   55 GAL.</v>
          </cell>
          <cell r="C2164">
            <v>1</v>
          </cell>
          <cell r="D2164">
            <v>1</v>
          </cell>
          <cell r="E2164" t="str">
            <v>Sobre Pedido</v>
          </cell>
          <cell r="F2164">
            <v>21</v>
          </cell>
        </row>
        <row r="2165">
          <cell r="A2165">
            <v>4668</v>
          </cell>
          <cell r="B2165" t="str">
            <v>CONCRESEL 220</v>
          </cell>
          <cell r="C2165">
            <v>1</v>
          </cell>
          <cell r="D2165">
            <v>1</v>
          </cell>
          <cell r="E2165" t="str">
            <v>Sobre Pedido</v>
          </cell>
          <cell r="F2165">
            <v>21</v>
          </cell>
        </row>
        <row r="2166">
          <cell r="A2166">
            <v>4669</v>
          </cell>
          <cell r="B2166" t="str">
            <v>CONCRESEL 250</v>
          </cell>
          <cell r="C2166">
            <v>1</v>
          </cell>
          <cell r="D2166">
            <v>1</v>
          </cell>
          <cell r="E2166" t="str">
            <v>Sobre Pedido</v>
          </cell>
          <cell r="F2166">
            <v>21</v>
          </cell>
        </row>
        <row r="2167">
          <cell r="A2167">
            <v>4670</v>
          </cell>
          <cell r="B2167" t="str">
            <v>CONCRESEL 100</v>
          </cell>
          <cell r="C2167">
            <v>1</v>
          </cell>
          <cell r="D2167">
            <v>1</v>
          </cell>
          <cell r="E2167" t="str">
            <v>Sobre Pedido</v>
          </cell>
          <cell r="F2167">
            <v>14</v>
          </cell>
        </row>
        <row r="2168">
          <cell r="A2168">
            <v>4671</v>
          </cell>
          <cell r="B2168" t="str">
            <v>CONCRESEL 300 RQ</v>
          </cell>
          <cell r="C2168">
            <v>1</v>
          </cell>
          <cell r="D2168">
            <v>1</v>
          </cell>
          <cell r="E2168" t="str">
            <v>Sobre Pedido</v>
          </cell>
          <cell r="F2168">
            <v>14</v>
          </cell>
        </row>
        <row r="2169">
          <cell r="A2169">
            <v>4672</v>
          </cell>
          <cell r="B2169" t="str">
            <v>CONCRESEL 400 SD (PRIMARIO)</v>
          </cell>
          <cell r="C2169">
            <v>1</v>
          </cell>
          <cell r="D2169">
            <v>1</v>
          </cell>
          <cell r="E2169" t="str">
            <v>Sobre Pedido</v>
          </cell>
          <cell r="F2169">
            <v>14</v>
          </cell>
        </row>
        <row r="2170">
          <cell r="A2170">
            <v>4673</v>
          </cell>
          <cell r="B2170" t="str">
            <v>CONCRESEL 400 SD RECUBRIMIENTO</v>
          </cell>
          <cell r="C2170">
            <v>1</v>
          </cell>
          <cell r="D2170">
            <v>1</v>
          </cell>
          <cell r="E2170" t="str">
            <v>Sobre Pedido</v>
          </cell>
          <cell r="F2170">
            <v>14</v>
          </cell>
        </row>
        <row r="2171">
          <cell r="A2171">
            <v>4674</v>
          </cell>
          <cell r="B2171" t="str">
            <v>CONCRESEL 450 SD (PRIMARIO)</v>
          </cell>
          <cell r="C2171">
            <v>1</v>
          </cell>
          <cell r="D2171">
            <v>1</v>
          </cell>
          <cell r="E2171" t="str">
            <v>Sobre Pedido</v>
          </cell>
          <cell r="F2171">
            <v>14</v>
          </cell>
        </row>
        <row r="2172">
          <cell r="A2172">
            <v>4675</v>
          </cell>
          <cell r="B2172" t="str">
            <v>CONCRESEL 450 SD RECUBRIMIENTO</v>
          </cell>
          <cell r="C2172">
            <v>1</v>
          </cell>
          <cell r="D2172">
            <v>1</v>
          </cell>
          <cell r="E2172" t="str">
            <v>Sobre Pedido</v>
          </cell>
          <cell r="F2172">
            <v>14</v>
          </cell>
        </row>
        <row r="2173">
          <cell r="A2173">
            <v>4676</v>
          </cell>
          <cell r="B2173" t="str">
            <v>EPOCOT 200 (PRIMARIO)</v>
          </cell>
          <cell r="C2173">
            <v>1</v>
          </cell>
          <cell r="D2173">
            <v>1</v>
          </cell>
          <cell r="E2173" t="str">
            <v>Sobre Pedido</v>
          </cell>
          <cell r="F2173">
            <v>14</v>
          </cell>
        </row>
        <row r="2174">
          <cell r="A2174">
            <v>4677</v>
          </cell>
          <cell r="B2174" t="str">
            <v>EPOCOT 200 (RECUBRIMIENTO)</v>
          </cell>
          <cell r="C2174">
            <v>1</v>
          </cell>
          <cell r="D2174">
            <v>1</v>
          </cell>
          <cell r="E2174" t="str">
            <v>Sobre Pedido</v>
          </cell>
          <cell r="F2174">
            <v>14</v>
          </cell>
        </row>
        <row r="2175">
          <cell r="A2175">
            <v>4678</v>
          </cell>
          <cell r="B2175" t="str">
            <v>EPOROK 100 (PRIMARIO) KIT</v>
          </cell>
          <cell r="C2175">
            <v>1</v>
          </cell>
          <cell r="D2175">
            <v>1</v>
          </cell>
          <cell r="E2175" t="str">
            <v>Sobre Pedido</v>
          </cell>
          <cell r="F2175">
            <v>21</v>
          </cell>
        </row>
        <row r="2176">
          <cell r="A2176">
            <v>4679</v>
          </cell>
          <cell r="B2176" t="str">
            <v>EPOROK 100 (MORTERO) KIT</v>
          </cell>
          <cell r="C2176">
            <v>1</v>
          </cell>
          <cell r="D2176">
            <v>1</v>
          </cell>
          <cell r="E2176" t="str">
            <v>Sobre Pedido</v>
          </cell>
          <cell r="F2176">
            <v>14</v>
          </cell>
        </row>
        <row r="2177">
          <cell r="A2177">
            <v>4680</v>
          </cell>
          <cell r="B2177" t="str">
            <v>EPOROK 100 (ACABADO)</v>
          </cell>
          <cell r="C2177">
            <v>1</v>
          </cell>
          <cell r="D2177">
            <v>1</v>
          </cell>
          <cell r="E2177" t="str">
            <v>Stock</v>
          </cell>
          <cell r="F2177">
            <v>14</v>
          </cell>
        </row>
        <row r="2178">
          <cell r="A2178">
            <v>4681</v>
          </cell>
          <cell r="B2178" t="str">
            <v>PIGMENTO CONCRESEL GRIS LIGHT</v>
          </cell>
          <cell r="C2178">
            <v>1</v>
          </cell>
          <cell r="D2178">
            <v>1</v>
          </cell>
          <cell r="E2178" t="str">
            <v>Sobre Pedido</v>
          </cell>
          <cell r="F2178">
            <v>21</v>
          </cell>
        </row>
        <row r="2179">
          <cell r="A2179">
            <v>4682</v>
          </cell>
          <cell r="B2179" t="str">
            <v>PIGMENTO CONCRESEL GRIS OXFORD</v>
          </cell>
          <cell r="C2179">
            <v>1</v>
          </cell>
          <cell r="D2179">
            <v>1</v>
          </cell>
          <cell r="E2179" t="str">
            <v>Sobre Pedido</v>
          </cell>
          <cell r="F2179">
            <v>14</v>
          </cell>
        </row>
        <row r="2180">
          <cell r="A2180">
            <v>4683</v>
          </cell>
          <cell r="B2180" t="str">
            <v>PIGMENTO CONCRESEL GRIS MEDIO</v>
          </cell>
          <cell r="C2180">
            <v>1</v>
          </cell>
          <cell r="D2180">
            <v>1</v>
          </cell>
          <cell r="E2180" t="str">
            <v>Sobre Pedido</v>
          </cell>
          <cell r="F2180">
            <v>14</v>
          </cell>
        </row>
        <row r="2181">
          <cell r="A2181">
            <v>4684</v>
          </cell>
          <cell r="B2181" t="str">
            <v>PIGMENTO CONCRESEL GRIS STEEL</v>
          </cell>
          <cell r="C2181">
            <v>1</v>
          </cell>
          <cell r="D2181">
            <v>1</v>
          </cell>
          <cell r="E2181" t="str">
            <v>Sobre Pedido</v>
          </cell>
          <cell r="F2181">
            <v>14</v>
          </cell>
        </row>
        <row r="2182">
          <cell r="A2182">
            <v>4685</v>
          </cell>
          <cell r="B2182" t="str">
            <v>PIGMENTO CONCRESEL BEIGE RAFFI</v>
          </cell>
          <cell r="C2182">
            <v>1</v>
          </cell>
          <cell r="D2182">
            <v>1</v>
          </cell>
          <cell r="E2182" t="str">
            <v>Sobre Pedido</v>
          </cell>
          <cell r="F2182">
            <v>14</v>
          </cell>
        </row>
        <row r="2183">
          <cell r="A2183">
            <v>4686</v>
          </cell>
          <cell r="B2183" t="str">
            <v>PIGMENTO CONCRESEL BEIGE</v>
          </cell>
          <cell r="C2183">
            <v>1</v>
          </cell>
          <cell r="D2183">
            <v>1</v>
          </cell>
          <cell r="E2183" t="str">
            <v>Sobre Pedido</v>
          </cell>
          <cell r="F2183">
            <v>14</v>
          </cell>
        </row>
        <row r="2184">
          <cell r="A2184">
            <v>4687</v>
          </cell>
          <cell r="B2184" t="str">
            <v>PIGMENTO CONCRESEL ROJO TERRA</v>
          </cell>
          <cell r="C2184">
            <v>1</v>
          </cell>
          <cell r="D2184">
            <v>1</v>
          </cell>
          <cell r="E2184" t="str">
            <v>Sobre Pedido</v>
          </cell>
          <cell r="F2184">
            <v>14</v>
          </cell>
        </row>
        <row r="2185">
          <cell r="A2185">
            <v>4688</v>
          </cell>
          <cell r="B2185" t="str">
            <v>PIGMENTO CONCRESEL AZUL COLONI</v>
          </cell>
          <cell r="C2185">
            <v>1</v>
          </cell>
          <cell r="D2185">
            <v>1</v>
          </cell>
          <cell r="E2185" t="str">
            <v>Sobre Pedido</v>
          </cell>
          <cell r="F2185">
            <v>21</v>
          </cell>
        </row>
        <row r="2186">
          <cell r="A2186">
            <v>4689</v>
          </cell>
          <cell r="B2186" t="str">
            <v>PIGMENTO CONCRESEL AZUL</v>
          </cell>
          <cell r="C2186">
            <v>1</v>
          </cell>
          <cell r="D2186">
            <v>1</v>
          </cell>
          <cell r="E2186" t="str">
            <v>Sobre Pedido</v>
          </cell>
          <cell r="F2186">
            <v>14</v>
          </cell>
        </row>
        <row r="2187">
          <cell r="A2187">
            <v>4690</v>
          </cell>
          <cell r="B2187" t="str">
            <v>PIGMENTO CONCRESEL NEGRO</v>
          </cell>
          <cell r="C2187">
            <v>1</v>
          </cell>
          <cell r="D2187">
            <v>1</v>
          </cell>
          <cell r="E2187" t="str">
            <v>Stock</v>
          </cell>
          <cell r="F2187">
            <v>14</v>
          </cell>
        </row>
        <row r="2188">
          <cell r="A2188">
            <v>4691</v>
          </cell>
          <cell r="B2188" t="str">
            <v>PIGMENTO CONCRESEL VERDE PISTA</v>
          </cell>
          <cell r="C2188">
            <v>1</v>
          </cell>
          <cell r="D2188">
            <v>1</v>
          </cell>
          <cell r="E2188" t="str">
            <v>Stock</v>
          </cell>
          <cell r="F2188">
            <v>14</v>
          </cell>
        </row>
        <row r="2189">
          <cell r="A2189">
            <v>4692</v>
          </cell>
          <cell r="B2189" t="str">
            <v>PIGMENTO CONCRESEL VERDE</v>
          </cell>
          <cell r="C2189">
            <v>1</v>
          </cell>
          <cell r="D2189">
            <v>1</v>
          </cell>
          <cell r="E2189" t="str">
            <v>Stock</v>
          </cell>
          <cell r="F2189">
            <v>14</v>
          </cell>
        </row>
        <row r="2190">
          <cell r="A2190">
            <v>4693</v>
          </cell>
          <cell r="B2190" t="str">
            <v>PIGMENTO CONCRESEL BLANCO</v>
          </cell>
          <cell r="C2190">
            <v>1</v>
          </cell>
          <cell r="D2190">
            <v>1</v>
          </cell>
          <cell r="E2190" t="str">
            <v>Sobre Pedido</v>
          </cell>
          <cell r="F2190">
            <v>14</v>
          </cell>
        </row>
        <row r="2191">
          <cell r="A2191">
            <v>4694</v>
          </cell>
          <cell r="B2191" t="str">
            <v>PIGMENTO CONCRESEL AMARILLO TR</v>
          </cell>
          <cell r="C2191">
            <v>1</v>
          </cell>
          <cell r="D2191">
            <v>1</v>
          </cell>
          <cell r="E2191" t="str">
            <v>Sobre Pedido</v>
          </cell>
          <cell r="F2191">
            <v>14</v>
          </cell>
        </row>
        <row r="2192">
          <cell r="A2192">
            <v>4695</v>
          </cell>
          <cell r="B2192" t="str">
            <v>EPOROK PRIMARIO PARTE A 2.25 L</v>
          </cell>
          <cell r="C2192">
            <v>1</v>
          </cell>
          <cell r="D2192">
            <v>1</v>
          </cell>
          <cell r="E2192" t="str">
            <v>Sobre Pedido</v>
          </cell>
          <cell r="F2192">
            <v>14</v>
          </cell>
        </row>
        <row r="2193">
          <cell r="A2193">
            <v>4696</v>
          </cell>
          <cell r="B2193" t="str">
            <v>KEY GLOX ENDURECEDOR 19 LT.</v>
          </cell>
          <cell r="C2193">
            <v>1</v>
          </cell>
          <cell r="D2193">
            <v>1</v>
          </cell>
          <cell r="E2193" t="str">
            <v>Sobre Pedido</v>
          </cell>
          <cell r="F2193">
            <v>14</v>
          </cell>
        </row>
        <row r="2194">
          <cell r="A2194">
            <v>4697</v>
          </cell>
          <cell r="B2194" t="str">
            <v>EPOROK PRIMARIO PARTE B 6.8 LT</v>
          </cell>
          <cell r="C2194">
            <v>1</v>
          </cell>
          <cell r="D2194">
            <v>1</v>
          </cell>
          <cell r="E2194" t="str">
            <v>Sobre Pedido</v>
          </cell>
          <cell r="F2194">
            <v>14</v>
          </cell>
        </row>
        <row r="2195">
          <cell r="A2195">
            <v>4698</v>
          </cell>
          <cell r="B2195" t="str">
            <v>MAGNETIZADOR P/TRAP.WALMART 4L</v>
          </cell>
          <cell r="C2195">
            <v>4</v>
          </cell>
          <cell r="D2195">
            <v>4</v>
          </cell>
          <cell r="E2195" t="str">
            <v>Sobre Pedido</v>
          </cell>
          <cell r="F2195">
            <v>7</v>
          </cell>
        </row>
        <row r="2196">
          <cell r="A2196">
            <v>4699</v>
          </cell>
          <cell r="B2196" t="str">
            <v>CONCRESEL 110 UNIDAD</v>
          </cell>
          <cell r="C2196">
            <v>1</v>
          </cell>
          <cell r="D2196">
            <v>1</v>
          </cell>
          <cell r="E2196" t="str">
            <v>Sobre Pedido</v>
          </cell>
          <cell r="F2196">
            <v>14</v>
          </cell>
        </row>
        <row r="2197">
          <cell r="A2197">
            <v>4700</v>
          </cell>
          <cell r="B2197" t="str">
            <v>PIGMENTO ROJO BRILLANTE (UR-14</v>
          </cell>
          <cell r="C2197">
            <v>1</v>
          </cell>
          <cell r="D2197">
            <v>1</v>
          </cell>
          <cell r="E2197" t="str">
            <v>Sobre Pedido</v>
          </cell>
          <cell r="F2197">
            <v>14</v>
          </cell>
        </row>
        <row r="2198">
          <cell r="A2198">
            <v>4702</v>
          </cell>
          <cell r="B2198" t="str">
            <v>KEY TERMINOX 1 LT</v>
          </cell>
          <cell r="C2198">
            <v>12</v>
          </cell>
          <cell r="D2198">
            <v>900</v>
          </cell>
          <cell r="E2198" t="str">
            <v>Sobre Pedido</v>
          </cell>
          <cell r="F2198">
            <v>42</v>
          </cell>
        </row>
        <row r="2199">
          <cell r="A2199">
            <v>4703</v>
          </cell>
          <cell r="B2199" t="str">
            <v>KEY TERMINOX 4 LT</v>
          </cell>
          <cell r="C2199">
            <v>4</v>
          </cell>
          <cell r="D2199">
            <v>225</v>
          </cell>
          <cell r="E2199" t="str">
            <v>Sobre Pedido</v>
          </cell>
          <cell r="F2199">
            <v>42</v>
          </cell>
        </row>
        <row r="2200">
          <cell r="A2200">
            <v>4714</v>
          </cell>
          <cell r="B2200" t="str">
            <v>HYDROCONTROL CW-103 20 LTS</v>
          </cell>
          <cell r="C2200">
            <v>1</v>
          </cell>
          <cell r="D2200">
            <v>1</v>
          </cell>
          <cell r="E2200" t="str">
            <v>Sobre Pedido</v>
          </cell>
          <cell r="F2200">
            <v>21</v>
          </cell>
        </row>
        <row r="2201">
          <cell r="A2201">
            <v>4715</v>
          </cell>
          <cell r="B2201" t="str">
            <v>HYDROCONTROL CW-103 200 LTS</v>
          </cell>
          <cell r="C2201">
            <v>1</v>
          </cell>
          <cell r="D2201">
            <v>1</v>
          </cell>
          <cell r="E2201" t="str">
            <v>Sobre Pedido</v>
          </cell>
          <cell r="F2201">
            <v>21</v>
          </cell>
        </row>
        <row r="2202">
          <cell r="A2202">
            <v>4719</v>
          </cell>
          <cell r="B2202" t="str">
            <v>HYDROCONTROL CW-209 20 LTS</v>
          </cell>
          <cell r="C2202">
            <v>1</v>
          </cell>
          <cell r="D2202">
            <v>1</v>
          </cell>
          <cell r="E2202" t="str">
            <v>Sobre Pedido</v>
          </cell>
          <cell r="F2202">
            <v>30</v>
          </cell>
        </row>
        <row r="2203">
          <cell r="A2203">
            <v>4720</v>
          </cell>
          <cell r="B2203" t="str">
            <v>HYDROCONTROL CW-209 200 LTS</v>
          </cell>
          <cell r="C2203">
            <v>1</v>
          </cell>
          <cell r="D2203">
            <v>1</v>
          </cell>
          <cell r="E2203" t="str">
            <v>Sobre Pedido</v>
          </cell>
          <cell r="F2203">
            <v>30</v>
          </cell>
        </row>
        <row r="2204">
          <cell r="A2204">
            <v>4724</v>
          </cell>
          <cell r="B2204" t="str">
            <v>HYDROCONTROL CW-310 20 LTS</v>
          </cell>
          <cell r="C2204">
            <v>1</v>
          </cell>
          <cell r="D2204">
            <v>1</v>
          </cell>
          <cell r="E2204" t="str">
            <v>Sobre Pedido</v>
          </cell>
          <cell r="F2204">
            <v>10</v>
          </cell>
        </row>
        <row r="2205">
          <cell r="A2205">
            <v>4725</v>
          </cell>
          <cell r="B2205" t="str">
            <v>HYDROCONTROL CW-310  200 L</v>
          </cell>
          <cell r="C2205">
            <v>1</v>
          </cell>
          <cell r="D2205">
            <v>1</v>
          </cell>
          <cell r="E2205" t="str">
            <v>Sobre Pedido</v>
          </cell>
          <cell r="F2205">
            <v>10</v>
          </cell>
        </row>
        <row r="2206">
          <cell r="A2206">
            <v>4727</v>
          </cell>
          <cell r="B2206" t="str">
            <v>HYDROCONTROL CW-311 22.7 KG.</v>
          </cell>
          <cell r="C2206">
            <v>24</v>
          </cell>
          <cell r="D2206">
            <v>24</v>
          </cell>
          <cell r="E2206" t="str">
            <v>Sobre Pedido</v>
          </cell>
          <cell r="F2206">
            <v>45</v>
          </cell>
        </row>
        <row r="2207">
          <cell r="A2207">
            <v>4728</v>
          </cell>
          <cell r="B2207" t="str">
            <v>HYDROCONTROL CW-314 208 LT.</v>
          </cell>
          <cell r="C2207">
            <v>1</v>
          </cell>
          <cell r="D2207">
            <v>1</v>
          </cell>
          <cell r="E2207" t="str">
            <v>Sobre Pedido</v>
          </cell>
          <cell r="F2207">
            <v>30</v>
          </cell>
        </row>
        <row r="2208">
          <cell r="A2208">
            <v>4730</v>
          </cell>
          <cell r="B2208" t="str">
            <v>HYDROCONTROL CW-404 200 LTS</v>
          </cell>
          <cell r="C2208">
            <v>1</v>
          </cell>
          <cell r="D2208">
            <v>1</v>
          </cell>
          <cell r="E2208" t="str">
            <v>Sobre Pedido</v>
          </cell>
          <cell r="F2208">
            <v>14</v>
          </cell>
        </row>
        <row r="2209">
          <cell r="A2209">
            <v>4734</v>
          </cell>
          <cell r="B2209" t="str">
            <v>HYDROCONTROL DC-100 20 LTS</v>
          </cell>
          <cell r="C2209">
            <v>1</v>
          </cell>
          <cell r="D2209">
            <v>1</v>
          </cell>
          <cell r="E2209" t="str">
            <v>Sobre Pedido</v>
          </cell>
          <cell r="F2209">
            <v>21</v>
          </cell>
        </row>
        <row r="2210">
          <cell r="A2210">
            <v>4737</v>
          </cell>
          <cell r="B2210" t="str">
            <v>BAJA</v>
          </cell>
          <cell r="C2210">
            <v>1</v>
          </cell>
          <cell r="D2210">
            <v>1</v>
          </cell>
          <cell r="E2210" t="str">
            <v>Sobre Pedido</v>
          </cell>
          <cell r="F2210">
            <v>21</v>
          </cell>
        </row>
        <row r="2211">
          <cell r="A2211">
            <v>4738</v>
          </cell>
          <cell r="B2211" t="str">
            <v>HYDROCONTROL SP-8100 200 LT.</v>
          </cell>
          <cell r="C2211">
            <v>1</v>
          </cell>
          <cell r="D2211">
            <v>1</v>
          </cell>
          <cell r="E2211" t="str">
            <v>Sobre Pedido</v>
          </cell>
          <cell r="F2211">
            <v>10</v>
          </cell>
        </row>
        <row r="2212">
          <cell r="A2212">
            <v>4758</v>
          </cell>
          <cell r="B2212" t="str">
            <v>HYDROCONTROL CW-103 F  20 LTS.</v>
          </cell>
          <cell r="C2212">
            <v>1</v>
          </cell>
          <cell r="D2212">
            <v>1</v>
          </cell>
          <cell r="E2212" t="str">
            <v>Sobre Pedido</v>
          </cell>
          <cell r="F2212">
            <v>14</v>
          </cell>
        </row>
        <row r="2213">
          <cell r="A2213">
            <v>4760</v>
          </cell>
          <cell r="B2213" t="str">
            <v>HYDROCONTROL CW-213 20 KG</v>
          </cell>
          <cell r="C2213">
            <v>1</v>
          </cell>
          <cell r="D2213">
            <v>1</v>
          </cell>
          <cell r="E2213" t="str">
            <v>Sobre Pedido</v>
          </cell>
          <cell r="F2213">
            <v>21</v>
          </cell>
        </row>
        <row r="2214">
          <cell r="A2214">
            <v>4762</v>
          </cell>
          <cell r="B2214" t="str">
            <v>ROC-306 20 LT.</v>
          </cell>
          <cell r="C2214">
            <v>1</v>
          </cell>
          <cell r="D2214">
            <v>1</v>
          </cell>
          <cell r="E2214" t="str">
            <v>Sobre Pedido</v>
          </cell>
          <cell r="F2214">
            <v>14</v>
          </cell>
        </row>
        <row r="2215">
          <cell r="A2215">
            <v>4763</v>
          </cell>
          <cell r="B2215" t="str">
            <v>ROC-307 20 KG.</v>
          </cell>
          <cell r="C2215">
            <v>1</v>
          </cell>
          <cell r="D2215">
            <v>1</v>
          </cell>
          <cell r="E2215" t="str">
            <v>Sobre Pedido</v>
          </cell>
          <cell r="F2215">
            <v>14</v>
          </cell>
        </row>
        <row r="2216">
          <cell r="A2216">
            <v>4765</v>
          </cell>
          <cell r="B2216" t="str">
            <v>HYDROCONTROL RW-6709 25 KGS.</v>
          </cell>
          <cell r="C2216">
            <v>1</v>
          </cell>
          <cell r="D2216">
            <v>1</v>
          </cell>
          <cell r="E2216" t="str">
            <v>Sobre Pedido</v>
          </cell>
          <cell r="F2216">
            <v>90</v>
          </cell>
        </row>
        <row r="2217">
          <cell r="A2217">
            <v>4770</v>
          </cell>
          <cell r="B2217" t="str">
            <v>HYDROCONTROL RW-6835 25 KGS.</v>
          </cell>
          <cell r="C2217">
            <v>1</v>
          </cell>
          <cell r="D2217">
            <v>1</v>
          </cell>
          <cell r="E2217" t="str">
            <v>Stock</v>
          </cell>
          <cell r="F2217">
            <v>90</v>
          </cell>
        </row>
        <row r="2218">
          <cell r="A2218">
            <v>4773</v>
          </cell>
          <cell r="B2218" t="str">
            <v>KEY SANITIZANTE PLUS  4 LTS.</v>
          </cell>
          <cell r="C2218">
            <v>4</v>
          </cell>
          <cell r="D2218">
            <v>4</v>
          </cell>
          <cell r="E2218" t="str">
            <v>Sobre Pedido</v>
          </cell>
          <cell r="F2218">
            <v>8</v>
          </cell>
        </row>
        <row r="2219">
          <cell r="A2219">
            <v>4774</v>
          </cell>
          <cell r="B2219" t="str">
            <v>KEY SANITIZANTE PLUS  20 LTS.</v>
          </cell>
          <cell r="C2219">
            <v>1</v>
          </cell>
          <cell r="D2219">
            <v>1</v>
          </cell>
          <cell r="E2219" t="str">
            <v>Sobre Pedido</v>
          </cell>
          <cell r="F2219">
            <v>7</v>
          </cell>
        </row>
        <row r="2220">
          <cell r="A2220">
            <v>4775</v>
          </cell>
          <cell r="B2220" t="str">
            <v>ATRAPAMOSCAS ELECTRONICO VECTO</v>
          </cell>
          <cell r="C2220">
            <v>1</v>
          </cell>
          <cell r="D2220">
            <v>1</v>
          </cell>
          <cell r="E2220" t="str">
            <v>Sobre Pedido</v>
          </cell>
          <cell r="F2220">
            <v>42</v>
          </cell>
        </row>
        <row r="2221">
          <cell r="A2221">
            <v>4776</v>
          </cell>
          <cell r="B2221" t="str">
            <v>ATRAPAMOSCAS ELECTRONICO VECTO</v>
          </cell>
          <cell r="C2221">
            <v>1</v>
          </cell>
          <cell r="D2221">
            <v>1</v>
          </cell>
          <cell r="E2221" t="str">
            <v>Sobre Pedido</v>
          </cell>
          <cell r="F2221">
            <v>28</v>
          </cell>
        </row>
        <row r="2222">
          <cell r="A2222">
            <v>4777</v>
          </cell>
          <cell r="B2222" t="str">
            <v>ATRAPAMOSCAS ELECTRONICO VECTO</v>
          </cell>
          <cell r="C2222">
            <v>1</v>
          </cell>
          <cell r="D2222">
            <v>1</v>
          </cell>
          <cell r="E2222" t="str">
            <v>Sobre Pedido</v>
          </cell>
          <cell r="F2222">
            <v>28</v>
          </cell>
        </row>
        <row r="2223">
          <cell r="A2223">
            <v>4778</v>
          </cell>
          <cell r="B2223" t="str">
            <v>CHAROLAS ENGOMADAS PARA VECTOR</v>
          </cell>
          <cell r="C2223">
            <v>1</v>
          </cell>
          <cell r="D2223">
            <v>1</v>
          </cell>
          <cell r="E2223" t="str">
            <v>Sobre Pedido</v>
          </cell>
          <cell r="F2223">
            <v>42</v>
          </cell>
        </row>
        <row r="2224">
          <cell r="A2224">
            <v>4779</v>
          </cell>
          <cell r="B2224" t="str">
            <v>CHAROLAS ENGOMADAS UNIVERSALES</v>
          </cell>
          <cell r="C2224">
            <v>1</v>
          </cell>
          <cell r="D2224">
            <v>1</v>
          </cell>
          <cell r="E2224" t="str">
            <v>Sobre Pedido</v>
          </cell>
          <cell r="F2224">
            <v>42</v>
          </cell>
        </row>
        <row r="2225">
          <cell r="A2225">
            <v>4783</v>
          </cell>
          <cell r="B2225" t="str">
            <v>KEY SANITIZANTE PLUS 4L C/C.E.</v>
          </cell>
          <cell r="C2225">
            <v>4</v>
          </cell>
          <cell r="D2225">
            <v>4</v>
          </cell>
          <cell r="E2225" t="str">
            <v>Sobre Pedido</v>
          </cell>
          <cell r="F2225">
            <v>7</v>
          </cell>
        </row>
        <row r="2226">
          <cell r="A2226">
            <v>4790</v>
          </cell>
          <cell r="B2226" t="str">
            <v>CONTENEDOR GRANDE 53*32*10 1 P</v>
          </cell>
          <cell r="C2226">
            <v>1</v>
          </cell>
          <cell r="D2226">
            <v>1</v>
          </cell>
          <cell r="E2226" t="str">
            <v>Sobre Pedido</v>
          </cell>
          <cell r="F2226">
            <v>14</v>
          </cell>
        </row>
        <row r="2227">
          <cell r="A2227">
            <v>4791</v>
          </cell>
          <cell r="B2227" t="str">
            <v>CONTENEDOR CHICO 53*32*15 1 PZ</v>
          </cell>
          <cell r="C2227">
            <v>1</v>
          </cell>
          <cell r="D2227">
            <v>1</v>
          </cell>
          <cell r="E2227" t="str">
            <v>Sobre Pedido</v>
          </cell>
          <cell r="F2227">
            <v>14</v>
          </cell>
        </row>
        <row r="2228">
          <cell r="A2228">
            <v>4792</v>
          </cell>
          <cell r="B2228" t="str">
            <v>TAPA GRANDE P/CONT. 4790 Y 479</v>
          </cell>
          <cell r="C2228">
            <v>1</v>
          </cell>
          <cell r="D2228">
            <v>1</v>
          </cell>
          <cell r="E2228" t="str">
            <v>Sobre Pedido</v>
          </cell>
          <cell r="F2228">
            <v>14</v>
          </cell>
        </row>
        <row r="2229">
          <cell r="A2229">
            <v>4794</v>
          </cell>
          <cell r="B2229" t="str">
            <v>EPOROK MORTERO PARTE A 0.45 LT</v>
          </cell>
          <cell r="C2229">
            <v>1</v>
          </cell>
          <cell r="D2229">
            <v>1</v>
          </cell>
          <cell r="E2229" t="str">
            <v>Sobre Pedido</v>
          </cell>
          <cell r="F2229">
            <v>14</v>
          </cell>
        </row>
        <row r="2230">
          <cell r="A2230">
            <v>4795</v>
          </cell>
          <cell r="B2230" t="str">
            <v>EPOROK MORTERO PARTE B  1.8 LT</v>
          </cell>
          <cell r="C2230">
            <v>1</v>
          </cell>
          <cell r="D2230">
            <v>1</v>
          </cell>
          <cell r="E2230" t="str">
            <v>Sobre Pedido</v>
          </cell>
          <cell r="F2230">
            <v>14</v>
          </cell>
        </row>
        <row r="2231">
          <cell r="A2231">
            <v>4796</v>
          </cell>
          <cell r="B2231" t="str">
            <v>EPOCOT 700 PARTE A  3.785 LT</v>
          </cell>
          <cell r="C2231">
            <v>1</v>
          </cell>
          <cell r="D2231">
            <v>1</v>
          </cell>
          <cell r="E2231" t="str">
            <v>Sobre Pedido</v>
          </cell>
          <cell r="F2231">
            <v>14</v>
          </cell>
        </row>
        <row r="2232">
          <cell r="A2232">
            <v>4797</v>
          </cell>
          <cell r="B2232" t="str">
            <v>EPOCOT 700 PARTE B  7.57 LT</v>
          </cell>
          <cell r="C2232">
            <v>1</v>
          </cell>
          <cell r="D2232">
            <v>1</v>
          </cell>
          <cell r="E2232" t="str">
            <v>Sobre Pedido</v>
          </cell>
          <cell r="F2232">
            <v>14</v>
          </cell>
        </row>
        <row r="2233">
          <cell r="A2233">
            <v>4798</v>
          </cell>
          <cell r="B2233" t="str">
            <v>EPOROK TOP DRESSING PARTE A</v>
          </cell>
          <cell r="C2233">
            <v>1</v>
          </cell>
          <cell r="D2233">
            <v>1</v>
          </cell>
          <cell r="E2233" t="str">
            <v>Sobre Pedido</v>
          </cell>
          <cell r="F2233">
            <v>14</v>
          </cell>
        </row>
        <row r="2234">
          <cell r="A2234">
            <v>4799</v>
          </cell>
          <cell r="B2234" t="str">
            <v>EPOROK TOP DRESSING PARTE B</v>
          </cell>
          <cell r="C2234">
            <v>1</v>
          </cell>
          <cell r="D2234">
            <v>1</v>
          </cell>
          <cell r="E2234" t="str">
            <v>Sobre Pedido</v>
          </cell>
          <cell r="F2234">
            <v>14</v>
          </cell>
        </row>
        <row r="2235">
          <cell r="A2235">
            <v>4800</v>
          </cell>
          <cell r="B2235" t="str">
            <v>REPUESTO CEPILLO BI LEVEL CAFE</v>
          </cell>
          <cell r="C2235">
            <v>2</v>
          </cell>
          <cell r="D2235">
            <v>2</v>
          </cell>
          <cell r="E2235" t="str">
            <v>Stock</v>
          </cell>
          <cell r="F2235">
            <v>8</v>
          </cell>
        </row>
        <row r="2236">
          <cell r="A2236">
            <v>4801</v>
          </cell>
          <cell r="B2236" t="str">
            <v>REPUESTO CEPILLO BI LEVEL ROJO</v>
          </cell>
          <cell r="C2236">
            <v>2</v>
          </cell>
          <cell r="D2236">
            <v>2</v>
          </cell>
          <cell r="E2236" t="str">
            <v>Stock</v>
          </cell>
          <cell r="F2236">
            <v>8</v>
          </cell>
        </row>
        <row r="2237">
          <cell r="A2237">
            <v>4802</v>
          </cell>
          <cell r="B2237" t="str">
            <v>REPUESTO CEPILLO BI LEVEL VERD</v>
          </cell>
          <cell r="C2237">
            <v>2</v>
          </cell>
          <cell r="D2237">
            <v>2</v>
          </cell>
          <cell r="E2237" t="str">
            <v>Stock</v>
          </cell>
          <cell r="F2237">
            <v>8</v>
          </cell>
        </row>
        <row r="2238">
          <cell r="A2238">
            <v>4803</v>
          </cell>
          <cell r="B2238" t="str">
            <v>REPUESTO CEPILLO BI LEVEL AMAR</v>
          </cell>
          <cell r="C2238">
            <v>2</v>
          </cell>
          <cell r="D2238">
            <v>2</v>
          </cell>
          <cell r="E2238" t="str">
            <v>Stock</v>
          </cell>
          <cell r="F2238">
            <v>8</v>
          </cell>
        </row>
        <row r="2239">
          <cell r="A2239">
            <v>4804</v>
          </cell>
          <cell r="B2239" t="str">
            <v>REPUESTO CEPILLO BI LEVEL BLAN</v>
          </cell>
          <cell r="C2239">
            <v>2</v>
          </cell>
          <cell r="D2239">
            <v>2</v>
          </cell>
          <cell r="E2239" t="str">
            <v>Stock</v>
          </cell>
          <cell r="F2239">
            <v>8</v>
          </cell>
        </row>
        <row r="2240">
          <cell r="A2240">
            <v>4805</v>
          </cell>
          <cell r="B2240" t="str">
            <v>REPUESTO CEPILLO BI LEVEL AZUL</v>
          </cell>
          <cell r="C2240">
            <v>2</v>
          </cell>
          <cell r="D2240">
            <v>2</v>
          </cell>
          <cell r="E2240" t="str">
            <v>Stock</v>
          </cell>
          <cell r="F2240">
            <v>8</v>
          </cell>
        </row>
        <row r="2241">
          <cell r="A2241">
            <v>4806</v>
          </cell>
          <cell r="B2241" t="str">
            <v>REPUESTO CEPILLO P/TANQUE CAFE</v>
          </cell>
          <cell r="C2241">
            <v>2</v>
          </cell>
          <cell r="D2241">
            <v>2</v>
          </cell>
          <cell r="E2241" t="str">
            <v>Stock</v>
          </cell>
          <cell r="F2241">
            <v>8</v>
          </cell>
        </row>
        <row r="2242">
          <cell r="A2242">
            <v>4807</v>
          </cell>
          <cell r="B2242" t="str">
            <v>REPUESTO CEPILLO P/TANQUE ROJO</v>
          </cell>
          <cell r="C2242">
            <v>2</v>
          </cell>
          <cell r="D2242">
            <v>2</v>
          </cell>
          <cell r="E2242" t="str">
            <v>Stock</v>
          </cell>
          <cell r="F2242">
            <v>8</v>
          </cell>
        </row>
        <row r="2243">
          <cell r="A2243">
            <v>4808</v>
          </cell>
          <cell r="B2243" t="str">
            <v>REPUESTO CEPILLO P/TANQUE VERD</v>
          </cell>
          <cell r="C2243">
            <v>2</v>
          </cell>
          <cell r="D2243">
            <v>2</v>
          </cell>
          <cell r="E2243" t="str">
            <v>Stock</v>
          </cell>
          <cell r="F2243">
            <v>8</v>
          </cell>
        </row>
        <row r="2244">
          <cell r="A2244">
            <v>4809</v>
          </cell>
          <cell r="B2244" t="str">
            <v>REPUESTO CEPILLO P/TANQUE AMAR</v>
          </cell>
          <cell r="C2244">
            <v>2</v>
          </cell>
          <cell r="D2244">
            <v>2</v>
          </cell>
          <cell r="E2244" t="str">
            <v>Stock</v>
          </cell>
          <cell r="F2244">
            <v>8</v>
          </cell>
        </row>
        <row r="2245">
          <cell r="A2245">
            <v>4810</v>
          </cell>
          <cell r="B2245" t="str">
            <v>REPUESTO CEPILLO P/TANQUE BLAN</v>
          </cell>
          <cell r="C2245">
            <v>2</v>
          </cell>
          <cell r="D2245">
            <v>2</v>
          </cell>
          <cell r="E2245" t="str">
            <v>Stock</v>
          </cell>
          <cell r="F2245">
            <v>8</v>
          </cell>
        </row>
        <row r="2246">
          <cell r="A2246">
            <v>4811</v>
          </cell>
          <cell r="B2246" t="str">
            <v>REPUESTO CEPILLO P/TANQUE AZUL</v>
          </cell>
          <cell r="C2246">
            <v>2</v>
          </cell>
          <cell r="D2246">
            <v>2</v>
          </cell>
          <cell r="E2246" t="str">
            <v>Stock</v>
          </cell>
          <cell r="F2246">
            <v>8</v>
          </cell>
        </row>
        <row r="2247">
          <cell r="A2247">
            <v>4812</v>
          </cell>
          <cell r="B2247" t="str">
            <v>REPUESTO ESCOBA CAFE</v>
          </cell>
          <cell r="C2247">
            <v>6</v>
          </cell>
          <cell r="D2247">
            <v>6</v>
          </cell>
          <cell r="E2247" t="str">
            <v>Stock</v>
          </cell>
          <cell r="F2247">
            <v>8</v>
          </cell>
        </row>
        <row r="2248">
          <cell r="A2248">
            <v>4813</v>
          </cell>
          <cell r="B2248" t="str">
            <v>REPUESTO ESCOBA ROJA</v>
          </cell>
          <cell r="C2248">
            <v>6</v>
          </cell>
          <cell r="D2248">
            <v>6</v>
          </cell>
          <cell r="E2248" t="str">
            <v>Stock</v>
          </cell>
          <cell r="F2248">
            <v>8</v>
          </cell>
        </row>
        <row r="2249">
          <cell r="A2249">
            <v>4814</v>
          </cell>
          <cell r="B2249" t="str">
            <v>REPUESTO ESCOBA VERDE</v>
          </cell>
          <cell r="C2249">
            <v>6</v>
          </cell>
          <cell r="D2249">
            <v>6</v>
          </cell>
          <cell r="E2249" t="str">
            <v>Stock</v>
          </cell>
          <cell r="F2249">
            <v>8</v>
          </cell>
        </row>
        <row r="2250">
          <cell r="A2250">
            <v>4815</v>
          </cell>
          <cell r="B2250" t="str">
            <v>REPUESTO ESCOBA AMARILLA</v>
          </cell>
          <cell r="C2250">
            <v>6</v>
          </cell>
          <cell r="D2250">
            <v>6</v>
          </cell>
          <cell r="E2250" t="str">
            <v>Stock</v>
          </cell>
          <cell r="F2250">
            <v>8</v>
          </cell>
        </row>
        <row r="2251">
          <cell r="A2251">
            <v>4816</v>
          </cell>
          <cell r="B2251" t="str">
            <v>REPUESTO ESCOBA BLANCA</v>
          </cell>
          <cell r="C2251">
            <v>6</v>
          </cell>
          <cell r="D2251">
            <v>6</v>
          </cell>
          <cell r="E2251" t="str">
            <v>Stock</v>
          </cell>
          <cell r="F2251">
            <v>8</v>
          </cell>
        </row>
        <row r="2252">
          <cell r="A2252">
            <v>4817</v>
          </cell>
          <cell r="B2252" t="str">
            <v>REPUESTO ESCOBA AZUL</v>
          </cell>
          <cell r="C2252">
            <v>6</v>
          </cell>
          <cell r="D2252">
            <v>6</v>
          </cell>
          <cell r="E2252" t="str">
            <v>Stock</v>
          </cell>
          <cell r="F2252">
            <v>8</v>
          </cell>
        </row>
        <row r="2253">
          <cell r="A2253">
            <v>4818</v>
          </cell>
          <cell r="B2253" t="str">
            <v>BASTON ALUMINIO CAFE</v>
          </cell>
          <cell r="C2253">
            <v>12</v>
          </cell>
          <cell r="D2253">
            <v>12</v>
          </cell>
          <cell r="E2253" t="str">
            <v>Stock</v>
          </cell>
          <cell r="F2253">
            <v>8</v>
          </cell>
        </row>
        <row r="2254">
          <cell r="A2254">
            <v>4819</v>
          </cell>
          <cell r="B2254" t="str">
            <v>BASTON ALUMINIO BLANCO</v>
          </cell>
          <cell r="C2254">
            <v>12</v>
          </cell>
          <cell r="D2254">
            <v>12</v>
          </cell>
          <cell r="E2254" t="str">
            <v>Stock</v>
          </cell>
          <cell r="F2254">
            <v>8</v>
          </cell>
        </row>
        <row r="2255">
          <cell r="A2255">
            <v>4820</v>
          </cell>
          <cell r="B2255" t="str">
            <v>BASTON ALUMINIO ROJO</v>
          </cell>
          <cell r="C2255">
            <v>12</v>
          </cell>
          <cell r="D2255">
            <v>12</v>
          </cell>
          <cell r="E2255" t="str">
            <v>Stock</v>
          </cell>
          <cell r="F2255">
            <v>8</v>
          </cell>
        </row>
        <row r="2256">
          <cell r="A2256">
            <v>4821</v>
          </cell>
          <cell r="B2256" t="str">
            <v>BASTON ALUMINIO VERDE</v>
          </cell>
          <cell r="C2256">
            <v>12</v>
          </cell>
          <cell r="D2256">
            <v>12</v>
          </cell>
          <cell r="E2256" t="str">
            <v>Stock</v>
          </cell>
          <cell r="F2256">
            <v>8</v>
          </cell>
        </row>
        <row r="2257">
          <cell r="A2257">
            <v>4822</v>
          </cell>
          <cell r="B2257" t="str">
            <v>BASTON ALUMINIO AMARILLO</v>
          </cell>
          <cell r="C2257">
            <v>12</v>
          </cell>
          <cell r="D2257">
            <v>12</v>
          </cell>
          <cell r="E2257" t="str">
            <v>Stock</v>
          </cell>
          <cell r="F2257">
            <v>8</v>
          </cell>
        </row>
        <row r="2258">
          <cell r="A2258">
            <v>4823</v>
          </cell>
          <cell r="B2258" t="str">
            <v>BASTON ALUMINIO AZUL</v>
          </cell>
          <cell r="C2258">
            <v>12</v>
          </cell>
          <cell r="D2258">
            <v>12</v>
          </cell>
          <cell r="E2258" t="str">
            <v>Stock</v>
          </cell>
          <cell r="F2258">
            <v>8</v>
          </cell>
        </row>
        <row r="2259">
          <cell r="A2259">
            <v>4824</v>
          </cell>
          <cell r="B2259" t="str">
            <v>BASTON FIB-VIDR PUNTA PLA CAFE</v>
          </cell>
          <cell r="C2259">
            <v>12</v>
          </cell>
          <cell r="D2259">
            <v>12</v>
          </cell>
          <cell r="E2259" t="str">
            <v>Stock</v>
          </cell>
          <cell r="F2259">
            <v>8</v>
          </cell>
        </row>
        <row r="2260">
          <cell r="A2260">
            <v>4825</v>
          </cell>
          <cell r="B2260" t="str">
            <v>BASTON FIB-VIDR PUNTA PLA BLAN</v>
          </cell>
          <cell r="C2260">
            <v>12</v>
          </cell>
          <cell r="D2260">
            <v>12</v>
          </cell>
          <cell r="E2260" t="str">
            <v>Stock</v>
          </cell>
          <cell r="F2260">
            <v>8</v>
          </cell>
        </row>
        <row r="2261">
          <cell r="A2261">
            <v>4826</v>
          </cell>
          <cell r="B2261" t="str">
            <v>BASTON FIBRA VID PUNTA PL ROJO</v>
          </cell>
          <cell r="C2261">
            <v>12</v>
          </cell>
          <cell r="D2261">
            <v>12</v>
          </cell>
          <cell r="E2261" t="str">
            <v>Stock</v>
          </cell>
          <cell r="F2261">
            <v>8</v>
          </cell>
        </row>
        <row r="2262">
          <cell r="A2262">
            <v>4827</v>
          </cell>
          <cell r="B2262" t="str">
            <v>BASTON FIBRA VID PUNTA PL VERD</v>
          </cell>
          <cell r="C2262">
            <v>12</v>
          </cell>
          <cell r="D2262">
            <v>12</v>
          </cell>
          <cell r="E2262" t="str">
            <v>Stock</v>
          </cell>
          <cell r="F2262">
            <v>8</v>
          </cell>
        </row>
        <row r="2263">
          <cell r="A2263">
            <v>4828</v>
          </cell>
          <cell r="B2263" t="str">
            <v>BASTON FIBRA VID PUNTA PL AMAR</v>
          </cell>
          <cell r="C2263">
            <v>12</v>
          </cell>
          <cell r="D2263">
            <v>12</v>
          </cell>
          <cell r="E2263" t="str">
            <v>Stock</v>
          </cell>
          <cell r="F2263">
            <v>8</v>
          </cell>
        </row>
        <row r="2264">
          <cell r="A2264">
            <v>4829</v>
          </cell>
          <cell r="B2264" t="str">
            <v>BASTON FIBRA VID PUNTA PL AZUL</v>
          </cell>
          <cell r="C2264">
            <v>12</v>
          </cell>
          <cell r="D2264">
            <v>12</v>
          </cell>
          <cell r="E2264" t="str">
            <v>Stock</v>
          </cell>
          <cell r="F2264">
            <v>8</v>
          </cell>
        </row>
        <row r="2265">
          <cell r="A2265">
            <v>4830</v>
          </cell>
          <cell r="B2265" t="str">
            <v>BASTON FIB-VID PUNTA ZINC CAFE</v>
          </cell>
          <cell r="C2265">
            <v>12</v>
          </cell>
          <cell r="D2265">
            <v>12</v>
          </cell>
          <cell r="E2265" t="str">
            <v>Stock</v>
          </cell>
          <cell r="F2265">
            <v>8</v>
          </cell>
        </row>
        <row r="2266">
          <cell r="A2266">
            <v>4831</v>
          </cell>
          <cell r="B2266" t="str">
            <v>BASTON FIB-VID PUNTA ZINC BLAN</v>
          </cell>
          <cell r="C2266">
            <v>12</v>
          </cell>
          <cell r="D2266">
            <v>12</v>
          </cell>
          <cell r="E2266" t="str">
            <v>Stock</v>
          </cell>
          <cell r="F2266">
            <v>8</v>
          </cell>
        </row>
        <row r="2267">
          <cell r="A2267">
            <v>4832</v>
          </cell>
          <cell r="B2267" t="str">
            <v>BASTON FIB-VID PUNTA ZINC ROJO</v>
          </cell>
          <cell r="C2267">
            <v>12</v>
          </cell>
          <cell r="D2267">
            <v>12</v>
          </cell>
          <cell r="E2267" t="str">
            <v>Stock</v>
          </cell>
          <cell r="F2267">
            <v>8</v>
          </cell>
        </row>
        <row r="2268">
          <cell r="A2268">
            <v>4833</v>
          </cell>
          <cell r="B2268" t="str">
            <v>BASTON FIB-VID PUNTA ZINC VRDE</v>
          </cell>
          <cell r="C2268">
            <v>12</v>
          </cell>
          <cell r="D2268">
            <v>12</v>
          </cell>
          <cell r="E2268" t="str">
            <v>Stock</v>
          </cell>
          <cell r="F2268">
            <v>8</v>
          </cell>
        </row>
        <row r="2269">
          <cell r="A2269">
            <v>4834</v>
          </cell>
          <cell r="B2269" t="str">
            <v>BASTON FIB-VID PUNTA ZINC AMAR</v>
          </cell>
          <cell r="C2269">
            <v>12</v>
          </cell>
          <cell r="D2269">
            <v>12</v>
          </cell>
          <cell r="E2269" t="str">
            <v>Stock</v>
          </cell>
          <cell r="F2269">
            <v>8</v>
          </cell>
        </row>
        <row r="2270">
          <cell r="A2270">
            <v>4835</v>
          </cell>
          <cell r="B2270" t="str">
            <v>BASTON FIB-VID PUNTA ZINC AZUL</v>
          </cell>
          <cell r="C2270">
            <v>12</v>
          </cell>
          <cell r="D2270">
            <v>12</v>
          </cell>
          <cell r="E2270" t="str">
            <v>Stock</v>
          </cell>
          <cell r="F2270">
            <v>8</v>
          </cell>
        </row>
        <row r="2271">
          <cell r="A2271">
            <v>4836</v>
          </cell>
          <cell r="B2271" t="str">
            <v>BASTON DE MADERA SIN ROSCA</v>
          </cell>
          <cell r="C2271">
            <v>50</v>
          </cell>
          <cell r="D2271">
            <v>50</v>
          </cell>
          <cell r="E2271" t="str">
            <v>Sobre Pedido</v>
          </cell>
          <cell r="F2271">
            <v>21</v>
          </cell>
        </row>
        <row r="2272">
          <cell r="A2272">
            <v>4837</v>
          </cell>
          <cell r="B2272" t="str">
            <v>BASTON MADERA CN ROSCA MADERA</v>
          </cell>
          <cell r="C2272">
            <v>50</v>
          </cell>
          <cell r="D2272">
            <v>50</v>
          </cell>
          <cell r="E2272" t="str">
            <v>Sobre Pedido</v>
          </cell>
          <cell r="F2272">
            <v>21</v>
          </cell>
        </row>
        <row r="2273">
          <cell r="A2273">
            <v>4838</v>
          </cell>
          <cell r="B2273" t="str">
            <v>BASTON MADERA PUNTA METALICA</v>
          </cell>
          <cell r="C2273">
            <v>50</v>
          </cell>
          <cell r="D2273">
            <v>50</v>
          </cell>
          <cell r="E2273" t="str">
            <v>Stock</v>
          </cell>
          <cell r="F2273">
            <v>8</v>
          </cell>
        </row>
        <row r="2274">
          <cell r="A2274">
            <v>4839</v>
          </cell>
          <cell r="B2274" t="str">
            <v>BASTON DE LAMINA ROJO</v>
          </cell>
          <cell r="C2274">
            <v>24</v>
          </cell>
          <cell r="D2274">
            <v>24</v>
          </cell>
          <cell r="E2274" t="str">
            <v>Stock</v>
          </cell>
          <cell r="F2274">
            <v>8</v>
          </cell>
        </row>
        <row r="2275">
          <cell r="A2275">
            <v>4840</v>
          </cell>
          <cell r="B2275" t="str">
            <v>BASTON DE LAMINA VERDE</v>
          </cell>
          <cell r="C2275">
            <v>24</v>
          </cell>
          <cell r="D2275">
            <v>24</v>
          </cell>
          <cell r="E2275" t="str">
            <v>Stock</v>
          </cell>
          <cell r="F2275">
            <v>8</v>
          </cell>
        </row>
        <row r="2276">
          <cell r="A2276">
            <v>4841</v>
          </cell>
          <cell r="B2276" t="str">
            <v>BASTON DE LAMINA AMARILLO</v>
          </cell>
          <cell r="C2276">
            <v>24</v>
          </cell>
          <cell r="D2276">
            <v>24</v>
          </cell>
          <cell r="E2276" t="str">
            <v>Stock</v>
          </cell>
          <cell r="F2276">
            <v>8</v>
          </cell>
        </row>
        <row r="2277">
          <cell r="A2277">
            <v>4842</v>
          </cell>
          <cell r="B2277" t="str">
            <v>BASTON DE LAMINA AZUL</v>
          </cell>
          <cell r="C2277">
            <v>24</v>
          </cell>
          <cell r="D2277">
            <v>24</v>
          </cell>
          <cell r="E2277" t="str">
            <v>Stock</v>
          </cell>
          <cell r="F2277">
            <v>8</v>
          </cell>
        </row>
        <row r="2278">
          <cell r="A2278">
            <v>4843</v>
          </cell>
          <cell r="B2278" t="str">
            <v>REP TRAPEADOR ANTIB INTER ROJ0</v>
          </cell>
          <cell r="C2278">
            <v>24</v>
          </cell>
          <cell r="D2278">
            <v>24</v>
          </cell>
          <cell r="E2278" t="str">
            <v>Stock</v>
          </cell>
          <cell r="F2278">
            <v>8</v>
          </cell>
        </row>
        <row r="2279">
          <cell r="A2279">
            <v>4844</v>
          </cell>
          <cell r="B2279" t="str">
            <v>REP TRAPEADOR ANTIB INTER VERD</v>
          </cell>
          <cell r="C2279">
            <v>24</v>
          </cell>
          <cell r="D2279">
            <v>24</v>
          </cell>
          <cell r="E2279" t="str">
            <v>Stock</v>
          </cell>
          <cell r="F2279">
            <v>8</v>
          </cell>
        </row>
        <row r="2280">
          <cell r="A2280">
            <v>4845</v>
          </cell>
          <cell r="B2280" t="str">
            <v>REP TRAPEADOR ANTIB INTER AMAR</v>
          </cell>
          <cell r="C2280">
            <v>24</v>
          </cell>
          <cell r="D2280">
            <v>24</v>
          </cell>
          <cell r="E2280" t="str">
            <v>Stock</v>
          </cell>
          <cell r="F2280">
            <v>8</v>
          </cell>
        </row>
        <row r="2281">
          <cell r="A2281">
            <v>4846</v>
          </cell>
          <cell r="B2281" t="str">
            <v>REP TRAPEADOR ANTIB INTER AZUL</v>
          </cell>
          <cell r="C2281">
            <v>24</v>
          </cell>
          <cell r="D2281">
            <v>24</v>
          </cell>
          <cell r="E2281" t="str">
            <v>Stock</v>
          </cell>
          <cell r="F2281">
            <v>8</v>
          </cell>
        </row>
        <row r="2282">
          <cell r="A2282">
            <v>4847</v>
          </cell>
          <cell r="B2282" t="str">
            <v>REP TRAPEADOR INTER MOD500ROJO</v>
          </cell>
          <cell r="C2282">
            <v>24</v>
          </cell>
          <cell r="D2282">
            <v>24</v>
          </cell>
          <cell r="E2282" t="str">
            <v>Stock</v>
          </cell>
          <cell r="F2282">
            <v>8</v>
          </cell>
        </row>
        <row r="2283">
          <cell r="A2283">
            <v>4848</v>
          </cell>
          <cell r="B2283" t="str">
            <v>REP TRAPEADOR INTER MOD500VERD</v>
          </cell>
          <cell r="C2283">
            <v>24</v>
          </cell>
          <cell r="D2283">
            <v>24</v>
          </cell>
          <cell r="E2283" t="str">
            <v>Stock</v>
          </cell>
          <cell r="F2283">
            <v>8</v>
          </cell>
        </row>
        <row r="2284">
          <cell r="A2284">
            <v>4849</v>
          </cell>
          <cell r="B2284" t="str">
            <v>REP TRAPEADOR INTER MOD500AMAR</v>
          </cell>
          <cell r="C2284">
            <v>24</v>
          </cell>
          <cell r="D2284">
            <v>24</v>
          </cell>
          <cell r="E2284" t="str">
            <v>Stock</v>
          </cell>
          <cell r="F2284">
            <v>8</v>
          </cell>
        </row>
        <row r="2285">
          <cell r="A2285">
            <v>4850</v>
          </cell>
          <cell r="B2285" t="str">
            <v>REP TRAPEADOR INTER MOD500AZUL</v>
          </cell>
          <cell r="C2285">
            <v>24</v>
          </cell>
          <cell r="D2285">
            <v>24</v>
          </cell>
          <cell r="E2285" t="str">
            <v>Stock</v>
          </cell>
          <cell r="F2285">
            <v>8</v>
          </cell>
        </row>
        <row r="2286">
          <cell r="A2286">
            <v>4851</v>
          </cell>
          <cell r="B2286" t="str">
            <v>REPUESTO ESCOBA ABANICO ROJA</v>
          </cell>
          <cell r="C2286">
            <v>12</v>
          </cell>
          <cell r="D2286">
            <v>12</v>
          </cell>
          <cell r="E2286" t="str">
            <v>Stock</v>
          </cell>
          <cell r="F2286">
            <v>8</v>
          </cell>
        </row>
        <row r="2287">
          <cell r="A2287">
            <v>4852</v>
          </cell>
          <cell r="B2287" t="str">
            <v>REPUESTO ESCOBA ABANICO VERDE</v>
          </cell>
          <cell r="C2287">
            <v>12</v>
          </cell>
          <cell r="D2287">
            <v>12</v>
          </cell>
          <cell r="E2287" t="str">
            <v>Stock</v>
          </cell>
          <cell r="F2287">
            <v>8</v>
          </cell>
        </row>
        <row r="2288">
          <cell r="A2288">
            <v>4853</v>
          </cell>
          <cell r="B2288" t="str">
            <v>REPUESTO ESCOBA ABANICO AMARIL</v>
          </cell>
          <cell r="C2288">
            <v>12</v>
          </cell>
          <cell r="D2288">
            <v>12</v>
          </cell>
          <cell r="E2288" t="str">
            <v>Stock</v>
          </cell>
          <cell r="F2288">
            <v>8</v>
          </cell>
        </row>
        <row r="2289">
          <cell r="A2289">
            <v>4854</v>
          </cell>
          <cell r="B2289" t="str">
            <v>REPUESTO ESCOBA ABANICO AZUL</v>
          </cell>
          <cell r="C2289">
            <v>12</v>
          </cell>
          <cell r="D2289">
            <v>12</v>
          </cell>
          <cell r="E2289" t="str">
            <v>Stock</v>
          </cell>
          <cell r="F2289">
            <v>8</v>
          </cell>
        </row>
        <row r="2290">
          <cell r="A2290">
            <v>4855</v>
          </cell>
          <cell r="B2290" t="str">
            <v>REP JALADOR HULE ESPUMA 55ROJO</v>
          </cell>
          <cell r="C2290">
            <v>10</v>
          </cell>
          <cell r="D2290">
            <v>10</v>
          </cell>
          <cell r="E2290" t="str">
            <v>Stock</v>
          </cell>
          <cell r="F2290">
            <v>8</v>
          </cell>
        </row>
        <row r="2291">
          <cell r="A2291">
            <v>4856</v>
          </cell>
          <cell r="B2291" t="str">
            <v>REP JALADOR HULE ESPUMA 55VERD</v>
          </cell>
          <cell r="C2291">
            <v>10</v>
          </cell>
          <cell r="D2291">
            <v>10</v>
          </cell>
          <cell r="E2291" t="str">
            <v>Stock</v>
          </cell>
          <cell r="F2291">
            <v>8</v>
          </cell>
        </row>
        <row r="2292">
          <cell r="A2292">
            <v>4857</v>
          </cell>
          <cell r="B2292" t="str">
            <v>REP JALADOR HULE ESPUMA 55AMAR</v>
          </cell>
          <cell r="C2292">
            <v>10</v>
          </cell>
          <cell r="D2292">
            <v>10</v>
          </cell>
          <cell r="E2292" t="str">
            <v>Stock</v>
          </cell>
          <cell r="F2292">
            <v>8</v>
          </cell>
        </row>
        <row r="2293">
          <cell r="A2293">
            <v>4858</v>
          </cell>
          <cell r="B2293" t="str">
            <v>REP JALADOR HULE ESPUMA 55AZUL</v>
          </cell>
          <cell r="C2293">
            <v>10</v>
          </cell>
          <cell r="D2293">
            <v>10</v>
          </cell>
          <cell r="E2293" t="str">
            <v>Stock</v>
          </cell>
          <cell r="F2293">
            <v>8</v>
          </cell>
        </row>
        <row r="2294">
          <cell r="A2294">
            <v>4859</v>
          </cell>
          <cell r="B2294" t="str">
            <v>REP JALADOR INDUS P/PISOS ROJO</v>
          </cell>
          <cell r="C2294">
            <v>30</v>
          </cell>
          <cell r="D2294">
            <v>30</v>
          </cell>
          <cell r="E2294" t="str">
            <v>Stock</v>
          </cell>
          <cell r="F2294">
            <v>8</v>
          </cell>
        </row>
        <row r="2295">
          <cell r="A2295">
            <v>4860</v>
          </cell>
          <cell r="B2295" t="str">
            <v>REP JALADOR INDUS P/PISOS VERD</v>
          </cell>
          <cell r="C2295">
            <v>30</v>
          </cell>
          <cell r="D2295">
            <v>30</v>
          </cell>
          <cell r="E2295" t="str">
            <v>Stock</v>
          </cell>
          <cell r="F2295">
            <v>8</v>
          </cell>
        </row>
        <row r="2296">
          <cell r="A2296">
            <v>4861</v>
          </cell>
          <cell r="B2296" t="str">
            <v>REP JALADOR INDUS P/PISOS AMAR</v>
          </cell>
          <cell r="C2296">
            <v>30</v>
          </cell>
          <cell r="D2296">
            <v>30</v>
          </cell>
          <cell r="E2296" t="str">
            <v>Stock</v>
          </cell>
          <cell r="F2296">
            <v>8</v>
          </cell>
        </row>
        <row r="2297">
          <cell r="A2297">
            <v>4862</v>
          </cell>
          <cell r="B2297" t="str">
            <v>REP JALADOR INDUS P/PISOS AZUL</v>
          </cell>
          <cell r="C2297">
            <v>30</v>
          </cell>
          <cell r="D2297">
            <v>30</v>
          </cell>
          <cell r="E2297" t="str">
            <v>Stock</v>
          </cell>
          <cell r="F2297">
            <v>8</v>
          </cell>
        </row>
        <row r="2298">
          <cell r="A2298">
            <v>4863</v>
          </cell>
          <cell r="B2298" t="str">
            <v>REP JALADOR IND PISOS 45C ROJO</v>
          </cell>
          <cell r="C2298">
            <v>30</v>
          </cell>
          <cell r="D2298">
            <v>30</v>
          </cell>
          <cell r="E2298" t="str">
            <v>Stock</v>
          </cell>
          <cell r="F2298">
            <v>8</v>
          </cell>
        </row>
        <row r="2299">
          <cell r="A2299">
            <v>4864</v>
          </cell>
          <cell r="B2299" t="str">
            <v>REP JALADOR IND PISOS 45C VRDE</v>
          </cell>
          <cell r="C2299">
            <v>30</v>
          </cell>
          <cell r="D2299">
            <v>30</v>
          </cell>
          <cell r="E2299" t="str">
            <v>Stock</v>
          </cell>
          <cell r="F2299">
            <v>8</v>
          </cell>
        </row>
        <row r="2300">
          <cell r="A2300">
            <v>4865</v>
          </cell>
          <cell r="B2300" t="str">
            <v>REP JALADOR IND PISOS 45C AMAR</v>
          </cell>
          <cell r="C2300">
            <v>30</v>
          </cell>
          <cell r="D2300">
            <v>30</v>
          </cell>
          <cell r="E2300" t="str">
            <v>Stock</v>
          </cell>
          <cell r="F2300">
            <v>8</v>
          </cell>
        </row>
        <row r="2301">
          <cell r="A2301">
            <v>4866</v>
          </cell>
          <cell r="B2301" t="str">
            <v>REP JALADOR IND PISOS 45C AZUL</v>
          </cell>
          <cell r="C2301">
            <v>30</v>
          </cell>
          <cell r="D2301">
            <v>30</v>
          </cell>
          <cell r="E2301" t="str">
            <v>Stock</v>
          </cell>
          <cell r="F2301">
            <v>8</v>
          </cell>
        </row>
        <row r="2302">
          <cell r="A2302">
            <v>4867</v>
          </cell>
          <cell r="B2302" t="str">
            <v>CEPILLO MOSTRADOR 1 3/4 BLANCO</v>
          </cell>
          <cell r="C2302">
            <v>6</v>
          </cell>
          <cell r="D2302">
            <v>6</v>
          </cell>
          <cell r="E2302" t="str">
            <v>Stock</v>
          </cell>
          <cell r="F2302">
            <v>8</v>
          </cell>
        </row>
        <row r="2303">
          <cell r="A2303">
            <v>4868</v>
          </cell>
          <cell r="B2303" t="str">
            <v>CEPILLO MOSTRADOR 1 3/4 ROJO</v>
          </cell>
          <cell r="C2303">
            <v>6</v>
          </cell>
          <cell r="D2303">
            <v>6</v>
          </cell>
          <cell r="E2303" t="str">
            <v>Stock</v>
          </cell>
          <cell r="F2303">
            <v>8</v>
          </cell>
        </row>
        <row r="2304">
          <cell r="A2304">
            <v>4869</v>
          </cell>
          <cell r="B2304" t="str">
            <v>CEPILLO MOSTRADOR 1 3/4 VERDE</v>
          </cell>
          <cell r="C2304">
            <v>6</v>
          </cell>
          <cell r="D2304">
            <v>6</v>
          </cell>
          <cell r="E2304" t="str">
            <v>Stock</v>
          </cell>
          <cell r="F2304">
            <v>8</v>
          </cell>
        </row>
        <row r="2305">
          <cell r="A2305">
            <v>4870</v>
          </cell>
          <cell r="B2305" t="str">
            <v>CEPILLO MOSTRADOR 1 3/4 AMARIL</v>
          </cell>
          <cell r="C2305">
            <v>6</v>
          </cell>
          <cell r="D2305">
            <v>6</v>
          </cell>
          <cell r="E2305" t="str">
            <v>Stock</v>
          </cell>
          <cell r="F2305">
            <v>8</v>
          </cell>
        </row>
        <row r="2306">
          <cell r="A2306">
            <v>4871</v>
          </cell>
          <cell r="B2306" t="str">
            <v>CEPILLO MOSTRADOR 1 3/4 AZUL</v>
          </cell>
          <cell r="C2306">
            <v>6</v>
          </cell>
          <cell r="D2306">
            <v>6</v>
          </cell>
          <cell r="E2306" t="str">
            <v>Stock</v>
          </cell>
          <cell r="F2306">
            <v>8</v>
          </cell>
        </row>
        <row r="2307">
          <cell r="A2307">
            <v>4872</v>
          </cell>
          <cell r="B2307" t="str">
            <v>CEPILLO CORTO 8 1/2 BLANCO</v>
          </cell>
          <cell r="C2307">
            <v>6</v>
          </cell>
          <cell r="D2307">
            <v>6</v>
          </cell>
          <cell r="E2307" t="str">
            <v>Stock</v>
          </cell>
          <cell r="F2307">
            <v>8</v>
          </cell>
        </row>
        <row r="2308">
          <cell r="A2308">
            <v>4873</v>
          </cell>
          <cell r="B2308" t="str">
            <v>CEPILLO CORTO 8 1/2 ROJO</v>
          </cell>
          <cell r="C2308">
            <v>6</v>
          </cell>
          <cell r="D2308">
            <v>6</v>
          </cell>
          <cell r="E2308" t="str">
            <v>Stock</v>
          </cell>
          <cell r="F2308">
            <v>8</v>
          </cell>
        </row>
        <row r="2309">
          <cell r="A2309">
            <v>4874</v>
          </cell>
          <cell r="B2309" t="str">
            <v>CEPILLO CORTO 8 1/2 VERDE</v>
          </cell>
          <cell r="C2309">
            <v>6</v>
          </cell>
          <cell r="D2309">
            <v>6</v>
          </cell>
          <cell r="E2309" t="str">
            <v>Stock</v>
          </cell>
          <cell r="F2309">
            <v>8</v>
          </cell>
        </row>
        <row r="2310">
          <cell r="A2310">
            <v>4875</v>
          </cell>
          <cell r="B2310" t="str">
            <v>CEPILLO CORTO 8 1/2 AMARILLO</v>
          </cell>
          <cell r="C2310">
            <v>6</v>
          </cell>
          <cell r="D2310">
            <v>6</v>
          </cell>
          <cell r="E2310" t="str">
            <v>Stock</v>
          </cell>
          <cell r="F2310">
            <v>8</v>
          </cell>
        </row>
        <row r="2311">
          <cell r="A2311">
            <v>4876</v>
          </cell>
          <cell r="B2311" t="str">
            <v>CEPILLO CORTO 8 1/2 AZUL</v>
          </cell>
          <cell r="C2311">
            <v>6</v>
          </cell>
          <cell r="D2311">
            <v>6</v>
          </cell>
          <cell r="E2311" t="str">
            <v>Stock</v>
          </cell>
          <cell r="F2311">
            <v>8</v>
          </cell>
        </row>
        <row r="2312">
          <cell r="A2312">
            <v>4877</v>
          </cell>
          <cell r="B2312" t="str">
            <v>CEPILLO LARGO 20¨ BLANCO</v>
          </cell>
          <cell r="C2312">
            <v>6</v>
          </cell>
          <cell r="D2312">
            <v>6</v>
          </cell>
          <cell r="E2312" t="str">
            <v>Stock</v>
          </cell>
          <cell r="F2312">
            <v>8</v>
          </cell>
        </row>
        <row r="2313">
          <cell r="A2313">
            <v>4878</v>
          </cell>
          <cell r="B2313" t="str">
            <v>CEPILLO LARGO 20¨ ROJO</v>
          </cell>
          <cell r="C2313">
            <v>6</v>
          </cell>
          <cell r="D2313">
            <v>6</v>
          </cell>
          <cell r="E2313" t="str">
            <v>Stock</v>
          </cell>
          <cell r="F2313">
            <v>8</v>
          </cell>
        </row>
        <row r="2314">
          <cell r="A2314">
            <v>4879</v>
          </cell>
          <cell r="B2314" t="str">
            <v>CEPILLO LARGO 20¨ VERDE</v>
          </cell>
          <cell r="C2314">
            <v>4</v>
          </cell>
          <cell r="D2314">
            <v>4</v>
          </cell>
          <cell r="E2314" t="str">
            <v>Stock</v>
          </cell>
          <cell r="F2314">
            <v>8</v>
          </cell>
        </row>
        <row r="2315">
          <cell r="A2315">
            <v>4880</v>
          </cell>
          <cell r="B2315" t="str">
            <v>CEPILLO LARGO 20¨ AMARILLO</v>
          </cell>
          <cell r="C2315">
            <v>6</v>
          </cell>
          <cell r="D2315">
            <v>6</v>
          </cell>
          <cell r="E2315" t="str">
            <v>Stock</v>
          </cell>
          <cell r="F2315">
            <v>8</v>
          </cell>
        </row>
        <row r="2316">
          <cell r="A2316">
            <v>4881</v>
          </cell>
          <cell r="B2316" t="str">
            <v>CEPILLO LARGO 20¨ AZUL</v>
          </cell>
          <cell r="C2316">
            <v>4</v>
          </cell>
          <cell r="D2316">
            <v>4</v>
          </cell>
          <cell r="E2316" t="str">
            <v>Stock</v>
          </cell>
          <cell r="F2316">
            <v>8</v>
          </cell>
        </row>
        <row r="2317">
          <cell r="A2317">
            <v>4882</v>
          </cell>
          <cell r="B2317" t="str">
            <v>RECOGEDOR LAMINA INDUSTRIAL</v>
          </cell>
          <cell r="C2317">
            <v>1</v>
          </cell>
          <cell r="D2317">
            <v>1</v>
          </cell>
          <cell r="E2317" t="str">
            <v>Stock</v>
          </cell>
          <cell r="F2317">
            <v>8</v>
          </cell>
        </row>
        <row r="2318">
          <cell r="A2318">
            <v>4883</v>
          </cell>
          <cell r="B2318" t="str">
            <v>REPUESTO POLICLEAN TRAPEADOR</v>
          </cell>
          <cell r="C2318">
            <v>12</v>
          </cell>
          <cell r="D2318">
            <v>12</v>
          </cell>
          <cell r="E2318" t="str">
            <v>Sobre Pedido</v>
          </cell>
          <cell r="F2318">
            <v>21</v>
          </cell>
        </row>
        <row r="2319">
          <cell r="A2319">
            <v>4884</v>
          </cell>
          <cell r="B2319" t="str">
            <v>REPUESTO POLICLEAN TRAPEADOR</v>
          </cell>
          <cell r="C2319">
            <v>12</v>
          </cell>
          <cell r="D2319">
            <v>12</v>
          </cell>
          <cell r="E2319" t="str">
            <v>Sobre Pedido</v>
          </cell>
          <cell r="F2319">
            <v>21</v>
          </cell>
        </row>
        <row r="2320">
          <cell r="A2320">
            <v>4885</v>
          </cell>
          <cell r="B2320" t="str">
            <v>REPUESTO POLICLEAN TRAPEADOR</v>
          </cell>
          <cell r="C2320">
            <v>12</v>
          </cell>
          <cell r="D2320">
            <v>12</v>
          </cell>
          <cell r="E2320" t="str">
            <v>Sobre Pedido</v>
          </cell>
          <cell r="F2320">
            <v>21</v>
          </cell>
        </row>
        <row r="2321">
          <cell r="A2321">
            <v>4886</v>
          </cell>
          <cell r="B2321" t="str">
            <v>REPUESTO POLICLEAN TRAPEADOR</v>
          </cell>
          <cell r="C2321">
            <v>12</v>
          </cell>
          <cell r="D2321">
            <v>12</v>
          </cell>
          <cell r="E2321" t="str">
            <v>Sobre Pedido</v>
          </cell>
          <cell r="F2321">
            <v>21</v>
          </cell>
        </row>
        <row r="2322">
          <cell r="A2322">
            <v>4887</v>
          </cell>
          <cell r="B2322" t="str">
            <v>REPUESTO ECOSTRIPS TRAPEADOR</v>
          </cell>
          <cell r="C2322">
            <v>12</v>
          </cell>
          <cell r="D2322">
            <v>12</v>
          </cell>
          <cell r="E2322" t="str">
            <v>Sobre Pedido</v>
          </cell>
          <cell r="F2322">
            <v>21</v>
          </cell>
        </row>
        <row r="2323">
          <cell r="A2323">
            <v>4888</v>
          </cell>
          <cell r="B2323" t="str">
            <v>CEPILLO CIRCULAR PROPILENO 19"</v>
          </cell>
          <cell r="C2323">
            <v>1</v>
          </cell>
          <cell r="D2323">
            <v>1</v>
          </cell>
          <cell r="E2323" t="str">
            <v>Stock</v>
          </cell>
          <cell r="F2323">
            <v>8</v>
          </cell>
        </row>
        <row r="2324">
          <cell r="A2324">
            <v>4889</v>
          </cell>
          <cell r="B2324" t="str">
            <v>CEPILLO CIRCULAR NYLON 19"</v>
          </cell>
          <cell r="C2324">
            <v>1</v>
          </cell>
          <cell r="D2324">
            <v>1</v>
          </cell>
          <cell r="E2324" t="str">
            <v>Stock</v>
          </cell>
          <cell r="F2324">
            <v>8</v>
          </cell>
        </row>
        <row r="2325">
          <cell r="A2325">
            <v>4890</v>
          </cell>
          <cell r="B2325" t="str">
            <v>PORTAFIBRAS ULTRAFIX 19"</v>
          </cell>
          <cell r="C2325">
            <v>1</v>
          </cell>
          <cell r="D2325">
            <v>1</v>
          </cell>
          <cell r="E2325" t="str">
            <v>Stock</v>
          </cell>
          <cell r="F2325">
            <v>8</v>
          </cell>
        </row>
        <row r="2326">
          <cell r="A2326">
            <v>4891</v>
          </cell>
          <cell r="B2326" t="str">
            <v>CEPILLO CIR ALAMBRE CERRADO 19</v>
          </cell>
          <cell r="C2326">
            <v>1</v>
          </cell>
          <cell r="D2326">
            <v>1</v>
          </cell>
          <cell r="E2326" t="str">
            <v>Stock</v>
          </cell>
          <cell r="F2326">
            <v>8</v>
          </cell>
        </row>
        <row r="2327">
          <cell r="A2327">
            <v>4892</v>
          </cell>
          <cell r="B2327" t="str">
            <v>BONNET LIMPIADOR MODELO TIGER</v>
          </cell>
          <cell r="C2327">
            <v>2</v>
          </cell>
          <cell r="D2327">
            <v>2</v>
          </cell>
          <cell r="E2327" t="str">
            <v>Stock</v>
          </cell>
          <cell r="F2327">
            <v>8</v>
          </cell>
        </row>
        <row r="2328">
          <cell r="A2328">
            <v>4893</v>
          </cell>
          <cell r="B2328" t="str">
            <v>CEPILLO PARA PISOS PVC SERIE18</v>
          </cell>
          <cell r="C2328">
            <v>4</v>
          </cell>
          <cell r="D2328">
            <v>4</v>
          </cell>
          <cell r="E2328" t="str">
            <v>Stock</v>
          </cell>
          <cell r="F2328">
            <v>8</v>
          </cell>
        </row>
        <row r="2329">
          <cell r="A2329">
            <v>4894</v>
          </cell>
          <cell r="B2329" t="str">
            <v>CEPILLO P/PISOS BLOCK MADERA F</v>
          </cell>
          <cell r="C2329">
            <v>4</v>
          </cell>
          <cell r="D2329">
            <v>4</v>
          </cell>
          <cell r="E2329" t="str">
            <v>Stock</v>
          </cell>
          <cell r="F2329">
            <v>8</v>
          </cell>
        </row>
        <row r="2330">
          <cell r="A2330">
            <v>4895</v>
          </cell>
          <cell r="B2330" t="str">
            <v>REPUESTO JALADOR INDUST.P/PISO</v>
          </cell>
          <cell r="C2330">
            <v>1</v>
          </cell>
          <cell r="D2330">
            <v>1</v>
          </cell>
          <cell r="E2330" t="str">
            <v>Stock</v>
          </cell>
          <cell r="F2330">
            <v>8</v>
          </cell>
        </row>
        <row r="2331">
          <cell r="A2331">
            <v>4896</v>
          </cell>
          <cell r="B2331" t="str">
            <v>REPUESTO JALADOR INDUST.P/PISO</v>
          </cell>
          <cell r="C2331">
            <v>1</v>
          </cell>
          <cell r="D2331">
            <v>1</v>
          </cell>
          <cell r="E2331" t="str">
            <v>Stock</v>
          </cell>
          <cell r="F2331">
            <v>8</v>
          </cell>
        </row>
        <row r="2332">
          <cell r="A2332">
            <v>4897</v>
          </cell>
          <cell r="B2332" t="str">
            <v>BAJA</v>
          </cell>
          <cell r="C2332">
            <v>1</v>
          </cell>
          <cell r="D2332">
            <v>1</v>
          </cell>
          <cell r="E2332" t="str">
            <v>Stock</v>
          </cell>
          <cell r="F2332">
            <v>12</v>
          </cell>
        </row>
        <row r="2333">
          <cell r="A2333">
            <v>4898</v>
          </cell>
          <cell r="B2333" t="str">
            <v>BAJA</v>
          </cell>
          <cell r="C2333">
            <v>1</v>
          </cell>
          <cell r="D2333">
            <v>1</v>
          </cell>
          <cell r="E2333" t="str">
            <v>Stock</v>
          </cell>
          <cell r="F2333">
            <v>12</v>
          </cell>
        </row>
        <row r="2334">
          <cell r="A2334">
            <v>4899</v>
          </cell>
          <cell r="B2334" t="str">
            <v>BAJA</v>
          </cell>
          <cell r="C2334">
            <v>1</v>
          </cell>
          <cell r="D2334">
            <v>1</v>
          </cell>
          <cell r="E2334" t="str">
            <v>Stock</v>
          </cell>
          <cell r="F2334">
            <v>12</v>
          </cell>
        </row>
        <row r="2335">
          <cell r="A2335">
            <v>4900</v>
          </cell>
          <cell r="B2335" t="str">
            <v>ESCOBILLON BLANCO DE 2"</v>
          </cell>
          <cell r="C2335">
            <v>1</v>
          </cell>
          <cell r="D2335">
            <v>1</v>
          </cell>
          <cell r="E2335" t="str">
            <v>Stock</v>
          </cell>
          <cell r="F2335">
            <v>8</v>
          </cell>
        </row>
        <row r="2336">
          <cell r="A2336">
            <v>4901</v>
          </cell>
          <cell r="B2336" t="str">
            <v>ESCOBETA MULTIUSOS POLIPROPILE</v>
          </cell>
          <cell r="C2336">
            <v>1</v>
          </cell>
          <cell r="D2336">
            <v>1</v>
          </cell>
          <cell r="E2336" t="str">
            <v>Stock</v>
          </cell>
          <cell r="F2336">
            <v>8</v>
          </cell>
        </row>
        <row r="2337">
          <cell r="A2337">
            <v>4902</v>
          </cell>
          <cell r="B2337" t="str">
            <v>BROCHA SANITARIA BLANCA</v>
          </cell>
          <cell r="C2337">
            <v>1</v>
          </cell>
          <cell r="D2337">
            <v>1</v>
          </cell>
          <cell r="E2337" t="str">
            <v>Sobre Pedido</v>
          </cell>
          <cell r="F2337">
            <v>21</v>
          </cell>
        </row>
        <row r="2338">
          <cell r="A2338">
            <v>4903</v>
          </cell>
          <cell r="B2338" t="str">
            <v>TRAPEADOR ANTIBAC INTERCAMBIA</v>
          </cell>
          <cell r="C2338">
            <v>1</v>
          </cell>
          <cell r="D2338">
            <v>1</v>
          </cell>
          <cell r="E2338" t="str">
            <v>Stock</v>
          </cell>
          <cell r="F2338">
            <v>8</v>
          </cell>
        </row>
        <row r="2339">
          <cell r="A2339">
            <v>4904</v>
          </cell>
          <cell r="B2339" t="str">
            <v>JALADOR BASE PLASTICA 45CM AMA</v>
          </cell>
          <cell r="C2339">
            <v>1</v>
          </cell>
          <cell r="D2339">
            <v>1</v>
          </cell>
          <cell r="E2339" t="str">
            <v>Stock</v>
          </cell>
          <cell r="F2339">
            <v>8</v>
          </cell>
        </row>
        <row r="2340">
          <cell r="A2340">
            <v>4905</v>
          </cell>
          <cell r="B2340" t="str">
            <v>ESCOBILLON ROJO DE 2"</v>
          </cell>
          <cell r="C2340">
            <v>1</v>
          </cell>
          <cell r="D2340">
            <v>1</v>
          </cell>
          <cell r="E2340" t="str">
            <v>Stock</v>
          </cell>
          <cell r="F2340">
            <v>8</v>
          </cell>
        </row>
        <row r="2341">
          <cell r="A2341">
            <v>4906</v>
          </cell>
          <cell r="B2341" t="str">
            <v>BASTON MADERA PUNTA METALICA</v>
          </cell>
          <cell r="C2341">
            <v>50</v>
          </cell>
          <cell r="D2341">
            <v>50</v>
          </cell>
          <cell r="E2341" t="str">
            <v>Sobre Pedido</v>
          </cell>
          <cell r="F2341">
            <v>28</v>
          </cell>
        </row>
        <row r="2342">
          <cell r="A2342">
            <v>4907</v>
          </cell>
          <cell r="B2342" t="str">
            <v>CEPILLO 9" BLOCK POLIPROPILENO</v>
          </cell>
          <cell r="C2342">
            <v>1</v>
          </cell>
          <cell r="D2342">
            <v>1</v>
          </cell>
          <cell r="E2342" t="str">
            <v>Sobre Pedido</v>
          </cell>
          <cell r="F2342">
            <v>28</v>
          </cell>
        </row>
        <row r="2343">
          <cell r="A2343">
            <v>4908</v>
          </cell>
          <cell r="B2343" t="str">
            <v>CEPILLO P/PISOS 14" BLOCK</v>
          </cell>
          <cell r="C2343">
            <v>1</v>
          </cell>
          <cell r="D2343">
            <v>1</v>
          </cell>
          <cell r="E2343" t="str">
            <v>Sobre Pedido</v>
          </cell>
          <cell r="F2343">
            <v>28</v>
          </cell>
        </row>
        <row r="2344">
          <cell r="A2344">
            <v>4909</v>
          </cell>
          <cell r="B2344" t="str">
            <v>ESCOBA CON FIBRA DE POLIESTER</v>
          </cell>
          <cell r="C2344">
            <v>12</v>
          </cell>
          <cell r="D2344">
            <v>12</v>
          </cell>
          <cell r="E2344" t="str">
            <v>Sobre Pedido</v>
          </cell>
          <cell r="F2344">
            <v>21</v>
          </cell>
        </row>
        <row r="2345">
          <cell r="A2345">
            <v>4910</v>
          </cell>
          <cell r="B2345" t="str">
            <v>PEPUESTO ESCOBA COLOR CREMA</v>
          </cell>
          <cell r="C2345">
            <v>1</v>
          </cell>
          <cell r="D2345">
            <v>1</v>
          </cell>
          <cell r="E2345" t="str">
            <v>Sobre Pedido</v>
          </cell>
          <cell r="F2345">
            <v>21</v>
          </cell>
        </row>
        <row r="2346">
          <cell r="A2346">
            <v>4911</v>
          </cell>
          <cell r="B2346" t="str">
            <v>BASTON FIBRA DE VIDRIO (1.50M)</v>
          </cell>
          <cell r="C2346">
            <v>12</v>
          </cell>
          <cell r="D2346">
            <v>12</v>
          </cell>
          <cell r="E2346" t="str">
            <v>Sobre Pedido</v>
          </cell>
          <cell r="F2346">
            <v>21</v>
          </cell>
        </row>
        <row r="2347">
          <cell r="A2347">
            <v>4912</v>
          </cell>
          <cell r="B2347" t="str">
            <v>BASTON FIBRA DE VIDRIO (1.50M)</v>
          </cell>
          <cell r="C2347">
            <v>1</v>
          </cell>
          <cell r="D2347">
            <v>1</v>
          </cell>
          <cell r="E2347" t="str">
            <v>Sobre Pedido</v>
          </cell>
          <cell r="F2347">
            <v>21</v>
          </cell>
        </row>
        <row r="2348">
          <cell r="A2348">
            <v>4913</v>
          </cell>
          <cell r="B2348" t="str">
            <v>ESPATULA MULTIUSOS AZUL</v>
          </cell>
          <cell r="C2348">
            <v>1</v>
          </cell>
          <cell r="D2348">
            <v>1</v>
          </cell>
          <cell r="E2348" t="str">
            <v>Sobre Pedido</v>
          </cell>
          <cell r="F2348">
            <v>28</v>
          </cell>
        </row>
        <row r="2349">
          <cell r="A2349">
            <v>4914</v>
          </cell>
          <cell r="B2349" t="str">
            <v>JALADOR BASE PLASTICA45CM ROJO</v>
          </cell>
          <cell r="C2349">
            <v>1</v>
          </cell>
          <cell r="D2349">
            <v>1</v>
          </cell>
          <cell r="E2349" t="str">
            <v>Sobre Pedido</v>
          </cell>
          <cell r="F2349">
            <v>21</v>
          </cell>
        </row>
        <row r="2350">
          <cell r="A2350">
            <v>4915</v>
          </cell>
          <cell r="B2350" t="str">
            <v>CEPILLO PARA PISOS PVC 18"</v>
          </cell>
          <cell r="C2350">
            <v>1</v>
          </cell>
          <cell r="D2350">
            <v>1</v>
          </cell>
          <cell r="E2350" t="str">
            <v>Sobre Pedido</v>
          </cell>
          <cell r="F2350">
            <v>21</v>
          </cell>
        </row>
        <row r="2351">
          <cell r="A2351">
            <v>4916</v>
          </cell>
          <cell r="B2351" t="str">
            <v>BASTON FIBRA VIDRIO AMARILLO</v>
          </cell>
          <cell r="C2351">
            <v>12</v>
          </cell>
          <cell r="D2351">
            <v>12</v>
          </cell>
          <cell r="E2351" t="str">
            <v>Sobre Pedido</v>
          </cell>
          <cell r="F2351">
            <v>21</v>
          </cell>
        </row>
        <row r="2352">
          <cell r="A2352">
            <v>4938</v>
          </cell>
          <cell r="B2352" t="str">
            <v>BASTON FIBRA VIDRIO 1.20CM</v>
          </cell>
          <cell r="C2352">
            <v>12</v>
          </cell>
          <cell r="D2352">
            <v>12</v>
          </cell>
          <cell r="E2352" t="str">
            <v>Sobre Pedido</v>
          </cell>
          <cell r="F2352">
            <v>21</v>
          </cell>
        </row>
        <row r="2353">
          <cell r="A2353">
            <v>4939</v>
          </cell>
          <cell r="B2353" t="str">
            <v>CUBETA PLASTICO AMARILLA 22L</v>
          </cell>
          <cell r="C2353">
            <v>10</v>
          </cell>
          <cell r="D2353">
            <v>10</v>
          </cell>
          <cell r="E2353" t="str">
            <v>Sobre Pedido</v>
          </cell>
          <cell r="F2353">
            <v>21</v>
          </cell>
        </row>
        <row r="2354">
          <cell r="A2354">
            <v>4971</v>
          </cell>
          <cell r="B2354" t="str">
            <v>801619 BOLSA DESECHABLE PAQ/10</v>
          </cell>
          <cell r="C2354">
            <v>1</v>
          </cell>
          <cell r="D2354">
            <v>1</v>
          </cell>
          <cell r="E2354" t="str">
            <v>Sobre Pedido</v>
          </cell>
          <cell r="F2354">
            <v>21</v>
          </cell>
        </row>
        <row r="2355">
          <cell r="A2355">
            <v>4972</v>
          </cell>
          <cell r="B2355" t="str">
            <v>802021 KIT ACCESORIOS GO VAC</v>
          </cell>
          <cell r="C2355">
            <v>1</v>
          </cell>
          <cell r="D2355">
            <v>1</v>
          </cell>
          <cell r="E2355" t="str">
            <v>Sobre Pedido</v>
          </cell>
          <cell r="F2355">
            <v>21</v>
          </cell>
        </row>
        <row r="2356">
          <cell r="A2356">
            <v>4973</v>
          </cell>
          <cell r="B2356" t="str">
            <v>BASE METALICA P/MOP 90CM</v>
          </cell>
          <cell r="C2356">
            <v>12</v>
          </cell>
          <cell r="D2356">
            <v>12</v>
          </cell>
          <cell r="E2356" t="str">
            <v>Sobre Pedido</v>
          </cell>
          <cell r="F2356">
            <v>21</v>
          </cell>
        </row>
        <row r="2357">
          <cell r="A2357">
            <v>4981</v>
          </cell>
          <cell r="B2357" t="str">
            <v>604780 KIT RECICLAJE SCRUBBER</v>
          </cell>
          <cell r="C2357">
            <v>1</v>
          </cell>
          <cell r="D2357">
            <v>1</v>
          </cell>
          <cell r="E2357" t="str">
            <v>Sobre Pedido</v>
          </cell>
          <cell r="F2357">
            <v>21</v>
          </cell>
        </row>
        <row r="2358">
          <cell r="A2358">
            <v>4982</v>
          </cell>
          <cell r="B2358" t="str">
            <v>602928 PORTADISCOS SCRUBBER 26</v>
          </cell>
          <cell r="C2358">
            <v>2</v>
          </cell>
          <cell r="D2358">
            <v>2</v>
          </cell>
          <cell r="E2358" t="str">
            <v>Sobre Pedido</v>
          </cell>
          <cell r="F2358">
            <v>21</v>
          </cell>
        </row>
        <row r="2359">
          <cell r="A2359">
            <v>4983</v>
          </cell>
          <cell r="B2359" t="str">
            <v>603159 CEPILLOS POLIPROPILENO</v>
          </cell>
          <cell r="C2359">
            <v>2</v>
          </cell>
          <cell r="D2359">
            <v>2</v>
          </cell>
          <cell r="E2359" t="str">
            <v>Sobre Pedido</v>
          </cell>
          <cell r="F2359">
            <v>14</v>
          </cell>
        </row>
        <row r="2360">
          <cell r="A2360">
            <v>4984</v>
          </cell>
          <cell r="B2360" t="str">
            <v>600394 BATERIAS P/SCRUBBER 26"</v>
          </cell>
          <cell r="C2360">
            <v>1</v>
          </cell>
          <cell r="D2360">
            <v>1</v>
          </cell>
          <cell r="E2360" t="str">
            <v>Sobre Pedido</v>
          </cell>
          <cell r="F2360">
            <v>21</v>
          </cell>
        </row>
        <row r="2361">
          <cell r="A2361">
            <v>4985</v>
          </cell>
          <cell r="B2361" t="str">
            <v>TRAPEADOR INTERCAMBIABLE</v>
          </cell>
          <cell r="C2361">
            <v>24</v>
          </cell>
          <cell r="D2361">
            <v>24</v>
          </cell>
          <cell r="E2361" t="str">
            <v>Sobre Pedido</v>
          </cell>
          <cell r="F2361">
            <v>21</v>
          </cell>
        </row>
        <row r="2362">
          <cell r="A2362">
            <v>4986</v>
          </cell>
          <cell r="B2362" t="str">
            <v>469760868 CARGADOR DE BATERIAS</v>
          </cell>
          <cell r="C2362">
            <v>1</v>
          </cell>
          <cell r="D2362">
            <v>1</v>
          </cell>
          <cell r="E2362" t="str">
            <v>Sobre Pedido</v>
          </cell>
          <cell r="F2362">
            <v>21</v>
          </cell>
        </row>
        <row r="2363">
          <cell r="A2363">
            <v>4987</v>
          </cell>
          <cell r="B2363" t="str">
            <v>TAZON P/ CEPILLO PARA BAÑOS</v>
          </cell>
          <cell r="C2363">
            <v>24</v>
          </cell>
          <cell r="D2363">
            <v>24</v>
          </cell>
          <cell r="E2363" t="str">
            <v>Stock</v>
          </cell>
          <cell r="F2363">
            <v>8</v>
          </cell>
        </row>
        <row r="2364">
          <cell r="A2364">
            <v>4988</v>
          </cell>
          <cell r="B2364" t="str">
            <v>ESCOBILLON INTERCAMBIABLE 1/2"</v>
          </cell>
          <cell r="C2364">
            <v>6</v>
          </cell>
          <cell r="D2364">
            <v>6</v>
          </cell>
          <cell r="E2364" t="str">
            <v>Sobre Pedido</v>
          </cell>
          <cell r="F2364">
            <v>21</v>
          </cell>
        </row>
        <row r="2365">
          <cell r="A2365">
            <v>4989</v>
          </cell>
          <cell r="B2365" t="str">
            <v>ESCOBILLON INTERCAMBIABLE 1"</v>
          </cell>
          <cell r="C2365">
            <v>6</v>
          </cell>
          <cell r="D2365">
            <v>6</v>
          </cell>
          <cell r="E2365" t="str">
            <v>Sobre Pedido</v>
          </cell>
          <cell r="F2365">
            <v>21</v>
          </cell>
        </row>
        <row r="2366">
          <cell r="A2366">
            <v>4990</v>
          </cell>
          <cell r="B2366" t="str">
            <v>VARILLA FLEXIBLE ACERO P/ESC</v>
          </cell>
          <cell r="C2366">
            <v>6</v>
          </cell>
          <cell r="D2366">
            <v>6</v>
          </cell>
          <cell r="E2366" t="str">
            <v>Sobre Pedido</v>
          </cell>
          <cell r="F2366">
            <v>21</v>
          </cell>
        </row>
        <row r="2367">
          <cell r="A2367">
            <v>4991</v>
          </cell>
          <cell r="B2367" t="str">
            <v>603172 KIT RECICLAJE SCRUBBER</v>
          </cell>
          <cell r="C2367">
            <v>1</v>
          </cell>
          <cell r="D2367">
            <v>1</v>
          </cell>
          <cell r="E2367" t="str">
            <v>Sobre Pedido</v>
          </cell>
          <cell r="F2367">
            <v>21</v>
          </cell>
        </row>
        <row r="2368">
          <cell r="A2368">
            <v>4992</v>
          </cell>
          <cell r="B2368" t="str">
            <v>606227 PORTADISCO P/5100 17"</v>
          </cell>
          <cell r="C2368">
            <v>1</v>
          </cell>
          <cell r="D2368">
            <v>1</v>
          </cell>
          <cell r="E2368" t="str">
            <v>Sobre Pedido</v>
          </cell>
          <cell r="F2368">
            <v>21</v>
          </cell>
        </row>
        <row r="2369">
          <cell r="A2369">
            <v>4993</v>
          </cell>
          <cell r="B2369" t="str">
            <v>370007 CEPILLO POLIPROPILEN17"</v>
          </cell>
          <cell r="C2369">
            <v>1</v>
          </cell>
          <cell r="D2369">
            <v>1</v>
          </cell>
          <cell r="E2369" t="str">
            <v>Sobre Pedido</v>
          </cell>
          <cell r="F2369">
            <v>21</v>
          </cell>
        </row>
        <row r="2370">
          <cell r="A2370">
            <v>4994</v>
          </cell>
          <cell r="B2370" t="str">
            <v>CEPILLO P/PISOS POLIPROPILENO</v>
          </cell>
          <cell r="C2370">
            <v>12</v>
          </cell>
          <cell r="D2370">
            <v>12</v>
          </cell>
          <cell r="E2370" t="str">
            <v>Sobre Pedido</v>
          </cell>
          <cell r="F2370">
            <v>28</v>
          </cell>
        </row>
        <row r="2371">
          <cell r="A2371">
            <v>4995</v>
          </cell>
          <cell r="B2371" t="str">
            <v>BASE METALICA INTERCAMBIABLE</v>
          </cell>
          <cell r="C2371">
            <v>12</v>
          </cell>
          <cell r="D2371">
            <v>12</v>
          </cell>
          <cell r="E2371" t="str">
            <v>Sobre Pedido</v>
          </cell>
          <cell r="F2371">
            <v>28</v>
          </cell>
        </row>
        <row r="2372">
          <cell r="A2372">
            <v>4996</v>
          </cell>
          <cell r="B2372" t="str">
            <v>FUNDA P/MOP 150CM MOD EXPORTAC</v>
          </cell>
          <cell r="C2372">
            <v>12</v>
          </cell>
          <cell r="D2372">
            <v>12</v>
          </cell>
          <cell r="E2372" t="str">
            <v>Sobre Pedido</v>
          </cell>
          <cell r="F2372">
            <v>28</v>
          </cell>
        </row>
        <row r="2373">
          <cell r="A2373">
            <v>4997</v>
          </cell>
          <cell r="B2373" t="str">
            <v>CEPILLO P/PISOS POLIESTER</v>
          </cell>
          <cell r="C2373">
            <v>12</v>
          </cell>
          <cell r="D2373">
            <v>12</v>
          </cell>
          <cell r="E2373" t="str">
            <v>Sobre Pedido</v>
          </cell>
          <cell r="F2373">
            <v>28</v>
          </cell>
        </row>
        <row r="2374">
          <cell r="A2374">
            <v>4998</v>
          </cell>
          <cell r="B2374" t="str">
            <v>CUBETA DE PLASTICO 22L AZUL</v>
          </cell>
          <cell r="C2374">
            <v>10</v>
          </cell>
          <cell r="D2374">
            <v>10</v>
          </cell>
          <cell r="E2374" t="str">
            <v>Sobre Pedido</v>
          </cell>
          <cell r="F2374">
            <v>28</v>
          </cell>
        </row>
        <row r="2375">
          <cell r="A2375">
            <v>4999</v>
          </cell>
          <cell r="B2375" t="str">
            <v>CUBETA DE PLASTICO 22L ROJA</v>
          </cell>
          <cell r="C2375">
            <v>10</v>
          </cell>
          <cell r="D2375">
            <v>10</v>
          </cell>
          <cell r="E2375" t="str">
            <v>Sobre Pedido</v>
          </cell>
          <cell r="F2375">
            <v>28</v>
          </cell>
        </row>
        <row r="2376">
          <cell r="A2376">
            <v>5000</v>
          </cell>
          <cell r="B2376" t="str">
            <v>CUBETA DE PLASTICO 22L VERDE</v>
          </cell>
          <cell r="C2376">
            <v>10</v>
          </cell>
          <cell r="D2376">
            <v>10</v>
          </cell>
          <cell r="E2376" t="str">
            <v>Sobre Pedido</v>
          </cell>
          <cell r="F2376">
            <v>28</v>
          </cell>
        </row>
        <row r="2377">
          <cell r="A2377">
            <v>5001</v>
          </cell>
          <cell r="B2377" t="str">
            <v>JALADOR HULE ESPUMA HYGIENIC</v>
          </cell>
          <cell r="C2377">
            <v>10</v>
          </cell>
          <cell r="D2377">
            <v>10</v>
          </cell>
          <cell r="E2377" t="str">
            <v>Sobre Pedido</v>
          </cell>
          <cell r="F2377">
            <v>28</v>
          </cell>
        </row>
        <row r="2378">
          <cell r="A2378">
            <v>5002</v>
          </cell>
          <cell r="B2378" t="str">
            <v>CEPILLO P/PISOS PLASTICO FIBRA</v>
          </cell>
          <cell r="C2378">
            <v>12</v>
          </cell>
          <cell r="D2378">
            <v>12</v>
          </cell>
          <cell r="E2378" t="str">
            <v>Sobre Pedido</v>
          </cell>
          <cell r="F2378">
            <v>28</v>
          </cell>
        </row>
        <row r="2379">
          <cell r="A2379">
            <v>5003</v>
          </cell>
          <cell r="B2379" t="str">
            <v>CEPILLO P/PISOS PLASTICO FIBRA</v>
          </cell>
          <cell r="C2379">
            <v>12</v>
          </cell>
          <cell r="D2379">
            <v>12</v>
          </cell>
          <cell r="E2379" t="str">
            <v>Sobre Pedido</v>
          </cell>
          <cell r="F2379">
            <v>28</v>
          </cell>
        </row>
        <row r="2380">
          <cell r="A2380">
            <v>5004</v>
          </cell>
          <cell r="B2380" t="str">
            <v>ADAPTADOR PARA BASTON</v>
          </cell>
          <cell r="C2380">
            <v>12</v>
          </cell>
          <cell r="D2380">
            <v>12</v>
          </cell>
          <cell r="E2380" t="str">
            <v>Sobre Pedido</v>
          </cell>
          <cell r="F2380">
            <v>21</v>
          </cell>
        </row>
        <row r="2381">
          <cell r="A2381">
            <v>5005</v>
          </cell>
          <cell r="B2381" t="str">
            <v>ESCOBA ANGULAR FIBRA PVC ROJA</v>
          </cell>
          <cell r="C2381">
            <v>12</v>
          </cell>
          <cell r="D2381">
            <v>12</v>
          </cell>
          <cell r="E2381" t="str">
            <v>Sobre Pedido</v>
          </cell>
          <cell r="F2381">
            <v>28</v>
          </cell>
        </row>
        <row r="2382">
          <cell r="A2382">
            <v>5006</v>
          </cell>
          <cell r="B2382" t="str">
            <v>ESCOBA ANGULAR FIBRA PVC VERDE</v>
          </cell>
          <cell r="C2382">
            <v>12</v>
          </cell>
          <cell r="D2382">
            <v>12</v>
          </cell>
          <cell r="E2382" t="str">
            <v>Sobre Pedido</v>
          </cell>
          <cell r="F2382">
            <v>28</v>
          </cell>
        </row>
        <row r="2383">
          <cell r="A2383">
            <v>5007</v>
          </cell>
          <cell r="B2383" t="str">
            <v>ESCOBA ANGULAR FIBRA PVC AMARI</v>
          </cell>
          <cell r="C2383">
            <v>12</v>
          </cell>
          <cell r="D2383">
            <v>12</v>
          </cell>
          <cell r="E2383" t="str">
            <v>Sobre Pedido</v>
          </cell>
          <cell r="F2383">
            <v>28</v>
          </cell>
        </row>
        <row r="2384">
          <cell r="A2384">
            <v>5008</v>
          </cell>
          <cell r="B2384" t="str">
            <v>ESCOBA ABGULAR FIBRA PVC AZUL</v>
          </cell>
          <cell r="C2384">
            <v>12</v>
          </cell>
          <cell r="D2384">
            <v>12</v>
          </cell>
          <cell r="E2384" t="str">
            <v>Sobre Pedido</v>
          </cell>
          <cell r="F2384">
            <v>28</v>
          </cell>
        </row>
        <row r="2385">
          <cell r="A2385">
            <v>5011</v>
          </cell>
          <cell r="B2385" t="str">
            <v>20361 BREAKER 1 1 PZA</v>
          </cell>
          <cell r="C2385">
            <v>1</v>
          </cell>
          <cell r="D2385">
            <v>1</v>
          </cell>
          <cell r="E2385" t="str">
            <v>Sobre Pedido</v>
          </cell>
          <cell r="F2385">
            <v>14</v>
          </cell>
        </row>
        <row r="2386">
          <cell r="A2386">
            <v>5012</v>
          </cell>
          <cell r="B2386" t="str">
            <v>CEPILLO PISO FIBRA POLIPRO 14"</v>
          </cell>
          <cell r="C2386">
            <v>12</v>
          </cell>
          <cell r="D2386">
            <v>12</v>
          </cell>
          <cell r="E2386" t="str">
            <v>Sobre Pedido</v>
          </cell>
          <cell r="F2386">
            <v>21</v>
          </cell>
        </row>
        <row r="2387">
          <cell r="A2387">
            <v>5013</v>
          </cell>
          <cell r="B2387" t="str">
            <v>CEPILLO PISO FIBRA POLIPRO 14"</v>
          </cell>
          <cell r="C2387">
            <v>12</v>
          </cell>
          <cell r="D2387">
            <v>12</v>
          </cell>
          <cell r="E2387" t="str">
            <v>Sobre Pedido</v>
          </cell>
          <cell r="F2387">
            <v>21</v>
          </cell>
        </row>
        <row r="2388">
          <cell r="A2388">
            <v>5014</v>
          </cell>
          <cell r="B2388" t="str">
            <v>CEPILLO PISO FIBRA POLIPRO 14"</v>
          </cell>
          <cell r="C2388">
            <v>12</v>
          </cell>
          <cell r="D2388">
            <v>12</v>
          </cell>
          <cell r="E2388" t="str">
            <v>Sobre Pedido</v>
          </cell>
          <cell r="F2388">
            <v>21</v>
          </cell>
        </row>
        <row r="2389">
          <cell r="A2389">
            <v>5015</v>
          </cell>
          <cell r="B2389" t="str">
            <v>CEPILLO PISO FIBRA POLIPRO 14"</v>
          </cell>
          <cell r="C2389">
            <v>12</v>
          </cell>
          <cell r="D2389">
            <v>12</v>
          </cell>
          <cell r="E2389" t="str">
            <v>Sobre Pedido</v>
          </cell>
          <cell r="F2389">
            <v>21</v>
          </cell>
        </row>
        <row r="2390">
          <cell r="A2390">
            <v>5016</v>
          </cell>
          <cell r="B2390" t="str">
            <v>CEPILLO PISO FIBRA POLIPRO 14"</v>
          </cell>
          <cell r="C2390">
            <v>12</v>
          </cell>
          <cell r="D2390">
            <v>12</v>
          </cell>
          <cell r="E2390" t="str">
            <v>Sobre Pedido</v>
          </cell>
          <cell r="F2390">
            <v>21</v>
          </cell>
        </row>
        <row r="2391">
          <cell r="A2391">
            <v>5017</v>
          </cell>
          <cell r="B2391" t="str">
            <v>CEPILLO PISO FIBRA POLIPRO 18"</v>
          </cell>
          <cell r="C2391">
            <v>12</v>
          </cell>
          <cell r="D2391">
            <v>12</v>
          </cell>
          <cell r="E2391" t="str">
            <v>Sobre Pedido</v>
          </cell>
          <cell r="F2391">
            <v>21</v>
          </cell>
        </row>
        <row r="2392">
          <cell r="A2392">
            <v>5018</v>
          </cell>
          <cell r="B2392" t="str">
            <v>CEPILLO PISO FIBRA POLIPRO 18"</v>
          </cell>
          <cell r="C2392">
            <v>12</v>
          </cell>
          <cell r="D2392">
            <v>12</v>
          </cell>
          <cell r="E2392" t="str">
            <v>Sobre Pedido</v>
          </cell>
          <cell r="F2392">
            <v>21</v>
          </cell>
        </row>
        <row r="2393">
          <cell r="A2393">
            <v>5019</v>
          </cell>
          <cell r="B2393" t="str">
            <v>CEPILLO PISO FIBRA POLIPRO 18"</v>
          </cell>
          <cell r="C2393">
            <v>12</v>
          </cell>
          <cell r="D2393">
            <v>12</v>
          </cell>
          <cell r="E2393" t="str">
            <v>Sobre Pedido</v>
          </cell>
          <cell r="F2393">
            <v>21</v>
          </cell>
        </row>
        <row r="2394">
          <cell r="A2394">
            <v>5020</v>
          </cell>
          <cell r="B2394" t="str">
            <v>CEPILLO PISO FIBRA POLIPRO 18"</v>
          </cell>
          <cell r="C2394">
            <v>12</v>
          </cell>
          <cell r="D2394">
            <v>12</v>
          </cell>
          <cell r="E2394" t="str">
            <v>Sobre Pedido</v>
          </cell>
          <cell r="F2394">
            <v>21</v>
          </cell>
        </row>
        <row r="2395">
          <cell r="A2395">
            <v>5021</v>
          </cell>
          <cell r="B2395" t="str">
            <v>CEPILLO PISO FIBRA POLIPRO 18"</v>
          </cell>
          <cell r="C2395">
            <v>12</v>
          </cell>
          <cell r="D2395">
            <v>12</v>
          </cell>
          <cell r="E2395" t="str">
            <v>Sobre Pedido</v>
          </cell>
          <cell r="F2395">
            <v>21</v>
          </cell>
        </row>
        <row r="2396">
          <cell r="A2396">
            <v>5022</v>
          </cell>
          <cell r="B2396" t="str">
            <v>CEPILLO PISO FIBRE POLIPRO 18"</v>
          </cell>
          <cell r="C2396">
            <v>12</v>
          </cell>
          <cell r="D2396">
            <v>12</v>
          </cell>
          <cell r="E2396" t="str">
            <v>Sobre Pedido</v>
          </cell>
          <cell r="F2396">
            <v>21</v>
          </cell>
        </row>
        <row r="2397">
          <cell r="A2397">
            <v>5023</v>
          </cell>
          <cell r="B2397" t="str">
            <v>CEPILLO PISO FIBRA POLIPRO 24"</v>
          </cell>
          <cell r="C2397">
            <v>12</v>
          </cell>
          <cell r="D2397">
            <v>12</v>
          </cell>
          <cell r="E2397" t="str">
            <v>Sobre Pedido</v>
          </cell>
          <cell r="F2397">
            <v>21</v>
          </cell>
        </row>
        <row r="2398">
          <cell r="A2398">
            <v>5024</v>
          </cell>
          <cell r="B2398" t="str">
            <v>CEPILLO PISO FIBRA POLIPRO 24"</v>
          </cell>
          <cell r="C2398">
            <v>12</v>
          </cell>
          <cell r="D2398">
            <v>12</v>
          </cell>
          <cell r="E2398" t="str">
            <v>Sobre Pedido</v>
          </cell>
          <cell r="F2398">
            <v>21</v>
          </cell>
        </row>
        <row r="2399">
          <cell r="A2399">
            <v>5025</v>
          </cell>
          <cell r="B2399" t="str">
            <v>CEPILLO PISO FIBRA POLIPRO 24"</v>
          </cell>
          <cell r="C2399">
            <v>12</v>
          </cell>
          <cell r="D2399">
            <v>12</v>
          </cell>
          <cell r="E2399" t="str">
            <v>Sobre Pedido</v>
          </cell>
          <cell r="F2399">
            <v>21</v>
          </cell>
        </row>
        <row r="2400">
          <cell r="A2400">
            <v>5026</v>
          </cell>
          <cell r="B2400" t="str">
            <v>CEPILLO PISO FIBRA POLIPRO 24"</v>
          </cell>
          <cell r="C2400">
            <v>12</v>
          </cell>
          <cell r="D2400">
            <v>12</v>
          </cell>
          <cell r="E2400" t="str">
            <v>Sobre Pedido</v>
          </cell>
          <cell r="F2400">
            <v>21</v>
          </cell>
        </row>
        <row r="2401">
          <cell r="A2401">
            <v>5027</v>
          </cell>
          <cell r="B2401" t="str">
            <v>CEPILLO PISO FIBRA POLIPRO 24"</v>
          </cell>
          <cell r="C2401">
            <v>12</v>
          </cell>
          <cell r="D2401">
            <v>12</v>
          </cell>
          <cell r="E2401" t="str">
            <v>Sobre Pedido</v>
          </cell>
          <cell r="F2401">
            <v>21</v>
          </cell>
        </row>
        <row r="2402">
          <cell r="A2402">
            <v>5028</v>
          </cell>
          <cell r="B2402" t="str">
            <v>ESPATULA MULTIUSOS BLANCA</v>
          </cell>
          <cell r="C2402">
            <v>12</v>
          </cell>
          <cell r="D2402">
            <v>12</v>
          </cell>
          <cell r="E2402" t="str">
            <v>Sobre Pedido</v>
          </cell>
          <cell r="F2402">
            <v>21</v>
          </cell>
        </row>
        <row r="2403">
          <cell r="A2403">
            <v>5029</v>
          </cell>
          <cell r="B2403" t="str">
            <v>ESPATULA MULTIUSOS ROJA</v>
          </cell>
          <cell r="C2403">
            <v>12</v>
          </cell>
          <cell r="D2403">
            <v>12</v>
          </cell>
          <cell r="E2403" t="str">
            <v>Sobre Pedido</v>
          </cell>
          <cell r="F2403">
            <v>21</v>
          </cell>
        </row>
        <row r="2404">
          <cell r="A2404">
            <v>5030</v>
          </cell>
          <cell r="B2404" t="str">
            <v>ESPATULA MULTIUSOS VERDE</v>
          </cell>
          <cell r="C2404">
            <v>12</v>
          </cell>
          <cell r="D2404">
            <v>12</v>
          </cell>
          <cell r="E2404" t="str">
            <v>Sobre Pedido</v>
          </cell>
          <cell r="F2404">
            <v>21</v>
          </cell>
        </row>
        <row r="2405">
          <cell r="A2405">
            <v>5031</v>
          </cell>
          <cell r="B2405" t="str">
            <v>ESPATULA MULTIUSOS AMARILLA</v>
          </cell>
          <cell r="C2405">
            <v>12</v>
          </cell>
          <cell r="D2405">
            <v>12</v>
          </cell>
          <cell r="E2405" t="str">
            <v>Sobre Pedido</v>
          </cell>
          <cell r="F2405">
            <v>21</v>
          </cell>
        </row>
        <row r="2406">
          <cell r="A2406">
            <v>5032</v>
          </cell>
          <cell r="B2406" t="str">
            <v>CEPILLO PVC SERIE 18 DE 14"</v>
          </cell>
          <cell r="C2406">
            <v>12</v>
          </cell>
          <cell r="D2406">
            <v>12</v>
          </cell>
          <cell r="E2406" t="str">
            <v>Sobre Pedido</v>
          </cell>
          <cell r="F2406">
            <v>21</v>
          </cell>
        </row>
        <row r="2407">
          <cell r="A2407">
            <v>5033</v>
          </cell>
          <cell r="B2407" t="str">
            <v>CEPILLO PVC SERIE 18 DE 14"</v>
          </cell>
          <cell r="C2407">
            <v>12</v>
          </cell>
          <cell r="D2407">
            <v>12</v>
          </cell>
          <cell r="E2407" t="str">
            <v>Sobre Pedido</v>
          </cell>
          <cell r="F2407">
            <v>21</v>
          </cell>
        </row>
        <row r="2408">
          <cell r="A2408">
            <v>5034</v>
          </cell>
          <cell r="B2408" t="str">
            <v>CEPILLO PVC SERIE 18 DE 14"</v>
          </cell>
          <cell r="C2408">
            <v>12</v>
          </cell>
          <cell r="D2408">
            <v>12</v>
          </cell>
          <cell r="E2408" t="str">
            <v>Sobre Pedido</v>
          </cell>
          <cell r="F2408">
            <v>21</v>
          </cell>
        </row>
        <row r="2409">
          <cell r="A2409">
            <v>5035</v>
          </cell>
          <cell r="B2409" t="str">
            <v>CEPILLO PVC SERIE 18 DE 14"</v>
          </cell>
          <cell r="C2409">
            <v>12</v>
          </cell>
          <cell r="D2409">
            <v>12</v>
          </cell>
          <cell r="E2409" t="str">
            <v>Sobre Pedido</v>
          </cell>
          <cell r="F2409">
            <v>21</v>
          </cell>
        </row>
        <row r="2410">
          <cell r="A2410">
            <v>5036</v>
          </cell>
          <cell r="B2410" t="str">
            <v>CEPILLO PVC SERIE 18 DE 18"</v>
          </cell>
          <cell r="C2410">
            <v>12</v>
          </cell>
          <cell r="D2410">
            <v>12</v>
          </cell>
          <cell r="E2410" t="str">
            <v>Sobre Pedido</v>
          </cell>
          <cell r="F2410">
            <v>21</v>
          </cell>
        </row>
        <row r="2411">
          <cell r="A2411">
            <v>5037</v>
          </cell>
          <cell r="B2411" t="str">
            <v>CEPILLO PVC SERIE 18 DE 18"</v>
          </cell>
          <cell r="C2411">
            <v>12</v>
          </cell>
          <cell r="D2411">
            <v>12</v>
          </cell>
          <cell r="E2411" t="str">
            <v>Sobre Pedido</v>
          </cell>
          <cell r="F2411">
            <v>21</v>
          </cell>
        </row>
        <row r="2412">
          <cell r="A2412">
            <v>5038</v>
          </cell>
          <cell r="B2412" t="str">
            <v>CEPILLO PVC SERIE 18 DE 18"</v>
          </cell>
          <cell r="C2412">
            <v>12</v>
          </cell>
          <cell r="D2412">
            <v>12</v>
          </cell>
          <cell r="E2412" t="str">
            <v>Sobre Pedido</v>
          </cell>
          <cell r="F2412">
            <v>21</v>
          </cell>
        </row>
        <row r="2413">
          <cell r="A2413">
            <v>5039</v>
          </cell>
          <cell r="B2413" t="str">
            <v>CEPILLO PVC SERIE 18 DE 24"</v>
          </cell>
          <cell r="C2413">
            <v>12</v>
          </cell>
          <cell r="D2413">
            <v>12</v>
          </cell>
          <cell r="E2413" t="str">
            <v>Sobre Pedido</v>
          </cell>
          <cell r="F2413">
            <v>21</v>
          </cell>
        </row>
        <row r="2414">
          <cell r="A2414">
            <v>5040</v>
          </cell>
          <cell r="B2414" t="str">
            <v>CEPILLO PVC SERIE 18 DE 24"</v>
          </cell>
          <cell r="C2414">
            <v>12</v>
          </cell>
          <cell r="D2414">
            <v>12</v>
          </cell>
          <cell r="E2414" t="str">
            <v>Sobre Pedido</v>
          </cell>
          <cell r="F2414">
            <v>21</v>
          </cell>
        </row>
        <row r="2415">
          <cell r="A2415">
            <v>5041</v>
          </cell>
          <cell r="B2415" t="str">
            <v>COLGADOR DE ALUMINIO BLANCO</v>
          </cell>
          <cell r="C2415">
            <v>12</v>
          </cell>
          <cell r="D2415">
            <v>12</v>
          </cell>
          <cell r="E2415" t="str">
            <v>Sobre Pedido</v>
          </cell>
          <cell r="F2415">
            <v>21</v>
          </cell>
        </row>
        <row r="2416">
          <cell r="A2416">
            <v>5042</v>
          </cell>
          <cell r="B2416" t="str">
            <v>COLGADOR DE ALUMINIO BEIGE</v>
          </cell>
          <cell r="C2416">
            <v>12</v>
          </cell>
          <cell r="D2416">
            <v>12</v>
          </cell>
          <cell r="E2416" t="str">
            <v>Sobre Pedido</v>
          </cell>
          <cell r="F2416">
            <v>21</v>
          </cell>
        </row>
        <row r="2417">
          <cell r="A2417">
            <v>5043</v>
          </cell>
          <cell r="B2417" t="str">
            <v>COLGADOR DE ALUMINIO CAFE</v>
          </cell>
          <cell r="C2417">
            <v>12</v>
          </cell>
          <cell r="D2417">
            <v>12</v>
          </cell>
          <cell r="E2417" t="str">
            <v>Sobre Pedido</v>
          </cell>
          <cell r="F2417">
            <v>21</v>
          </cell>
        </row>
        <row r="2418">
          <cell r="A2418">
            <v>5044</v>
          </cell>
          <cell r="B2418" t="str">
            <v>COLGADOR DE ALUMINIO ROJO</v>
          </cell>
          <cell r="C2418">
            <v>12</v>
          </cell>
          <cell r="D2418">
            <v>12</v>
          </cell>
          <cell r="E2418" t="str">
            <v>Sobre Pedido</v>
          </cell>
          <cell r="F2418">
            <v>21</v>
          </cell>
        </row>
        <row r="2419">
          <cell r="A2419">
            <v>5045</v>
          </cell>
          <cell r="B2419" t="str">
            <v>COLGADOR DE ALUMINIO VERDE</v>
          </cell>
          <cell r="C2419">
            <v>12</v>
          </cell>
          <cell r="D2419">
            <v>12</v>
          </cell>
          <cell r="E2419" t="str">
            <v>Sobre Pedido</v>
          </cell>
          <cell r="F2419">
            <v>21</v>
          </cell>
        </row>
        <row r="2420">
          <cell r="A2420">
            <v>5046</v>
          </cell>
          <cell r="B2420" t="str">
            <v>COLGADOR DE ALUMINIO AMARILLO</v>
          </cell>
          <cell r="C2420">
            <v>6</v>
          </cell>
          <cell r="D2420">
            <v>6</v>
          </cell>
          <cell r="E2420" t="str">
            <v>Sobre Pedido</v>
          </cell>
          <cell r="F2420">
            <v>21</v>
          </cell>
        </row>
        <row r="2421">
          <cell r="A2421">
            <v>5047</v>
          </cell>
          <cell r="B2421" t="str">
            <v>COLGADOR DE ALUMINIO AZUL</v>
          </cell>
          <cell r="C2421">
            <v>12</v>
          </cell>
          <cell r="D2421">
            <v>12</v>
          </cell>
          <cell r="E2421" t="str">
            <v>Sobre Pedido</v>
          </cell>
          <cell r="F2421">
            <v>21</v>
          </cell>
        </row>
        <row r="2422">
          <cell r="A2422">
            <v>5048</v>
          </cell>
          <cell r="B2422" t="str">
            <v>CEPILLO 18" BLOCK PLASTICO</v>
          </cell>
          <cell r="C2422">
            <v>12</v>
          </cell>
          <cell r="D2422">
            <v>12</v>
          </cell>
          <cell r="E2422" t="str">
            <v>Sobre Pedido</v>
          </cell>
          <cell r="F2422">
            <v>21</v>
          </cell>
        </row>
        <row r="2423">
          <cell r="A2423">
            <v>5049</v>
          </cell>
          <cell r="B2423" t="str">
            <v>CEPILLO PVC SERIE 18 DE 24"</v>
          </cell>
          <cell r="C2423">
            <v>12</v>
          </cell>
          <cell r="D2423">
            <v>12</v>
          </cell>
          <cell r="E2423" t="str">
            <v>Sobre Pedido</v>
          </cell>
          <cell r="F2423">
            <v>21</v>
          </cell>
        </row>
        <row r="2424">
          <cell r="A2424">
            <v>5050</v>
          </cell>
          <cell r="B2424" t="str">
            <v>CEPILLO PVC SERIE 18 DE 24"</v>
          </cell>
          <cell r="C2424">
            <v>12</v>
          </cell>
          <cell r="D2424">
            <v>12</v>
          </cell>
          <cell r="E2424" t="str">
            <v>Sobre Pedido</v>
          </cell>
          <cell r="F2424">
            <v>21</v>
          </cell>
        </row>
        <row r="2425">
          <cell r="A2425">
            <v>5051</v>
          </cell>
          <cell r="B2425" t="str">
            <v>TUBO DE EXTENSION 9M</v>
          </cell>
          <cell r="C2425">
            <v>10</v>
          </cell>
          <cell r="D2425">
            <v>10</v>
          </cell>
          <cell r="E2425" t="str">
            <v>Sobre Pedido</v>
          </cell>
          <cell r="F2425">
            <v>21</v>
          </cell>
        </row>
        <row r="2426">
          <cell r="A2426">
            <v>5052</v>
          </cell>
          <cell r="B2426" t="str">
            <v>BROCHA SANITARIA AZUL 3"</v>
          </cell>
          <cell r="C2426">
            <v>12</v>
          </cell>
          <cell r="D2426">
            <v>12</v>
          </cell>
          <cell r="E2426" t="str">
            <v>Sobre Pedido</v>
          </cell>
          <cell r="F2426">
            <v>21</v>
          </cell>
        </row>
        <row r="2427">
          <cell r="A2427">
            <v>5053</v>
          </cell>
          <cell r="B2427" t="str">
            <v>BASE METALICA P/MOP 60 CM</v>
          </cell>
          <cell r="C2427">
            <v>12</v>
          </cell>
          <cell r="D2427">
            <v>12</v>
          </cell>
          <cell r="E2427" t="str">
            <v>Sobre Pedido</v>
          </cell>
          <cell r="F2427">
            <v>21</v>
          </cell>
        </row>
        <row r="2428">
          <cell r="A2428">
            <v>5054</v>
          </cell>
          <cell r="B2428" t="str">
            <v>RECOGEDOR DE PLASTICO NEGRO</v>
          </cell>
          <cell r="C2428">
            <v>6</v>
          </cell>
          <cell r="D2428">
            <v>6</v>
          </cell>
          <cell r="E2428" t="str">
            <v>Sobre Pedido</v>
          </cell>
          <cell r="F2428">
            <v>21</v>
          </cell>
        </row>
        <row r="2429">
          <cell r="A2429">
            <v>5055</v>
          </cell>
          <cell r="B2429" t="str">
            <v>RECOGEDOR DE PLASTICO ROJO</v>
          </cell>
          <cell r="C2429">
            <v>6</v>
          </cell>
          <cell r="D2429">
            <v>6</v>
          </cell>
          <cell r="E2429" t="str">
            <v>Sobre Pedido</v>
          </cell>
          <cell r="F2429">
            <v>21</v>
          </cell>
        </row>
        <row r="2430">
          <cell r="A2430">
            <v>5056</v>
          </cell>
          <cell r="B2430" t="str">
            <v>RECOGEDOR DE PLASTICO VERDE</v>
          </cell>
          <cell r="C2430">
            <v>6</v>
          </cell>
          <cell r="D2430">
            <v>6</v>
          </cell>
          <cell r="E2430" t="str">
            <v>Sobre Pedido</v>
          </cell>
          <cell r="F2430">
            <v>21</v>
          </cell>
        </row>
        <row r="2431">
          <cell r="A2431">
            <v>5057</v>
          </cell>
          <cell r="B2431" t="str">
            <v>RECOGEDOR DE PLASTICO AMARILLO</v>
          </cell>
          <cell r="C2431">
            <v>6</v>
          </cell>
          <cell r="D2431">
            <v>6</v>
          </cell>
          <cell r="E2431" t="str">
            <v>Sobre Pedido</v>
          </cell>
          <cell r="F2431">
            <v>21</v>
          </cell>
        </row>
        <row r="2432">
          <cell r="A2432">
            <v>5058</v>
          </cell>
          <cell r="B2432" t="str">
            <v>RECOGEDOR DE PLASTICO AZUL</v>
          </cell>
          <cell r="C2432">
            <v>6</v>
          </cell>
          <cell r="D2432">
            <v>6</v>
          </cell>
          <cell r="E2432" t="str">
            <v>Sobre Pedido</v>
          </cell>
          <cell r="F2432">
            <v>21</v>
          </cell>
        </row>
        <row r="2433">
          <cell r="A2433">
            <v>5059</v>
          </cell>
          <cell r="B2433" t="str">
            <v>RECOGEDOR DE PLASTICO BLANCO</v>
          </cell>
          <cell r="C2433">
            <v>6</v>
          </cell>
          <cell r="D2433">
            <v>6</v>
          </cell>
          <cell r="E2433" t="str">
            <v>Sobre Pedido</v>
          </cell>
          <cell r="F2433">
            <v>21</v>
          </cell>
        </row>
        <row r="2434">
          <cell r="A2434">
            <v>5060</v>
          </cell>
          <cell r="B2434" t="str">
            <v>CEPILLO AMARILLO MANUAL PBT</v>
          </cell>
          <cell r="C2434">
            <v>6</v>
          </cell>
          <cell r="D2434">
            <v>6</v>
          </cell>
          <cell r="E2434" t="str">
            <v>Sobre Pedido</v>
          </cell>
          <cell r="F2434">
            <v>21</v>
          </cell>
        </row>
        <row r="2435">
          <cell r="A2435">
            <v>5061</v>
          </cell>
          <cell r="B2435" t="str">
            <v>ESCOBILLON P/TELARAÑAS</v>
          </cell>
          <cell r="C2435">
            <v>4</v>
          </cell>
          <cell r="D2435">
            <v>4</v>
          </cell>
          <cell r="E2435" t="str">
            <v>Sobre Pedido</v>
          </cell>
          <cell r="F2435">
            <v>21</v>
          </cell>
        </row>
        <row r="2436">
          <cell r="A2436">
            <v>5062</v>
          </cell>
          <cell r="B2436" t="str">
            <v>JALADOR AMARILLO 65 CM</v>
          </cell>
          <cell r="C2436">
            <v>30</v>
          </cell>
          <cell r="D2436">
            <v>30</v>
          </cell>
          <cell r="E2436" t="str">
            <v>Sobre Pedido</v>
          </cell>
          <cell r="F2436">
            <v>21</v>
          </cell>
        </row>
        <row r="2437">
          <cell r="A2437">
            <v>5063</v>
          </cell>
          <cell r="B2437" t="str">
            <v>RECOGEDOR AMARILLO MANUAL PLAS</v>
          </cell>
          <cell r="C2437">
            <v>12</v>
          </cell>
          <cell r="D2437">
            <v>12</v>
          </cell>
          <cell r="E2437" t="str">
            <v>Sobre Pedido</v>
          </cell>
          <cell r="F2437">
            <v>21</v>
          </cell>
        </row>
        <row r="2438">
          <cell r="A2438">
            <v>5064</v>
          </cell>
          <cell r="B2438" t="str">
            <v>ESTACION PARA LIMPIEZA CALZADO</v>
          </cell>
          <cell r="C2438">
            <v>1</v>
          </cell>
          <cell r="D2438">
            <v>1</v>
          </cell>
          <cell r="E2438" t="str">
            <v>Sobre Pedido</v>
          </cell>
          <cell r="F2438">
            <v>21</v>
          </cell>
        </row>
        <row r="2439">
          <cell r="A2439">
            <v>5065</v>
          </cell>
          <cell r="B2439" t="str">
            <v>CEPILLO P/CARROCERIA 10"</v>
          </cell>
          <cell r="C2439">
            <v>2</v>
          </cell>
          <cell r="D2439">
            <v>2</v>
          </cell>
          <cell r="E2439" t="str">
            <v>Sobre Pedido</v>
          </cell>
          <cell r="F2439">
            <v>21</v>
          </cell>
        </row>
        <row r="2440">
          <cell r="A2440">
            <v>5066</v>
          </cell>
          <cell r="B2440" t="str">
            <v>CEPILLO BASE PLASTICA 8"BLANCO</v>
          </cell>
          <cell r="C2440">
            <v>6</v>
          </cell>
          <cell r="D2440">
            <v>6</v>
          </cell>
          <cell r="E2440" t="str">
            <v>Sobre Pedido</v>
          </cell>
          <cell r="F2440">
            <v>21</v>
          </cell>
        </row>
        <row r="2441">
          <cell r="A2441">
            <v>5067</v>
          </cell>
          <cell r="B2441" t="str">
            <v>REP. JALADOR HULE ESPUMA HYG</v>
          </cell>
          <cell r="C2441">
            <v>10</v>
          </cell>
          <cell r="D2441">
            <v>10</v>
          </cell>
          <cell r="E2441" t="str">
            <v>Sobre Pedido</v>
          </cell>
          <cell r="F2441">
            <v>21</v>
          </cell>
        </row>
        <row r="2442">
          <cell r="A2442">
            <v>5068</v>
          </cell>
          <cell r="B2442" t="str">
            <v>REP. JALADOR HULE ESPUMA HYG</v>
          </cell>
          <cell r="C2442">
            <v>10</v>
          </cell>
          <cell r="D2442">
            <v>10</v>
          </cell>
          <cell r="E2442" t="str">
            <v>Sobre Pedido</v>
          </cell>
          <cell r="F2442">
            <v>21</v>
          </cell>
        </row>
        <row r="2443">
          <cell r="A2443">
            <v>5069</v>
          </cell>
          <cell r="B2443" t="str">
            <v>CEPILLO 10" PVC CARROCERIA</v>
          </cell>
          <cell r="C2443">
            <v>12</v>
          </cell>
          <cell r="D2443">
            <v>12</v>
          </cell>
          <cell r="E2443" t="str">
            <v>Sobre Pedido</v>
          </cell>
          <cell r="F2443">
            <v>21</v>
          </cell>
        </row>
        <row r="2444">
          <cell r="A2444">
            <v>5070</v>
          </cell>
          <cell r="B2444" t="str">
            <v>CEPILLO POLIPROPILENO ROJO 18"</v>
          </cell>
          <cell r="C2444">
            <v>12</v>
          </cell>
          <cell r="D2444">
            <v>12</v>
          </cell>
          <cell r="E2444" t="str">
            <v>Sobre Pedido</v>
          </cell>
          <cell r="F2444">
            <v>21</v>
          </cell>
        </row>
        <row r="2445">
          <cell r="A2445">
            <v>5071</v>
          </cell>
          <cell r="B2445" t="str">
            <v>CEPILLO POLIPROPILENO ROJO 24"</v>
          </cell>
          <cell r="C2445">
            <v>12</v>
          </cell>
          <cell r="D2445">
            <v>12</v>
          </cell>
          <cell r="E2445" t="str">
            <v>Sobre Pedido</v>
          </cell>
          <cell r="F2445">
            <v>21</v>
          </cell>
        </row>
        <row r="2446">
          <cell r="A2446">
            <v>5072</v>
          </cell>
          <cell r="B2446" t="str">
            <v>CEPILLO P/TANQUES 10" CREMA</v>
          </cell>
          <cell r="C2446">
            <v>2</v>
          </cell>
          <cell r="D2446">
            <v>2</v>
          </cell>
          <cell r="E2446" t="str">
            <v>Sobre Pedido</v>
          </cell>
          <cell r="F2446">
            <v>21</v>
          </cell>
        </row>
        <row r="2447">
          <cell r="A2447">
            <v>5073</v>
          </cell>
          <cell r="B2447" t="str">
            <v>CEPILLO P/TANQUES 10" P</v>
          </cell>
          <cell r="C2447">
            <v>2</v>
          </cell>
          <cell r="D2447">
            <v>2</v>
          </cell>
          <cell r="E2447" t="str">
            <v>Sobre Pedido</v>
          </cell>
          <cell r="F2447">
            <v>21</v>
          </cell>
        </row>
        <row r="2448">
          <cell r="A2448">
            <v>5074</v>
          </cell>
          <cell r="B2448" t="str">
            <v>BASTON FIBRA DE VIDRIO CAFE</v>
          </cell>
          <cell r="C2448">
            <v>12</v>
          </cell>
          <cell r="D2448">
            <v>12</v>
          </cell>
          <cell r="E2448" t="str">
            <v>Sobre Pedido</v>
          </cell>
          <cell r="F2448">
            <v>21</v>
          </cell>
        </row>
        <row r="2449">
          <cell r="A2449">
            <v>5075</v>
          </cell>
          <cell r="B2449" t="str">
            <v>BASES METALICAS TRADICIONALES</v>
          </cell>
          <cell r="C2449">
            <v>12</v>
          </cell>
          <cell r="D2449">
            <v>12</v>
          </cell>
          <cell r="E2449" t="str">
            <v>Sobre Pedido</v>
          </cell>
          <cell r="F2449">
            <v>21</v>
          </cell>
        </row>
        <row r="2450">
          <cell r="A2450">
            <v>5076</v>
          </cell>
          <cell r="B2450" t="str">
            <v>BASES METALICAS TRADICIONALES</v>
          </cell>
          <cell r="C2450">
            <v>12</v>
          </cell>
          <cell r="D2450">
            <v>12</v>
          </cell>
          <cell r="E2450" t="str">
            <v>Sobre Pedido</v>
          </cell>
          <cell r="F2450">
            <v>21</v>
          </cell>
        </row>
        <row r="2451">
          <cell r="A2451">
            <v>5077</v>
          </cell>
          <cell r="B2451" t="str">
            <v>MECHUDO INTERCAMBIABLE 400 GMS</v>
          </cell>
          <cell r="C2451">
            <v>24</v>
          </cell>
          <cell r="D2451">
            <v>24</v>
          </cell>
          <cell r="E2451" t="str">
            <v>Sobre Pedido</v>
          </cell>
          <cell r="F2451">
            <v>21</v>
          </cell>
        </row>
        <row r="2452">
          <cell r="A2452">
            <v>5078</v>
          </cell>
          <cell r="B2452" t="str">
            <v>MECHUDO INTERCAMBIABLE 400 GMS</v>
          </cell>
          <cell r="C2452">
            <v>24</v>
          </cell>
          <cell r="D2452">
            <v>24</v>
          </cell>
          <cell r="E2452" t="str">
            <v>Sobre Pedido</v>
          </cell>
          <cell r="F2452">
            <v>21</v>
          </cell>
        </row>
        <row r="2453">
          <cell r="A2453">
            <v>5079</v>
          </cell>
          <cell r="B2453" t="str">
            <v>MECHUDO INTERCAMBIABLE 400 GMS</v>
          </cell>
          <cell r="C2453">
            <v>24</v>
          </cell>
          <cell r="D2453">
            <v>24</v>
          </cell>
          <cell r="E2453" t="str">
            <v>Sobre Pedido</v>
          </cell>
          <cell r="F2453">
            <v>21</v>
          </cell>
        </row>
        <row r="2454">
          <cell r="A2454">
            <v>5080</v>
          </cell>
          <cell r="B2454" t="str">
            <v>MECHUDO INTERCAMBIABLE 400 GMS</v>
          </cell>
          <cell r="C2454">
            <v>24</v>
          </cell>
          <cell r="D2454">
            <v>24</v>
          </cell>
          <cell r="E2454" t="str">
            <v>Sobre Pedido</v>
          </cell>
          <cell r="F2454">
            <v>21</v>
          </cell>
        </row>
        <row r="2455">
          <cell r="A2455">
            <v>5081</v>
          </cell>
          <cell r="B2455" t="str">
            <v>JALADOR P/PISOS BASTON MADERA</v>
          </cell>
          <cell r="C2455">
            <v>12</v>
          </cell>
          <cell r="D2455">
            <v>12</v>
          </cell>
          <cell r="E2455" t="str">
            <v>Sobre Pedido</v>
          </cell>
          <cell r="F2455">
            <v>21</v>
          </cell>
        </row>
        <row r="2456">
          <cell r="A2456">
            <v>5082</v>
          </cell>
          <cell r="B2456" t="str">
            <v>FIBRA MANUAL VERDE 6" X 9"</v>
          </cell>
          <cell r="C2456">
            <v>60</v>
          </cell>
          <cell r="D2456">
            <v>60</v>
          </cell>
          <cell r="E2456" t="str">
            <v>Sobre Pedido</v>
          </cell>
          <cell r="F2456">
            <v>21</v>
          </cell>
        </row>
        <row r="2457">
          <cell r="A2457">
            <v>5083</v>
          </cell>
          <cell r="B2457" t="str">
            <v>FIBRA MANUAL NEGRA 6" X 9"</v>
          </cell>
          <cell r="C2457">
            <v>60</v>
          </cell>
          <cell r="D2457">
            <v>60</v>
          </cell>
          <cell r="E2457" t="str">
            <v>Sobre Pedido</v>
          </cell>
          <cell r="F2457">
            <v>21</v>
          </cell>
        </row>
        <row r="2458">
          <cell r="A2458">
            <v>5084</v>
          </cell>
          <cell r="B2458" t="str">
            <v>FIBRA MANUAL BLANCA 6" X 9"</v>
          </cell>
          <cell r="C2458">
            <v>60</v>
          </cell>
          <cell r="D2458">
            <v>60</v>
          </cell>
          <cell r="E2458" t="str">
            <v>Sobre Pedido</v>
          </cell>
          <cell r="F2458">
            <v>21</v>
          </cell>
        </row>
        <row r="2459">
          <cell r="A2459">
            <v>5085</v>
          </cell>
          <cell r="B2459" t="str">
            <v>CEPILLO BI LEVEL NEGRO</v>
          </cell>
          <cell r="C2459">
            <v>2</v>
          </cell>
          <cell r="D2459">
            <v>2</v>
          </cell>
          <cell r="E2459" t="str">
            <v>Sobre Pedido</v>
          </cell>
          <cell r="F2459">
            <v>21</v>
          </cell>
        </row>
        <row r="2460">
          <cell r="A2460">
            <v>5086</v>
          </cell>
          <cell r="B2460" t="str">
            <v>ESCOBA TIPO ANGULAR PVC NEGRA</v>
          </cell>
          <cell r="C2460">
            <v>12</v>
          </cell>
          <cell r="D2460">
            <v>12</v>
          </cell>
          <cell r="E2460" t="str">
            <v>Sobre Pedido</v>
          </cell>
          <cell r="F2460">
            <v>21</v>
          </cell>
        </row>
        <row r="2461">
          <cell r="A2461">
            <v>5087</v>
          </cell>
          <cell r="B2461" t="str">
            <v>ESCOBILLON 1/2" ROJO</v>
          </cell>
          <cell r="C2461">
            <v>6</v>
          </cell>
          <cell r="D2461">
            <v>6</v>
          </cell>
          <cell r="E2461" t="str">
            <v>Sobre Pedido</v>
          </cell>
          <cell r="F2461">
            <v>21</v>
          </cell>
        </row>
        <row r="2462">
          <cell r="A2462">
            <v>5088</v>
          </cell>
          <cell r="B2462" t="str">
            <v>JALADOR DOBLE HOJA ROJO</v>
          </cell>
          <cell r="C2462">
            <v>30</v>
          </cell>
          <cell r="D2462">
            <v>30</v>
          </cell>
          <cell r="E2462" t="str">
            <v>Sobre Pedido</v>
          </cell>
          <cell r="F2462">
            <v>21</v>
          </cell>
        </row>
        <row r="2463">
          <cell r="A2463">
            <v>5089</v>
          </cell>
          <cell r="B2463" t="str">
            <v>CEPILLO CON BLOCK DE MADERA 12</v>
          </cell>
          <cell r="C2463">
            <v>16</v>
          </cell>
          <cell r="D2463">
            <v>16</v>
          </cell>
          <cell r="E2463" t="str">
            <v>Sobre Pedido</v>
          </cell>
          <cell r="F2463">
            <v>21</v>
          </cell>
        </row>
        <row r="2464">
          <cell r="A2464">
            <v>5090</v>
          </cell>
          <cell r="B2464" t="str">
            <v>CEPILLO CON BLOCK 10" RIGIDEZ</v>
          </cell>
          <cell r="C2464">
            <v>6</v>
          </cell>
          <cell r="D2464">
            <v>6</v>
          </cell>
          <cell r="E2464" t="str">
            <v>Sobre Pedido</v>
          </cell>
          <cell r="F2464">
            <v>21</v>
          </cell>
        </row>
        <row r="2465">
          <cell r="A2465">
            <v>5091</v>
          </cell>
          <cell r="B2465" t="str">
            <v>CEPILLO CON BLOCK 10" RIGIDEZ</v>
          </cell>
          <cell r="C2465">
            <v>6</v>
          </cell>
          <cell r="D2465">
            <v>6</v>
          </cell>
          <cell r="E2465" t="str">
            <v>Sobre Pedido</v>
          </cell>
          <cell r="F2465">
            <v>21</v>
          </cell>
        </row>
        <row r="2466">
          <cell r="A2466">
            <v>5092</v>
          </cell>
          <cell r="B2466" t="str">
            <v>CEPILLO CON BLOCK 10" RIGIDEZ</v>
          </cell>
          <cell r="C2466">
            <v>6</v>
          </cell>
          <cell r="D2466">
            <v>6</v>
          </cell>
          <cell r="E2466" t="str">
            <v>Sobre Pedido</v>
          </cell>
          <cell r="F2466">
            <v>21</v>
          </cell>
        </row>
        <row r="2467">
          <cell r="A2467">
            <v>5093</v>
          </cell>
          <cell r="B2467" t="str">
            <v>CEPILLO CON BLOCK 10" RIGIDEZ</v>
          </cell>
          <cell r="C2467">
            <v>6</v>
          </cell>
          <cell r="D2467">
            <v>6</v>
          </cell>
          <cell r="E2467" t="str">
            <v>Sobre Pedido</v>
          </cell>
          <cell r="F2467">
            <v>21</v>
          </cell>
        </row>
        <row r="2468">
          <cell r="A2468">
            <v>5094</v>
          </cell>
          <cell r="B2468" t="str">
            <v>CEPILLO CON BLOCK 10" RIGIDEZ</v>
          </cell>
          <cell r="C2468">
            <v>6</v>
          </cell>
          <cell r="D2468">
            <v>6</v>
          </cell>
          <cell r="E2468" t="str">
            <v>Sobre Pedido</v>
          </cell>
          <cell r="F2468">
            <v>21</v>
          </cell>
        </row>
        <row r="2469">
          <cell r="A2469">
            <v>5095</v>
          </cell>
          <cell r="B2469" t="str">
            <v>DETERGENTE EN POLVO ROMA 1 KG</v>
          </cell>
          <cell r="C2469">
            <v>1</v>
          </cell>
          <cell r="D2469">
            <v>1</v>
          </cell>
          <cell r="E2469" t="str">
            <v>Sobre Pedido</v>
          </cell>
          <cell r="F2469">
            <v>14</v>
          </cell>
        </row>
        <row r="2470">
          <cell r="A2470">
            <v>5096</v>
          </cell>
          <cell r="B2470" t="str">
            <v>TRAPEADOR ANTIBACTERIAL  INTER</v>
          </cell>
          <cell r="C2470">
            <v>24</v>
          </cell>
          <cell r="D2470">
            <v>24</v>
          </cell>
          <cell r="E2470" t="str">
            <v>Sobre Pedido</v>
          </cell>
          <cell r="F2470">
            <v>21</v>
          </cell>
        </row>
        <row r="2471">
          <cell r="A2471">
            <v>5097</v>
          </cell>
          <cell r="B2471" t="str">
            <v>TRAPEADOR ANTIBACTERIAL  INTER</v>
          </cell>
          <cell r="C2471">
            <v>24</v>
          </cell>
          <cell r="D2471">
            <v>24</v>
          </cell>
          <cell r="E2471" t="str">
            <v>Sobre Pedido</v>
          </cell>
          <cell r="F2471">
            <v>21</v>
          </cell>
        </row>
        <row r="2472">
          <cell r="A2472">
            <v>5098</v>
          </cell>
          <cell r="B2472" t="str">
            <v>TRAPEADOR ANTIBACTERIAL  INTER</v>
          </cell>
          <cell r="C2472">
            <v>24</v>
          </cell>
          <cell r="D2472">
            <v>24</v>
          </cell>
          <cell r="E2472" t="str">
            <v>Sobre Pedido</v>
          </cell>
          <cell r="F2472">
            <v>21</v>
          </cell>
        </row>
        <row r="2473">
          <cell r="A2473">
            <v>5099</v>
          </cell>
          <cell r="B2473" t="str">
            <v>CEPILLO PARA BAÑOS</v>
          </cell>
          <cell r="C2473">
            <v>24</v>
          </cell>
          <cell r="D2473">
            <v>24</v>
          </cell>
          <cell r="E2473" t="str">
            <v>Stock</v>
          </cell>
          <cell r="F2473">
            <v>8</v>
          </cell>
        </row>
        <row r="2474">
          <cell r="A2474">
            <v>5100</v>
          </cell>
          <cell r="B2474" t="str">
            <v>VANGUARD PAPEL MINIROLLO HD180</v>
          </cell>
          <cell r="C2474">
            <v>1</v>
          </cell>
          <cell r="D2474">
            <v>1</v>
          </cell>
          <cell r="E2474" t="str">
            <v>Stock</v>
          </cell>
          <cell r="F2474">
            <v>8</v>
          </cell>
        </row>
        <row r="2475">
          <cell r="A2475">
            <v>5101</v>
          </cell>
          <cell r="B2475" t="str">
            <v>VANGUARD PAPEL MAXIROLLO HD360</v>
          </cell>
          <cell r="C2475">
            <v>1</v>
          </cell>
          <cell r="D2475">
            <v>1</v>
          </cell>
          <cell r="E2475" t="str">
            <v>Stock</v>
          </cell>
          <cell r="F2475">
            <v>8</v>
          </cell>
        </row>
        <row r="2476">
          <cell r="A2476">
            <v>5102</v>
          </cell>
          <cell r="B2476" t="str">
            <v>VANGUARD PAPEL MAXIROLLO HD500</v>
          </cell>
          <cell r="C2476">
            <v>1</v>
          </cell>
          <cell r="D2476">
            <v>1</v>
          </cell>
          <cell r="E2476" t="str">
            <v>Stock</v>
          </cell>
          <cell r="F2476">
            <v>8</v>
          </cell>
        </row>
        <row r="2477">
          <cell r="A2477">
            <v>5103</v>
          </cell>
          <cell r="B2477" t="str">
            <v>KEY PAPEL MAXIROLLO CLASICO HS</v>
          </cell>
          <cell r="C2477">
            <v>1</v>
          </cell>
          <cell r="D2477">
            <v>1</v>
          </cell>
          <cell r="E2477" t="str">
            <v>Sobre Pedido</v>
          </cell>
          <cell r="F2477">
            <v>21</v>
          </cell>
        </row>
        <row r="2478">
          <cell r="A2478">
            <v>5104</v>
          </cell>
          <cell r="B2478" t="str">
            <v>KEY TOALLA EN ROLLO NAT HS180</v>
          </cell>
          <cell r="C2478">
            <v>1</v>
          </cell>
          <cell r="D2478">
            <v>1</v>
          </cell>
          <cell r="E2478" t="str">
            <v>Stock</v>
          </cell>
          <cell r="F2478">
            <v>8</v>
          </cell>
        </row>
        <row r="2479">
          <cell r="A2479">
            <v>5105</v>
          </cell>
          <cell r="B2479" t="str">
            <v>VANGUARD TOALLA ROLLO NAT H165</v>
          </cell>
          <cell r="C2479">
            <v>1</v>
          </cell>
          <cell r="D2479">
            <v>1</v>
          </cell>
          <cell r="E2479" t="str">
            <v>Stock</v>
          </cell>
          <cell r="F2479">
            <v>8</v>
          </cell>
        </row>
        <row r="2480">
          <cell r="A2480">
            <v>5106</v>
          </cell>
          <cell r="B2480" t="str">
            <v>VANGUAR TOALLA ROLLO BLANCA HS</v>
          </cell>
          <cell r="C2480">
            <v>1</v>
          </cell>
          <cell r="D2480">
            <v>1</v>
          </cell>
          <cell r="E2480" t="str">
            <v>Stock</v>
          </cell>
          <cell r="F2480">
            <v>8</v>
          </cell>
        </row>
        <row r="2481">
          <cell r="A2481">
            <v>5107</v>
          </cell>
          <cell r="B2481" t="str">
            <v>KEY SERVILLETA BARRAMESA H/S</v>
          </cell>
          <cell r="C2481">
            <v>1</v>
          </cell>
          <cell r="D2481">
            <v>1</v>
          </cell>
          <cell r="E2481" t="str">
            <v>Sobre Pedido</v>
          </cell>
          <cell r="F2481">
            <v>35</v>
          </cell>
        </row>
        <row r="2482">
          <cell r="A2482">
            <v>5110</v>
          </cell>
          <cell r="B2482" t="str">
            <v>JABON KIMCARE TE VERDE 600 ML</v>
          </cell>
          <cell r="C2482">
            <v>1</v>
          </cell>
          <cell r="D2482">
            <v>1</v>
          </cell>
          <cell r="E2482" t="str">
            <v>Stock</v>
          </cell>
          <cell r="F2482">
            <v>8</v>
          </cell>
        </row>
        <row r="2483">
          <cell r="A2483">
            <v>5111</v>
          </cell>
          <cell r="B2483" t="str">
            <v>JABON KIMCARE TE VERDE 18L</v>
          </cell>
          <cell r="C2483">
            <v>1</v>
          </cell>
          <cell r="D2483">
            <v>1</v>
          </cell>
          <cell r="E2483" t="str">
            <v>Stock</v>
          </cell>
          <cell r="F2483">
            <v>8</v>
          </cell>
        </row>
        <row r="2484">
          <cell r="A2484">
            <v>5113</v>
          </cell>
          <cell r="B2484" t="str">
            <v>DESPACHADOR TOALLA ROLLO</v>
          </cell>
          <cell r="C2484">
            <v>1</v>
          </cell>
          <cell r="D2484">
            <v>1</v>
          </cell>
          <cell r="E2484" t="str">
            <v>Sobre Pedido</v>
          </cell>
          <cell r="F2484">
            <v>35</v>
          </cell>
        </row>
        <row r="2485">
          <cell r="A2485">
            <v>5114</v>
          </cell>
          <cell r="B2485" t="str">
            <v>DESPACHADOR TOALLA ROLLO SANI</v>
          </cell>
          <cell r="C2485">
            <v>1</v>
          </cell>
          <cell r="D2485">
            <v>1</v>
          </cell>
          <cell r="E2485" t="str">
            <v>Sobre Pedido</v>
          </cell>
          <cell r="F2485">
            <v>35</v>
          </cell>
        </row>
        <row r="2486">
          <cell r="A2486">
            <v>5115</v>
          </cell>
          <cell r="B2486" t="str">
            <v>PETALO TOALLA INDUSTRIAL TAD</v>
          </cell>
          <cell r="C2486">
            <v>1</v>
          </cell>
          <cell r="D2486">
            <v>1</v>
          </cell>
          <cell r="E2486" t="str">
            <v>Sobre Pedido</v>
          </cell>
          <cell r="F2486">
            <v>35</v>
          </cell>
        </row>
        <row r="2487">
          <cell r="A2487">
            <v>5146</v>
          </cell>
          <cell r="B2487" t="str">
            <v>160617 HOSE 1 1/2 X 1 PZA</v>
          </cell>
          <cell r="C2487">
            <v>1</v>
          </cell>
          <cell r="D2487">
            <v>1</v>
          </cell>
          <cell r="E2487" t="str">
            <v>Sobre Pedido</v>
          </cell>
          <cell r="F2487">
            <v>14</v>
          </cell>
        </row>
        <row r="2488">
          <cell r="A2488">
            <v>5200</v>
          </cell>
          <cell r="B2488" t="str">
            <v>SERVILLETA MARLI INTERFOLDEADA</v>
          </cell>
          <cell r="C2488">
            <v>1</v>
          </cell>
          <cell r="D2488">
            <v>1</v>
          </cell>
          <cell r="E2488" t="str">
            <v>Sobre Pedido</v>
          </cell>
          <cell r="F2488">
            <v>35</v>
          </cell>
        </row>
        <row r="2489">
          <cell r="A2489">
            <v>5201</v>
          </cell>
          <cell r="B2489" t="str">
            <v>T.EN ROLLO PETALO 180 M.BLANCO</v>
          </cell>
          <cell r="C2489">
            <v>1</v>
          </cell>
          <cell r="D2489">
            <v>1</v>
          </cell>
          <cell r="E2489" t="str">
            <v>Stock</v>
          </cell>
          <cell r="F2489">
            <v>8</v>
          </cell>
        </row>
        <row r="2490">
          <cell r="A2490">
            <v>5202</v>
          </cell>
          <cell r="B2490" t="str">
            <v>T.EN ROLLO PETALO 180 M. MELON</v>
          </cell>
          <cell r="C2490">
            <v>1</v>
          </cell>
          <cell r="D2490">
            <v>1</v>
          </cell>
          <cell r="E2490" t="str">
            <v>Sobre Pedido</v>
          </cell>
          <cell r="F2490">
            <v>35</v>
          </cell>
        </row>
        <row r="2491">
          <cell r="A2491">
            <v>5203</v>
          </cell>
          <cell r="B2491" t="str">
            <v>T.EN ROLLO KLEENEX ULTRA 183 M</v>
          </cell>
          <cell r="C2491">
            <v>1</v>
          </cell>
          <cell r="D2491">
            <v>1</v>
          </cell>
          <cell r="E2491" t="str">
            <v>Stock</v>
          </cell>
          <cell r="F2491">
            <v>8</v>
          </cell>
        </row>
        <row r="2492">
          <cell r="A2492">
            <v>5204</v>
          </cell>
          <cell r="B2492" t="str">
            <v>T. EN ROLLO KLEENEX COTTONELLE</v>
          </cell>
          <cell r="C2492">
            <v>1</v>
          </cell>
          <cell r="D2492">
            <v>1</v>
          </cell>
          <cell r="E2492" t="str">
            <v>Stock</v>
          </cell>
          <cell r="F2492">
            <v>35</v>
          </cell>
        </row>
        <row r="2493">
          <cell r="A2493">
            <v>5205</v>
          </cell>
          <cell r="B2493" t="str">
            <v>T. EN ROLLO MARLI 180 M. BLANC</v>
          </cell>
          <cell r="C2493">
            <v>1</v>
          </cell>
          <cell r="D2493">
            <v>1</v>
          </cell>
          <cell r="E2493" t="str">
            <v>Sobre Pedido</v>
          </cell>
          <cell r="F2493">
            <v>35</v>
          </cell>
        </row>
        <row r="2494">
          <cell r="A2494">
            <v>5206</v>
          </cell>
          <cell r="B2494" t="str">
            <v>T. EN ROLLO MARLI 180 M. CAFE</v>
          </cell>
          <cell r="C2494">
            <v>1</v>
          </cell>
          <cell r="D2494">
            <v>1</v>
          </cell>
          <cell r="E2494" t="str">
            <v>Sobre Pedido</v>
          </cell>
          <cell r="F2494">
            <v>35</v>
          </cell>
        </row>
        <row r="2495">
          <cell r="A2495">
            <v>5207</v>
          </cell>
          <cell r="B2495" t="str">
            <v>TOALLA EN ROLLO KLEENEX EXPE</v>
          </cell>
          <cell r="C2495">
            <v>1</v>
          </cell>
          <cell r="D2495">
            <v>1</v>
          </cell>
          <cell r="E2495" t="str">
            <v>Sobre Pedido</v>
          </cell>
          <cell r="F2495">
            <v>35</v>
          </cell>
        </row>
        <row r="2496">
          <cell r="A2496">
            <v>5208</v>
          </cell>
          <cell r="B2496" t="str">
            <v>JABON KIMCARE FRUTAS CAJA C/10</v>
          </cell>
          <cell r="C2496">
            <v>1</v>
          </cell>
          <cell r="D2496">
            <v>1</v>
          </cell>
          <cell r="E2496" t="str">
            <v>Sobre Pedido</v>
          </cell>
          <cell r="F2496">
            <v>35</v>
          </cell>
        </row>
        <row r="2497">
          <cell r="A2497">
            <v>5209</v>
          </cell>
          <cell r="B2497" t="str">
            <v>JABON ESPUMA EXPERIENCE CAJA/4</v>
          </cell>
          <cell r="C2497">
            <v>1</v>
          </cell>
          <cell r="D2497">
            <v>1</v>
          </cell>
          <cell r="E2497" t="str">
            <v>Sobre Pedido</v>
          </cell>
          <cell r="F2497">
            <v>35</v>
          </cell>
        </row>
        <row r="2498">
          <cell r="A2498">
            <v>5210</v>
          </cell>
          <cell r="B2498" t="str">
            <v>TOALLA ECOLOGICA EN ROLLO 180M</v>
          </cell>
          <cell r="C2498">
            <v>1</v>
          </cell>
          <cell r="D2498">
            <v>1</v>
          </cell>
          <cell r="E2498" t="str">
            <v>Sobre Pedido</v>
          </cell>
          <cell r="F2498">
            <v>35</v>
          </cell>
        </row>
        <row r="2499">
          <cell r="A2499">
            <v>5211</v>
          </cell>
          <cell r="B2499" t="str">
            <v>T. INTERDOB.PETALO 150 H.BLANC</v>
          </cell>
          <cell r="C2499">
            <v>1</v>
          </cell>
          <cell r="D2499">
            <v>1</v>
          </cell>
          <cell r="E2499" t="str">
            <v>Stock</v>
          </cell>
          <cell r="F2499">
            <v>8</v>
          </cell>
        </row>
        <row r="2500">
          <cell r="A2500">
            <v>5212</v>
          </cell>
          <cell r="B2500" t="str">
            <v>T. INTERDOB.PETALO 150 H.MELON</v>
          </cell>
          <cell r="C2500">
            <v>1</v>
          </cell>
          <cell r="D2500">
            <v>1</v>
          </cell>
          <cell r="E2500" t="str">
            <v>Sobre Pedido</v>
          </cell>
          <cell r="F2500">
            <v>35</v>
          </cell>
        </row>
        <row r="2501">
          <cell r="A2501">
            <v>5213</v>
          </cell>
          <cell r="B2501" t="str">
            <v>T. INTERDOB.KLEENEX COTTONELLE</v>
          </cell>
          <cell r="C2501">
            <v>1</v>
          </cell>
          <cell r="D2501">
            <v>1</v>
          </cell>
          <cell r="E2501" t="str">
            <v>Sobre Pedido</v>
          </cell>
          <cell r="F2501">
            <v>35</v>
          </cell>
        </row>
        <row r="2502">
          <cell r="A2502">
            <v>5214</v>
          </cell>
          <cell r="B2502" t="str">
            <v>T. INTERDOB. SANITAS 100 H.BCO</v>
          </cell>
          <cell r="C2502">
            <v>1</v>
          </cell>
          <cell r="D2502">
            <v>1</v>
          </cell>
          <cell r="E2502" t="str">
            <v>Sobre Pedido</v>
          </cell>
          <cell r="F2502">
            <v>35</v>
          </cell>
        </row>
        <row r="2503">
          <cell r="A2503">
            <v>5215</v>
          </cell>
          <cell r="B2503" t="str">
            <v>T. INTERDOB.MARLI 250 H.BLANCO</v>
          </cell>
          <cell r="C2503">
            <v>1</v>
          </cell>
          <cell r="D2503">
            <v>1</v>
          </cell>
          <cell r="E2503" t="str">
            <v>Sobre Pedido</v>
          </cell>
          <cell r="F2503">
            <v>35</v>
          </cell>
        </row>
        <row r="2504">
          <cell r="A2504">
            <v>5216</v>
          </cell>
          <cell r="B2504" t="str">
            <v>DESPACHADOR EXPERIENCE JABON</v>
          </cell>
          <cell r="C2504">
            <v>1</v>
          </cell>
          <cell r="D2504">
            <v>1</v>
          </cell>
          <cell r="E2504" t="str">
            <v>Sobre Pedido</v>
          </cell>
          <cell r="F2504">
            <v>35</v>
          </cell>
        </row>
        <row r="2505">
          <cell r="A2505">
            <v>5217</v>
          </cell>
          <cell r="B2505" t="str">
            <v>JUMBO CARELESS KLEENEX EXPERIE</v>
          </cell>
          <cell r="C2505">
            <v>1</v>
          </cell>
          <cell r="D2505">
            <v>1</v>
          </cell>
          <cell r="E2505" t="str">
            <v>Sobre Pedido</v>
          </cell>
          <cell r="F2505">
            <v>35</v>
          </cell>
        </row>
        <row r="2506">
          <cell r="A2506">
            <v>5218</v>
          </cell>
          <cell r="B2506" t="str">
            <v>DESP. EXPERIENCE DE TOALLA</v>
          </cell>
          <cell r="C2506">
            <v>1</v>
          </cell>
          <cell r="D2506">
            <v>1</v>
          </cell>
          <cell r="E2506" t="str">
            <v>Sobre Pedido</v>
          </cell>
          <cell r="F2506">
            <v>35</v>
          </cell>
        </row>
        <row r="2507">
          <cell r="A2507">
            <v>5219</v>
          </cell>
          <cell r="B2507" t="str">
            <v>DESP. EXPERIENCE DE TOALLA</v>
          </cell>
          <cell r="C2507">
            <v>1</v>
          </cell>
          <cell r="D2507">
            <v>1</v>
          </cell>
          <cell r="E2507" t="str">
            <v>Sobre Pedido</v>
          </cell>
          <cell r="F2507">
            <v>35</v>
          </cell>
        </row>
        <row r="2508">
          <cell r="A2508">
            <v>5220</v>
          </cell>
          <cell r="B2508" t="str">
            <v>TOALLA INTERDOBLADA ECOLOGICA</v>
          </cell>
          <cell r="C2508">
            <v>1</v>
          </cell>
          <cell r="D2508">
            <v>1</v>
          </cell>
          <cell r="E2508" t="str">
            <v>Stock</v>
          </cell>
          <cell r="F2508">
            <v>35</v>
          </cell>
        </row>
        <row r="2509">
          <cell r="A2509">
            <v>5221</v>
          </cell>
          <cell r="B2509" t="str">
            <v>KIMLARK 700MT.HS CAJA C/6 ROLL</v>
          </cell>
          <cell r="C2509">
            <v>1</v>
          </cell>
          <cell r="D2509">
            <v>1</v>
          </cell>
          <cell r="E2509" t="str">
            <v>Sobre Pedido</v>
          </cell>
          <cell r="F2509">
            <v>35</v>
          </cell>
        </row>
        <row r="2510">
          <cell r="A2510">
            <v>5222</v>
          </cell>
          <cell r="B2510" t="str">
            <v>KIMLARK 1100MT.HS CAJA C/6 ROL</v>
          </cell>
          <cell r="C2510">
            <v>1</v>
          </cell>
          <cell r="D2510">
            <v>1</v>
          </cell>
          <cell r="E2510" t="str">
            <v>Sobre Pedido</v>
          </cell>
          <cell r="F2510">
            <v>35</v>
          </cell>
        </row>
        <row r="2511">
          <cell r="A2511">
            <v>5223</v>
          </cell>
          <cell r="B2511" t="str">
            <v>PETALO 500 MT.HD CAJA C/6 ROLL</v>
          </cell>
          <cell r="C2511">
            <v>1</v>
          </cell>
          <cell r="D2511">
            <v>1</v>
          </cell>
          <cell r="E2511" t="str">
            <v>Sobre Pedido</v>
          </cell>
          <cell r="F2511">
            <v>35</v>
          </cell>
        </row>
        <row r="2512">
          <cell r="A2512">
            <v>5224</v>
          </cell>
          <cell r="B2512" t="str">
            <v>KIMLARK 500 MT.HD CAJA C/6 ROL</v>
          </cell>
          <cell r="C2512">
            <v>1</v>
          </cell>
          <cell r="D2512">
            <v>1</v>
          </cell>
          <cell r="E2512" t="str">
            <v>Sobre Pedido</v>
          </cell>
          <cell r="F2512">
            <v>35</v>
          </cell>
        </row>
        <row r="2513">
          <cell r="A2513">
            <v>5225</v>
          </cell>
          <cell r="B2513" t="str">
            <v>KIMLARK 600 MT.HD CAJA C/6 ROL</v>
          </cell>
          <cell r="C2513">
            <v>1</v>
          </cell>
          <cell r="D2513">
            <v>1</v>
          </cell>
          <cell r="E2513" t="str">
            <v>Sobre Pedido</v>
          </cell>
          <cell r="F2513">
            <v>35</v>
          </cell>
        </row>
        <row r="2514">
          <cell r="A2514">
            <v>5226</v>
          </cell>
          <cell r="B2514" t="str">
            <v>MARLI 400 MT. HD CAJA C/6 ROLL</v>
          </cell>
          <cell r="C2514">
            <v>1</v>
          </cell>
          <cell r="D2514">
            <v>1</v>
          </cell>
          <cell r="E2514" t="str">
            <v>Sobre Pedido</v>
          </cell>
          <cell r="F2514">
            <v>35</v>
          </cell>
        </row>
        <row r="2515">
          <cell r="A2515">
            <v>5227</v>
          </cell>
          <cell r="B2515" t="str">
            <v>SANITAS 400 MT. HD CAJA C/6 RO</v>
          </cell>
          <cell r="C2515">
            <v>1</v>
          </cell>
          <cell r="D2515">
            <v>1</v>
          </cell>
          <cell r="E2515" t="str">
            <v>Sobre Pedido</v>
          </cell>
          <cell r="F2515">
            <v>35</v>
          </cell>
        </row>
        <row r="2516">
          <cell r="A2516">
            <v>5228</v>
          </cell>
          <cell r="B2516" t="str">
            <v>DESP. TOALLA INTERDOB.MINI HUM</v>
          </cell>
          <cell r="C2516">
            <v>1</v>
          </cell>
          <cell r="D2516">
            <v>1</v>
          </cell>
          <cell r="E2516" t="str">
            <v>Sobre Pedido</v>
          </cell>
          <cell r="F2516">
            <v>35</v>
          </cell>
        </row>
        <row r="2517">
          <cell r="A2517">
            <v>5229</v>
          </cell>
          <cell r="B2517" t="str">
            <v>DESP. TOALLA INTERDOB.MINI BCO</v>
          </cell>
          <cell r="C2517">
            <v>1</v>
          </cell>
          <cell r="D2517">
            <v>1</v>
          </cell>
          <cell r="E2517" t="str">
            <v>Sobre Pedido</v>
          </cell>
          <cell r="F2517">
            <v>35</v>
          </cell>
        </row>
        <row r="2518">
          <cell r="A2518">
            <v>5230</v>
          </cell>
          <cell r="B2518" t="str">
            <v>HIGIENICO JUMBO ECOLOGICO H/S</v>
          </cell>
          <cell r="C2518">
            <v>1</v>
          </cell>
          <cell r="D2518">
            <v>1</v>
          </cell>
          <cell r="E2518" t="str">
            <v>Sobre Pedido</v>
          </cell>
          <cell r="F2518">
            <v>35</v>
          </cell>
        </row>
        <row r="2519">
          <cell r="A2519">
            <v>5231</v>
          </cell>
          <cell r="B2519" t="str">
            <v>KLEENEX 300 MT. HD CAJA C/12 R</v>
          </cell>
          <cell r="C2519">
            <v>1</v>
          </cell>
          <cell r="D2519">
            <v>1</v>
          </cell>
          <cell r="E2519" t="str">
            <v>Stock</v>
          </cell>
          <cell r="F2519">
            <v>8</v>
          </cell>
        </row>
        <row r="2520">
          <cell r="A2520">
            <v>5232</v>
          </cell>
          <cell r="B2520" t="str">
            <v>KLEENEX COTTONELLE 230 MT. HS</v>
          </cell>
          <cell r="C2520">
            <v>1</v>
          </cell>
          <cell r="D2520">
            <v>1</v>
          </cell>
          <cell r="E2520" t="str">
            <v>Stock</v>
          </cell>
          <cell r="F2520">
            <v>35</v>
          </cell>
        </row>
        <row r="2521">
          <cell r="A2521">
            <v>5233</v>
          </cell>
          <cell r="B2521" t="str">
            <v>PETALO 250 MT. HD CAJA C/6 ROL</v>
          </cell>
          <cell r="C2521">
            <v>1</v>
          </cell>
          <cell r="D2521">
            <v>1</v>
          </cell>
          <cell r="E2521" t="str">
            <v>Stock</v>
          </cell>
          <cell r="F2521">
            <v>8</v>
          </cell>
        </row>
        <row r="2522">
          <cell r="A2522">
            <v>5234</v>
          </cell>
          <cell r="B2522" t="str">
            <v>KIMLARK 200 MT. HD CAJA C/12 R</v>
          </cell>
          <cell r="C2522">
            <v>1</v>
          </cell>
          <cell r="D2522">
            <v>1</v>
          </cell>
          <cell r="E2522" t="str">
            <v>Stock</v>
          </cell>
          <cell r="F2522">
            <v>35</v>
          </cell>
        </row>
        <row r="2523">
          <cell r="A2523">
            <v>5235</v>
          </cell>
          <cell r="B2523" t="str">
            <v>KIMLARK 250 MT. HD CAJA C/6 RO</v>
          </cell>
          <cell r="C2523">
            <v>1</v>
          </cell>
          <cell r="D2523">
            <v>1</v>
          </cell>
          <cell r="E2523" t="str">
            <v>Sobre Pedido</v>
          </cell>
          <cell r="F2523">
            <v>35</v>
          </cell>
        </row>
        <row r="2524">
          <cell r="A2524">
            <v>5236</v>
          </cell>
          <cell r="B2524" t="str">
            <v>KIMLARK 300 MT. HD CAJA C/6 RO</v>
          </cell>
          <cell r="C2524">
            <v>1</v>
          </cell>
          <cell r="D2524">
            <v>1</v>
          </cell>
          <cell r="E2524" t="str">
            <v>Sobre Pedido</v>
          </cell>
          <cell r="F2524">
            <v>35</v>
          </cell>
        </row>
        <row r="2525">
          <cell r="A2525">
            <v>5237</v>
          </cell>
          <cell r="B2525" t="str">
            <v>MARLI 200 MT. HD CAJA C/12 ROL</v>
          </cell>
          <cell r="C2525">
            <v>1</v>
          </cell>
          <cell r="D2525">
            <v>1</v>
          </cell>
          <cell r="E2525" t="str">
            <v>Sobre Pedido</v>
          </cell>
          <cell r="F2525">
            <v>35</v>
          </cell>
        </row>
        <row r="2526">
          <cell r="A2526">
            <v>5238</v>
          </cell>
          <cell r="B2526" t="str">
            <v>SANITAS 200 MT. HD CAJA C/6 R</v>
          </cell>
          <cell r="C2526">
            <v>1</v>
          </cell>
          <cell r="D2526">
            <v>1</v>
          </cell>
          <cell r="E2526" t="str">
            <v>Sobre Pedido</v>
          </cell>
          <cell r="F2526">
            <v>35</v>
          </cell>
        </row>
        <row r="2527">
          <cell r="A2527">
            <v>5239</v>
          </cell>
          <cell r="B2527" t="str">
            <v>DESP. EXPERIENCE JUMBO BLANCO</v>
          </cell>
          <cell r="C2527">
            <v>1</v>
          </cell>
          <cell r="D2527">
            <v>1</v>
          </cell>
          <cell r="E2527" t="str">
            <v>Sobre Pedido</v>
          </cell>
          <cell r="F2527">
            <v>35</v>
          </cell>
        </row>
        <row r="2528">
          <cell r="A2528">
            <v>5240</v>
          </cell>
          <cell r="B2528" t="str">
            <v>DESP. EXPERIENCE JUMBO HUMO</v>
          </cell>
          <cell r="C2528">
            <v>1</v>
          </cell>
          <cell r="D2528">
            <v>1</v>
          </cell>
          <cell r="E2528" t="str">
            <v>Sobre Pedido</v>
          </cell>
          <cell r="F2528">
            <v>35</v>
          </cell>
        </row>
        <row r="2529">
          <cell r="A2529">
            <v>5241</v>
          </cell>
          <cell r="B2529" t="str">
            <v>KLEENEX COTTONELLE DE 500 HS</v>
          </cell>
          <cell r="C2529">
            <v>1</v>
          </cell>
          <cell r="D2529">
            <v>1</v>
          </cell>
          <cell r="E2529" t="str">
            <v>Sobre Pedido</v>
          </cell>
          <cell r="F2529">
            <v>35</v>
          </cell>
        </row>
        <row r="2530">
          <cell r="A2530">
            <v>5242</v>
          </cell>
          <cell r="B2530" t="str">
            <v>KLEENEX COTTONELLE DE 275 HS</v>
          </cell>
          <cell r="C2530">
            <v>1</v>
          </cell>
          <cell r="D2530">
            <v>1</v>
          </cell>
          <cell r="E2530" t="str">
            <v>Sobre Pedido</v>
          </cell>
          <cell r="F2530">
            <v>35</v>
          </cell>
        </row>
        <row r="2531">
          <cell r="A2531">
            <v>5243</v>
          </cell>
          <cell r="B2531" t="str">
            <v>PETALO DE 240 HD CAJA C/96 ROL</v>
          </cell>
          <cell r="C2531">
            <v>1</v>
          </cell>
          <cell r="D2531">
            <v>1</v>
          </cell>
          <cell r="E2531" t="str">
            <v>Stock</v>
          </cell>
          <cell r="F2531">
            <v>8</v>
          </cell>
        </row>
        <row r="2532">
          <cell r="A2532">
            <v>5244</v>
          </cell>
          <cell r="B2532" t="str">
            <v>PETALO SENSATIONS DE 360 HD</v>
          </cell>
          <cell r="C2532">
            <v>1</v>
          </cell>
          <cell r="D2532">
            <v>1</v>
          </cell>
          <cell r="E2532" t="str">
            <v>Stock</v>
          </cell>
          <cell r="F2532">
            <v>35</v>
          </cell>
        </row>
        <row r="2533">
          <cell r="A2533">
            <v>5245</v>
          </cell>
          <cell r="B2533" t="str">
            <v>KIMLARK DE 200 HD CAJA C/96 RO</v>
          </cell>
          <cell r="C2533">
            <v>1</v>
          </cell>
          <cell r="D2533">
            <v>1</v>
          </cell>
          <cell r="E2533" t="str">
            <v>Sobre Pedido</v>
          </cell>
          <cell r="F2533">
            <v>35</v>
          </cell>
        </row>
        <row r="2534">
          <cell r="A2534">
            <v>5246</v>
          </cell>
          <cell r="B2534" t="str">
            <v>KIMLARK DE 250 HD CAJA C/96 RO</v>
          </cell>
          <cell r="C2534">
            <v>1</v>
          </cell>
          <cell r="D2534">
            <v>1</v>
          </cell>
          <cell r="E2534" t="str">
            <v>Sobre Pedido</v>
          </cell>
          <cell r="F2534">
            <v>35</v>
          </cell>
        </row>
        <row r="2535">
          <cell r="A2535">
            <v>5247</v>
          </cell>
          <cell r="B2535" t="str">
            <v>KIMLARK DE 250 HD CAJA C/96 RO</v>
          </cell>
          <cell r="C2535">
            <v>1</v>
          </cell>
          <cell r="D2535">
            <v>1</v>
          </cell>
          <cell r="E2535" t="str">
            <v>Sobre Pedido</v>
          </cell>
          <cell r="F2535">
            <v>35</v>
          </cell>
        </row>
        <row r="2536">
          <cell r="A2536">
            <v>5248</v>
          </cell>
          <cell r="B2536" t="str">
            <v>KLEENEX DE 440 HD CAJA C/80 RO</v>
          </cell>
          <cell r="C2536">
            <v>1</v>
          </cell>
          <cell r="D2536">
            <v>1</v>
          </cell>
          <cell r="E2536" t="str">
            <v>Sobre Pedido</v>
          </cell>
          <cell r="F2536">
            <v>35</v>
          </cell>
        </row>
        <row r="2537">
          <cell r="A2537">
            <v>5249</v>
          </cell>
          <cell r="B2537" t="str">
            <v>TOALLA EN ROLLO PETALO FLUIDO</v>
          </cell>
          <cell r="C2537">
            <v>1</v>
          </cell>
          <cell r="D2537">
            <v>1</v>
          </cell>
          <cell r="E2537" t="str">
            <v>Sobre Pedido</v>
          </cell>
          <cell r="F2537">
            <v>35</v>
          </cell>
        </row>
        <row r="2538">
          <cell r="A2538">
            <v>5250</v>
          </cell>
          <cell r="B2538" t="str">
            <v>WIPER COD. COLOR MULTICOLOR CJ</v>
          </cell>
          <cell r="C2538">
            <v>1</v>
          </cell>
          <cell r="D2538">
            <v>1</v>
          </cell>
          <cell r="E2538" t="str">
            <v>Sobre Pedido</v>
          </cell>
          <cell r="F2538">
            <v>35</v>
          </cell>
        </row>
        <row r="2539">
          <cell r="A2539">
            <v>5251</v>
          </cell>
          <cell r="B2539" t="str">
            <v>SERVILLETAS KIMLARK C/500 HS</v>
          </cell>
          <cell r="C2539">
            <v>1</v>
          </cell>
          <cell r="D2539">
            <v>1</v>
          </cell>
          <cell r="E2539" t="str">
            <v>Sobre Pedido</v>
          </cell>
          <cell r="F2539">
            <v>35</v>
          </cell>
        </row>
        <row r="2540">
          <cell r="A2540">
            <v>5252</v>
          </cell>
          <cell r="B2540" t="str">
            <v>SERVILLETAS MARLI C/500 HS</v>
          </cell>
          <cell r="C2540">
            <v>1</v>
          </cell>
          <cell r="D2540">
            <v>1</v>
          </cell>
          <cell r="E2540" t="str">
            <v>Sobre Pedido</v>
          </cell>
          <cell r="F2540">
            <v>35</v>
          </cell>
        </row>
        <row r="2541">
          <cell r="A2541">
            <v>5253</v>
          </cell>
          <cell r="B2541" t="str">
            <v>SERVILLETAS PETALO C/500 HS</v>
          </cell>
          <cell r="C2541">
            <v>1</v>
          </cell>
          <cell r="D2541">
            <v>1</v>
          </cell>
          <cell r="E2541" t="str">
            <v>Sobre Pedido</v>
          </cell>
          <cell r="F2541">
            <v>35</v>
          </cell>
        </row>
        <row r="2542">
          <cell r="A2542">
            <v>5254</v>
          </cell>
          <cell r="B2542" t="str">
            <v>SERVILLETAS KLEENEX DE LUJO</v>
          </cell>
          <cell r="C2542">
            <v>1</v>
          </cell>
          <cell r="D2542">
            <v>1</v>
          </cell>
          <cell r="E2542" t="str">
            <v>Stock</v>
          </cell>
          <cell r="F2542">
            <v>8</v>
          </cell>
        </row>
        <row r="2543">
          <cell r="A2543">
            <v>5255</v>
          </cell>
          <cell r="B2543" t="str">
            <v>SERV.PETALO BARRAMESA C/250 HS</v>
          </cell>
          <cell r="C2543">
            <v>1</v>
          </cell>
          <cell r="D2543">
            <v>1</v>
          </cell>
          <cell r="E2543" t="str">
            <v>Sobre Pedido</v>
          </cell>
          <cell r="F2543">
            <v>35</v>
          </cell>
        </row>
        <row r="2544">
          <cell r="A2544">
            <v>5256</v>
          </cell>
          <cell r="B2544" t="str">
            <v>FACIALES KLEENEX DE 90 HD CAJA</v>
          </cell>
          <cell r="C2544">
            <v>1</v>
          </cell>
          <cell r="D2544">
            <v>1</v>
          </cell>
          <cell r="E2544" t="str">
            <v>Stock</v>
          </cell>
          <cell r="F2544">
            <v>8</v>
          </cell>
        </row>
        <row r="2545">
          <cell r="A2545">
            <v>5257</v>
          </cell>
          <cell r="B2545" t="str">
            <v>FACIALES KLEENEX SELECTION DE</v>
          </cell>
          <cell r="C2545">
            <v>1</v>
          </cell>
          <cell r="D2545">
            <v>1</v>
          </cell>
          <cell r="E2545" t="str">
            <v>Sobre Pedido</v>
          </cell>
          <cell r="F2545">
            <v>35</v>
          </cell>
        </row>
        <row r="2546">
          <cell r="A2546">
            <v>5258</v>
          </cell>
          <cell r="B2546" t="str">
            <v>FACIALES KIMLARK DE 100 HD</v>
          </cell>
          <cell r="C2546">
            <v>1</v>
          </cell>
          <cell r="D2546">
            <v>1</v>
          </cell>
          <cell r="E2546" t="str">
            <v>Sobre Pedido</v>
          </cell>
          <cell r="F2546">
            <v>35</v>
          </cell>
        </row>
        <row r="2547">
          <cell r="A2547">
            <v>5259</v>
          </cell>
          <cell r="B2547" t="str">
            <v>CUBREASIENTOS SURPASS SCOTT DE</v>
          </cell>
          <cell r="C2547">
            <v>1</v>
          </cell>
          <cell r="D2547">
            <v>1</v>
          </cell>
          <cell r="E2547" t="str">
            <v>Sobre Pedido</v>
          </cell>
          <cell r="F2547">
            <v>35</v>
          </cell>
        </row>
        <row r="2548">
          <cell r="A2548">
            <v>5260</v>
          </cell>
          <cell r="B2548" t="str">
            <v>SERVITOALLAS KLEENEX DE 85 HD</v>
          </cell>
          <cell r="C2548">
            <v>1</v>
          </cell>
          <cell r="D2548">
            <v>1</v>
          </cell>
          <cell r="E2548" t="str">
            <v>Sobre Pedido</v>
          </cell>
          <cell r="F2548">
            <v>35</v>
          </cell>
        </row>
        <row r="2549">
          <cell r="A2549">
            <v>5261</v>
          </cell>
          <cell r="B2549" t="str">
            <v>SERVITOALLAS KIMLARK DE 60 HD</v>
          </cell>
          <cell r="C2549">
            <v>1</v>
          </cell>
          <cell r="D2549">
            <v>1</v>
          </cell>
          <cell r="E2549" t="str">
            <v>Sobre Pedido</v>
          </cell>
          <cell r="F2549">
            <v>35</v>
          </cell>
        </row>
        <row r="2550">
          <cell r="A2550">
            <v>5262</v>
          </cell>
          <cell r="B2550" t="str">
            <v>DESPACHADOR DE PISO P/WIPERS</v>
          </cell>
          <cell r="C2550">
            <v>1</v>
          </cell>
          <cell r="D2550">
            <v>1</v>
          </cell>
          <cell r="E2550" t="str">
            <v>Sobre Pedido</v>
          </cell>
          <cell r="F2550">
            <v>35</v>
          </cell>
        </row>
        <row r="2551">
          <cell r="A2551">
            <v>5263</v>
          </cell>
          <cell r="B2551" t="str">
            <v>DESPACHADOR DE PARED P/WIPERS</v>
          </cell>
          <cell r="C2551">
            <v>1</v>
          </cell>
          <cell r="D2551">
            <v>1</v>
          </cell>
          <cell r="E2551" t="str">
            <v>Sobre Pedido</v>
          </cell>
          <cell r="F2551">
            <v>35</v>
          </cell>
        </row>
        <row r="2552">
          <cell r="A2552">
            <v>5264</v>
          </cell>
          <cell r="B2552" t="str">
            <v>SERVILLETAS LYS BLANCO C/500</v>
          </cell>
          <cell r="C2552">
            <v>1</v>
          </cell>
          <cell r="D2552">
            <v>1</v>
          </cell>
          <cell r="E2552" t="str">
            <v>Stock</v>
          </cell>
          <cell r="F2552">
            <v>8</v>
          </cell>
        </row>
        <row r="2553">
          <cell r="A2553">
            <v>5265</v>
          </cell>
          <cell r="B2553" t="str">
            <v>WIPER CREW 50 PZAS. CAJA C/10</v>
          </cell>
          <cell r="C2553">
            <v>1</v>
          </cell>
          <cell r="D2553">
            <v>1</v>
          </cell>
          <cell r="E2553" t="str">
            <v>Stock</v>
          </cell>
          <cell r="F2553">
            <v>35</v>
          </cell>
        </row>
        <row r="2554">
          <cell r="A2554">
            <v>5266</v>
          </cell>
          <cell r="B2554" t="str">
            <v>WIPER WYPALL X 70 DE 152 PZ/CJ</v>
          </cell>
          <cell r="C2554">
            <v>1</v>
          </cell>
          <cell r="D2554">
            <v>1</v>
          </cell>
          <cell r="E2554" t="str">
            <v>Stock</v>
          </cell>
          <cell r="F2554">
            <v>35</v>
          </cell>
        </row>
        <row r="2555">
          <cell r="A2555">
            <v>5267</v>
          </cell>
          <cell r="B2555" t="str">
            <v>WIPER WYPALL X 60 DE 180 PZ/CJ</v>
          </cell>
          <cell r="C2555">
            <v>1</v>
          </cell>
          <cell r="D2555">
            <v>1</v>
          </cell>
          <cell r="E2555" t="str">
            <v>Stock</v>
          </cell>
          <cell r="F2555">
            <v>35</v>
          </cell>
        </row>
        <row r="2556">
          <cell r="A2556">
            <v>5268</v>
          </cell>
          <cell r="B2556" t="str">
            <v>WIPER WYPALL L20 DE 176 PZ/CJA</v>
          </cell>
          <cell r="C2556">
            <v>1</v>
          </cell>
          <cell r="D2556">
            <v>1</v>
          </cell>
          <cell r="E2556" t="str">
            <v>Stock</v>
          </cell>
          <cell r="F2556">
            <v>35</v>
          </cell>
        </row>
        <row r="2557">
          <cell r="A2557">
            <v>5269</v>
          </cell>
          <cell r="B2557" t="str">
            <v>WIPER SCOTT SHOP TOWEL DE 55PZ</v>
          </cell>
          <cell r="C2557">
            <v>1</v>
          </cell>
          <cell r="D2557">
            <v>1</v>
          </cell>
          <cell r="E2557" t="str">
            <v>Sobre Pedido</v>
          </cell>
          <cell r="F2557">
            <v>35</v>
          </cell>
        </row>
        <row r="2558">
          <cell r="A2558">
            <v>5270</v>
          </cell>
          <cell r="B2558" t="str">
            <v>WIPER WYPALL L40 DE 56 PZ.</v>
          </cell>
          <cell r="C2558">
            <v>1</v>
          </cell>
          <cell r="D2558">
            <v>1</v>
          </cell>
          <cell r="E2558" t="str">
            <v>Stock</v>
          </cell>
          <cell r="F2558">
            <v>8</v>
          </cell>
        </row>
        <row r="2559">
          <cell r="A2559">
            <v>5271</v>
          </cell>
          <cell r="B2559" t="str">
            <v>DESP. LEVE-R-MATIC (T.EN ROLLO</v>
          </cell>
          <cell r="C2559">
            <v>1</v>
          </cell>
          <cell r="D2559">
            <v>1</v>
          </cell>
          <cell r="E2559" t="str">
            <v>Stock</v>
          </cell>
          <cell r="F2559">
            <v>35</v>
          </cell>
        </row>
        <row r="2560">
          <cell r="A2560">
            <v>5272</v>
          </cell>
          <cell r="B2560" t="str">
            <v>DESP. LEVE-R-MATIC*2(T.EN ROLL</v>
          </cell>
          <cell r="C2560">
            <v>1</v>
          </cell>
          <cell r="D2560">
            <v>1</v>
          </cell>
          <cell r="E2560" t="str">
            <v>Sobre Pedido</v>
          </cell>
          <cell r="F2560">
            <v>35</v>
          </cell>
        </row>
        <row r="2561">
          <cell r="A2561">
            <v>5273</v>
          </cell>
          <cell r="B2561" t="str">
            <v>DESP. TOALLA INTERDOBLADA HUMO</v>
          </cell>
          <cell r="C2561">
            <v>1</v>
          </cell>
          <cell r="D2561">
            <v>1</v>
          </cell>
          <cell r="E2561" t="str">
            <v>Sobre Pedido</v>
          </cell>
          <cell r="F2561">
            <v>35</v>
          </cell>
        </row>
        <row r="2562">
          <cell r="A2562">
            <v>5274</v>
          </cell>
          <cell r="B2562" t="str">
            <v>DESP. TOALLA INTERDOB. BLANCO</v>
          </cell>
          <cell r="C2562">
            <v>1</v>
          </cell>
          <cell r="D2562">
            <v>1</v>
          </cell>
          <cell r="E2562" t="str">
            <v>Sobre Pedido</v>
          </cell>
          <cell r="F2562">
            <v>35</v>
          </cell>
        </row>
        <row r="2563">
          <cell r="A2563">
            <v>5275</v>
          </cell>
          <cell r="B2563" t="str">
            <v>DESP. HIGIENICO JUMBO MAXIROLL</v>
          </cell>
          <cell r="C2563">
            <v>1</v>
          </cell>
          <cell r="D2563">
            <v>1</v>
          </cell>
          <cell r="E2563" t="str">
            <v>Sobre Pedido</v>
          </cell>
          <cell r="F2563">
            <v>35</v>
          </cell>
        </row>
        <row r="2564">
          <cell r="A2564">
            <v>5276</v>
          </cell>
          <cell r="B2564" t="str">
            <v>DESP. HIGIENICO JUMBO MINIROLL</v>
          </cell>
          <cell r="C2564">
            <v>1</v>
          </cell>
          <cell r="D2564">
            <v>1</v>
          </cell>
          <cell r="E2564" t="str">
            <v>Sobre Pedido</v>
          </cell>
          <cell r="F2564">
            <v>35</v>
          </cell>
        </row>
        <row r="2565">
          <cell r="A2565">
            <v>5277</v>
          </cell>
          <cell r="B2565" t="str">
            <v>DESP. HIGIENICO JUMBO MINIROLL</v>
          </cell>
          <cell r="C2565">
            <v>1</v>
          </cell>
          <cell r="D2565">
            <v>1</v>
          </cell>
          <cell r="E2565" t="str">
            <v>Sobre Pedido</v>
          </cell>
          <cell r="F2565">
            <v>35</v>
          </cell>
        </row>
        <row r="2566">
          <cell r="A2566">
            <v>5278</v>
          </cell>
          <cell r="B2566" t="str">
            <v>DESP. HIGIENICO JUMBO MAXIROLL</v>
          </cell>
          <cell r="C2566">
            <v>1</v>
          </cell>
          <cell r="D2566">
            <v>1</v>
          </cell>
          <cell r="E2566" t="str">
            <v>Sobre Pedido</v>
          </cell>
          <cell r="F2566">
            <v>35</v>
          </cell>
        </row>
        <row r="2567">
          <cell r="A2567">
            <v>5279</v>
          </cell>
          <cell r="B2567" t="str">
            <v>DESP. DE SANIASIENTOS BLANCO</v>
          </cell>
          <cell r="C2567">
            <v>1</v>
          </cell>
          <cell r="D2567">
            <v>1</v>
          </cell>
          <cell r="E2567" t="str">
            <v>Sobre Pedido</v>
          </cell>
          <cell r="F2567">
            <v>35</v>
          </cell>
        </row>
        <row r="2568">
          <cell r="A2568">
            <v>5280</v>
          </cell>
          <cell r="B2568" t="str">
            <v>SERVILLETERO BARRA MESA PLASTI</v>
          </cell>
          <cell r="C2568">
            <v>1</v>
          </cell>
          <cell r="D2568">
            <v>1</v>
          </cell>
          <cell r="E2568" t="str">
            <v>Sobre Pedido</v>
          </cell>
          <cell r="F2568">
            <v>35</v>
          </cell>
        </row>
        <row r="2569">
          <cell r="A2569">
            <v>5281</v>
          </cell>
          <cell r="B2569" t="str">
            <v>DESP.INTELIG. TOALLA EN R.HUMO</v>
          </cell>
          <cell r="C2569">
            <v>1</v>
          </cell>
          <cell r="D2569">
            <v>1</v>
          </cell>
          <cell r="E2569" t="str">
            <v>Sobre Pedido</v>
          </cell>
          <cell r="F2569">
            <v>35</v>
          </cell>
        </row>
        <row r="2570">
          <cell r="A2570">
            <v>5282</v>
          </cell>
          <cell r="B2570" t="str">
            <v>DESP.INTELIG. TOALLA EN R.BCO.</v>
          </cell>
          <cell r="C2570">
            <v>1</v>
          </cell>
          <cell r="D2570">
            <v>1</v>
          </cell>
          <cell r="E2570" t="str">
            <v>Sobre Pedido</v>
          </cell>
          <cell r="F2570">
            <v>35</v>
          </cell>
        </row>
        <row r="2571">
          <cell r="A2571">
            <v>5283</v>
          </cell>
          <cell r="B2571" t="str">
            <v>JABONERA UNIVERSAL HUMO</v>
          </cell>
          <cell r="C2571">
            <v>1</v>
          </cell>
          <cell r="D2571">
            <v>1</v>
          </cell>
          <cell r="E2571" t="str">
            <v>Sobre Pedido</v>
          </cell>
          <cell r="F2571">
            <v>35</v>
          </cell>
        </row>
        <row r="2572">
          <cell r="A2572">
            <v>5284</v>
          </cell>
          <cell r="B2572" t="str">
            <v>DESP.TOALLA EN ROLLO SANITOUCH</v>
          </cell>
          <cell r="C2572">
            <v>1</v>
          </cell>
          <cell r="D2572">
            <v>1</v>
          </cell>
          <cell r="E2572" t="str">
            <v>Sobre Pedido</v>
          </cell>
          <cell r="F2572">
            <v>35</v>
          </cell>
        </row>
        <row r="2573">
          <cell r="A2573">
            <v>5285</v>
          </cell>
          <cell r="B2573" t="str">
            <v>WIPER WYPALL X 80 FOOD SERVICE</v>
          </cell>
          <cell r="C2573">
            <v>1</v>
          </cell>
          <cell r="D2573">
            <v>1</v>
          </cell>
          <cell r="E2573" t="str">
            <v>Sobre Pedido</v>
          </cell>
          <cell r="F2573">
            <v>35</v>
          </cell>
        </row>
        <row r="2574">
          <cell r="A2574">
            <v>5286</v>
          </cell>
          <cell r="B2574" t="str">
            <v>WIPER WYPALL ECONOMIZER L30</v>
          </cell>
          <cell r="C2574">
            <v>1</v>
          </cell>
          <cell r="D2574">
            <v>1</v>
          </cell>
          <cell r="E2574" t="str">
            <v>Sobre Pedido</v>
          </cell>
          <cell r="F2574">
            <v>35</v>
          </cell>
        </row>
        <row r="2575">
          <cell r="A2575">
            <v>5287</v>
          </cell>
          <cell r="B2575" t="str">
            <v>JABON KIMCARE FRUTAS ENV/3.785</v>
          </cell>
          <cell r="C2575">
            <v>1</v>
          </cell>
          <cell r="D2575">
            <v>1</v>
          </cell>
          <cell r="E2575" t="str">
            <v>Sobre Pedido</v>
          </cell>
          <cell r="F2575">
            <v>35</v>
          </cell>
        </row>
        <row r="2576">
          <cell r="A2576">
            <v>5288</v>
          </cell>
          <cell r="B2576" t="str">
            <v>KIMWIPES EX-L DELICATE TASK WI</v>
          </cell>
          <cell r="C2576">
            <v>1</v>
          </cell>
          <cell r="D2576">
            <v>1</v>
          </cell>
          <cell r="E2576" t="str">
            <v>Sobre Pedido</v>
          </cell>
          <cell r="F2576">
            <v>35</v>
          </cell>
        </row>
        <row r="2577">
          <cell r="A2577">
            <v>5289</v>
          </cell>
          <cell r="B2577" t="str">
            <v>WIPEALL X80 FOOD SERVICE CAJA</v>
          </cell>
          <cell r="C2577">
            <v>1</v>
          </cell>
          <cell r="D2577">
            <v>1</v>
          </cell>
          <cell r="E2577" t="str">
            <v>Stock</v>
          </cell>
          <cell r="F2577">
            <v>8</v>
          </cell>
        </row>
        <row r="2578">
          <cell r="A2578">
            <v>5290</v>
          </cell>
          <cell r="B2578" t="str">
            <v>WIPEALL L30 PAQ.C/100 PZ. CAJA</v>
          </cell>
          <cell r="C2578">
            <v>1</v>
          </cell>
          <cell r="D2578">
            <v>1</v>
          </cell>
          <cell r="E2578" t="str">
            <v>Stock</v>
          </cell>
          <cell r="F2578">
            <v>35</v>
          </cell>
        </row>
        <row r="2579">
          <cell r="A2579">
            <v>5291</v>
          </cell>
          <cell r="B2579" t="str">
            <v>KIMWIPES EX-L DELICATE TASK WI</v>
          </cell>
          <cell r="C2579">
            <v>1</v>
          </cell>
          <cell r="D2579">
            <v>1</v>
          </cell>
          <cell r="E2579" t="str">
            <v>Sobre Pedido</v>
          </cell>
          <cell r="F2579">
            <v>35</v>
          </cell>
        </row>
        <row r="2580">
          <cell r="A2580">
            <v>5292</v>
          </cell>
          <cell r="B2580" t="str">
            <v>WYPALL X70 C/275 PZ. CAJA C/3</v>
          </cell>
          <cell r="C2580">
            <v>1</v>
          </cell>
          <cell r="D2580">
            <v>1</v>
          </cell>
          <cell r="E2580" t="str">
            <v>Sobre Pedido</v>
          </cell>
          <cell r="F2580">
            <v>35</v>
          </cell>
        </row>
        <row r="2581">
          <cell r="A2581">
            <v>5293</v>
          </cell>
          <cell r="B2581" t="str">
            <v>KIMCARE ANTIMICROBIAL FLORAL</v>
          </cell>
          <cell r="C2581">
            <v>1</v>
          </cell>
          <cell r="D2581">
            <v>1</v>
          </cell>
          <cell r="E2581" t="str">
            <v>Sobre Pedido</v>
          </cell>
          <cell r="F2581">
            <v>35</v>
          </cell>
        </row>
        <row r="2582">
          <cell r="A2582">
            <v>5294</v>
          </cell>
          <cell r="B2582" t="str">
            <v>MARLI BCO. 176 HD CAJA C/96 RO</v>
          </cell>
          <cell r="C2582">
            <v>1</v>
          </cell>
          <cell r="D2582">
            <v>1</v>
          </cell>
          <cell r="E2582" t="str">
            <v>Sobre Pedido</v>
          </cell>
          <cell r="F2582">
            <v>35</v>
          </cell>
        </row>
        <row r="2583">
          <cell r="A2583">
            <v>5295</v>
          </cell>
          <cell r="B2583" t="str">
            <v>JABONERA MINI 500 HUMO</v>
          </cell>
          <cell r="C2583">
            <v>1</v>
          </cell>
          <cell r="D2583">
            <v>1</v>
          </cell>
          <cell r="E2583" t="str">
            <v>Sobre Pedido</v>
          </cell>
          <cell r="F2583">
            <v>35</v>
          </cell>
        </row>
        <row r="2584">
          <cell r="A2584">
            <v>5296</v>
          </cell>
          <cell r="B2584" t="str">
            <v>WIPER WYPALLX80 SW 475/CJ</v>
          </cell>
          <cell r="C2584">
            <v>1</v>
          </cell>
          <cell r="D2584">
            <v>1</v>
          </cell>
          <cell r="E2584" t="str">
            <v>Sobre Pedido</v>
          </cell>
          <cell r="F2584">
            <v>35</v>
          </cell>
        </row>
        <row r="2585">
          <cell r="A2585">
            <v>5297</v>
          </cell>
          <cell r="B2585" t="str">
            <v>WYPALL L30 CENTER PULL PAQ.C/</v>
          </cell>
          <cell r="C2585">
            <v>1</v>
          </cell>
          <cell r="D2585">
            <v>1</v>
          </cell>
          <cell r="E2585" t="str">
            <v>Sobre Pedido</v>
          </cell>
          <cell r="F2585">
            <v>35</v>
          </cell>
        </row>
        <row r="2586">
          <cell r="A2586">
            <v>5298</v>
          </cell>
          <cell r="B2586" t="str">
            <v>WIPER KIMTECH SCIENCE 280 PZ/C</v>
          </cell>
          <cell r="C2586">
            <v>1</v>
          </cell>
          <cell r="D2586">
            <v>1</v>
          </cell>
          <cell r="E2586" t="str">
            <v>Sobre Pedido</v>
          </cell>
          <cell r="F2586">
            <v>35</v>
          </cell>
        </row>
        <row r="2587">
          <cell r="A2587">
            <v>5299</v>
          </cell>
          <cell r="B2587" t="str">
            <v>SCOTT SHOP TOWEL (BASE HYDRO</v>
          </cell>
          <cell r="C2587">
            <v>1</v>
          </cell>
          <cell r="D2587">
            <v>1</v>
          </cell>
          <cell r="E2587" t="str">
            <v>Sobre Pedido</v>
          </cell>
          <cell r="F2587">
            <v>35</v>
          </cell>
        </row>
        <row r="2588">
          <cell r="A2588">
            <v>5300</v>
          </cell>
          <cell r="B2588" t="str">
            <v>HIGIENICO MARLI ECOLOGICO</v>
          </cell>
          <cell r="C2588">
            <v>12</v>
          </cell>
          <cell r="D2588">
            <v>12</v>
          </cell>
          <cell r="E2588" t="str">
            <v>Sobre Pedido</v>
          </cell>
          <cell r="F2588">
            <v>21</v>
          </cell>
        </row>
        <row r="2589">
          <cell r="A2589">
            <v>5301</v>
          </cell>
          <cell r="B2589" t="str">
            <v>T.EN ROLLO PETALO 180 M.BLANCO</v>
          </cell>
          <cell r="C2589">
            <v>1</v>
          </cell>
          <cell r="D2589">
            <v>1</v>
          </cell>
          <cell r="E2589" t="str">
            <v>Sobre Pedido</v>
          </cell>
          <cell r="F2589">
            <v>14</v>
          </cell>
        </row>
        <row r="2590">
          <cell r="A2590">
            <v>5302</v>
          </cell>
          <cell r="B2590" t="str">
            <v>T.EN ROLLO PETALO 180 M. MELON</v>
          </cell>
          <cell r="C2590">
            <v>1</v>
          </cell>
          <cell r="D2590">
            <v>1</v>
          </cell>
          <cell r="E2590" t="str">
            <v>Sobre Pedido</v>
          </cell>
          <cell r="F2590">
            <v>7</v>
          </cell>
        </row>
        <row r="2591">
          <cell r="A2591">
            <v>5303</v>
          </cell>
          <cell r="B2591" t="str">
            <v>T.EN ROLLO KLEENEX ULTRA 183 M</v>
          </cell>
          <cell r="C2591">
            <v>1</v>
          </cell>
          <cell r="D2591">
            <v>1</v>
          </cell>
          <cell r="E2591" t="str">
            <v>Sobre Pedido</v>
          </cell>
          <cell r="F2591">
            <v>7</v>
          </cell>
        </row>
        <row r="2592">
          <cell r="A2592">
            <v>5304</v>
          </cell>
          <cell r="B2592" t="str">
            <v>T. EN ROLLO KLEENEX COTTONELLE</v>
          </cell>
          <cell r="C2592">
            <v>1</v>
          </cell>
          <cell r="D2592">
            <v>1</v>
          </cell>
          <cell r="E2592" t="str">
            <v>Sobre Pedido</v>
          </cell>
          <cell r="F2592">
            <v>7</v>
          </cell>
        </row>
        <row r="2593">
          <cell r="A2593">
            <v>5305</v>
          </cell>
          <cell r="B2593" t="str">
            <v>T. EN ROLLO MARLI 180 M. BLANC</v>
          </cell>
          <cell r="C2593">
            <v>1</v>
          </cell>
          <cell r="D2593">
            <v>1</v>
          </cell>
          <cell r="E2593" t="str">
            <v>Sobre Pedido</v>
          </cell>
          <cell r="F2593">
            <v>35</v>
          </cell>
        </row>
        <row r="2594">
          <cell r="A2594">
            <v>5306</v>
          </cell>
          <cell r="B2594" t="str">
            <v>T. EN ROLLO MARLI 180 M. CAFE</v>
          </cell>
          <cell r="C2594">
            <v>1</v>
          </cell>
          <cell r="D2594">
            <v>1</v>
          </cell>
          <cell r="E2594" t="str">
            <v>Sobre Pedido</v>
          </cell>
          <cell r="F2594">
            <v>7</v>
          </cell>
        </row>
        <row r="2595">
          <cell r="A2595">
            <v>5307</v>
          </cell>
          <cell r="B2595" t="str">
            <v>TOALLA EN ROLLO KLEENEX EXPE</v>
          </cell>
          <cell r="C2595">
            <v>1</v>
          </cell>
          <cell r="D2595">
            <v>1</v>
          </cell>
          <cell r="E2595" t="str">
            <v>Sobre Pedido</v>
          </cell>
          <cell r="F2595">
            <v>7</v>
          </cell>
        </row>
        <row r="2596">
          <cell r="A2596">
            <v>5308</v>
          </cell>
          <cell r="B2596" t="str">
            <v>JABON KIMCARE FRUTAS CAJA C/10</v>
          </cell>
          <cell r="C2596">
            <v>1</v>
          </cell>
          <cell r="D2596">
            <v>1</v>
          </cell>
          <cell r="E2596" t="str">
            <v>Sobre Pedido</v>
          </cell>
          <cell r="F2596">
            <v>7</v>
          </cell>
        </row>
        <row r="2597">
          <cell r="A2597">
            <v>5309</v>
          </cell>
          <cell r="B2597" t="str">
            <v>JABON ESPUMA EXPERIENCE CAJA/4</v>
          </cell>
          <cell r="C2597">
            <v>1</v>
          </cell>
          <cell r="D2597">
            <v>1</v>
          </cell>
          <cell r="E2597" t="str">
            <v>Sobre Pedido</v>
          </cell>
          <cell r="F2597">
            <v>7</v>
          </cell>
        </row>
        <row r="2598">
          <cell r="A2598">
            <v>5310</v>
          </cell>
          <cell r="B2598" t="str">
            <v>TOALLA ECOLOGICA EN ROLLO 180M</v>
          </cell>
          <cell r="C2598">
            <v>1</v>
          </cell>
          <cell r="D2598">
            <v>1</v>
          </cell>
          <cell r="E2598" t="str">
            <v>Sobre Pedido</v>
          </cell>
          <cell r="F2598">
            <v>35</v>
          </cell>
        </row>
        <row r="2599">
          <cell r="A2599">
            <v>5311</v>
          </cell>
          <cell r="B2599" t="str">
            <v>T. INTERDOB.PETALO 150 H.BLANC</v>
          </cell>
          <cell r="C2599">
            <v>1</v>
          </cell>
          <cell r="D2599">
            <v>1</v>
          </cell>
          <cell r="E2599" t="str">
            <v>Sobre Pedido</v>
          </cell>
          <cell r="F2599">
            <v>7</v>
          </cell>
        </row>
        <row r="2600">
          <cell r="A2600">
            <v>5312</v>
          </cell>
          <cell r="B2600" t="str">
            <v>T. INTERDOB.PETALO 150 H.MELON</v>
          </cell>
          <cell r="C2600">
            <v>1</v>
          </cell>
          <cell r="D2600">
            <v>1</v>
          </cell>
          <cell r="E2600" t="str">
            <v>Sobre Pedido</v>
          </cell>
          <cell r="F2600">
            <v>7</v>
          </cell>
        </row>
        <row r="2601">
          <cell r="A2601">
            <v>5313</v>
          </cell>
          <cell r="B2601" t="str">
            <v>T. INTERDOB.KLEENEX COTTONELLE</v>
          </cell>
          <cell r="C2601">
            <v>1</v>
          </cell>
          <cell r="D2601">
            <v>1</v>
          </cell>
          <cell r="E2601" t="str">
            <v>Sobre Pedido</v>
          </cell>
          <cell r="F2601">
            <v>7</v>
          </cell>
        </row>
        <row r="2602">
          <cell r="A2602">
            <v>5314</v>
          </cell>
          <cell r="B2602" t="str">
            <v>T. INTERDOB. SANITAS 100 H.BCO</v>
          </cell>
          <cell r="C2602">
            <v>1</v>
          </cell>
          <cell r="D2602">
            <v>1</v>
          </cell>
          <cell r="E2602" t="str">
            <v>Sobre Pedido</v>
          </cell>
          <cell r="F2602">
            <v>7</v>
          </cell>
        </row>
        <row r="2603">
          <cell r="A2603">
            <v>5315</v>
          </cell>
          <cell r="B2603" t="str">
            <v>T. INTERDOB.MARLI 250 H.BLANCO</v>
          </cell>
          <cell r="C2603">
            <v>1</v>
          </cell>
          <cell r="D2603">
            <v>1</v>
          </cell>
          <cell r="E2603" t="str">
            <v>Sobre Pedido</v>
          </cell>
          <cell r="F2603">
            <v>35</v>
          </cell>
        </row>
        <row r="2604">
          <cell r="A2604">
            <v>5316</v>
          </cell>
          <cell r="B2604" t="str">
            <v>DESPACHADOR EXPERIENCE JABON</v>
          </cell>
          <cell r="C2604">
            <v>1</v>
          </cell>
          <cell r="D2604">
            <v>1</v>
          </cell>
          <cell r="E2604" t="str">
            <v>Sobre Pedido</v>
          </cell>
          <cell r="F2604">
            <v>7</v>
          </cell>
        </row>
        <row r="2605">
          <cell r="A2605">
            <v>5317</v>
          </cell>
          <cell r="B2605" t="str">
            <v>JUMBO CARELESS KLEENEX EXPERIE</v>
          </cell>
          <cell r="C2605">
            <v>1</v>
          </cell>
          <cell r="D2605">
            <v>1</v>
          </cell>
          <cell r="E2605" t="str">
            <v>Sobre Pedido</v>
          </cell>
          <cell r="F2605">
            <v>7</v>
          </cell>
        </row>
        <row r="2606">
          <cell r="A2606">
            <v>5318</v>
          </cell>
          <cell r="B2606" t="str">
            <v>DESP. EXPERIENCE DE TOALLA</v>
          </cell>
          <cell r="C2606">
            <v>1</v>
          </cell>
          <cell r="D2606">
            <v>1</v>
          </cell>
          <cell r="E2606" t="str">
            <v>Sobre Pedido</v>
          </cell>
          <cell r="F2606">
            <v>7</v>
          </cell>
        </row>
        <row r="2607">
          <cell r="A2607">
            <v>5319</v>
          </cell>
          <cell r="B2607" t="str">
            <v>DESP. EXPERIENCE DE TOALLA</v>
          </cell>
          <cell r="C2607">
            <v>1</v>
          </cell>
          <cell r="D2607">
            <v>1</v>
          </cell>
          <cell r="E2607" t="str">
            <v>Sobre Pedido</v>
          </cell>
          <cell r="F2607">
            <v>7</v>
          </cell>
        </row>
        <row r="2608">
          <cell r="A2608">
            <v>5320</v>
          </cell>
          <cell r="B2608" t="str">
            <v>TOALLA INTERDOBLADA ECOLOGICA</v>
          </cell>
          <cell r="C2608">
            <v>1</v>
          </cell>
          <cell r="D2608">
            <v>1</v>
          </cell>
          <cell r="E2608" t="str">
            <v>Stock</v>
          </cell>
          <cell r="F2608">
            <v>7</v>
          </cell>
        </row>
        <row r="2609">
          <cell r="A2609">
            <v>5321</v>
          </cell>
          <cell r="B2609" t="str">
            <v>KIMLARK 700MT.HS CAJA C/6ROLLO</v>
          </cell>
          <cell r="C2609">
            <v>1</v>
          </cell>
          <cell r="D2609">
            <v>1</v>
          </cell>
          <cell r="E2609" t="str">
            <v>Sobre Pedido</v>
          </cell>
          <cell r="F2609">
            <v>35</v>
          </cell>
        </row>
        <row r="2610">
          <cell r="A2610">
            <v>5322</v>
          </cell>
          <cell r="B2610" t="str">
            <v>PETALO 1100MT.HS CAJA C/6 CORR</v>
          </cell>
          <cell r="C2610">
            <v>1</v>
          </cell>
          <cell r="D2610">
            <v>1</v>
          </cell>
          <cell r="E2610" t="str">
            <v>Sobre Pedido</v>
          </cell>
          <cell r="F2610">
            <v>14</v>
          </cell>
        </row>
        <row r="2611">
          <cell r="A2611">
            <v>5323</v>
          </cell>
          <cell r="B2611" t="str">
            <v>PETALO 515 MT.HD CAJA C/6 ROLL</v>
          </cell>
          <cell r="C2611">
            <v>1</v>
          </cell>
          <cell r="D2611">
            <v>1</v>
          </cell>
          <cell r="E2611" t="str">
            <v>Sobre Pedido</v>
          </cell>
          <cell r="F2611">
            <v>7</v>
          </cell>
        </row>
        <row r="2612">
          <cell r="A2612">
            <v>5324</v>
          </cell>
          <cell r="B2612" t="str">
            <v>KIMLARK 500 MT.HD CAJA C/6 COR</v>
          </cell>
          <cell r="C2612">
            <v>1</v>
          </cell>
          <cell r="D2612">
            <v>1</v>
          </cell>
          <cell r="E2612" t="str">
            <v>Sobre Pedido</v>
          </cell>
          <cell r="F2612">
            <v>14</v>
          </cell>
        </row>
        <row r="2613">
          <cell r="A2613">
            <v>5325</v>
          </cell>
          <cell r="B2613" t="str">
            <v>KIMLARK 600 MT.HD CAJA C/6 ROL</v>
          </cell>
          <cell r="C2613">
            <v>1</v>
          </cell>
          <cell r="D2613">
            <v>1</v>
          </cell>
          <cell r="E2613" t="str">
            <v>Sobre Pedido</v>
          </cell>
          <cell r="F2613">
            <v>7</v>
          </cell>
        </row>
        <row r="2614">
          <cell r="A2614">
            <v>5326</v>
          </cell>
          <cell r="B2614" t="str">
            <v>MARLI 400 MT. HD CAJA C/6 ROLL</v>
          </cell>
          <cell r="C2614">
            <v>1</v>
          </cell>
          <cell r="D2614">
            <v>1</v>
          </cell>
          <cell r="E2614" t="str">
            <v>Sobre Pedido</v>
          </cell>
          <cell r="F2614">
            <v>35</v>
          </cell>
        </row>
        <row r="2615">
          <cell r="A2615">
            <v>5327</v>
          </cell>
          <cell r="B2615" t="str">
            <v>SANITAS 400 MT. HD CAJA C/6 RO</v>
          </cell>
          <cell r="C2615">
            <v>1</v>
          </cell>
          <cell r="D2615">
            <v>1</v>
          </cell>
          <cell r="E2615" t="str">
            <v>Sobre Pedido</v>
          </cell>
          <cell r="F2615">
            <v>7</v>
          </cell>
        </row>
        <row r="2616">
          <cell r="A2616">
            <v>5328</v>
          </cell>
          <cell r="B2616" t="str">
            <v>DESP. TOALLA INTERDOB.MINI HUM</v>
          </cell>
          <cell r="C2616">
            <v>1</v>
          </cell>
          <cell r="D2616">
            <v>1</v>
          </cell>
          <cell r="E2616" t="str">
            <v>Sobre Pedido</v>
          </cell>
          <cell r="F2616">
            <v>7</v>
          </cell>
        </row>
        <row r="2617">
          <cell r="A2617">
            <v>5329</v>
          </cell>
          <cell r="B2617" t="str">
            <v>DESP. TOALLA INTERDOB.MINI BCO</v>
          </cell>
          <cell r="C2617">
            <v>1</v>
          </cell>
          <cell r="D2617">
            <v>1</v>
          </cell>
          <cell r="E2617" t="str">
            <v>Sobre Pedido</v>
          </cell>
          <cell r="F2617">
            <v>7</v>
          </cell>
        </row>
        <row r="2618">
          <cell r="A2618">
            <v>5330</v>
          </cell>
          <cell r="B2618" t="str">
            <v>HIGIENICO JUMBO ECOLOGICO H/S</v>
          </cell>
          <cell r="C2618">
            <v>1</v>
          </cell>
          <cell r="D2618">
            <v>1</v>
          </cell>
          <cell r="E2618" t="str">
            <v>Sobre Pedido</v>
          </cell>
          <cell r="F2618">
            <v>14</v>
          </cell>
        </row>
        <row r="2619">
          <cell r="A2619">
            <v>5331</v>
          </cell>
          <cell r="B2619" t="str">
            <v>KLEENEX 300 MT. HD CAJA C/12 R</v>
          </cell>
          <cell r="C2619">
            <v>1</v>
          </cell>
          <cell r="D2619">
            <v>1</v>
          </cell>
          <cell r="E2619" t="str">
            <v>Sobre Pedido</v>
          </cell>
          <cell r="F2619">
            <v>7</v>
          </cell>
        </row>
        <row r="2620">
          <cell r="A2620">
            <v>5332</v>
          </cell>
          <cell r="B2620" t="str">
            <v>KLEENEX COTTONELLE 230 MT. HS</v>
          </cell>
          <cell r="C2620">
            <v>1</v>
          </cell>
          <cell r="D2620">
            <v>1</v>
          </cell>
          <cell r="E2620" t="str">
            <v>Sobre Pedido</v>
          </cell>
          <cell r="F2620">
            <v>7</v>
          </cell>
        </row>
        <row r="2621">
          <cell r="A2621">
            <v>5333</v>
          </cell>
          <cell r="B2621" t="str">
            <v>PETALO 250 MT. HD CAJA C/6 ROL</v>
          </cell>
          <cell r="C2621">
            <v>1</v>
          </cell>
          <cell r="D2621">
            <v>1</v>
          </cell>
          <cell r="E2621" t="str">
            <v>Sobre Pedido</v>
          </cell>
          <cell r="F2621">
            <v>7</v>
          </cell>
        </row>
        <row r="2622">
          <cell r="A2622">
            <v>5334</v>
          </cell>
          <cell r="B2622" t="str">
            <v>KIMLARK 200 MT. HD CAJA C/12 R</v>
          </cell>
          <cell r="C2622">
            <v>1</v>
          </cell>
          <cell r="D2622">
            <v>1</v>
          </cell>
          <cell r="E2622" t="str">
            <v>Sobre Pedido</v>
          </cell>
          <cell r="F2622">
            <v>7</v>
          </cell>
        </row>
        <row r="2623">
          <cell r="A2623">
            <v>5335</v>
          </cell>
          <cell r="B2623" t="str">
            <v>KIMLARK 230 MT. HD CAJA C/6 RO</v>
          </cell>
          <cell r="C2623">
            <v>1</v>
          </cell>
          <cell r="D2623">
            <v>1</v>
          </cell>
          <cell r="E2623" t="str">
            <v>Sobre Pedido</v>
          </cell>
          <cell r="F2623">
            <v>7</v>
          </cell>
        </row>
        <row r="2624">
          <cell r="A2624">
            <v>5336</v>
          </cell>
          <cell r="B2624" t="str">
            <v>KIMLARK 300 MT. HD CAJA C/6 RO</v>
          </cell>
          <cell r="C2624">
            <v>1</v>
          </cell>
          <cell r="D2624">
            <v>1</v>
          </cell>
          <cell r="E2624" t="str">
            <v>Sobre Pedido</v>
          </cell>
          <cell r="F2624">
            <v>7</v>
          </cell>
        </row>
        <row r="2625">
          <cell r="A2625">
            <v>5337</v>
          </cell>
          <cell r="B2625" t="str">
            <v>MARLI 200 MT. HD CAJA C/12 ROL</v>
          </cell>
          <cell r="C2625">
            <v>1</v>
          </cell>
          <cell r="D2625">
            <v>1</v>
          </cell>
          <cell r="E2625" t="str">
            <v>Sobre Pedido</v>
          </cell>
          <cell r="F2625">
            <v>35</v>
          </cell>
        </row>
        <row r="2626">
          <cell r="A2626">
            <v>5338</v>
          </cell>
          <cell r="B2626" t="str">
            <v>SANITAS 200 MT. HD CAJA C/6 R</v>
          </cell>
          <cell r="C2626">
            <v>1</v>
          </cell>
          <cell r="D2626">
            <v>1</v>
          </cell>
          <cell r="E2626" t="str">
            <v>Sobre Pedido</v>
          </cell>
          <cell r="F2626">
            <v>7</v>
          </cell>
        </row>
        <row r="2627">
          <cell r="A2627">
            <v>5339</v>
          </cell>
          <cell r="B2627" t="str">
            <v>DESP. EXPERIENCE JUMBO BLANCO</v>
          </cell>
          <cell r="C2627">
            <v>1</v>
          </cell>
          <cell r="D2627">
            <v>1</v>
          </cell>
          <cell r="E2627" t="str">
            <v>Sobre Pedido</v>
          </cell>
          <cell r="F2627">
            <v>7</v>
          </cell>
        </row>
        <row r="2628">
          <cell r="A2628">
            <v>5340</v>
          </cell>
          <cell r="B2628" t="str">
            <v>DESP. EXPERIENCE JUMBO HUMO</v>
          </cell>
          <cell r="C2628">
            <v>1</v>
          </cell>
          <cell r="D2628">
            <v>1</v>
          </cell>
          <cell r="E2628" t="str">
            <v>Stock</v>
          </cell>
          <cell r="F2628">
            <v>7</v>
          </cell>
        </row>
        <row r="2629">
          <cell r="A2629">
            <v>5341</v>
          </cell>
          <cell r="B2629" t="str">
            <v>KLEENEX COTTONELLE DE 500 HS</v>
          </cell>
          <cell r="C2629">
            <v>1</v>
          </cell>
          <cell r="D2629">
            <v>1</v>
          </cell>
          <cell r="E2629" t="str">
            <v>Stock</v>
          </cell>
          <cell r="F2629">
            <v>7</v>
          </cell>
        </row>
        <row r="2630">
          <cell r="A2630">
            <v>5342</v>
          </cell>
          <cell r="B2630" t="str">
            <v>KLEENEX COTTONELLE DE 275 HS</v>
          </cell>
          <cell r="C2630">
            <v>1</v>
          </cell>
          <cell r="D2630">
            <v>1</v>
          </cell>
          <cell r="E2630" t="str">
            <v>Stock</v>
          </cell>
          <cell r="F2630">
            <v>7</v>
          </cell>
        </row>
        <row r="2631">
          <cell r="A2631">
            <v>5343</v>
          </cell>
          <cell r="B2631" t="str">
            <v>PETALO DE 240 HD CAJA C/96 ROL</v>
          </cell>
          <cell r="C2631">
            <v>1</v>
          </cell>
          <cell r="D2631">
            <v>1</v>
          </cell>
          <cell r="E2631" t="str">
            <v>Stock</v>
          </cell>
          <cell r="F2631">
            <v>7</v>
          </cell>
        </row>
        <row r="2632">
          <cell r="A2632">
            <v>5344</v>
          </cell>
          <cell r="B2632" t="str">
            <v>PETALO SENSATIONS DE 360 HD</v>
          </cell>
          <cell r="C2632">
            <v>1</v>
          </cell>
          <cell r="D2632">
            <v>1</v>
          </cell>
          <cell r="E2632" t="str">
            <v>Stock</v>
          </cell>
          <cell r="F2632">
            <v>7</v>
          </cell>
        </row>
        <row r="2633">
          <cell r="A2633">
            <v>5345</v>
          </cell>
          <cell r="B2633" t="str">
            <v>KIMLARK DE 200 HD CAJA C/96 RO</v>
          </cell>
          <cell r="C2633">
            <v>1</v>
          </cell>
          <cell r="D2633">
            <v>1</v>
          </cell>
          <cell r="E2633" t="str">
            <v>Stock</v>
          </cell>
          <cell r="F2633">
            <v>7</v>
          </cell>
        </row>
        <row r="2634">
          <cell r="A2634">
            <v>5346</v>
          </cell>
          <cell r="B2634" t="str">
            <v>KIMLARK DE 250 HD CAJA C/96 RO</v>
          </cell>
          <cell r="C2634">
            <v>1</v>
          </cell>
          <cell r="D2634">
            <v>1</v>
          </cell>
          <cell r="E2634" t="str">
            <v>Stock</v>
          </cell>
          <cell r="F2634">
            <v>7</v>
          </cell>
        </row>
        <row r="2635">
          <cell r="A2635">
            <v>5347</v>
          </cell>
          <cell r="B2635" t="str">
            <v>KIMLARK DE 250 HD CAJA C/96 RO</v>
          </cell>
          <cell r="C2635">
            <v>1</v>
          </cell>
          <cell r="D2635">
            <v>1</v>
          </cell>
          <cell r="E2635" t="str">
            <v>Stock</v>
          </cell>
          <cell r="F2635">
            <v>7</v>
          </cell>
        </row>
        <row r="2636">
          <cell r="A2636">
            <v>5348</v>
          </cell>
          <cell r="B2636" t="str">
            <v>KLEENEX DE 500 HD CAJA C/80 RO</v>
          </cell>
          <cell r="C2636">
            <v>1</v>
          </cell>
          <cell r="D2636">
            <v>1</v>
          </cell>
          <cell r="E2636" t="str">
            <v>Stock</v>
          </cell>
          <cell r="F2636">
            <v>7</v>
          </cell>
        </row>
        <row r="2637">
          <cell r="A2637">
            <v>5349</v>
          </cell>
          <cell r="B2637" t="str">
            <v>TOALLA EN ROLLO PETALO FLUIDO</v>
          </cell>
          <cell r="C2637">
            <v>1</v>
          </cell>
          <cell r="D2637">
            <v>1</v>
          </cell>
          <cell r="E2637" t="str">
            <v>Stock</v>
          </cell>
          <cell r="F2637">
            <v>7</v>
          </cell>
        </row>
        <row r="2638">
          <cell r="A2638">
            <v>5350</v>
          </cell>
          <cell r="B2638" t="str">
            <v>WIPER COD. COLOR MULTICOLOR CJ</v>
          </cell>
          <cell r="C2638">
            <v>1</v>
          </cell>
          <cell r="D2638">
            <v>1</v>
          </cell>
          <cell r="E2638" t="str">
            <v>Stock</v>
          </cell>
          <cell r="F2638">
            <v>14</v>
          </cell>
        </row>
        <row r="2639">
          <cell r="A2639">
            <v>5351</v>
          </cell>
          <cell r="B2639" t="str">
            <v>SERVILLETAS KIMLARK C/500 HS</v>
          </cell>
          <cell r="C2639">
            <v>1</v>
          </cell>
          <cell r="D2639">
            <v>1</v>
          </cell>
          <cell r="E2639" t="str">
            <v>Stock</v>
          </cell>
          <cell r="F2639">
            <v>7</v>
          </cell>
        </row>
        <row r="2640">
          <cell r="A2640">
            <v>5352</v>
          </cell>
          <cell r="B2640" t="str">
            <v>SERVILLETAS MARLI C/500 HS</v>
          </cell>
          <cell r="C2640">
            <v>1</v>
          </cell>
          <cell r="D2640">
            <v>1</v>
          </cell>
          <cell r="E2640" t="str">
            <v>Stock</v>
          </cell>
          <cell r="F2640">
            <v>7</v>
          </cell>
        </row>
        <row r="2641">
          <cell r="A2641">
            <v>5353</v>
          </cell>
          <cell r="B2641" t="str">
            <v>SERVILLETAS PETALO C/500 HS</v>
          </cell>
          <cell r="C2641">
            <v>1</v>
          </cell>
          <cell r="D2641">
            <v>1</v>
          </cell>
          <cell r="E2641" t="str">
            <v>Stock</v>
          </cell>
          <cell r="F2641">
            <v>7</v>
          </cell>
        </row>
        <row r="2642">
          <cell r="A2642">
            <v>5354</v>
          </cell>
          <cell r="B2642" t="str">
            <v>SERVILLETAS KLEENEX DE LUJO</v>
          </cell>
          <cell r="C2642">
            <v>1</v>
          </cell>
          <cell r="D2642">
            <v>1</v>
          </cell>
          <cell r="E2642" t="str">
            <v>Stock</v>
          </cell>
          <cell r="F2642">
            <v>7</v>
          </cell>
        </row>
        <row r="2643">
          <cell r="A2643">
            <v>5355</v>
          </cell>
          <cell r="B2643" t="str">
            <v>SERV.PETALO BARRAMESA C/250 HS</v>
          </cell>
          <cell r="C2643">
            <v>1</v>
          </cell>
          <cell r="D2643">
            <v>1</v>
          </cell>
          <cell r="E2643" t="str">
            <v>Stock</v>
          </cell>
          <cell r="F2643">
            <v>7</v>
          </cell>
        </row>
        <row r="2644">
          <cell r="A2644">
            <v>5356</v>
          </cell>
          <cell r="B2644" t="str">
            <v>FACIALES KLEENEX DE 90 HD CAJA</v>
          </cell>
          <cell r="C2644">
            <v>1</v>
          </cell>
          <cell r="D2644">
            <v>1</v>
          </cell>
          <cell r="E2644" t="str">
            <v>Stock</v>
          </cell>
          <cell r="F2644">
            <v>7</v>
          </cell>
        </row>
        <row r="2645">
          <cell r="A2645">
            <v>5357</v>
          </cell>
          <cell r="B2645" t="str">
            <v>FACIALES KLEENEX SELECTION DE</v>
          </cell>
          <cell r="C2645">
            <v>1</v>
          </cell>
          <cell r="D2645">
            <v>1</v>
          </cell>
          <cell r="E2645" t="str">
            <v>Stock</v>
          </cell>
          <cell r="F2645">
            <v>7</v>
          </cell>
        </row>
        <row r="2646">
          <cell r="A2646">
            <v>5358</v>
          </cell>
          <cell r="B2646" t="str">
            <v>FACIALES KIMLARK DE 100 HD</v>
          </cell>
          <cell r="C2646">
            <v>1</v>
          </cell>
          <cell r="D2646">
            <v>1</v>
          </cell>
          <cell r="E2646" t="str">
            <v>Stock</v>
          </cell>
          <cell r="F2646">
            <v>7</v>
          </cell>
        </row>
        <row r="2647">
          <cell r="A2647">
            <v>5359</v>
          </cell>
          <cell r="B2647" t="str">
            <v>CUBREASIENTOS SURPASS SCOTT DE</v>
          </cell>
          <cell r="C2647">
            <v>1</v>
          </cell>
          <cell r="D2647">
            <v>1</v>
          </cell>
          <cell r="E2647" t="str">
            <v>Stock</v>
          </cell>
          <cell r="F2647">
            <v>7</v>
          </cell>
        </row>
        <row r="2648">
          <cell r="A2648">
            <v>5360</v>
          </cell>
          <cell r="B2648" t="str">
            <v>SERVITOALLAS KLEENEX DE 85 HD</v>
          </cell>
          <cell r="C2648">
            <v>1</v>
          </cell>
          <cell r="D2648">
            <v>1</v>
          </cell>
          <cell r="E2648" t="str">
            <v>Stock</v>
          </cell>
          <cell r="F2648">
            <v>7</v>
          </cell>
        </row>
        <row r="2649">
          <cell r="A2649">
            <v>5361</v>
          </cell>
          <cell r="B2649" t="str">
            <v>SERVITOALLAS KIMLARK DE 60 HD</v>
          </cell>
          <cell r="C2649">
            <v>1</v>
          </cell>
          <cell r="D2649">
            <v>1</v>
          </cell>
          <cell r="E2649" t="str">
            <v>Stock</v>
          </cell>
          <cell r="F2649">
            <v>7</v>
          </cell>
        </row>
        <row r="2650">
          <cell r="A2650">
            <v>5362</v>
          </cell>
          <cell r="B2650" t="str">
            <v>DESPACHADOR DE PISO P/WIPERS</v>
          </cell>
          <cell r="C2650">
            <v>1</v>
          </cell>
          <cell r="D2650">
            <v>1</v>
          </cell>
          <cell r="E2650" t="str">
            <v>Stock</v>
          </cell>
          <cell r="F2650">
            <v>7</v>
          </cell>
        </row>
        <row r="2651">
          <cell r="A2651">
            <v>5363</v>
          </cell>
          <cell r="B2651" t="str">
            <v>DESPACHADOR DE PARED P/WIPERS</v>
          </cell>
          <cell r="C2651">
            <v>1</v>
          </cell>
          <cell r="D2651">
            <v>1</v>
          </cell>
          <cell r="E2651" t="str">
            <v>Stock</v>
          </cell>
          <cell r="F2651">
            <v>7</v>
          </cell>
        </row>
        <row r="2652">
          <cell r="A2652">
            <v>5364</v>
          </cell>
          <cell r="B2652" t="str">
            <v>SERVILLETAS LYS BLANCO C/500</v>
          </cell>
          <cell r="C2652">
            <v>1</v>
          </cell>
          <cell r="D2652">
            <v>1</v>
          </cell>
          <cell r="E2652" t="str">
            <v>Stock</v>
          </cell>
          <cell r="F2652">
            <v>7</v>
          </cell>
        </row>
        <row r="2653">
          <cell r="A2653">
            <v>5365</v>
          </cell>
          <cell r="B2653" t="str">
            <v>WIPER CREW 50 PZAS. CAJA C/10</v>
          </cell>
          <cell r="C2653">
            <v>1</v>
          </cell>
          <cell r="D2653">
            <v>1</v>
          </cell>
          <cell r="E2653" t="str">
            <v>Stock</v>
          </cell>
          <cell r="F2653">
            <v>7</v>
          </cell>
        </row>
        <row r="2654">
          <cell r="A2654">
            <v>5366</v>
          </cell>
          <cell r="B2654" t="str">
            <v>WIPER WYPALL X 70 DE 152 PZ/CJ</v>
          </cell>
          <cell r="C2654">
            <v>1</v>
          </cell>
          <cell r="D2654">
            <v>1</v>
          </cell>
          <cell r="E2654" t="str">
            <v>Stock</v>
          </cell>
          <cell r="F2654">
            <v>7</v>
          </cell>
        </row>
        <row r="2655">
          <cell r="A2655">
            <v>5367</v>
          </cell>
          <cell r="B2655" t="str">
            <v>WIPER WYPALL X 60 DE 180 PZ/CJ</v>
          </cell>
          <cell r="C2655">
            <v>1</v>
          </cell>
          <cell r="D2655">
            <v>1</v>
          </cell>
          <cell r="E2655" t="str">
            <v>Stock</v>
          </cell>
          <cell r="F2655">
            <v>7</v>
          </cell>
        </row>
        <row r="2656">
          <cell r="A2656">
            <v>5368</v>
          </cell>
          <cell r="B2656" t="str">
            <v>WIPER WYPALL L20 DE 176 PZ/CJA</v>
          </cell>
          <cell r="C2656">
            <v>1</v>
          </cell>
          <cell r="D2656">
            <v>1</v>
          </cell>
          <cell r="E2656" t="str">
            <v>Stock</v>
          </cell>
          <cell r="F2656">
            <v>7</v>
          </cell>
        </row>
        <row r="2657">
          <cell r="A2657">
            <v>5369</v>
          </cell>
          <cell r="B2657" t="str">
            <v>WIPER SCOTT SHOP TOWEL DE 55PZ</v>
          </cell>
          <cell r="C2657">
            <v>1</v>
          </cell>
          <cell r="D2657">
            <v>1</v>
          </cell>
          <cell r="E2657" t="str">
            <v>Stock</v>
          </cell>
          <cell r="F2657">
            <v>7</v>
          </cell>
        </row>
        <row r="2658">
          <cell r="A2658">
            <v>5370</v>
          </cell>
          <cell r="B2658" t="str">
            <v>WIPER WYPALL L40 DE 56 PZ.</v>
          </cell>
          <cell r="C2658">
            <v>1</v>
          </cell>
          <cell r="D2658">
            <v>1</v>
          </cell>
          <cell r="E2658" t="str">
            <v>Sobre Pedido</v>
          </cell>
          <cell r="F2658">
            <v>7</v>
          </cell>
        </row>
        <row r="2659">
          <cell r="A2659">
            <v>5371</v>
          </cell>
          <cell r="B2659" t="str">
            <v>DESP. LEVE-R-MATIC (T.EN ROLLO</v>
          </cell>
          <cell r="C2659">
            <v>1</v>
          </cell>
          <cell r="D2659">
            <v>1</v>
          </cell>
          <cell r="E2659" t="str">
            <v>Sobre Pedido</v>
          </cell>
          <cell r="F2659">
            <v>7</v>
          </cell>
        </row>
        <row r="2660">
          <cell r="A2660">
            <v>5372</v>
          </cell>
          <cell r="B2660" t="str">
            <v>DESP. LEVE-R-MATIC*2(T.EN ROLL</v>
          </cell>
          <cell r="C2660">
            <v>1</v>
          </cell>
          <cell r="D2660">
            <v>1</v>
          </cell>
          <cell r="E2660" t="str">
            <v>Sobre Pedido</v>
          </cell>
          <cell r="F2660">
            <v>7</v>
          </cell>
        </row>
        <row r="2661">
          <cell r="A2661">
            <v>5373</v>
          </cell>
          <cell r="B2661" t="str">
            <v>DESP. TOALLA INTERDOBLADA HUMO</v>
          </cell>
          <cell r="C2661">
            <v>1</v>
          </cell>
          <cell r="D2661">
            <v>1</v>
          </cell>
          <cell r="E2661" t="str">
            <v>Sobre Pedido</v>
          </cell>
          <cell r="F2661">
            <v>7</v>
          </cell>
        </row>
        <row r="2662">
          <cell r="A2662">
            <v>5374</v>
          </cell>
          <cell r="B2662" t="str">
            <v>DESP. TOALLA INTERDOB. BLANCO</v>
          </cell>
          <cell r="C2662">
            <v>1</v>
          </cell>
          <cell r="D2662">
            <v>1</v>
          </cell>
          <cell r="E2662" t="str">
            <v>Sobre Pedido</v>
          </cell>
          <cell r="F2662">
            <v>7</v>
          </cell>
        </row>
        <row r="2663">
          <cell r="A2663">
            <v>5375</v>
          </cell>
          <cell r="B2663" t="str">
            <v>DESP. HIGIENICO JUMBO MAXIROLL</v>
          </cell>
          <cell r="C2663">
            <v>1</v>
          </cell>
          <cell r="D2663">
            <v>1</v>
          </cell>
          <cell r="E2663" t="str">
            <v>Sobre Pedido</v>
          </cell>
          <cell r="F2663">
            <v>7</v>
          </cell>
        </row>
        <row r="2664">
          <cell r="A2664">
            <v>5376</v>
          </cell>
          <cell r="B2664" t="str">
            <v>DESP. HIGIENICO JUMBO MINIROLL</v>
          </cell>
          <cell r="C2664">
            <v>1</v>
          </cell>
          <cell r="D2664">
            <v>1</v>
          </cell>
          <cell r="E2664" t="str">
            <v>Sobre Pedido</v>
          </cell>
          <cell r="F2664">
            <v>7</v>
          </cell>
        </row>
        <row r="2665">
          <cell r="A2665">
            <v>5377</v>
          </cell>
          <cell r="B2665" t="str">
            <v>DESP. HIGIENICO JUMBO MINIROLL</v>
          </cell>
          <cell r="C2665">
            <v>1</v>
          </cell>
          <cell r="D2665">
            <v>1</v>
          </cell>
          <cell r="E2665" t="str">
            <v>Sobre Pedido</v>
          </cell>
          <cell r="F2665">
            <v>7</v>
          </cell>
        </row>
        <row r="2666">
          <cell r="A2666">
            <v>5378</v>
          </cell>
          <cell r="B2666" t="str">
            <v>DESP. HIGIENICO JUMBO MAXIROLL</v>
          </cell>
          <cell r="C2666">
            <v>1</v>
          </cell>
          <cell r="D2666">
            <v>1</v>
          </cell>
          <cell r="E2666" t="str">
            <v>Sobre Pedido</v>
          </cell>
          <cell r="F2666">
            <v>7</v>
          </cell>
        </row>
        <row r="2667">
          <cell r="A2667">
            <v>5379</v>
          </cell>
          <cell r="B2667" t="str">
            <v>DESP. DE SANIASIENTOS BLANCO</v>
          </cell>
          <cell r="C2667">
            <v>1</v>
          </cell>
          <cell r="D2667">
            <v>1</v>
          </cell>
          <cell r="E2667" t="str">
            <v>Sobre Pedido</v>
          </cell>
          <cell r="F2667">
            <v>7</v>
          </cell>
        </row>
        <row r="2668">
          <cell r="A2668">
            <v>5380</v>
          </cell>
          <cell r="B2668" t="str">
            <v>SERVILLETERO BARRA MESA PLASTI</v>
          </cell>
          <cell r="C2668">
            <v>1</v>
          </cell>
          <cell r="D2668">
            <v>1</v>
          </cell>
          <cell r="E2668" t="str">
            <v>Stock</v>
          </cell>
          <cell r="F2668">
            <v>7</v>
          </cell>
        </row>
        <row r="2669">
          <cell r="A2669">
            <v>5381</v>
          </cell>
          <cell r="B2669" t="str">
            <v>DESP.INTELIG. TOALLA EN R.HUMO</v>
          </cell>
          <cell r="C2669">
            <v>1</v>
          </cell>
          <cell r="D2669">
            <v>1</v>
          </cell>
          <cell r="E2669" t="str">
            <v>Stock</v>
          </cell>
          <cell r="F2669">
            <v>7</v>
          </cell>
        </row>
        <row r="2670">
          <cell r="A2670">
            <v>5382</v>
          </cell>
          <cell r="B2670" t="str">
            <v>DESP.INTELIG. TOALLA EN R.BCO.</v>
          </cell>
          <cell r="C2670">
            <v>1</v>
          </cell>
          <cell r="D2670">
            <v>1</v>
          </cell>
          <cell r="E2670" t="str">
            <v>Stock</v>
          </cell>
          <cell r="F2670">
            <v>7</v>
          </cell>
        </row>
        <row r="2671">
          <cell r="A2671">
            <v>5383</v>
          </cell>
          <cell r="B2671" t="str">
            <v>JABONERA UNIVERSAL HUMO</v>
          </cell>
          <cell r="C2671">
            <v>1</v>
          </cell>
          <cell r="D2671">
            <v>1</v>
          </cell>
          <cell r="E2671" t="str">
            <v>Stock</v>
          </cell>
          <cell r="F2671">
            <v>7</v>
          </cell>
        </row>
        <row r="2672">
          <cell r="A2672">
            <v>5384</v>
          </cell>
          <cell r="B2672" t="str">
            <v>DESP.TOALLA EN ROLLO SANITOUCH</v>
          </cell>
          <cell r="C2672">
            <v>1</v>
          </cell>
          <cell r="D2672">
            <v>1</v>
          </cell>
          <cell r="E2672" t="str">
            <v>Stock</v>
          </cell>
          <cell r="F2672">
            <v>7</v>
          </cell>
        </row>
        <row r="2673">
          <cell r="A2673">
            <v>5385</v>
          </cell>
          <cell r="B2673" t="str">
            <v>WIPER WYPALL X 80 FOOD SERVICE</v>
          </cell>
          <cell r="C2673">
            <v>1</v>
          </cell>
          <cell r="D2673">
            <v>1</v>
          </cell>
          <cell r="E2673" t="str">
            <v>Stock</v>
          </cell>
          <cell r="F2673">
            <v>7</v>
          </cell>
        </row>
        <row r="2674">
          <cell r="A2674">
            <v>5386</v>
          </cell>
          <cell r="B2674" t="str">
            <v>WIPER WYPALL ECONOMIZER L30</v>
          </cell>
          <cell r="C2674">
            <v>1</v>
          </cell>
          <cell r="D2674">
            <v>1</v>
          </cell>
          <cell r="E2674" t="str">
            <v>Stock</v>
          </cell>
          <cell r="F2674">
            <v>7</v>
          </cell>
        </row>
        <row r="2675">
          <cell r="A2675">
            <v>5387</v>
          </cell>
          <cell r="B2675" t="str">
            <v>JABON KIMCARE FRUTAS ENV/3.785</v>
          </cell>
          <cell r="C2675">
            <v>1</v>
          </cell>
          <cell r="D2675">
            <v>1</v>
          </cell>
          <cell r="E2675" t="str">
            <v>Stock</v>
          </cell>
          <cell r="F2675">
            <v>7</v>
          </cell>
        </row>
        <row r="2676">
          <cell r="A2676">
            <v>5388</v>
          </cell>
          <cell r="B2676" t="str">
            <v>KIMWIPES EX-L DELICATE TASK WI</v>
          </cell>
          <cell r="C2676">
            <v>1</v>
          </cell>
          <cell r="D2676">
            <v>1</v>
          </cell>
          <cell r="E2676" t="str">
            <v>Stock</v>
          </cell>
          <cell r="F2676">
            <v>7</v>
          </cell>
        </row>
        <row r="2677">
          <cell r="A2677">
            <v>5389</v>
          </cell>
          <cell r="B2677" t="str">
            <v>WIPEALL X80 FOOD SERVICE CAJA</v>
          </cell>
          <cell r="C2677">
            <v>1</v>
          </cell>
          <cell r="D2677">
            <v>1</v>
          </cell>
          <cell r="E2677" t="str">
            <v>Stock</v>
          </cell>
          <cell r="F2677">
            <v>7</v>
          </cell>
        </row>
        <row r="2678">
          <cell r="A2678">
            <v>5390</v>
          </cell>
          <cell r="B2678" t="str">
            <v>WIPEALL L30 PAQ.C/100 PZ. CAJA</v>
          </cell>
          <cell r="C2678">
            <v>1</v>
          </cell>
          <cell r="D2678">
            <v>1</v>
          </cell>
          <cell r="E2678" t="str">
            <v>Sobre Pedido</v>
          </cell>
          <cell r="F2678">
            <v>7</v>
          </cell>
        </row>
        <row r="2679">
          <cell r="A2679">
            <v>5391</v>
          </cell>
          <cell r="B2679" t="str">
            <v>KIMWIPES EX-L DELICATE TASK WI</v>
          </cell>
          <cell r="C2679">
            <v>1</v>
          </cell>
          <cell r="D2679">
            <v>1</v>
          </cell>
          <cell r="E2679" t="str">
            <v>Sobre Pedido</v>
          </cell>
          <cell r="F2679">
            <v>7</v>
          </cell>
        </row>
        <row r="2680">
          <cell r="A2680">
            <v>5392</v>
          </cell>
          <cell r="B2680" t="str">
            <v>WYPALL X70 C/275 PZ. CAJA C/3</v>
          </cell>
          <cell r="C2680">
            <v>1</v>
          </cell>
          <cell r="D2680">
            <v>1</v>
          </cell>
          <cell r="E2680" t="str">
            <v>Sobre Pedido</v>
          </cell>
          <cell r="F2680">
            <v>7</v>
          </cell>
        </row>
        <row r="2681">
          <cell r="A2681">
            <v>5393</v>
          </cell>
          <cell r="B2681" t="str">
            <v>KIMCARE ANTIMICROBIAL FLORAL</v>
          </cell>
          <cell r="C2681">
            <v>1</v>
          </cell>
          <cell r="D2681">
            <v>1</v>
          </cell>
          <cell r="E2681" t="str">
            <v>Sobre Pedido</v>
          </cell>
          <cell r="F2681">
            <v>7</v>
          </cell>
        </row>
        <row r="2682">
          <cell r="A2682">
            <v>5394</v>
          </cell>
          <cell r="B2682" t="str">
            <v>MARLI BCO. 176 HD CAJA C/96 RO</v>
          </cell>
          <cell r="C2682">
            <v>1</v>
          </cell>
          <cell r="D2682">
            <v>1</v>
          </cell>
          <cell r="E2682" t="str">
            <v>Sobre Pedido</v>
          </cell>
          <cell r="F2682">
            <v>7</v>
          </cell>
        </row>
        <row r="2683">
          <cell r="A2683">
            <v>5395</v>
          </cell>
          <cell r="B2683" t="str">
            <v>JABONERA MINI 500 HUMO</v>
          </cell>
          <cell r="C2683">
            <v>1</v>
          </cell>
          <cell r="D2683">
            <v>1</v>
          </cell>
          <cell r="E2683" t="str">
            <v>Sobre Pedido</v>
          </cell>
          <cell r="F2683">
            <v>7</v>
          </cell>
        </row>
        <row r="2684">
          <cell r="A2684">
            <v>5396</v>
          </cell>
          <cell r="B2684" t="str">
            <v>WIPER WYPALLX80 S.W. 475/CJ</v>
          </cell>
          <cell r="C2684">
            <v>1</v>
          </cell>
          <cell r="D2684">
            <v>1</v>
          </cell>
          <cell r="E2684" t="str">
            <v>Sobre Pedido</v>
          </cell>
          <cell r="F2684">
            <v>35</v>
          </cell>
        </row>
        <row r="2685">
          <cell r="A2685">
            <v>5398</v>
          </cell>
          <cell r="B2685" t="str">
            <v>WIPER KIMTECH SCIENCE 280 PZ/C</v>
          </cell>
          <cell r="C2685">
            <v>1</v>
          </cell>
          <cell r="D2685">
            <v>1</v>
          </cell>
          <cell r="E2685" t="str">
            <v>Sobre Pedido</v>
          </cell>
          <cell r="F2685">
            <v>7</v>
          </cell>
        </row>
        <row r="2686">
          <cell r="A2686">
            <v>5399</v>
          </cell>
          <cell r="B2686" t="str">
            <v>SCOTT SHOP TOWEL (BASE HYDRO</v>
          </cell>
          <cell r="C2686">
            <v>1</v>
          </cell>
          <cell r="D2686">
            <v>1</v>
          </cell>
          <cell r="E2686" t="str">
            <v>Sobre Pedido</v>
          </cell>
          <cell r="F2686">
            <v>7</v>
          </cell>
        </row>
        <row r="2687">
          <cell r="A2687">
            <v>5401</v>
          </cell>
          <cell r="B2687" t="str">
            <v>WIPER CREW PAQ. C/50 PZ.</v>
          </cell>
          <cell r="C2687">
            <v>1</v>
          </cell>
          <cell r="D2687">
            <v>1</v>
          </cell>
          <cell r="E2687" t="str">
            <v>Sobre Pedido</v>
          </cell>
          <cell r="F2687">
            <v>35</v>
          </cell>
        </row>
        <row r="2688">
          <cell r="A2688">
            <v>5402</v>
          </cell>
          <cell r="B2688" t="str">
            <v>KIMWIPES EX-L DELICATE TASK WI</v>
          </cell>
          <cell r="C2688">
            <v>1</v>
          </cell>
          <cell r="D2688">
            <v>1</v>
          </cell>
          <cell r="E2688" t="str">
            <v>Sobre Pedido</v>
          </cell>
          <cell r="F2688">
            <v>35</v>
          </cell>
        </row>
        <row r="2689">
          <cell r="A2689">
            <v>5403</v>
          </cell>
          <cell r="B2689" t="str">
            <v>WIPER SCOTT SHOP TOWEL ROLLO</v>
          </cell>
          <cell r="C2689">
            <v>1</v>
          </cell>
          <cell r="D2689">
            <v>1</v>
          </cell>
          <cell r="E2689" t="str">
            <v>Sobre Pedido</v>
          </cell>
          <cell r="F2689">
            <v>35</v>
          </cell>
        </row>
        <row r="2690">
          <cell r="A2690">
            <v>5404</v>
          </cell>
          <cell r="B2690" t="str">
            <v>SERVITOALLAS KIMLARK ROLLO DE</v>
          </cell>
          <cell r="C2690">
            <v>1</v>
          </cell>
          <cell r="D2690">
            <v>1</v>
          </cell>
          <cell r="E2690" t="str">
            <v>Sobre Pedido</v>
          </cell>
          <cell r="F2690">
            <v>35</v>
          </cell>
        </row>
        <row r="2691">
          <cell r="A2691">
            <v>5405</v>
          </cell>
          <cell r="B2691" t="str">
            <v>KIMWIPES EX-L DELICATE TASK</v>
          </cell>
          <cell r="C2691">
            <v>60</v>
          </cell>
          <cell r="D2691">
            <v>60</v>
          </cell>
          <cell r="E2691" t="str">
            <v>Sobre Pedido</v>
          </cell>
          <cell r="F2691">
            <v>35</v>
          </cell>
        </row>
        <row r="2692">
          <cell r="A2692">
            <v>5406</v>
          </cell>
          <cell r="B2692" t="str">
            <v>SERVILLETA ECOL.INTERFOLDEADA</v>
          </cell>
          <cell r="C2692">
            <v>1</v>
          </cell>
          <cell r="D2692">
            <v>1</v>
          </cell>
          <cell r="E2692" t="str">
            <v>Sobre Pedido</v>
          </cell>
          <cell r="F2692">
            <v>35</v>
          </cell>
        </row>
        <row r="2693">
          <cell r="A2693">
            <v>5407</v>
          </cell>
          <cell r="B2693" t="str">
            <v>SERVILLETA PETALO INTERFOLDEAD</v>
          </cell>
          <cell r="C2693">
            <v>1</v>
          </cell>
          <cell r="D2693">
            <v>1</v>
          </cell>
          <cell r="E2693" t="str">
            <v>Stock</v>
          </cell>
          <cell r="F2693">
            <v>8</v>
          </cell>
        </row>
        <row r="2694">
          <cell r="A2694">
            <v>5408</v>
          </cell>
          <cell r="B2694" t="str">
            <v>SERVILLETERO UNA X UNA P/BARRA</v>
          </cell>
          <cell r="C2694">
            <v>1</v>
          </cell>
          <cell r="D2694">
            <v>1</v>
          </cell>
          <cell r="E2694" t="str">
            <v>Sobre Pedido</v>
          </cell>
          <cell r="F2694">
            <v>14</v>
          </cell>
        </row>
        <row r="2695">
          <cell r="A2695">
            <v>5409</v>
          </cell>
          <cell r="B2695" t="str">
            <v>SERVILLETERO UNA X UNA TABLE</v>
          </cell>
          <cell r="C2695">
            <v>1</v>
          </cell>
          <cell r="D2695">
            <v>1</v>
          </cell>
          <cell r="E2695" t="str">
            <v>Sobre Pedido</v>
          </cell>
          <cell r="F2695">
            <v>35</v>
          </cell>
        </row>
        <row r="2696">
          <cell r="A2696">
            <v>5410</v>
          </cell>
          <cell r="B2696" t="str">
            <v>SERVILLETA BARRA CAFETERA PETA</v>
          </cell>
          <cell r="C2696">
            <v>1</v>
          </cell>
          <cell r="D2696">
            <v>1</v>
          </cell>
          <cell r="E2696" t="str">
            <v>Sobre Pedido</v>
          </cell>
          <cell r="F2696">
            <v>35</v>
          </cell>
        </row>
        <row r="2697">
          <cell r="A2697">
            <v>5411</v>
          </cell>
          <cell r="B2697" t="str">
            <v>HIGIENICO JUMBO KLEENEX SR</v>
          </cell>
          <cell r="C2697">
            <v>1</v>
          </cell>
          <cell r="D2697">
            <v>1</v>
          </cell>
          <cell r="E2697" t="str">
            <v>Stock</v>
          </cell>
          <cell r="F2697">
            <v>8</v>
          </cell>
        </row>
        <row r="2698">
          <cell r="A2698">
            <v>5412</v>
          </cell>
          <cell r="B2698" t="str">
            <v>SERVILLETA PETALO BARRA</v>
          </cell>
          <cell r="C2698">
            <v>1</v>
          </cell>
          <cell r="D2698">
            <v>1</v>
          </cell>
          <cell r="E2698" t="str">
            <v>Sobre Pedido</v>
          </cell>
          <cell r="F2698">
            <v>35</v>
          </cell>
        </row>
        <row r="2699">
          <cell r="A2699">
            <v>5413</v>
          </cell>
          <cell r="B2699" t="str">
            <v>SERVILLETA TRADICIONAL KLEENEX</v>
          </cell>
          <cell r="C2699">
            <v>1</v>
          </cell>
          <cell r="D2699">
            <v>1</v>
          </cell>
          <cell r="E2699" t="str">
            <v>Sobre Pedido</v>
          </cell>
          <cell r="F2699">
            <v>35</v>
          </cell>
        </row>
        <row r="2700">
          <cell r="A2700">
            <v>5414</v>
          </cell>
          <cell r="B2700" t="str">
            <v>SERVILLETA CAFE CENTRAL CAJA</v>
          </cell>
          <cell r="C2700">
            <v>1</v>
          </cell>
          <cell r="D2700">
            <v>1</v>
          </cell>
          <cell r="E2700" t="str">
            <v>Stock</v>
          </cell>
          <cell r="F2700">
            <v>8</v>
          </cell>
        </row>
        <row r="2701">
          <cell r="A2701">
            <v>5415</v>
          </cell>
          <cell r="B2701" t="str">
            <v>KIMTEX WIPERS COLOR AZUL ROLLO</v>
          </cell>
          <cell r="C2701">
            <v>1</v>
          </cell>
          <cell r="D2701">
            <v>1</v>
          </cell>
          <cell r="E2701" t="str">
            <v>Stock</v>
          </cell>
          <cell r="F2701">
            <v>8</v>
          </cell>
        </row>
        <row r="2702">
          <cell r="A2702">
            <v>5416</v>
          </cell>
          <cell r="B2702" t="str">
            <v>HIGIENICO JUMBO JR MARLI</v>
          </cell>
          <cell r="C2702">
            <v>1</v>
          </cell>
          <cell r="D2702">
            <v>1</v>
          </cell>
          <cell r="E2702" t="str">
            <v>Sobre Pedido</v>
          </cell>
          <cell r="F2702">
            <v>35</v>
          </cell>
        </row>
        <row r="2703">
          <cell r="A2703">
            <v>5417</v>
          </cell>
          <cell r="B2703" t="str">
            <v>TOALLA INTERDOBLADA MARLI</v>
          </cell>
          <cell r="C2703">
            <v>1</v>
          </cell>
          <cell r="D2703">
            <v>1</v>
          </cell>
          <cell r="E2703" t="str">
            <v>Sobre Pedido</v>
          </cell>
          <cell r="F2703">
            <v>35</v>
          </cell>
        </row>
        <row r="2704">
          <cell r="A2704">
            <v>5418</v>
          </cell>
          <cell r="B2704" t="str">
            <v>WIPER SCOTT SHOP TOWEL 55 PZAS</v>
          </cell>
          <cell r="C2704">
            <v>1</v>
          </cell>
          <cell r="D2704">
            <v>1</v>
          </cell>
          <cell r="E2704" t="str">
            <v>Sobre Pedido</v>
          </cell>
          <cell r="F2704">
            <v>14</v>
          </cell>
        </row>
        <row r="2705">
          <cell r="A2705">
            <v>5420</v>
          </cell>
          <cell r="B2705" t="str">
            <v>KLEENEX COTTONELLE 300 H/S CAJ</v>
          </cell>
          <cell r="C2705">
            <v>1</v>
          </cell>
          <cell r="D2705">
            <v>1</v>
          </cell>
          <cell r="E2705" t="str">
            <v>Sobre Pedido</v>
          </cell>
          <cell r="F2705">
            <v>35</v>
          </cell>
        </row>
        <row r="2706">
          <cell r="A2706">
            <v>5421</v>
          </cell>
          <cell r="B2706" t="str">
            <v>KLEENEX COTTONELLE 540 H/S CAJ</v>
          </cell>
          <cell r="C2706">
            <v>1</v>
          </cell>
          <cell r="D2706">
            <v>1</v>
          </cell>
          <cell r="E2706" t="str">
            <v>Sobre Pedido</v>
          </cell>
          <cell r="F2706">
            <v>35</v>
          </cell>
        </row>
        <row r="2707">
          <cell r="A2707">
            <v>5422</v>
          </cell>
          <cell r="B2707" t="str">
            <v>HIGIENICO INTERD.KIMLARK C/250</v>
          </cell>
          <cell r="C2707">
            <v>1</v>
          </cell>
          <cell r="D2707">
            <v>1</v>
          </cell>
          <cell r="E2707" t="str">
            <v>Sobre Pedido</v>
          </cell>
          <cell r="F2707">
            <v>35</v>
          </cell>
        </row>
        <row r="2708">
          <cell r="A2708">
            <v>5423</v>
          </cell>
          <cell r="B2708" t="str">
            <v>HIGIENICO JR. 300 MT/CORRUGADO</v>
          </cell>
          <cell r="C2708">
            <v>1</v>
          </cell>
          <cell r="D2708">
            <v>1</v>
          </cell>
          <cell r="E2708" t="str">
            <v>Sobre Pedido</v>
          </cell>
          <cell r="F2708">
            <v>35</v>
          </cell>
        </row>
        <row r="2709">
          <cell r="A2709">
            <v>5424</v>
          </cell>
          <cell r="B2709" t="str">
            <v>MARLI 360 MT.HD CAJA C/6 ROLLO</v>
          </cell>
          <cell r="C2709">
            <v>1</v>
          </cell>
          <cell r="D2709">
            <v>1</v>
          </cell>
          <cell r="E2709" t="str">
            <v>Sobre Pedido</v>
          </cell>
          <cell r="F2709">
            <v>35</v>
          </cell>
        </row>
        <row r="2710">
          <cell r="A2710">
            <v>5425</v>
          </cell>
          <cell r="B2710" t="str">
            <v>MARLI 180 MT.HD CAJA C/12 ROLL</v>
          </cell>
          <cell r="C2710">
            <v>1</v>
          </cell>
          <cell r="D2710">
            <v>1</v>
          </cell>
          <cell r="E2710" t="str">
            <v>Sobre Pedido</v>
          </cell>
          <cell r="F2710">
            <v>35</v>
          </cell>
        </row>
        <row r="2711">
          <cell r="A2711">
            <v>5426</v>
          </cell>
          <cell r="B2711" t="str">
            <v>WYPALL WATERLESS HAND WIPES</v>
          </cell>
          <cell r="C2711">
            <v>6</v>
          </cell>
          <cell r="D2711">
            <v>6</v>
          </cell>
          <cell r="E2711" t="str">
            <v>Sobre Pedido</v>
          </cell>
          <cell r="F2711">
            <v>35</v>
          </cell>
        </row>
        <row r="2712">
          <cell r="A2712">
            <v>5427</v>
          </cell>
          <cell r="B2712" t="str">
            <v>KIMTECH PREP SURFACE SANITIZER</v>
          </cell>
          <cell r="C2712">
            <v>8</v>
          </cell>
          <cell r="D2712">
            <v>8</v>
          </cell>
          <cell r="E2712" t="str">
            <v>Sobre Pedido</v>
          </cell>
          <cell r="F2712">
            <v>35</v>
          </cell>
        </row>
        <row r="2713">
          <cell r="A2713">
            <v>5430</v>
          </cell>
          <cell r="B2713" t="str">
            <v>WIPER KIMTECH PREP KIMTEX JUMB</v>
          </cell>
          <cell r="C2713">
            <v>1</v>
          </cell>
          <cell r="D2713">
            <v>1</v>
          </cell>
          <cell r="E2713" t="str">
            <v>Sobre Pedido</v>
          </cell>
          <cell r="F2713">
            <v>35</v>
          </cell>
        </row>
        <row r="2714">
          <cell r="A2714">
            <v>5431</v>
          </cell>
          <cell r="B2714" t="str">
            <v>WIPER KIMTECH PREP AZUL C/528</v>
          </cell>
          <cell r="C2714">
            <v>1</v>
          </cell>
          <cell r="D2714">
            <v>1</v>
          </cell>
          <cell r="E2714" t="str">
            <v>Sobre Pedido</v>
          </cell>
          <cell r="F2714">
            <v>35</v>
          </cell>
        </row>
        <row r="2715">
          <cell r="A2715">
            <v>5432</v>
          </cell>
          <cell r="B2715" t="str">
            <v>WYPALL*X80 WIPERS JUMBO ROLL</v>
          </cell>
          <cell r="C2715">
            <v>1</v>
          </cell>
          <cell r="D2715">
            <v>1</v>
          </cell>
          <cell r="E2715" t="str">
            <v>Sobre Pedido</v>
          </cell>
          <cell r="F2715">
            <v>35</v>
          </cell>
        </row>
        <row r="2716">
          <cell r="A2716">
            <v>5433</v>
          </cell>
          <cell r="B2716" t="str">
            <v>DESPACHADOR HIGIENICO INTERDO</v>
          </cell>
          <cell r="C2716">
            <v>1</v>
          </cell>
          <cell r="D2716">
            <v>1</v>
          </cell>
          <cell r="E2716" t="str">
            <v>Sobre Pedido</v>
          </cell>
          <cell r="F2716">
            <v>35</v>
          </cell>
        </row>
        <row r="2717">
          <cell r="A2717">
            <v>5434</v>
          </cell>
          <cell r="B2717" t="str">
            <v>DESPACHADOR HIGIENICO INTER</v>
          </cell>
          <cell r="C2717">
            <v>1</v>
          </cell>
          <cell r="D2717">
            <v>1</v>
          </cell>
          <cell r="E2717" t="str">
            <v>Sobre Pedido</v>
          </cell>
          <cell r="F2717">
            <v>35</v>
          </cell>
        </row>
        <row r="2718">
          <cell r="A2718">
            <v>5435</v>
          </cell>
          <cell r="B2718" t="str">
            <v>TOALLA EN ROLLO GOBIERNO 180 M</v>
          </cell>
          <cell r="C2718">
            <v>1</v>
          </cell>
          <cell r="D2718">
            <v>1</v>
          </cell>
          <cell r="E2718" t="str">
            <v>Sobre Pedido</v>
          </cell>
          <cell r="F2718">
            <v>35</v>
          </cell>
        </row>
        <row r="2719">
          <cell r="A2719">
            <v>5436</v>
          </cell>
          <cell r="B2719" t="str">
            <v>HIGIENICO JUMBO MARLI SR 500</v>
          </cell>
          <cell r="C2719">
            <v>1</v>
          </cell>
          <cell r="D2719">
            <v>1</v>
          </cell>
          <cell r="E2719" t="str">
            <v>Sobre Pedido</v>
          </cell>
          <cell r="F2719">
            <v>35</v>
          </cell>
        </row>
        <row r="2720">
          <cell r="A2720">
            <v>5437</v>
          </cell>
          <cell r="B2720" t="str">
            <v>TOALLAS EN ROLLO KLEENEX</v>
          </cell>
          <cell r="C2720">
            <v>8</v>
          </cell>
          <cell r="D2720">
            <v>8</v>
          </cell>
          <cell r="E2720" t="str">
            <v>Sobre Pedido</v>
          </cell>
          <cell r="F2720">
            <v>35</v>
          </cell>
        </row>
        <row r="2721">
          <cell r="A2721">
            <v>5438</v>
          </cell>
          <cell r="B2721" t="str">
            <v>WYPALL MICROFIBRA MULTICOLOR</v>
          </cell>
          <cell r="C2721">
            <v>6</v>
          </cell>
          <cell r="D2721">
            <v>6</v>
          </cell>
          <cell r="E2721" t="str">
            <v>Sobre Pedido</v>
          </cell>
          <cell r="F2721">
            <v>35</v>
          </cell>
        </row>
        <row r="2722">
          <cell r="A2722">
            <v>5439</v>
          </cell>
          <cell r="B2722" t="str">
            <v>WYPALL MICROFIBRA CON MICROBAN</v>
          </cell>
          <cell r="C2722">
            <v>6</v>
          </cell>
          <cell r="D2722">
            <v>6</v>
          </cell>
          <cell r="E2722" t="str">
            <v>Sobre Pedido</v>
          </cell>
          <cell r="F2722">
            <v>35</v>
          </cell>
        </row>
        <row r="2723">
          <cell r="A2723">
            <v>5440</v>
          </cell>
          <cell r="B2723" t="str">
            <v>WYPALL MICROFIBRA MICROBAN</v>
          </cell>
          <cell r="C2723">
            <v>6</v>
          </cell>
          <cell r="D2723">
            <v>6</v>
          </cell>
          <cell r="E2723" t="str">
            <v>Sobre Pedido</v>
          </cell>
          <cell r="F2723">
            <v>35</v>
          </cell>
        </row>
        <row r="2724">
          <cell r="A2724">
            <v>5441</v>
          </cell>
          <cell r="B2724" t="str">
            <v>WYPALL MICROFIBRA CON MICROBAN</v>
          </cell>
          <cell r="C2724">
            <v>6</v>
          </cell>
          <cell r="D2724">
            <v>6</v>
          </cell>
          <cell r="E2724" t="str">
            <v>Sobre Pedido</v>
          </cell>
          <cell r="F2724">
            <v>35</v>
          </cell>
        </row>
        <row r="2725">
          <cell r="A2725">
            <v>5442</v>
          </cell>
          <cell r="B2725" t="str">
            <v>WYPALL MICROFIBRA CON MICROBAN</v>
          </cell>
          <cell r="C2725">
            <v>6</v>
          </cell>
          <cell r="D2725">
            <v>6</v>
          </cell>
          <cell r="E2725" t="str">
            <v>Sobre Pedido</v>
          </cell>
          <cell r="F2725">
            <v>35</v>
          </cell>
        </row>
        <row r="2726">
          <cell r="A2726">
            <v>5443</v>
          </cell>
          <cell r="B2726" t="str">
            <v>WYPALL X80 WIPER WHITE 50</v>
          </cell>
          <cell r="C2726">
            <v>4</v>
          </cell>
          <cell r="D2726">
            <v>4</v>
          </cell>
          <cell r="E2726" t="str">
            <v>Sobre Pedido</v>
          </cell>
          <cell r="F2726">
            <v>35</v>
          </cell>
        </row>
        <row r="2727">
          <cell r="A2727">
            <v>5444</v>
          </cell>
          <cell r="B2727" t="str">
            <v>KIMTECH PURE CL5 WIPERS BLANCO</v>
          </cell>
          <cell r="C2727">
            <v>500</v>
          </cell>
          <cell r="D2727">
            <v>500</v>
          </cell>
          <cell r="E2727" t="str">
            <v>Sobre Pedido</v>
          </cell>
          <cell r="F2727">
            <v>35</v>
          </cell>
        </row>
        <row r="2728">
          <cell r="A2728">
            <v>5445</v>
          </cell>
          <cell r="B2728" t="str">
            <v>DESP HIGIENICO JUMBO SR HUMO</v>
          </cell>
          <cell r="C2728">
            <v>1</v>
          </cell>
          <cell r="D2728">
            <v>1</v>
          </cell>
          <cell r="E2728" t="str">
            <v>Sobre Pedido</v>
          </cell>
          <cell r="F2728">
            <v>35</v>
          </cell>
        </row>
        <row r="2729">
          <cell r="A2729">
            <v>5446</v>
          </cell>
          <cell r="B2729" t="str">
            <v>TOLLA ROLLO EXP ANTIBACT 180M</v>
          </cell>
          <cell r="C2729">
            <v>1</v>
          </cell>
          <cell r="D2729">
            <v>1</v>
          </cell>
          <cell r="E2729" t="str">
            <v>Sobre Pedido</v>
          </cell>
          <cell r="F2729">
            <v>35</v>
          </cell>
        </row>
        <row r="2730">
          <cell r="A2730">
            <v>5447</v>
          </cell>
          <cell r="B2730" t="str">
            <v>TOALLA P/MANOS KLEENEX EXPERIE</v>
          </cell>
          <cell r="C2730">
            <v>1</v>
          </cell>
          <cell r="D2730">
            <v>1</v>
          </cell>
          <cell r="E2730" t="str">
            <v>Sobre Pedido</v>
          </cell>
          <cell r="F2730">
            <v>35</v>
          </cell>
        </row>
        <row r="2731">
          <cell r="A2731">
            <v>5448</v>
          </cell>
          <cell r="B2731" t="str">
            <v>WYPALL X60 WIPERS JUMBO 1100PZ</v>
          </cell>
          <cell r="C2731">
            <v>1</v>
          </cell>
          <cell r="D2731">
            <v>1</v>
          </cell>
          <cell r="E2731" t="str">
            <v>Sobre Pedido</v>
          </cell>
          <cell r="F2731">
            <v>35</v>
          </cell>
        </row>
        <row r="2732">
          <cell r="A2732">
            <v>5449</v>
          </cell>
          <cell r="B2732" t="str">
            <v>WYPALL COD COLOR Y ANTEBACTER</v>
          </cell>
          <cell r="C2732">
            <v>1</v>
          </cell>
          <cell r="D2732">
            <v>1</v>
          </cell>
          <cell r="E2732" t="str">
            <v>Sobre Pedido</v>
          </cell>
          <cell r="F2732">
            <v>35</v>
          </cell>
        </row>
        <row r="2733">
          <cell r="A2733">
            <v>5450</v>
          </cell>
          <cell r="B2733" t="str">
            <v>DESPACHADOR HIGIENICO JUMBO</v>
          </cell>
          <cell r="C2733">
            <v>1</v>
          </cell>
          <cell r="D2733">
            <v>1</v>
          </cell>
          <cell r="E2733" t="str">
            <v>Sobre Pedido</v>
          </cell>
          <cell r="F2733">
            <v>35</v>
          </cell>
        </row>
        <row r="2734">
          <cell r="A2734">
            <v>5451</v>
          </cell>
          <cell r="B2734" t="str">
            <v>WIPER W4 CAJA C/5 BOLSAS</v>
          </cell>
          <cell r="C2734">
            <v>1</v>
          </cell>
          <cell r="D2734">
            <v>1</v>
          </cell>
          <cell r="E2734" t="str">
            <v>Sobre Pedido</v>
          </cell>
          <cell r="F2734">
            <v>35</v>
          </cell>
        </row>
        <row r="2735">
          <cell r="A2735">
            <v>5452</v>
          </cell>
          <cell r="B2735" t="str">
            <v>DESP. TOALLA ROLLO LEV-R-MATIC</v>
          </cell>
          <cell r="C2735">
            <v>1</v>
          </cell>
          <cell r="D2735">
            <v>1</v>
          </cell>
          <cell r="E2735" t="str">
            <v>Sobre Pedido</v>
          </cell>
          <cell r="F2735">
            <v>35</v>
          </cell>
        </row>
        <row r="2736">
          <cell r="A2736">
            <v>5453</v>
          </cell>
          <cell r="B2736" t="str">
            <v>KLEENEX COTONELLE HD 360 HOJAS</v>
          </cell>
          <cell r="C2736">
            <v>1</v>
          </cell>
          <cell r="D2736">
            <v>1</v>
          </cell>
          <cell r="E2736" t="str">
            <v>Sobre Pedido</v>
          </cell>
          <cell r="F2736">
            <v>35</v>
          </cell>
        </row>
        <row r="2737">
          <cell r="A2737">
            <v>5454</v>
          </cell>
          <cell r="B2737" t="str">
            <v>JABONERA GRANEL INSIGHT HUMOKC</v>
          </cell>
          <cell r="C2737">
            <v>6</v>
          </cell>
          <cell r="D2737">
            <v>6</v>
          </cell>
          <cell r="E2737" t="str">
            <v>Sobre Pedido</v>
          </cell>
          <cell r="F2737">
            <v>35</v>
          </cell>
        </row>
        <row r="2738">
          <cell r="A2738">
            <v>5455</v>
          </cell>
          <cell r="B2738" t="str">
            <v>DESPACHADOR SANIASIENTOS SERIE</v>
          </cell>
          <cell r="C2738">
            <v>1</v>
          </cell>
          <cell r="D2738">
            <v>1</v>
          </cell>
          <cell r="E2738" t="str">
            <v>Sobre Pedido</v>
          </cell>
          <cell r="F2738">
            <v>35</v>
          </cell>
        </row>
        <row r="2739">
          <cell r="A2739">
            <v>5456</v>
          </cell>
          <cell r="B2739" t="str">
            <v>WYPALL L30 WIPERS CUATRIFOLDEA</v>
          </cell>
          <cell r="C2739">
            <v>1</v>
          </cell>
          <cell r="D2739">
            <v>1</v>
          </cell>
          <cell r="E2739" t="str">
            <v>Sobre Pedido</v>
          </cell>
          <cell r="F2739">
            <v>35</v>
          </cell>
        </row>
        <row r="2740">
          <cell r="A2740">
            <v>5457</v>
          </cell>
          <cell r="B2740" t="str">
            <v>SERVILLETERO UNA X UNA C/PEDES</v>
          </cell>
          <cell r="C2740">
            <v>1</v>
          </cell>
          <cell r="D2740">
            <v>1</v>
          </cell>
          <cell r="E2740" t="str">
            <v>Sobre Pedido</v>
          </cell>
          <cell r="F2740">
            <v>35</v>
          </cell>
        </row>
        <row r="2741">
          <cell r="A2741">
            <v>5458</v>
          </cell>
          <cell r="B2741" t="str">
            <v>SERVILLETERO UNA X UNA P/MESA</v>
          </cell>
          <cell r="C2741">
            <v>1</v>
          </cell>
          <cell r="D2741">
            <v>1</v>
          </cell>
          <cell r="E2741" t="str">
            <v>Sobre Pedido</v>
          </cell>
          <cell r="F2741">
            <v>35</v>
          </cell>
        </row>
        <row r="2742">
          <cell r="A2742">
            <v>5459</v>
          </cell>
          <cell r="B2742" t="str">
            <v>DESPACHADOR HIGIENICO JUMBO JR</v>
          </cell>
          <cell r="C2742">
            <v>1</v>
          </cell>
          <cell r="D2742">
            <v>1</v>
          </cell>
          <cell r="E2742" t="str">
            <v>Sobre Pedido</v>
          </cell>
          <cell r="F2742">
            <v>35</v>
          </cell>
        </row>
        <row r="2743">
          <cell r="A2743">
            <v>5460</v>
          </cell>
          <cell r="B2743" t="str">
            <v>WORKHORSE X 70 ROLL</v>
          </cell>
          <cell r="C2743">
            <v>1</v>
          </cell>
          <cell r="D2743">
            <v>1</v>
          </cell>
          <cell r="E2743" t="str">
            <v>Sobre Pedido</v>
          </cell>
          <cell r="F2743">
            <v>21</v>
          </cell>
        </row>
        <row r="2744">
          <cell r="A2744">
            <v>5461</v>
          </cell>
          <cell r="B2744" t="str">
            <v>HIGIENICO TRAD. SCOTT 500 HOJA</v>
          </cell>
          <cell r="C2744">
            <v>1</v>
          </cell>
          <cell r="D2744">
            <v>1</v>
          </cell>
          <cell r="E2744" t="str">
            <v>Sobre Pedido</v>
          </cell>
          <cell r="F2744">
            <v>21</v>
          </cell>
        </row>
        <row r="2745">
          <cell r="A2745">
            <v>5462</v>
          </cell>
          <cell r="B2745" t="str">
            <v>HIGIENICO JUMBO MINI KLEENEX</v>
          </cell>
          <cell r="C2745">
            <v>1</v>
          </cell>
          <cell r="D2745">
            <v>1</v>
          </cell>
          <cell r="E2745" t="str">
            <v>Sobre Pedido</v>
          </cell>
          <cell r="F2745">
            <v>21</v>
          </cell>
        </row>
        <row r="2746">
          <cell r="A2746">
            <v>5463</v>
          </cell>
          <cell r="B2746" t="str">
            <v>DESPACHADOR HIGIENICO MINI JUM</v>
          </cell>
          <cell r="C2746">
            <v>1</v>
          </cell>
          <cell r="D2746">
            <v>1</v>
          </cell>
          <cell r="E2746" t="str">
            <v>Sobre Pedido</v>
          </cell>
          <cell r="F2746">
            <v>21</v>
          </cell>
        </row>
        <row r="2747">
          <cell r="A2747">
            <v>5464</v>
          </cell>
          <cell r="B2747" t="str">
            <v>SERVITOALLA KLEENEX 100HD CAJA</v>
          </cell>
          <cell r="C2747">
            <v>1</v>
          </cell>
          <cell r="D2747">
            <v>1</v>
          </cell>
          <cell r="E2747" t="str">
            <v>Stock</v>
          </cell>
          <cell r="F2747">
            <v>8</v>
          </cell>
        </row>
        <row r="2748">
          <cell r="A2748">
            <v>5465</v>
          </cell>
          <cell r="B2748" t="str">
            <v>JABONERA GRANEL TRANSPARENTE</v>
          </cell>
          <cell r="C2748">
            <v>1</v>
          </cell>
          <cell r="D2748">
            <v>1</v>
          </cell>
          <cell r="E2748" t="str">
            <v>Sobre Pedido</v>
          </cell>
          <cell r="F2748">
            <v>21</v>
          </cell>
        </row>
        <row r="2749">
          <cell r="A2749">
            <v>5466</v>
          </cell>
          <cell r="B2749" t="str">
            <v>JABON KIMCARE DURAZNO GALON CA</v>
          </cell>
          <cell r="C2749">
            <v>1</v>
          </cell>
          <cell r="D2749">
            <v>1</v>
          </cell>
          <cell r="E2749" t="str">
            <v>Stock</v>
          </cell>
          <cell r="F2749">
            <v>8</v>
          </cell>
        </row>
        <row r="2750">
          <cell r="A2750">
            <v>5467</v>
          </cell>
          <cell r="B2750" t="str">
            <v>PAÑUELOS FACIALES KLEENEX SELL</v>
          </cell>
          <cell r="C2750">
            <v>1</v>
          </cell>
          <cell r="D2750">
            <v>1</v>
          </cell>
          <cell r="E2750" t="str">
            <v>Sobre Pedido</v>
          </cell>
          <cell r="F2750">
            <v>21</v>
          </cell>
        </row>
        <row r="2751">
          <cell r="A2751">
            <v>5468</v>
          </cell>
          <cell r="B2751" t="str">
            <v>DESPACHADOR JUMBO SENIOR</v>
          </cell>
          <cell r="C2751">
            <v>1</v>
          </cell>
          <cell r="D2751">
            <v>1</v>
          </cell>
          <cell r="E2751" t="str">
            <v>Sobre Pedido</v>
          </cell>
          <cell r="F2751">
            <v>21</v>
          </cell>
        </row>
        <row r="2752">
          <cell r="A2752">
            <v>5469</v>
          </cell>
          <cell r="B2752" t="str">
            <v>SERVILLETA PETALO BARRAMESA JR</v>
          </cell>
          <cell r="C2752">
            <v>1</v>
          </cell>
          <cell r="D2752">
            <v>1</v>
          </cell>
          <cell r="E2752" t="str">
            <v>Sobre Pedido</v>
          </cell>
          <cell r="F2752">
            <v>21</v>
          </cell>
        </row>
        <row r="2753">
          <cell r="A2753">
            <v>5470</v>
          </cell>
          <cell r="B2753" t="str">
            <v>HIGIENICO INTERD. KLEENEX COTO</v>
          </cell>
          <cell r="C2753">
            <v>1</v>
          </cell>
          <cell r="D2753">
            <v>1</v>
          </cell>
          <cell r="E2753" t="str">
            <v>Sobre Pedido</v>
          </cell>
          <cell r="F2753">
            <v>21</v>
          </cell>
        </row>
        <row r="2754">
          <cell r="A2754">
            <v>5471</v>
          </cell>
          <cell r="B2754" t="str">
            <v>TOALLA MANOS ROLLO KLEENEX  EX</v>
          </cell>
          <cell r="C2754">
            <v>1</v>
          </cell>
          <cell r="D2754">
            <v>1</v>
          </cell>
          <cell r="E2754" t="str">
            <v>Sobre Pedido</v>
          </cell>
          <cell r="F2754">
            <v>21</v>
          </cell>
        </row>
        <row r="2755">
          <cell r="A2755">
            <v>5472</v>
          </cell>
          <cell r="B2755" t="str">
            <v>TOALLA MANOS INT. MARLI  ECONO</v>
          </cell>
          <cell r="C2755">
            <v>1</v>
          </cell>
          <cell r="D2755">
            <v>1</v>
          </cell>
          <cell r="E2755" t="str">
            <v>Sobre Pedido</v>
          </cell>
          <cell r="F2755">
            <v>21</v>
          </cell>
        </row>
        <row r="2756">
          <cell r="A2756">
            <v>5473</v>
          </cell>
          <cell r="B2756" t="str">
            <v>SERVILLETA INTERFOLDEADA JR MA</v>
          </cell>
          <cell r="C2756">
            <v>1</v>
          </cell>
          <cell r="D2756">
            <v>1</v>
          </cell>
          <cell r="E2756" t="str">
            <v>Sobre Pedido</v>
          </cell>
          <cell r="F2756">
            <v>21</v>
          </cell>
        </row>
        <row r="2757">
          <cell r="A2757">
            <v>5474</v>
          </cell>
          <cell r="B2757" t="str">
            <v>SERVILLETA INTERFOLDEADA JR PE</v>
          </cell>
          <cell r="C2757">
            <v>1</v>
          </cell>
          <cell r="D2757">
            <v>1</v>
          </cell>
          <cell r="E2757" t="str">
            <v>Sobre Pedido</v>
          </cell>
          <cell r="F2757">
            <v>21</v>
          </cell>
        </row>
        <row r="2758">
          <cell r="A2758">
            <v>5475</v>
          </cell>
          <cell r="B2758" t="str">
            <v>HIGIENICO TRAD KLEENEX 400 HJS</v>
          </cell>
          <cell r="C2758">
            <v>1</v>
          </cell>
          <cell r="D2758">
            <v>1</v>
          </cell>
          <cell r="E2758" t="str">
            <v>Sobre Pedido</v>
          </cell>
          <cell r="F2758">
            <v>21</v>
          </cell>
        </row>
        <row r="2759">
          <cell r="A2759">
            <v>5476</v>
          </cell>
          <cell r="B2759" t="str">
            <v>SERVILLETA SIRLOIN INTERFOLDEA</v>
          </cell>
          <cell r="C2759">
            <v>1</v>
          </cell>
          <cell r="D2759">
            <v>1</v>
          </cell>
          <cell r="E2759" t="str">
            <v>Sobre Pedido</v>
          </cell>
          <cell r="F2759">
            <v>21</v>
          </cell>
        </row>
        <row r="2760">
          <cell r="A2760">
            <v>5477</v>
          </cell>
          <cell r="B2760" t="str">
            <v>HIGIENICO JUMBO JR KLEENEX TAD</v>
          </cell>
          <cell r="C2760">
            <v>1</v>
          </cell>
          <cell r="D2760">
            <v>1</v>
          </cell>
          <cell r="E2760" t="str">
            <v>Sobre Pedido</v>
          </cell>
          <cell r="F2760">
            <v>21</v>
          </cell>
        </row>
        <row r="2761">
          <cell r="A2761">
            <v>5478</v>
          </cell>
          <cell r="B2761" t="str">
            <v>SERVILLETA OXXO COLOR KRAFT</v>
          </cell>
          <cell r="C2761">
            <v>1</v>
          </cell>
          <cell r="D2761">
            <v>1</v>
          </cell>
          <cell r="E2761" t="str">
            <v>Sobre Pedido</v>
          </cell>
          <cell r="F2761">
            <v>21</v>
          </cell>
        </row>
        <row r="2762">
          <cell r="A2762">
            <v>5479</v>
          </cell>
          <cell r="B2762" t="str">
            <v>DESPACHADOR TOALLA EN ROLLO</v>
          </cell>
          <cell r="C2762">
            <v>1</v>
          </cell>
          <cell r="D2762">
            <v>1</v>
          </cell>
          <cell r="E2762" t="str">
            <v>Sobre Pedido</v>
          </cell>
          <cell r="F2762">
            <v>21</v>
          </cell>
        </row>
        <row r="2763">
          <cell r="A2763">
            <v>5500</v>
          </cell>
          <cell r="B2763" t="str">
            <v>DESP. SCA TOALLA ROLLO HUMO</v>
          </cell>
          <cell r="C2763">
            <v>1</v>
          </cell>
          <cell r="D2763">
            <v>1</v>
          </cell>
          <cell r="E2763" t="str">
            <v>Sobre Pedido</v>
          </cell>
          <cell r="F2763">
            <v>14</v>
          </cell>
        </row>
        <row r="2764">
          <cell r="A2764">
            <v>5503</v>
          </cell>
          <cell r="B2764" t="str">
            <v>TORK UNIVERSAL TOALLA ROLLO</v>
          </cell>
          <cell r="C2764">
            <v>1</v>
          </cell>
          <cell r="D2764">
            <v>1</v>
          </cell>
          <cell r="E2764" t="str">
            <v>Sobre Pedido</v>
          </cell>
          <cell r="F2764">
            <v>21</v>
          </cell>
        </row>
        <row r="2765">
          <cell r="A2765">
            <v>5504</v>
          </cell>
          <cell r="B2765" t="str">
            <v>TORK UNIV.TOALLA ROLLO ECOLOGI</v>
          </cell>
          <cell r="C2765">
            <v>1</v>
          </cell>
          <cell r="D2765">
            <v>1</v>
          </cell>
          <cell r="E2765" t="str">
            <v>Sobre Pedido</v>
          </cell>
          <cell r="F2765">
            <v>21</v>
          </cell>
        </row>
        <row r="2766">
          <cell r="A2766">
            <v>5510</v>
          </cell>
          <cell r="B2766" t="str">
            <v>DESP. TORK TOALLA INTERDOB.BCO</v>
          </cell>
          <cell r="C2766">
            <v>1</v>
          </cell>
          <cell r="D2766">
            <v>1</v>
          </cell>
          <cell r="E2766" t="str">
            <v>Sobre Pedido</v>
          </cell>
          <cell r="F2766">
            <v>21</v>
          </cell>
        </row>
        <row r="2767">
          <cell r="A2767">
            <v>5511</v>
          </cell>
          <cell r="B2767" t="str">
            <v>DESP.TORK MINITOALLA INTERDOBL</v>
          </cell>
          <cell r="C2767">
            <v>1</v>
          </cell>
          <cell r="D2767">
            <v>1</v>
          </cell>
          <cell r="E2767" t="str">
            <v>Sobre Pedido</v>
          </cell>
          <cell r="F2767">
            <v>21</v>
          </cell>
        </row>
        <row r="2768">
          <cell r="A2768">
            <v>5512</v>
          </cell>
          <cell r="B2768" t="str">
            <v>TORK PREMIUM TOALLA INTERDOBLA</v>
          </cell>
          <cell r="C2768">
            <v>1</v>
          </cell>
          <cell r="D2768">
            <v>1</v>
          </cell>
          <cell r="E2768" t="str">
            <v>Sobre Pedido</v>
          </cell>
          <cell r="F2768">
            <v>21</v>
          </cell>
        </row>
        <row r="2769">
          <cell r="A2769">
            <v>5513</v>
          </cell>
          <cell r="B2769" t="str">
            <v>TORK ADVANCED TOALLA INTERDOBL</v>
          </cell>
          <cell r="C2769">
            <v>1</v>
          </cell>
          <cell r="D2769">
            <v>1</v>
          </cell>
          <cell r="E2769" t="str">
            <v>Sobre Pedido</v>
          </cell>
          <cell r="F2769">
            <v>21</v>
          </cell>
        </row>
        <row r="2770">
          <cell r="A2770">
            <v>5515</v>
          </cell>
          <cell r="B2770" t="str">
            <v>TORK UNIV. TOALLA INTERDOB.BCO</v>
          </cell>
          <cell r="C2770">
            <v>1</v>
          </cell>
          <cell r="D2770">
            <v>1</v>
          </cell>
          <cell r="E2770" t="str">
            <v>Sobre Pedido</v>
          </cell>
          <cell r="F2770">
            <v>14</v>
          </cell>
        </row>
        <row r="2771">
          <cell r="A2771">
            <v>5516</v>
          </cell>
          <cell r="B2771" t="str">
            <v>TORK UNIV. TOALLA INTERD.ECOLO</v>
          </cell>
          <cell r="C2771">
            <v>1</v>
          </cell>
          <cell r="D2771">
            <v>1</v>
          </cell>
          <cell r="E2771" t="str">
            <v>Sobre Pedido</v>
          </cell>
          <cell r="F2771">
            <v>21</v>
          </cell>
        </row>
        <row r="2772">
          <cell r="A2772">
            <v>5518</v>
          </cell>
          <cell r="B2772" t="str">
            <v>TORK UNIV. TOALLA INTERDOB.BCO</v>
          </cell>
          <cell r="C2772">
            <v>1</v>
          </cell>
          <cell r="D2772">
            <v>1</v>
          </cell>
          <cell r="E2772" t="str">
            <v>Sobre Pedido</v>
          </cell>
          <cell r="F2772">
            <v>21</v>
          </cell>
        </row>
        <row r="2773">
          <cell r="A2773">
            <v>5520</v>
          </cell>
          <cell r="B2773" t="str">
            <v>DESP. SCA HIGIENICO BOBINA</v>
          </cell>
          <cell r="C2773">
            <v>2</v>
          </cell>
          <cell r="D2773">
            <v>2</v>
          </cell>
          <cell r="E2773" t="str">
            <v>Sobre Pedido</v>
          </cell>
          <cell r="F2773">
            <v>14</v>
          </cell>
        </row>
        <row r="2774">
          <cell r="A2774">
            <v>5522</v>
          </cell>
          <cell r="B2774" t="str">
            <v>TORK UNIV.H.BOBINA MULTI MAXI</v>
          </cell>
          <cell r="C2774">
            <v>1</v>
          </cell>
          <cell r="D2774">
            <v>1</v>
          </cell>
          <cell r="E2774" t="str">
            <v>Sobre Pedido</v>
          </cell>
          <cell r="F2774">
            <v>21</v>
          </cell>
        </row>
        <row r="2775">
          <cell r="A2775">
            <v>5523</v>
          </cell>
          <cell r="B2775" t="str">
            <v>TORK UNIV.H.BOBINA MULTI MAXI</v>
          </cell>
          <cell r="C2775">
            <v>1</v>
          </cell>
          <cell r="D2775">
            <v>1</v>
          </cell>
          <cell r="E2775" t="str">
            <v>Sobre Pedido</v>
          </cell>
          <cell r="F2775">
            <v>21</v>
          </cell>
        </row>
        <row r="2776">
          <cell r="A2776">
            <v>5524</v>
          </cell>
          <cell r="B2776" t="str">
            <v>TORK UNIV.H.BOBINA MULTI MAXI</v>
          </cell>
          <cell r="C2776">
            <v>1</v>
          </cell>
          <cell r="D2776">
            <v>1</v>
          </cell>
          <cell r="E2776" t="str">
            <v>Sobre Pedido</v>
          </cell>
          <cell r="F2776">
            <v>14</v>
          </cell>
        </row>
        <row r="2777">
          <cell r="A2777">
            <v>5525</v>
          </cell>
          <cell r="B2777" t="str">
            <v>TORK JABON LIQ PREMIUM 1 LITRO</v>
          </cell>
          <cell r="C2777">
            <v>6</v>
          </cell>
          <cell r="D2777">
            <v>6</v>
          </cell>
          <cell r="E2777" t="str">
            <v>Sobre Pedido</v>
          </cell>
          <cell r="F2777">
            <v>21</v>
          </cell>
        </row>
        <row r="2778">
          <cell r="A2778">
            <v>5530</v>
          </cell>
          <cell r="B2778" t="str">
            <v>DESP. SCA HIGIENICO BOBINA</v>
          </cell>
          <cell r="C2778">
            <v>2</v>
          </cell>
          <cell r="D2778">
            <v>2</v>
          </cell>
          <cell r="E2778" t="str">
            <v>Sobre Pedido</v>
          </cell>
          <cell r="F2778">
            <v>14</v>
          </cell>
        </row>
        <row r="2779">
          <cell r="A2779">
            <v>5533</v>
          </cell>
          <cell r="B2779" t="str">
            <v>TORK UNIV.H.BOBINA MULTI MINI</v>
          </cell>
          <cell r="C2779">
            <v>1</v>
          </cell>
          <cell r="D2779">
            <v>1</v>
          </cell>
          <cell r="E2779" t="str">
            <v>Sobre Pedido</v>
          </cell>
          <cell r="F2779">
            <v>35</v>
          </cell>
        </row>
        <row r="2780">
          <cell r="A2780">
            <v>5541</v>
          </cell>
          <cell r="B2780" t="str">
            <v>TORK ADVANCED HIGIENICO CONVEN</v>
          </cell>
          <cell r="C2780">
            <v>1</v>
          </cell>
          <cell r="D2780">
            <v>1</v>
          </cell>
          <cell r="E2780" t="str">
            <v>Sobre Pedido</v>
          </cell>
          <cell r="F2780">
            <v>14</v>
          </cell>
        </row>
        <row r="2781">
          <cell r="A2781">
            <v>5542</v>
          </cell>
          <cell r="B2781" t="str">
            <v>TORK ADVANCED HIGIENICO CONVEN</v>
          </cell>
          <cell r="C2781">
            <v>1</v>
          </cell>
          <cell r="D2781">
            <v>1</v>
          </cell>
          <cell r="E2781" t="str">
            <v>Sobre Pedido</v>
          </cell>
          <cell r="F2781">
            <v>21</v>
          </cell>
        </row>
        <row r="2782">
          <cell r="A2782">
            <v>5543</v>
          </cell>
          <cell r="B2782" t="str">
            <v>TORK ADVANCED HIGIENICO CONVEN</v>
          </cell>
          <cell r="C2782">
            <v>1</v>
          </cell>
          <cell r="D2782">
            <v>1</v>
          </cell>
          <cell r="E2782" t="str">
            <v>Sobre Pedido</v>
          </cell>
          <cell r="F2782">
            <v>14</v>
          </cell>
        </row>
        <row r="2783">
          <cell r="A2783">
            <v>5544</v>
          </cell>
          <cell r="B2783" t="str">
            <v>TORK UNIV. HIGIENICO CONVENCIO</v>
          </cell>
          <cell r="C2783">
            <v>1</v>
          </cell>
          <cell r="D2783">
            <v>1</v>
          </cell>
          <cell r="E2783" t="str">
            <v>Sobre Pedido</v>
          </cell>
          <cell r="F2783">
            <v>14</v>
          </cell>
        </row>
        <row r="2784">
          <cell r="A2784">
            <v>5545</v>
          </cell>
          <cell r="B2784" t="str">
            <v>TORK ADVANCED HIGIENICO CONVEN</v>
          </cell>
          <cell r="C2784">
            <v>1</v>
          </cell>
          <cell r="D2784">
            <v>1</v>
          </cell>
          <cell r="E2784" t="str">
            <v>Sobre Pedido</v>
          </cell>
          <cell r="F2784">
            <v>21</v>
          </cell>
        </row>
        <row r="2785">
          <cell r="A2785">
            <v>5546</v>
          </cell>
          <cell r="B2785" t="str">
            <v>DESP.SCA ECO TOALLA ROLLO HUMO</v>
          </cell>
          <cell r="C2785">
            <v>1</v>
          </cell>
          <cell r="D2785">
            <v>1</v>
          </cell>
          <cell r="E2785" t="str">
            <v>Sobre Pedido</v>
          </cell>
          <cell r="F2785">
            <v>21</v>
          </cell>
        </row>
        <row r="2786">
          <cell r="A2786">
            <v>5547</v>
          </cell>
          <cell r="B2786" t="str">
            <v>TORK ECO TOALLA EN ROLLO 270 M</v>
          </cell>
          <cell r="C2786">
            <v>1</v>
          </cell>
          <cell r="D2786">
            <v>1</v>
          </cell>
          <cell r="E2786" t="str">
            <v>Sobre Pedido</v>
          </cell>
          <cell r="F2786">
            <v>28</v>
          </cell>
        </row>
        <row r="2787">
          <cell r="A2787">
            <v>5548</v>
          </cell>
          <cell r="B2787" t="str">
            <v>DESP. SCA ECO VERSATWIN HUMO</v>
          </cell>
          <cell r="C2787">
            <v>1</v>
          </cell>
          <cell r="D2787">
            <v>1</v>
          </cell>
          <cell r="E2787" t="str">
            <v>Sobre Pedido</v>
          </cell>
          <cell r="F2787">
            <v>21</v>
          </cell>
        </row>
        <row r="2788">
          <cell r="A2788">
            <v>5549</v>
          </cell>
          <cell r="B2788" t="str">
            <v>TORK ECO VERSATWIN 125 M. H/D</v>
          </cell>
          <cell r="C2788">
            <v>1</v>
          </cell>
          <cell r="D2788">
            <v>1</v>
          </cell>
          <cell r="E2788" t="str">
            <v>Sobre Pedido</v>
          </cell>
          <cell r="F2788">
            <v>21</v>
          </cell>
        </row>
        <row r="2789">
          <cell r="A2789">
            <v>5550</v>
          </cell>
          <cell r="B2789" t="str">
            <v>TORK ADVANCED FACIALES BLANCAS</v>
          </cell>
          <cell r="C2789">
            <v>1</v>
          </cell>
          <cell r="D2789">
            <v>1</v>
          </cell>
          <cell r="E2789" t="str">
            <v>Sobre Pedido</v>
          </cell>
          <cell r="F2789">
            <v>14</v>
          </cell>
        </row>
        <row r="2790">
          <cell r="A2790">
            <v>5551</v>
          </cell>
          <cell r="B2790" t="str">
            <v>TORK ADVANCED TOALLA DE COCINA</v>
          </cell>
          <cell r="C2790">
            <v>1</v>
          </cell>
          <cell r="D2790">
            <v>1</v>
          </cell>
          <cell r="E2790" t="str">
            <v>Sobre Pedido</v>
          </cell>
          <cell r="F2790">
            <v>21</v>
          </cell>
        </row>
        <row r="2791">
          <cell r="A2791">
            <v>5555</v>
          </cell>
          <cell r="B2791" t="str">
            <v>100112 DOME VACUUM EAGLE</v>
          </cell>
          <cell r="C2791">
            <v>1</v>
          </cell>
          <cell r="D2791">
            <v>1</v>
          </cell>
          <cell r="E2791" t="str">
            <v>Sobre Pedido</v>
          </cell>
          <cell r="F2791">
            <v>21</v>
          </cell>
        </row>
        <row r="2792">
          <cell r="A2792">
            <v>5560</v>
          </cell>
          <cell r="B2792" t="str">
            <v>DESP. SCA BARRAMESA BLANCO</v>
          </cell>
          <cell r="C2792">
            <v>1</v>
          </cell>
          <cell r="D2792">
            <v>1</v>
          </cell>
          <cell r="E2792" t="str">
            <v>Sobre Pedido</v>
          </cell>
          <cell r="F2792">
            <v>14</v>
          </cell>
        </row>
        <row r="2793">
          <cell r="A2793">
            <v>5562</v>
          </cell>
          <cell r="B2793" t="str">
            <v>TORK UNIV.SERV.BARRAMESA LARGA</v>
          </cell>
          <cell r="C2793">
            <v>1</v>
          </cell>
          <cell r="D2793">
            <v>1</v>
          </cell>
          <cell r="E2793" t="str">
            <v>Sobre Pedido</v>
          </cell>
          <cell r="F2793">
            <v>14</v>
          </cell>
        </row>
        <row r="2794">
          <cell r="A2794">
            <v>5563</v>
          </cell>
          <cell r="B2794" t="str">
            <v>TORK ADVANCED SERVILLETA TRADI</v>
          </cell>
          <cell r="C2794">
            <v>1</v>
          </cell>
          <cell r="D2794">
            <v>1</v>
          </cell>
          <cell r="E2794" t="str">
            <v>Sobre Pedido</v>
          </cell>
          <cell r="F2794">
            <v>21</v>
          </cell>
        </row>
        <row r="2795">
          <cell r="A2795">
            <v>5564</v>
          </cell>
          <cell r="B2795" t="str">
            <v>TORK PREMIUM NAPKIN TEXTIL</v>
          </cell>
          <cell r="C2795">
            <v>1</v>
          </cell>
          <cell r="D2795">
            <v>1</v>
          </cell>
          <cell r="E2795" t="str">
            <v>Sobre Pedido</v>
          </cell>
          <cell r="F2795">
            <v>14</v>
          </cell>
        </row>
        <row r="2796">
          <cell r="A2796">
            <v>5565</v>
          </cell>
          <cell r="B2796" t="str">
            <v>DESPACHADOR TORK XPRESSNAP</v>
          </cell>
          <cell r="C2796">
            <v>1</v>
          </cell>
          <cell r="D2796">
            <v>1</v>
          </cell>
          <cell r="E2796" t="str">
            <v>Sobre Pedido</v>
          </cell>
          <cell r="F2796">
            <v>21</v>
          </cell>
        </row>
        <row r="2797">
          <cell r="A2797">
            <v>5566</v>
          </cell>
          <cell r="B2797" t="str">
            <v>MAIN STREET XPRESSNAP BLANCO</v>
          </cell>
          <cell r="C2797">
            <v>1</v>
          </cell>
          <cell r="D2797">
            <v>1</v>
          </cell>
          <cell r="E2797" t="str">
            <v>Sobre Pedido</v>
          </cell>
          <cell r="F2797">
            <v>21</v>
          </cell>
        </row>
        <row r="2798">
          <cell r="A2798">
            <v>5569</v>
          </cell>
          <cell r="B2798" t="str">
            <v>DESP. TORK XPRESSNAP TABLE TOP</v>
          </cell>
          <cell r="C2798">
            <v>1</v>
          </cell>
          <cell r="D2798">
            <v>1</v>
          </cell>
          <cell r="E2798" t="str">
            <v>Sobre Pedido</v>
          </cell>
          <cell r="F2798">
            <v>14</v>
          </cell>
        </row>
        <row r="2799">
          <cell r="A2799">
            <v>5570</v>
          </cell>
          <cell r="B2799" t="str">
            <v>DESPACHADOR TORK INTUITION BCO</v>
          </cell>
          <cell r="C2799">
            <v>1</v>
          </cell>
          <cell r="D2799">
            <v>1</v>
          </cell>
          <cell r="E2799" t="str">
            <v>Sobre Pedido</v>
          </cell>
          <cell r="F2799">
            <v>21</v>
          </cell>
        </row>
        <row r="2800">
          <cell r="A2800">
            <v>5572</v>
          </cell>
          <cell r="B2800" t="str">
            <v>TORK PREMIUM TOALLA ROLLO SOFT</v>
          </cell>
          <cell r="C2800">
            <v>1</v>
          </cell>
          <cell r="D2800">
            <v>1</v>
          </cell>
          <cell r="E2800" t="str">
            <v>Sobre Pedido</v>
          </cell>
          <cell r="F2800">
            <v>14</v>
          </cell>
        </row>
        <row r="2801">
          <cell r="A2801">
            <v>5573</v>
          </cell>
          <cell r="B2801" t="str">
            <v>TORK ADVANCED TOALLA ROLLO BCA</v>
          </cell>
          <cell r="C2801">
            <v>1</v>
          </cell>
          <cell r="D2801">
            <v>1</v>
          </cell>
          <cell r="E2801" t="str">
            <v>Sobre Pedido</v>
          </cell>
          <cell r="F2801">
            <v>21</v>
          </cell>
        </row>
        <row r="2802">
          <cell r="A2802">
            <v>5575</v>
          </cell>
          <cell r="B2802" t="str">
            <v>TORK ADVANCED TOALLA ROLLO BCA</v>
          </cell>
          <cell r="C2802">
            <v>1</v>
          </cell>
          <cell r="D2802">
            <v>1</v>
          </cell>
          <cell r="E2802" t="str">
            <v>Sobre Pedido</v>
          </cell>
          <cell r="F2802">
            <v>21</v>
          </cell>
        </row>
        <row r="2803">
          <cell r="A2803">
            <v>5580</v>
          </cell>
          <cell r="B2803" t="str">
            <v>DESP.TORK HIGIENICO BOBINA MAX</v>
          </cell>
          <cell r="C2803">
            <v>1</v>
          </cell>
          <cell r="D2803">
            <v>1</v>
          </cell>
          <cell r="E2803" t="str">
            <v>Sobre Pedido</v>
          </cell>
          <cell r="F2803">
            <v>21</v>
          </cell>
        </row>
        <row r="2804">
          <cell r="A2804">
            <v>5581</v>
          </cell>
          <cell r="B2804" t="str">
            <v>TORK PREMIUM HIGIENICO BLANCO</v>
          </cell>
          <cell r="C2804">
            <v>1</v>
          </cell>
          <cell r="D2804">
            <v>1</v>
          </cell>
          <cell r="E2804" t="str">
            <v>Sobre Pedido</v>
          </cell>
          <cell r="F2804">
            <v>14</v>
          </cell>
        </row>
        <row r="2805">
          <cell r="A2805">
            <v>5582</v>
          </cell>
          <cell r="B2805" t="str">
            <v>TORK ADVANCED HIGIENICO BOBINA</v>
          </cell>
          <cell r="C2805">
            <v>1</v>
          </cell>
          <cell r="D2805">
            <v>1</v>
          </cell>
          <cell r="E2805" t="str">
            <v>Sobre Pedido</v>
          </cell>
          <cell r="F2805">
            <v>14</v>
          </cell>
        </row>
        <row r="2806">
          <cell r="A2806">
            <v>5583</v>
          </cell>
          <cell r="B2806" t="str">
            <v>TORK UNIVERSAL HIGIENICO BOBIN</v>
          </cell>
          <cell r="C2806">
            <v>1</v>
          </cell>
          <cell r="D2806">
            <v>1</v>
          </cell>
          <cell r="E2806" t="str">
            <v>Sobre Pedido</v>
          </cell>
          <cell r="F2806">
            <v>21</v>
          </cell>
        </row>
        <row r="2807">
          <cell r="A2807">
            <v>5584</v>
          </cell>
          <cell r="B2807" t="str">
            <v>TORK ADVANCED HIGIENICO BOBINA</v>
          </cell>
          <cell r="C2807">
            <v>1</v>
          </cell>
          <cell r="D2807">
            <v>1</v>
          </cell>
          <cell r="E2807" t="str">
            <v>Sobre Pedido</v>
          </cell>
          <cell r="F2807">
            <v>14</v>
          </cell>
        </row>
        <row r="2808">
          <cell r="A2808">
            <v>5590</v>
          </cell>
          <cell r="B2808" t="str">
            <v>DESP.TORK HIGIENICO BOBINA MIN</v>
          </cell>
          <cell r="C2808">
            <v>1</v>
          </cell>
          <cell r="D2808">
            <v>1</v>
          </cell>
          <cell r="E2808" t="str">
            <v>Sobre Pedido</v>
          </cell>
          <cell r="F2808">
            <v>21</v>
          </cell>
        </row>
        <row r="2809">
          <cell r="A2809">
            <v>5591</v>
          </cell>
          <cell r="B2809" t="str">
            <v>TORK PREMIUM HIGIENICO MINI</v>
          </cell>
          <cell r="C2809">
            <v>1</v>
          </cell>
          <cell r="D2809">
            <v>1</v>
          </cell>
          <cell r="E2809" t="str">
            <v>Sobre Pedido</v>
          </cell>
          <cell r="F2809">
            <v>14</v>
          </cell>
        </row>
        <row r="2810">
          <cell r="A2810">
            <v>5593</v>
          </cell>
          <cell r="B2810" t="str">
            <v>TORK UNIVERSAL HIGIENICO BOBIN</v>
          </cell>
          <cell r="C2810">
            <v>1</v>
          </cell>
          <cell r="D2810">
            <v>1</v>
          </cell>
          <cell r="E2810" t="str">
            <v>Sobre Pedido</v>
          </cell>
          <cell r="F2810">
            <v>21</v>
          </cell>
        </row>
        <row r="2811">
          <cell r="A2811">
            <v>5594</v>
          </cell>
          <cell r="B2811" t="str">
            <v>TORK ADVANCED HIGIENICO BOBINA</v>
          </cell>
          <cell r="C2811">
            <v>1</v>
          </cell>
          <cell r="D2811">
            <v>1</v>
          </cell>
          <cell r="E2811" t="str">
            <v>Sobre Pedido</v>
          </cell>
          <cell r="F2811">
            <v>21</v>
          </cell>
        </row>
        <row r="2812">
          <cell r="A2812">
            <v>5595</v>
          </cell>
          <cell r="B2812" t="str">
            <v>DESPACHADOR TORK JABON LIQUIDO</v>
          </cell>
          <cell r="C2812">
            <v>12</v>
          </cell>
          <cell r="D2812">
            <v>12</v>
          </cell>
          <cell r="E2812" t="str">
            <v>Sobre Pedido</v>
          </cell>
          <cell r="F2812">
            <v>14</v>
          </cell>
        </row>
        <row r="2813">
          <cell r="A2813">
            <v>5596</v>
          </cell>
          <cell r="B2813" t="str">
            <v>TORK PREMIUM JABON LIQ.P/MANOS</v>
          </cell>
          <cell r="C2813">
            <v>1</v>
          </cell>
          <cell r="D2813">
            <v>1</v>
          </cell>
          <cell r="E2813" t="str">
            <v>Sobre Pedido</v>
          </cell>
          <cell r="F2813">
            <v>14</v>
          </cell>
        </row>
        <row r="2814">
          <cell r="A2814">
            <v>5597</v>
          </cell>
          <cell r="B2814" t="str">
            <v>JABONERA ESPUMA BLANCA CAJA</v>
          </cell>
          <cell r="C2814">
            <v>1</v>
          </cell>
          <cell r="D2814">
            <v>1</v>
          </cell>
          <cell r="E2814" t="str">
            <v>Sobre Pedido</v>
          </cell>
          <cell r="F2814">
            <v>21</v>
          </cell>
        </row>
        <row r="2815">
          <cell r="A2815">
            <v>5598</v>
          </cell>
          <cell r="B2815" t="str">
            <v>ESPUMA ANTIBACTERIAL 800 ML</v>
          </cell>
          <cell r="C2815">
            <v>6</v>
          </cell>
          <cell r="D2815">
            <v>6</v>
          </cell>
          <cell r="E2815" t="str">
            <v>Sobre Pedido</v>
          </cell>
          <cell r="F2815">
            <v>21</v>
          </cell>
        </row>
        <row r="2816">
          <cell r="A2816">
            <v>5599</v>
          </cell>
          <cell r="B2816" t="str">
            <v>DESPACHADOR XPRESSNAP CAFE C/4</v>
          </cell>
          <cell r="C2816">
            <v>1</v>
          </cell>
          <cell r="D2816">
            <v>1</v>
          </cell>
          <cell r="E2816" t="str">
            <v>Sobre Pedido</v>
          </cell>
          <cell r="F2816">
            <v>21</v>
          </cell>
        </row>
        <row r="2817">
          <cell r="A2817">
            <v>5600</v>
          </cell>
          <cell r="B2817" t="str">
            <v>XPRESSNAP CAFE NAPKIN 1/4 FOLD</v>
          </cell>
          <cell r="C2817">
            <v>1</v>
          </cell>
          <cell r="D2817">
            <v>1</v>
          </cell>
          <cell r="E2817" t="str">
            <v>Sobre Pedido</v>
          </cell>
          <cell r="F2817">
            <v>21</v>
          </cell>
        </row>
        <row r="2818">
          <cell r="A2818">
            <v>5601</v>
          </cell>
          <cell r="B2818" t="str">
            <v>MAINSTREET XPRESSNAP BLANCO 12</v>
          </cell>
          <cell r="C2818">
            <v>1</v>
          </cell>
          <cell r="D2818">
            <v>1</v>
          </cell>
          <cell r="E2818" t="str">
            <v>Sobre Pedido</v>
          </cell>
          <cell r="F2818">
            <v>28</v>
          </cell>
        </row>
        <row r="2819">
          <cell r="A2819">
            <v>5602</v>
          </cell>
          <cell r="B2819" t="str">
            <v>DESPACHADOR TORK INTERDOBLADA</v>
          </cell>
          <cell r="C2819">
            <v>1</v>
          </cell>
          <cell r="D2819">
            <v>1</v>
          </cell>
          <cell r="E2819" t="str">
            <v>Sobre Pedido</v>
          </cell>
          <cell r="F2819">
            <v>28</v>
          </cell>
        </row>
        <row r="2820">
          <cell r="A2820">
            <v>5603</v>
          </cell>
          <cell r="B2820" t="str">
            <v>DESPACHADOR TORK JABON LIQUIDO</v>
          </cell>
          <cell r="C2820">
            <v>1</v>
          </cell>
          <cell r="D2820">
            <v>1</v>
          </cell>
          <cell r="E2820" t="str">
            <v>Sobre Pedido</v>
          </cell>
          <cell r="F2820">
            <v>28</v>
          </cell>
        </row>
        <row r="2821">
          <cell r="A2821">
            <v>5604</v>
          </cell>
          <cell r="B2821" t="str">
            <v>DESPACHADOR TORK HIGIENICO  BO</v>
          </cell>
          <cell r="C2821">
            <v>1</v>
          </cell>
          <cell r="D2821">
            <v>1</v>
          </cell>
          <cell r="E2821" t="str">
            <v>Sobre Pedido</v>
          </cell>
          <cell r="F2821">
            <v>28</v>
          </cell>
        </row>
        <row r="2822">
          <cell r="A2822">
            <v>5605</v>
          </cell>
          <cell r="B2822" t="str">
            <v>XPRESS NAP CAFE NAPKINS DISPEN</v>
          </cell>
          <cell r="C2822">
            <v>1</v>
          </cell>
          <cell r="D2822">
            <v>1</v>
          </cell>
          <cell r="E2822" t="str">
            <v>Sobre Pedido</v>
          </cell>
          <cell r="F2822">
            <v>28</v>
          </cell>
        </row>
        <row r="2823">
          <cell r="A2823">
            <v>5606</v>
          </cell>
          <cell r="B2823" t="str">
            <v>TORK ADV JABON LIQUIDO MANOS</v>
          </cell>
          <cell r="C2823">
            <v>1</v>
          </cell>
          <cell r="D2823">
            <v>1</v>
          </cell>
          <cell r="E2823" t="str">
            <v>Sobre Pedido</v>
          </cell>
          <cell r="F2823">
            <v>28</v>
          </cell>
        </row>
        <row r="2824">
          <cell r="A2824">
            <v>5607</v>
          </cell>
          <cell r="B2824" t="str">
            <v>XPRESSNAP CAFE NAPKIN 1/4 FOLD</v>
          </cell>
          <cell r="C2824">
            <v>1</v>
          </cell>
          <cell r="D2824">
            <v>1</v>
          </cell>
          <cell r="E2824" t="str">
            <v>Sobre Pedido</v>
          </cell>
          <cell r="F2824">
            <v>28</v>
          </cell>
        </row>
        <row r="2825">
          <cell r="A2825">
            <v>5608</v>
          </cell>
          <cell r="B2825" t="str">
            <v>TORK ADVANCED CENTERFEED ROLL</v>
          </cell>
          <cell r="C2825">
            <v>1</v>
          </cell>
          <cell r="D2825">
            <v>1</v>
          </cell>
          <cell r="E2825" t="str">
            <v>Sobre Pedido</v>
          </cell>
          <cell r="F2825">
            <v>28</v>
          </cell>
        </row>
        <row r="2826">
          <cell r="A2826">
            <v>5609</v>
          </cell>
          <cell r="B2826" t="str">
            <v>DISPENSADOR TORK S1 ELEVATION</v>
          </cell>
          <cell r="C2826">
            <v>1</v>
          </cell>
          <cell r="D2826">
            <v>1</v>
          </cell>
          <cell r="E2826" t="str">
            <v>Sobre Pedido</v>
          </cell>
          <cell r="F2826">
            <v>28</v>
          </cell>
        </row>
        <row r="2827">
          <cell r="A2827">
            <v>5610</v>
          </cell>
          <cell r="B2827" t="str">
            <v>DISPENSADOR TORK S1 ELEVATION</v>
          </cell>
          <cell r="C2827">
            <v>1</v>
          </cell>
          <cell r="D2827">
            <v>1</v>
          </cell>
          <cell r="E2827" t="str">
            <v>Sobre Pedido</v>
          </cell>
          <cell r="F2827">
            <v>28</v>
          </cell>
        </row>
        <row r="2828">
          <cell r="A2828">
            <v>5611</v>
          </cell>
          <cell r="B2828" t="str">
            <v>TORK ADV JABON LIQ. PREMIUM</v>
          </cell>
          <cell r="C2828">
            <v>1</v>
          </cell>
          <cell r="D2828">
            <v>1</v>
          </cell>
          <cell r="E2828" t="str">
            <v>Sobre Pedido</v>
          </cell>
          <cell r="F2828">
            <v>28</v>
          </cell>
        </row>
        <row r="2829">
          <cell r="A2829">
            <v>5612</v>
          </cell>
          <cell r="B2829" t="str">
            <v>TORK DESP SERV XPRESSNAP N4</v>
          </cell>
          <cell r="C2829">
            <v>1</v>
          </cell>
          <cell r="D2829">
            <v>1</v>
          </cell>
          <cell r="E2829" t="str">
            <v>Sobre Pedido</v>
          </cell>
          <cell r="F2829">
            <v>28</v>
          </cell>
        </row>
        <row r="2830">
          <cell r="A2830">
            <v>5613</v>
          </cell>
          <cell r="B2830" t="str">
            <v>TORK DESP SERV XPRESSNAP CAFE</v>
          </cell>
          <cell r="C2830">
            <v>1</v>
          </cell>
          <cell r="D2830">
            <v>1</v>
          </cell>
          <cell r="E2830" t="str">
            <v>Sobre Pedido</v>
          </cell>
          <cell r="F2830">
            <v>28</v>
          </cell>
        </row>
        <row r="2831">
          <cell r="A2831">
            <v>5614</v>
          </cell>
          <cell r="B2831" t="str">
            <v>XPRESSNAP CAFE NAPKIN 1/4 FOLD</v>
          </cell>
          <cell r="C2831">
            <v>1</v>
          </cell>
          <cell r="D2831">
            <v>1</v>
          </cell>
          <cell r="E2831" t="str">
            <v>Sobre Pedido</v>
          </cell>
          <cell r="F2831">
            <v>28</v>
          </cell>
        </row>
        <row r="2832">
          <cell r="A2832">
            <v>5615</v>
          </cell>
          <cell r="B2832" t="str">
            <v>TORK WIPER DE LIMPIEZA VERDE</v>
          </cell>
          <cell r="C2832">
            <v>1</v>
          </cell>
          <cell r="D2832">
            <v>1</v>
          </cell>
          <cell r="E2832" t="str">
            <v>Sobre Pedido</v>
          </cell>
          <cell r="F2832">
            <v>28</v>
          </cell>
        </row>
        <row r="2833">
          <cell r="A2833">
            <v>5616</v>
          </cell>
          <cell r="B2833" t="str">
            <v>TORK WIPER DE LIMPIEZA AZUL</v>
          </cell>
          <cell r="C2833">
            <v>1</v>
          </cell>
          <cell r="D2833">
            <v>1</v>
          </cell>
          <cell r="E2833" t="str">
            <v>Sobre Pedido</v>
          </cell>
          <cell r="F2833">
            <v>28</v>
          </cell>
        </row>
        <row r="2834">
          <cell r="A2834">
            <v>5617</v>
          </cell>
          <cell r="B2834" t="str">
            <v>TORK WIPER D LIMPIEZA AMARILLO</v>
          </cell>
          <cell r="C2834">
            <v>1</v>
          </cell>
          <cell r="D2834">
            <v>1</v>
          </cell>
          <cell r="E2834" t="str">
            <v>Sobre Pedido</v>
          </cell>
          <cell r="F2834">
            <v>28</v>
          </cell>
        </row>
        <row r="2835">
          <cell r="A2835">
            <v>5618</v>
          </cell>
          <cell r="B2835" t="str">
            <v>TORK WIPER DE LIMPIEZA ROJO</v>
          </cell>
          <cell r="C2835">
            <v>1</v>
          </cell>
          <cell r="D2835">
            <v>1</v>
          </cell>
          <cell r="E2835" t="str">
            <v>Sobre Pedido</v>
          </cell>
          <cell r="F2835">
            <v>28</v>
          </cell>
        </row>
        <row r="2836">
          <cell r="A2836">
            <v>5619</v>
          </cell>
          <cell r="B2836" t="str">
            <v>TORK PREM HCON 48/1 500´s HD</v>
          </cell>
          <cell r="C2836">
            <v>1</v>
          </cell>
          <cell r="D2836">
            <v>1</v>
          </cell>
          <cell r="E2836" t="str">
            <v>Sobre Pedido</v>
          </cell>
          <cell r="F2836">
            <v>28</v>
          </cell>
        </row>
        <row r="2837">
          <cell r="A2837">
            <v>5620</v>
          </cell>
          <cell r="B2837" t="str">
            <v>TORK ADVANCED FACIAL</v>
          </cell>
          <cell r="C2837">
            <v>1</v>
          </cell>
          <cell r="D2837">
            <v>1</v>
          </cell>
          <cell r="E2837" t="str">
            <v>Sobre Pedido</v>
          </cell>
          <cell r="F2837">
            <v>28</v>
          </cell>
        </row>
        <row r="2838">
          <cell r="A2838">
            <v>5624</v>
          </cell>
          <cell r="B2838" t="str">
            <v>MARLI 360 MT.HD CAJA C/6 ROLLO</v>
          </cell>
          <cell r="C2838">
            <v>1</v>
          </cell>
          <cell r="D2838">
            <v>1</v>
          </cell>
          <cell r="E2838" t="str">
            <v>Sobre Pedido</v>
          </cell>
          <cell r="F2838">
            <v>35</v>
          </cell>
        </row>
        <row r="2839">
          <cell r="A2839">
            <v>5625</v>
          </cell>
          <cell r="B2839" t="str">
            <v>MARLI 180 MT.HD CAJA C/12ROLLO</v>
          </cell>
          <cell r="C2839">
            <v>1</v>
          </cell>
          <cell r="D2839">
            <v>1</v>
          </cell>
          <cell r="E2839" t="str">
            <v>Sobre Pedido</v>
          </cell>
          <cell r="F2839">
            <v>14</v>
          </cell>
        </row>
        <row r="2840">
          <cell r="A2840">
            <v>5650</v>
          </cell>
          <cell r="B2840" t="str">
            <v>TELAS NARANJA 35 X 35 PAQ C/2</v>
          </cell>
          <cell r="C2840">
            <v>1</v>
          </cell>
          <cell r="D2840">
            <v>1</v>
          </cell>
          <cell r="E2840" t="str">
            <v>Stock</v>
          </cell>
          <cell r="F2840">
            <v>28</v>
          </cell>
        </row>
        <row r="2841">
          <cell r="A2841">
            <v>5651</v>
          </cell>
          <cell r="B2841" t="str">
            <v>TELAS NARANJA 35 X 35 PAQ C/2</v>
          </cell>
          <cell r="C2841">
            <v>1</v>
          </cell>
          <cell r="D2841">
            <v>1</v>
          </cell>
          <cell r="E2841" t="str">
            <v>Stock</v>
          </cell>
          <cell r="F2841">
            <v>8</v>
          </cell>
        </row>
        <row r="2842">
          <cell r="A2842">
            <v>5652</v>
          </cell>
          <cell r="B2842" t="str">
            <v>LLAVE DE REFACCION P/JABONERA</v>
          </cell>
          <cell r="C2842">
            <v>1</v>
          </cell>
          <cell r="D2842">
            <v>1</v>
          </cell>
          <cell r="E2842" t="str">
            <v>Sobre Pedido</v>
          </cell>
          <cell r="F2842">
            <v>28</v>
          </cell>
        </row>
        <row r="2843">
          <cell r="A2843">
            <v>5700</v>
          </cell>
          <cell r="B2843" t="str">
            <v>PAPEL HIGIENICO BLANCO 250 HD</v>
          </cell>
          <cell r="C2843">
            <v>1</v>
          </cell>
          <cell r="D2843">
            <v>1</v>
          </cell>
          <cell r="E2843" t="str">
            <v>Sobre Pedido</v>
          </cell>
          <cell r="F2843">
            <v>21</v>
          </cell>
        </row>
        <row r="2844">
          <cell r="A2844">
            <v>5829</v>
          </cell>
          <cell r="B2844" t="str">
            <v>H4949723 PAN ASSY</v>
          </cell>
          <cell r="C2844">
            <v>1</v>
          </cell>
          <cell r="D2844">
            <v>1</v>
          </cell>
          <cell r="E2844" t="str">
            <v>Stock</v>
          </cell>
          <cell r="F2844">
            <v>21</v>
          </cell>
        </row>
        <row r="2845">
          <cell r="A2845">
            <v>5870</v>
          </cell>
          <cell r="B2845" t="str">
            <v>1400 WYPALL X80 SHOPPRO (41055</v>
          </cell>
          <cell r="C2845">
            <v>1</v>
          </cell>
          <cell r="D2845">
            <v>1</v>
          </cell>
          <cell r="E2845" t="str">
            <v>Sobre Pedido</v>
          </cell>
          <cell r="F2845">
            <v>7</v>
          </cell>
        </row>
        <row r="2846">
          <cell r="A2846">
            <v>5871</v>
          </cell>
          <cell r="B2846" t="str">
            <v>1420 WYPALL X60 TERIROLLO</v>
          </cell>
          <cell r="C2846">
            <v>1</v>
          </cell>
          <cell r="D2846">
            <v>1</v>
          </cell>
          <cell r="E2846" t="str">
            <v>Sobre Pedido</v>
          </cell>
          <cell r="F2846">
            <v>7</v>
          </cell>
        </row>
        <row r="2847">
          <cell r="A2847">
            <v>5872</v>
          </cell>
          <cell r="B2847" t="str">
            <v>1421 WYPALL X60 TERI POP UP</v>
          </cell>
          <cell r="C2847">
            <v>1</v>
          </cell>
          <cell r="D2847">
            <v>1</v>
          </cell>
          <cell r="E2847" t="str">
            <v>Sobre Pedido</v>
          </cell>
          <cell r="F2847">
            <v>7</v>
          </cell>
        </row>
        <row r="2848">
          <cell r="A2848">
            <v>5873</v>
          </cell>
          <cell r="B2848" t="str">
            <v>5701 WYPALL L40</v>
          </cell>
          <cell r="C2848">
            <v>1</v>
          </cell>
          <cell r="D2848">
            <v>1</v>
          </cell>
          <cell r="E2848" t="str">
            <v>Sobre Pedido</v>
          </cell>
          <cell r="F2848">
            <v>7</v>
          </cell>
        </row>
        <row r="2849">
          <cell r="A2849">
            <v>5874</v>
          </cell>
          <cell r="B2849" t="str">
            <v>5810 WYPALL L30 ECONOMIZER</v>
          </cell>
          <cell r="C2849">
            <v>1</v>
          </cell>
          <cell r="D2849">
            <v>1</v>
          </cell>
          <cell r="E2849" t="str">
            <v>Sobre Pedido</v>
          </cell>
          <cell r="F2849">
            <v>7</v>
          </cell>
        </row>
        <row r="2850">
          <cell r="A2850">
            <v>5880</v>
          </cell>
          <cell r="B2850" t="str">
            <v>90413 HIGIENICO KLEENEX TRADIC</v>
          </cell>
          <cell r="C2850">
            <v>1</v>
          </cell>
          <cell r="D2850">
            <v>1</v>
          </cell>
          <cell r="E2850" t="str">
            <v>Sobre Pedido</v>
          </cell>
          <cell r="F2850">
            <v>7</v>
          </cell>
        </row>
        <row r="2851">
          <cell r="A2851">
            <v>5881</v>
          </cell>
          <cell r="B2851" t="str">
            <v>90483 HIGIENICO KLEENEX 300M</v>
          </cell>
          <cell r="C2851">
            <v>1</v>
          </cell>
          <cell r="D2851">
            <v>1</v>
          </cell>
          <cell r="E2851" t="str">
            <v>Sobre Pedido</v>
          </cell>
          <cell r="F2851">
            <v>7</v>
          </cell>
        </row>
        <row r="2852">
          <cell r="A2852">
            <v>5882</v>
          </cell>
          <cell r="B2852" t="str">
            <v>90495 HIGIENICO CRISOBA 515M</v>
          </cell>
          <cell r="C2852">
            <v>1</v>
          </cell>
          <cell r="D2852">
            <v>1</v>
          </cell>
          <cell r="E2852" t="str">
            <v>Sobre Pedido</v>
          </cell>
          <cell r="F2852">
            <v>7</v>
          </cell>
        </row>
        <row r="2853">
          <cell r="A2853">
            <v>5888</v>
          </cell>
          <cell r="B2853" t="str">
            <v>90499 HIGIENICO KIMLARK 510 M.</v>
          </cell>
          <cell r="C2853">
            <v>1</v>
          </cell>
          <cell r="D2853">
            <v>1</v>
          </cell>
          <cell r="E2853" t="str">
            <v>Sobre Pedido</v>
          </cell>
          <cell r="F2853">
            <v>7</v>
          </cell>
        </row>
        <row r="2854">
          <cell r="A2854">
            <v>5889</v>
          </cell>
          <cell r="B2854" t="str">
            <v>92201 TOALLA INTERDOB. CRISOBA</v>
          </cell>
          <cell r="C2854">
            <v>1</v>
          </cell>
          <cell r="D2854">
            <v>1</v>
          </cell>
          <cell r="E2854" t="str">
            <v>Sobre Pedido</v>
          </cell>
          <cell r="F2854">
            <v>7</v>
          </cell>
        </row>
        <row r="2855">
          <cell r="A2855">
            <v>5895</v>
          </cell>
          <cell r="B2855" t="str">
            <v>92215 TOALLA EN ROLLO KLEENEX</v>
          </cell>
          <cell r="C2855">
            <v>1</v>
          </cell>
          <cell r="D2855">
            <v>1</v>
          </cell>
          <cell r="E2855" t="str">
            <v>Sobre Pedido</v>
          </cell>
          <cell r="F2855">
            <v>7</v>
          </cell>
        </row>
        <row r="2856">
          <cell r="A2856">
            <v>5896</v>
          </cell>
          <cell r="B2856" t="str">
            <v>92217 TOALLA EN ROLLO CRISOBA</v>
          </cell>
          <cell r="C2856">
            <v>1</v>
          </cell>
          <cell r="D2856">
            <v>1</v>
          </cell>
          <cell r="E2856" t="str">
            <v>Sobre Pedido</v>
          </cell>
          <cell r="F2856">
            <v>7</v>
          </cell>
        </row>
        <row r="2857">
          <cell r="A2857">
            <v>5897</v>
          </cell>
          <cell r="B2857" t="str">
            <v>92220 TOALLA EN ROLLO MARLI</v>
          </cell>
          <cell r="C2857">
            <v>1</v>
          </cell>
          <cell r="D2857">
            <v>1</v>
          </cell>
          <cell r="E2857" t="str">
            <v>Sobre Pedido</v>
          </cell>
          <cell r="F2857">
            <v>7</v>
          </cell>
        </row>
        <row r="2858">
          <cell r="A2858">
            <v>5902</v>
          </cell>
          <cell r="B2858" t="str">
            <v>CONCRESEL 210  FRON 1 UND</v>
          </cell>
          <cell r="C2858">
            <v>1</v>
          </cell>
          <cell r="D2858">
            <v>1</v>
          </cell>
          <cell r="E2858" t="str">
            <v>Sobre Pedido</v>
          </cell>
          <cell r="F2858">
            <v>14</v>
          </cell>
        </row>
        <row r="2859">
          <cell r="A2859">
            <v>5907</v>
          </cell>
          <cell r="B2859" t="str">
            <v>PIGMENTO BRIGHT YEL 1 UND</v>
          </cell>
          <cell r="C2859">
            <v>1</v>
          </cell>
          <cell r="D2859">
            <v>1</v>
          </cell>
          <cell r="E2859" t="str">
            <v>Sobre Pedido</v>
          </cell>
          <cell r="F2859">
            <v>14</v>
          </cell>
        </row>
        <row r="2860">
          <cell r="A2860">
            <v>5910</v>
          </cell>
          <cell r="B2860" t="str">
            <v>CONCRESEL 220 FRONTERA 1 UD</v>
          </cell>
          <cell r="C2860">
            <v>1</v>
          </cell>
          <cell r="D2860">
            <v>1</v>
          </cell>
          <cell r="E2860" t="str">
            <v>Sobre Pedido</v>
          </cell>
          <cell r="F2860">
            <v>21</v>
          </cell>
        </row>
        <row r="2861">
          <cell r="A2861">
            <v>5911</v>
          </cell>
          <cell r="B2861" t="str">
            <v>PUÑO POLIPROPILENO P/ESC</v>
          </cell>
          <cell r="C2861">
            <v>6</v>
          </cell>
          <cell r="D2861">
            <v>6</v>
          </cell>
          <cell r="E2861" t="str">
            <v>Sobre Pedido</v>
          </cell>
          <cell r="F2861">
            <v>21</v>
          </cell>
        </row>
        <row r="2862">
          <cell r="A2862">
            <v>5912</v>
          </cell>
          <cell r="B2862" t="str">
            <v>JALADOR P/PISOS INTERCAMBIABLE</v>
          </cell>
          <cell r="C2862">
            <v>12</v>
          </cell>
          <cell r="D2862">
            <v>12</v>
          </cell>
          <cell r="E2862" t="str">
            <v>Sobre Pedido</v>
          </cell>
          <cell r="F2862">
            <v>21</v>
          </cell>
        </row>
        <row r="2863">
          <cell r="A2863">
            <v>5913</v>
          </cell>
          <cell r="B2863" t="str">
            <v>ESCOBILLON CURVO PARA LIMPIAR</v>
          </cell>
          <cell r="C2863">
            <v>4</v>
          </cell>
          <cell r="D2863">
            <v>4</v>
          </cell>
          <cell r="E2863" t="str">
            <v>Sobre Pedido</v>
          </cell>
          <cell r="F2863">
            <v>21</v>
          </cell>
        </row>
        <row r="2864">
          <cell r="A2864">
            <v>5914</v>
          </cell>
          <cell r="B2864" t="str">
            <v>ESCOBA PARA LOBBY</v>
          </cell>
          <cell r="C2864">
            <v>6</v>
          </cell>
          <cell r="D2864">
            <v>6</v>
          </cell>
          <cell r="E2864" t="str">
            <v>Sobre Pedido</v>
          </cell>
          <cell r="F2864">
            <v>21</v>
          </cell>
        </row>
        <row r="2865">
          <cell r="A2865">
            <v>5915</v>
          </cell>
          <cell r="B2865" t="str">
            <v>BASTON PARA ESCOBA LOBBY</v>
          </cell>
          <cell r="C2865">
            <v>6</v>
          </cell>
          <cell r="D2865">
            <v>6</v>
          </cell>
          <cell r="E2865" t="str">
            <v>Sobre Pedido</v>
          </cell>
          <cell r="F2865">
            <v>21</v>
          </cell>
        </row>
        <row r="2866">
          <cell r="A2866">
            <v>5916</v>
          </cell>
          <cell r="B2866" t="str">
            <v>TRAPEADOR TRADICIONAL</v>
          </cell>
          <cell r="C2866">
            <v>12</v>
          </cell>
          <cell r="D2866">
            <v>12</v>
          </cell>
          <cell r="E2866" t="str">
            <v>Sobre Pedido</v>
          </cell>
          <cell r="F2866">
            <v>21</v>
          </cell>
        </row>
        <row r="2867">
          <cell r="A2867">
            <v>5917</v>
          </cell>
          <cell r="B2867" t="str">
            <v>TRAPEADOR TRADICIONAL 400g</v>
          </cell>
          <cell r="C2867">
            <v>12</v>
          </cell>
          <cell r="D2867">
            <v>12</v>
          </cell>
          <cell r="E2867" t="str">
            <v>Sobre Pedido</v>
          </cell>
          <cell r="F2867">
            <v>21</v>
          </cell>
        </row>
        <row r="2868">
          <cell r="A2868">
            <v>5918</v>
          </cell>
          <cell r="B2868" t="str">
            <v>CEPILLO BLOCK MADERA P/VIDRIOS</v>
          </cell>
          <cell r="C2868">
            <v>12</v>
          </cell>
          <cell r="D2868">
            <v>12</v>
          </cell>
          <cell r="E2868" t="str">
            <v>Sobre Pedido</v>
          </cell>
          <cell r="F2868">
            <v>21</v>
          </cell>
        </row>
        <row r="2869">
          <cell r="A2869">
            <v>5919</v>
          </cell>
          <cell r="B2869" t="str">
            <v>REPUESTO ECOSTRIPS TRAPEADOR</v>
          </cell>
          <cell r="C2869">
            <v>24</v>
          </cell>
          <cell r="D2869">
            <v>24</v>
          </cell>
          <cell r="E2869" t="str">
            <v>Sobre Pedido</v>
          </cell>
          <cell r="F2869">
            <v>21</v>
          </cell>
        </row>
        <row r="2870">
          <cell r="A2870">
            <v>5920</v>
          </cell>
          <cell r="B2870" t="str">
            <v>REPUESTO ECOSTRIPS TRAPEADOR</v>
          </cell>
          <cell r="C2870">
            <v>24</v>
          </cell>
          <cell r="D2870">
            <v>24</v>
          </cell>
          <cell r="E2870" t="str">
            <v>Sobre Pedido</v>
          </cell>
          <cell r="F2870">
            <v>21</v>
          </cell>
        </row>
        <row r="2871">
          <cell r="A2871">
            <v>5921</v>
          </cell>
          <cell r="B2871" t="str">
            <v>REPUESTO ECOSTRIPS TRAPEADOR</v>
          </cell>
          <cell r="C2871">
            <v>24</v>
          </cell>
          <cell r="D2871">
            <v>24</v>
          </cell>
          <cell r="E2871" t="str">
            <v>Sobre Pedido</v>
          </cell>
          <cell r="F2871">
            <v>21</v>
          </cell>
        </row>
        <row r="2872">
          <cell r="A2872">
            <v>5922</v>
          </cell>
          <cell r="B2872" t="str">
            <v>REPUESTO ECOSTRIPS TRAPEADOR</v>
          </cell>
          <cell r="C2872">
            <v>24</v>
          </cell>
          <cell r="D2872">
            <v>24</v>
          </cell>
          <cell r="E2872" t="str">
            <v>Sobre Pedido</v>
          </cell>
          <cell r="F2872">
            <v>21</v>
          </cell>
        </row>
        <row r="2873">
          <cell r="A2873">
            <v>5923</v>
          </cell>
          <cell r="B2873" t="str">
            <v>JALADOR PROFESIONAL PARA  CRIS</v>
          </cell>
          <cell r="C2873">
            <v>30</v>
          </cell>
          <cell r="D2873">
            <v>30</v>
          </cell>
          <cell r="E2873" t="str">
            <v>Sobre Pedido</v>
          </cell>
          <cell r="F2873">
            <v>21</v>
          </cell>
        </row>
        <row r="2874">
          <cell r="A2874">
            <v>5924</v>
          </cell>
          <cell r="B2874" t="str">
            <v>CARRO PARA CONSERJE</v>
          </cell>
          <cell r="C2874">
            <v>1</v>
          </cell>
          <cell r="D2874">
            <v>1</v>
          </cell>
          <cell r="E2874" t="str">
            <v>Sobre Pedido</v>
          </cell>
          <cell r="F2874">
            <v>21</v>
          </cell>
        </row>
        <row r="2875">
          <cell r="A2875">
            <v>5925</v>
          </cell>
          <cell r="B2875" t="str">
            <v>RUEDAS PARA CUBETA 22L</v>
          </cell>
          <cell r="C2875">
            <v>4</v>
          </cell>
          <cell r="D2875">
            <v>4</v>
          </cell>
          <cell r="E2875" t="str">
            <v>Sobre Pedido</v>
          </cell>
          <cell r="F2875">
            <v>21</v>
          </cell>
        </row>
        <row r="2876">
          <cell r="A2876">
            <v>5926</v>
          </cell>
          <cell r="B2876" t="str">
            <v>GANCHOS PARA CUBETA 22L</v>
          </cell>
          <cell r="C2876">
            <v>2</v>
          </cell>
          <cell r="D2876">
            <v>2</v>
          </cell>
          <cell r="E2876" t="str">
            <v>Sobre Pedido</v>
          </cell>
          <cell r="F2876">
            <v>21</v>
          </cell>
        </row>
        <row r="2877">
          <cell r="A2877">
            <v>5927</v>
          </cell>
          <cell r="B2877" t="str">
            <v>CORDON PARA CEPILLO DE MANOS</v>
          </cell>
          <cell r="C2877">
            <v>12</v>
          </cell>
          <cell r="D2877">
            <v>12</v>
          </cell>
          <cell r="E2877" t="str">
            <v>Sobre Pedido</v>
          </cell>
          <cell r="F2877">
            <v>21</v>
          </cell>
        </row>
        <row r="2878">
          <cell r="A2878">
            <v>6000</v>
          </cell>
          <cell r="B2878" t="str">
            <v>TRADICIONAL 250 HD 8 PAQ/12 RL</v>
          </cell>
          <cell r="C2878">
            <v>12</v>
          </cell>
          <cell r="D2878">
            <v>12</v>
          </cell>
          <cell r="E2878" t="str">
            <v>Sobre Pedido</v>
          </cell>
          <cell r="F2878">
            <v>35</v>
          </cell>
        </row>
        <row r="2879">
          <cell r="A2879">
            <v>6001</v>
          </cell>
          <cell r="B2879" t="str">
            <v>JABON KIMBERLY ESPUMA 800 ML</v>
          </cell>
          <cell r="C2879">
            <v>1</v>
          </cell>
          <cell r="D2879">
            <v>1</v>
          </cell>
          <cell r="E2879" t="str">
            <v>Sobre Pedido</v>
          </cell>
          <cell r="F2879">
            <v>21</v>
          </cell>
        </row>
        <row r="2880">
          <cell r="A2880">
            <v>6002</v>
          </cell>
          <cell r="B2880" t="str">
            <v>PAPEL HIGIENICO BLANCO 250HD</v>
          </cell>
          <cell r="C2880">
            <v>1</v>
          </cell>
          <cell r="D2880">
            <v>1</v>
          </cell>
          <cell r="E2880" t="str">
            <v>Sobre Pedido</v>
          </cell>
          <cell r="F2880">
            <v>14</v>
          </cell>
        </row>
        <row r="2881">
          <cell r="A2881">
            <v>6003</v>
          </cell>
          <cell r="B2881" t="str">
            <v>TOALLAS PAPEL P/ SECADO TRES</v>
          </cell>
          <cell r="C2881">
            <v>1</v>
          </cell>
          <cell r="D2881">
            <v>1</v>
          </cell>
          <cell r="E2881" t="str">
            <v>Sobre Pedido</v>
          </cell>
          <cell r="F2881">
            <v>8</v>
          </cell>
        </row>
        <row r="2882">
          <cell r="A2882">
            <v>6004</v>
          </cell>
          <cell r="B2882" t="str">
            <v>TRADICIONAL 250 HD 4 PAQ/12 RL</v>
          </cell>
          <cell r="C2882">
            <v>1</v>
          </cell>
          <cell r="D2882">
            <v>1</v>
          </cell>
          <cell r="E2882" t="str">
            <v>Sobre Pedido</v>
          </cell>
          <cell r="F2882">
            <v>35</v>
          </cell>
        </row>
        <row r="2883">
          <cell r="A2883">
            <v>6005</v>
          </cell>
          <cell r="B2883" t="str">
            <v>TOALLA EN ROLLO 180 M</v>
          </cell>
          <cell r="C2883">
            <v>1</v>
          </cell>
          <cell r="D2883">
            <v>1</v>
          </cell>
          <cell r="E2883" t="str">
            <v>Sobre Pedido</v>
          </cell>
          <cell r="F2883">
            <v>7</v>
          </cell>
        </row>
        <row r="2884">
          <cell r="A2884">
            <v>6009</v>
          </cell>
          <cell r="B2884" t="str">
            <v>TOALLA EN ROLLO NATURAL H/S</v>
          </cell>
          <cell r="C2884">
            <v>1</v>
          </cell>
          <cell r="D2884">
            <v>1</v>
          </cell>
          <cell r="E2884" t="str">
            <v>Stock</v>
          </cell>
          <cell r="F2884">
            <v>8</v>
          </cell>
        </row>
        <row r="2885">
          <cell r="A2885">
            <v>6010</v>
          </cell>
          <cell r="B2885" t="str">
            <v>TOALLA EN ROLLO BLANCA H/S</v>
          </cell>
          <cell r="C2885">
            <v>1</v>
          </cell>
          <cell r="D2885">
            <v>1</v>
          </cell>
          <cell r="E2885" t="str">
            <v>Stock</v>
          </cell>
          <cell r="F2885">
            <v>8</v>
          </cell>
        </row>
        <row r="2886">
          <cell r="A2886">
            <v>6011</v>
          </cell>
          <cell r="B2886" t="str">
            <v>TOALLA INTERDOBLADA NATURAL HS</v>
          </cell>
          <cell r="C2886">
            <v>1</v>
          </cell>
          <cell r="D2886">
            <v>1</v>
          </cell>
          <cell r="E2886" t="str">
            <v>Stock</v>
          </cell>
          <cell r="F2886">
            <v>8</v>
          </cell>
        </row>
        <row r="2887">
          <cell r="A2887">
            <v>6012</v>
          </cell>
          <cell r="B2887" t="str">
            <v>TOALLA INTERDOBLADA BLANCA HS</v>
          </cell>
          <cell r="C2887">
            <v>1</v>
          </cell>
          <cell r="D2887">
            <v>1</v>
          </cell>
          <cell r="E2887" t="str">
            <v>Stock</v>
          </cell>
          <cell r="F2887">
            <v>8</v>
          </cell>
        </row>
        <row r="2888">
          <cell r="A2888">
            <v>6013</v>
          </cell>
          <cell r="B2888" t="str">
            <v>TOALLA INTERDOBLADA BLANCA H/D</v>
          </cell>
          <cell r="C2888">
            <v>1</v>
          </cell>
          <cell r="D2888">
            <v>1</v>
          </cell>
          <cell r="E2888" t="str">
            <v>Stock</v>
          </cell>
          <cell r="F2888">
            <v>28</v>
          </cell>
        </row>
        <row r="2889">
          <cell r="A2889">
            <v>6014</v>
          </cell>
          <cell r="B2889" t="str">
            <v>PAPEL HIGIENICO ROLLO HD ANCHO</v>
          </cell>
          <cell r="C2889">
            <v>1</v>
          </cell>
          <cell r="D2889">
            <v>1</v>
          </cell>
          <cell r="E2889" t="str">
            <v>Sobre Pedido</v>
          </cell>
          <cell r="F2889">
            <v>14</v>
          </cell>
        </row>
        <row r="2890">
          <cell r="A2890">
            <v>6050</v>
          </cell>
          <cell r="B2890" t="str">
            <v>HIGIENICO PRECORTADO HD 200m</v>
          </cell>
          <cell r="C2890">
            <v>1</v>
          </cell>
          <cell r="D2890">
            <v>1</v>
          </cell>
          <cell r="E2890" t="str">
            <v>Sobre Pedido</v>
          </cell>
          <cell r="F2890">
            <v>21</v>
          </cell>
        </row>
        <row r="2891">
          <cell r="A2891">
            <v>6051</v>
          </cell>
          <cell r="B2891" t="str">
            <v>TOALLA ROLLO CONTINUO 21"</v>
          </cell>
          <cell r="C2891">
            <v>1</v>
          </cell>
          <cell r="D2891">
            <v>1</v>
          </cell>
          <cell r="E2891" t="str">
            <v>Sobre Pedido</v>
          </cell>
          <cell r="F2891">
            <v>21</v>
          </cell>
        </row>
        <row r="2892">
          <cell r="A2892">
            <v>6052</v>
          </cell>
          <cell r="B2892" t="str">
            <v>TOALLA ROLLO CONTINUO 25"</v>
          </cell>
          <cell r="C2892">
            <v>1</v>
          </cell>
          <cell r="D2892">
            <v>1</v>
          </cell>
          <cell r="E2892" t="str">
            <v>Sobre Pedido</v>
          </cell>
          <cell r="F2892">
            <v>21</v>
          </cell>
        </row>
        <row r="2893">
          <cell r="A2893">
            <v>6067</v>
          </cell>
          <cell r="B2893" t="str">
            <v>JALADOR</v>
          </cell>
          <cell r="C2893">
            <v>10</v>
          </cell>
          <cell r="D2893">
            <v>10</v>
          </cell>
          <cell r="E2893" t="str">
            <v>Sobre Pedido</v>
          </cell>
          <cell r="F2893">
            <v>21</v>
          </cell>
        </row>
        <row r="2894">
          <cell r="A2894">
            <v>6091</v>
          </cell>
          <cell r="B2894" t="str">
            <v>DESPACHADOR HIGIENICO NEGRO 9"</v>
          </cell>
          <cell r="C2894">
            <v>1</v>
          </cell>
          <cell r="D2894">
            <v>1</v>
          </cell>
          <cell r="E2894" t="str">
            <v>Stock</v>
          </cell>
          <cell r="F2894">
            <v>8</v>
          </cell>
        </row>
        <row r="2895">
          <cell r="A2895">
            <v>6092</v>
          </cell>
          <cell r="B2895" t="str">
            <v>DESPACHADOR HIGIENICO NEGRO12"</v>
          </cell>
          <cell r="C2895">
            <v>1</v>
          </cell>
          <cell r="D2895">
            <v>1</v>
          </cell>
          <cell r="E2895" t="str">
            <v>Stock</v>
          </cell>
          <cell r="F2895">
            <v>8</v>
          </cell>
        </row>
        <row r="2896">
          <cell r="A2896">
            <v>6093</v>
          </cell>
          <cell r="B2896" t="str">
            <v>DESPACHADOR TOALLA ROLLO NEGRO</v>
          </cell>
          <cell r="C2896">
            <v>1</v>
          </cell>
          <cell r="D2896">
            <v>1</v>
          </cell>
          <cell r="E2896" t="str">
            <v>Stock</v>
          </cell>
          <cell r="F2896">
            <v>8</v>
          </cell>
        </row>
        <row r="2897">
          <cell r="A2897">
            <v>6094</v>
          </cell>
          <cell r="B2897" t="str">
            <v>DESPACH. TOALLA INTER. NEGRO</v>
          </cell>
          <cell r="C2897">
            <v>1</v>
          </cell>
          <cell r="D2897">
            <v>1</v>
          </cell>
          <cell r="E2897" t="str">
            <v>Stock</v>
          </cell>
          <cell r="F2897">
            <v>8</v>
          </cell>
        </row>
        <row r="2898">
          <cell r="A2898">
            <v>6095</v>
          </cell>
          <cell r="B2898" t="str">
            <v>DESPACH. TOALLA MINI INTERDOB.</v>
          </cell>
          <cell r="C2898">
            <v>1</v>
          </cell>
          <cell r="D2898">
            <v>1</v>
          </cell>
          <cell r="E2898" t="str">
            <v>Stock</v>
          </cell>
          <cell r="F2898">
            <v>8</v>
          </cell>
        </row>
        <row r="2899">
          <cell r="A2899">
            <v>6101</v>
          </cell>
          <cell r="B2899" t="str">
            <v>KEY SANITIZANTE S.B. 0.25 LTS</v>
          </cell>
          <cell r="C2899">
            <v>12</v>
          </cell>
          <cell r="D2899">
            <v>12</v>
          </cell>
          <cell r="E2899" t="str">
            <v>Stock</v>
          </cell>
          <cell r="F2899">
            <v>7</v>
          </cell>
        </row>
        <row r="2900">
          <cell r="A2900">
            <v>6104</v>
          </cell>
          <cell r="B2900" t="str">
            <v>KEY SANITIZANTE SUPER BASE 20L</v>
          </cell>
          <cell r="C2900">
            <v>1</v>
          </cell>
          <cell r="D2900">
            <v>1</v>
          </cell>
          <cell r="E2900" t="str">
            <v>Stock</v>
          </cell>
          <cell r="F2900">
            <v>7</v>
          </cell>
        </row>
        <row r="2901">
          <cell r="A2901">
            <v>6111</v>
          </cell>
          <cell r="B2901" t="str">
            <v>KEY TRIPLE ACCION PARAISO S.B.</v>
          </cell>
          <cell r="C2901">
            <v>12</v>
          </cell>
          <cell r="D2901">
            <v>12</v>
          </cell>
          <cell r="E2901" t="str">
            <v>Sobre Pedido</v>
          </cell>
          <cell r="F2901">
            <v>21</v>
          </cell>
        </row>
        <row r="2902">
          <cell r="A2902">
            <v>6113</v>
          </cell>
          <cell r="B2902" t="str">
            <v>KEY TRIPLE ACC.PARAISO NVONCC4</v>
          </cell>
          <cell r="C2902">
            <v>4</v>
          </cell>
          <cell r="D2902">
            <v>4</v>
          </cell>
          <cell r="E2902" t="str">
            <v>Stock</v>
          </cell>
          <cell r="F2902">
            <v>8</v>
          </cell>
        </row>
        <row r="2903">
          <cell r="A2903">
            <v>6114</v>
          </cell>
          <cell r="B2903" t="str">
            <v>KEY TRIPLE ACCION PARAISO S.B.</v>
          </cell>
          <cell r="C2903">
            <v>1</v>
          </cell>
          <cell r="D2903">
            <v>1</v>
          </cell>
          <cell r="E2903" t="str">
            <v>Stock</v>
          </cell>
          <cell r="F2903">
            <v>8</v>
          </cell>
        </row>
        <row r="2904">
          <cell r="A2904">
            <v>6116</v>
          </cell>
          <cell r="B2904" t="str">
            <v>KEY PARAISO 0.25 LT.</v>
          </cell>
          <cell r="C2904">
            <v>12</v>
          </cell>
          <cell r="D2904">
            <v>12</v>
          </cell>
          <cell r="E2904" t="str">
            <v>Sobre Pedido</v>
          </cell>
          <cell r="F2904">
            <v>21</v>
          </cell>
        </row>
        <row r="2905">
          <cell r="A2905">
            <v>6118</v>
          </cell>
          <cell r="B2905" t="str">
            <v>KEY PARAISO 4 LTS.</v>
          </cell>
          <cell r="C2905">
            <v>4</v>
          </cell>
          <cell r="D2905">
            <v>4</v>
          </cell>
          <cell r="E2905" t="str">
            <v>Stock</v>
          </cell>
          <cell r="F2905">
            <v>8</v>
          </cell>
        </row>
        <row r="2906">
          <cell r="A2906">
            <v>6119</v>
          </cell>
          <cell r="B2906" t="str">
            <v>KEY PARAISO 20 LTS.</v>
          </cell>
          <cell r="C2906">
            <v>1</v>
          </cell>
          <cell r="D2906">
            <v>1</v>
          </cell>
          <cell r="E2906" t="str">
            <v>Stock</v>
          </cell>
          <cell r="F2906">
            <v>8</v>
          </cell>
        </row>
        <row r="2907">
          <cell r="A2907">
            <v>6120</v>
          </cell>
          <cell r="B2907" t="str">
            <v>KEY PARAISO 200 LT</v>
          </cell>
          <cell r="C2907">
            <v>1</v>
          </cell>
          <cell r="D2907">
            <v>1</v>
          </cell>
          <cell r="E2907" t="str">
            <v>Stock</v>
          </cell>
          <cell r="F2907">
            <v>7</v>
          </cell>
        </row>
        <row r="2908">
          <cell r="A2908">
            <v>6121</v>
          </cell>
          <cell r="B2908" t="str">
            <v>JABON ESP.ALMEND.CART.MAN.1.3L</v>
          </cell>
          <cell r="C2908">
            <v>3</v>
          </cell>
          <cell r="D2908">
            <v>3</v>
          </cell>
          <cell r="E2908" t="str">
            <v>Stock</v>
          </cell>
          <cell r="F2908">
            <v>14</v>
          </cell>
        </row>
        <row r="2909">
          <cell r="A2909">
            <v>6122</v>
          </cell>
          <cell r="B2909" t="str">
            <v>JABON ESP.ALMEND.CART.AUT.1.3L</v>
          </cell>
          <cell r="C2909">
            <v>3</v>
          </cell>
          <cell r="D2909">
            <v>3</v>
          </cell>
          <cell r="E2909" t="str">
            <v>Stock</v>
          </cell>
          <cell r="F2909">
            <v>14</v>
          </cell>
        </row>
        <row r="2910">
          <cell r="A2910">
            <v>6123</v>
          </cell>
          <cell r="B2910" t="str">
            <v>KEY JABON ESPUMA ALMENDRAS 4LT</v>
          </cell>
          <cell r="C2910">
            <v>4</v>
          </cell>
          <cell r="D2910">
            <v>4</v>
          </cell>
          <cell r="E2910" t="str">
            <v>Stock</v>
          </cell>
          <cell r="F2910">
            <v>8</v>
          </cell>
        </row>
        <row r="2911">
          <cell r="A2911">
            <v>6128</v>
          </cell>
          <cell r="B2911" t="str">
            <v>KEY JABON ESPUMA ROCIO 4 LT</v>
          </cell>
          <cell r="C2911">
            <v>4</v>
          </cell>
          <cell r="D2911">
            <v>4</v>
          </cell>
          <cell r="E2911" t="str">
            <v>Stock</v>
          </cell>
          <cell r="F2911">
            <v>8</v>
          </cell>
        </row>
        <row r="2912">
          <cell r="A2912">
            <v>6131</v>
          </cell>
          <cell r="B2912" t="str">
            <v>KEY JABON ESPUMA PETALOS CART.</v>
          </cell>
          <cell r="C2912">
            <v>3</v>
          </cell>
          <cell r="D2912">
            <v>3</v>
          </cell>
          <cell r="E2912" t="str">
            <v>Stock</v>
          </cell>
          <cell r="F2912">
            <v>8</v>
          </cell>
        </row>
        <row r="2913">
          <cell r="A2913">
            <v>6133</v>
          </cell>
          <cell r="B2913" t="str">
            <v>KEY JABON ESPUMA PETALOS 4 LT.</v>
          </cell>
          <cell r="C2913">
            <v>4</v>
          </cell>
          <cell r="D2913">
            <v>4</v>
          </cell>
          <cell r="E2913" t="str">
            <v>Stock</v>
          </cell>
          <cell r="F2913">
            <v>8</v>
          </cell>
        </row>
        <row r="2914">
          <cell r="A2914">
            <v>6136</v>
          </cell>
          <cell r="B2914" t="str">
            <v>KEY JABON ESPUMA BRISA FRESCA</v>
          </cell>
          <cell r="C2914">
            <v>3</v>
          </cell>
          <cell r="D2914">
            <v>3</v>
          </cell>
          <cell r="E2914" t="str">
            <v>Stock</v>
          </cell>
          <cell r="F2914">
            <v>8</v>
          </cell>
        </row>
        <row r="2915">
          <cell r="A2915">
            <v>6138</v>
          </cell>
          <cell r="B2915" t="str">
            <v>KEY JABON ESPUMA BRISA FRESCA</v>
          </cell>
          <cell r="C2915">
            <v>4</v>
          </cell>
          <cell r="D2915">
            <v>4</v>
          </cell>
          <cell r="E2915" t="str">
            <v>Stock</v>
          </cell>
          <cell r="F2915">
            <v>8</v>
          </cell>
        </row>
        <row r="2916">
          <cell r="A2916">
            <v>6147</v>
          </cell>
          <cell r="B2916" t="str">
            <v>608291 SOLUTION TANK</v>
          </cell>
          <cell r="C2916">
            <v>1</v>
          </cell>
          <cell r="D2916">
            <v>1</v>
          </cell>
          <cell r="E2916" t="str">
            <v>Stock</v>
          </cell>
          <cell r="F2916">
            <v>21</v>
          </cell>
        </row>
        <row r="2917">
          <cell r="A2917">
            <v>6301</v>
          </cell>
          <cell r="B2917" t="str">
            <v>KEY LAVALOZA PREVIO 0.25 LTS</v>
          </cell>
          <cell r="C2917">
            <v>12</v>
          </cell>
          <cell r="D2917">
            <v>12</v>
          </cell>
          <cell r="E2917" t="str">
            <v>Sobre Pedido</v>
          </cell>
          <cell r="F2917">
            <v>21</v>
          </cell>
        </row>
        <row r="2918">
          <cell r="A2918">
            <v>6303</v>
          </cell>
          <cell r="B2918" t="str">
            <v>KEY LAVALOZA PREVIO 4 LTS</v>
          </cell>
          <cell r="C2918">
            <v>4</v>
          </cell>
          <cell r="D2918">
            <v>4</v>
          </cell>
          <cell r="E2918" t="str">
            <v>Stock</v>
          </cell>
          <cell r="F2918">
            <v>8</v>
          </cell>
        </row>
        <row r="2919">
          <cell r="A2919">
            <v>6304</v>
          </cell>
          <cell r="B2919" t="str">
            <v>KEY LAVALOZA PREVIO 20 LTS</v>
          </cell>
          <cell r="C2919">
            <v>1</v>
          </cell>
          <cell r="D2919">
            <v>1</v>
          </cell>
          <cell r="E2919" t="str">
            <v>Sobre Pedido</v>
          </cell>
          <cell r="F2919">
            <v>21</v>
          </cell>
        </row>
        <row r="2920">
          <cell r="A2920">
            <v>6308</v>
          </cell>
          <cell r="B2920" t="str">
            <v>KEY LAVALOZA PREVIO PLUS 4 LT</v>
          </cell>
          <cell r="C2920">
            <v>4</v>
          </cell>
          <cell r="D2920">
            <v>4</v>
          </cell>
          <cell r="E2920" t="str">
            <v>Stock</v>
          </cell>
          <cell r="F2920">
            <v>8</v>
          </cell>
        </row>
        <row r="2921">
          <cell r="A2921">
            <v>6309</v>
          </cell>
          <cell r="B2921" t="str">
            <v>KEY LAVALOZA PREVIO PLUS 20 LT</v>
          </cell>
          <cell r="C2921">
            <v>1</v>
          </cell>
          <cell r="D2921">
            <v>1</v>
          </cell>
          <cell r="E2921" t="str">
            <v>Stock</v>
          </cell>
          <cell r="F2921">
            <v>8</v>
          </cell>
        </row>
        <row r="2922">
          <cell r="A2922">
            <v>6311</v>
          </cell>
          <cell r="B2922" t="str">
            <v>KEY LAVANCE 100(DET 0.25 LTS</v>
          </cell>
          <cell r="C2922">
            <v>12</v>
          </cell>
          <cell r="D2922">
            <v>12</v>
          </cell>
          <cell r="E2922" t="str">
            <v>Sobre Pedido</v>
          </cell>
          <cell r="F2922">
            <v>21</v>
          </cell>
        </row>
        <row r="2923">
          <cell r="A2923">
            <v>6312</v>
          </cell>
          <cell r="B2923" t="str">
            <v>KEY LAVANCE 100 4 LT CONTRATAP</v>
          </cell>
          <cell r="C2923">
            <v>4</v>
          </cell>
          <cell r="D2923">
            <v>4</v>
          </cell>
          <cell r="E2923" t="str">
            <v>Stock</v>
          </cell>
          <cell r="F2923">
            <v>8</v>
          </cell>
        </row>
        <row r="2924">
          <cell r="A2924">
            <v>6313</v>
          </cell>
          <cell r="B2924" t="str">
            <v>KEY LAVANCE 100(DET 4 LTS</v>
          </cell>
          <cell r="C2924">
            <v>4</v>
          </cell>
          <cell r="D2924">
            <v>4</v>
          </cell>
          <cell r="E2924" t="str">
            <v>Stock</v>
          </cell>
          <cell r="F2924">
            <v>8</v>
          </cell>
        </row>
        <row r="2925">
          <cell r="A2925">
            <v>6314</v>
          </cell>
          <cell r="B2925" t="str">
            <v>KEY LAVANCE 100(DET 20 LTS</v>
          </cell>
          <cell r="C2925">
            <v>1</v>
          </cell>
          <cell r="D2925">
            <v>1</v>
          </cell>
          <cell r="E2925" t="str">
            <v>Stock</v>
          </cell>
          <cell r="F2925">
            <v>8</v>
          </cell>
        </row>
        <row r="2926">
          <cell r="A2926">
            <v>6321</v>
          </cell>
          <cell r="B2926" t="str">
            <v>DESINCRUSTANTE DE LOZA 0.25 KG</v>
          </cell>
          <cell r="C2926">
            <v>12</v>
          </cell>
          <cell r="D2926">
            <v>12</v>
          </cell>
          <cell r="E2926" t="str">
            <v>Sobre Pedido</v>
          </cell>
          <cell r="F2926">
            <v>21</v>
          </cell>
        </row>
        <row r="2927">
          <cell r="A2927">
            <v>6323</v>
          </cell>
          <cell r="B2927" t="str">
            <v>DESINCRUSTANTE DE LOZA 3.5 KG.</v>
          </cell>
          <cell r="C2927">
            <v>1</v>
          </cell>
          <cell r="D2927">
            <v>1</v>
          </cell>
          <cell r="E2927" t="str">
            <v>Stock</v>
          </cell>
          <cell r="F2927">
            <v>8</v>
          </cell>
        </row>
        <row r="2928">
          <cell r="A2928">
            <v>6324</v>
          </cell>
          <cell r="B2928" t="str">
            <v>DESINCRUSTANTE DE LOZA 18 KG</v>
          </cell>
          <cell r="C2928">
            <v>1</v>
          </cell>
          <cell r="D2928">
            <v>1</v>
          </cell>
          <cell r="E2928" t="str">
            <v>Stock</v>
          </cell>
          <cell r="F2928">
            <v>7</v>
          </cell>
        </row>
        <row r="2929">
          <cell r="A2929">
            <v>6328</v>
          </cell>
          <cell r="B2929" t="str">
            <v>KEY LAVANCE 155 4 LT.</v>
          </cell>
          <cell r="C2929">
            <v>4</v>
          </cell>
          <cell r="D2929">
            <v>4</v>
          </cell>
          <cell r="E2929" t="str">
            <v>Sobre Pedido</v>
          </cell>
          <cell r="F2929">
            <v>21</v>
          </cell>
        </row>
        <row r="2930">
          <cell r="A2930">
            <v>6331</v>
          </cell>
          <cell r="B2930" t="str">
            <v>KEY LAVANCE 140(ADI 0.25 LTS</v>
          </cell>
          <cell r="C2930">
            <v>12</v>
          </cell>
          <cell r="D2930">
            <v>12</v>
          </cell>
          <cell r="E2930" t="str">
            <v>Sobre Pedido</v>
          </cell>
          <cell r="F2930">
            <v>21</v>
          </cell>
        </row>
        <row r="2931">
          <cell r="A2931">
            <v>6333</v>
          </cell>
          <cell r="B2931" t="str">
            <v>KEY LAVANCE 140(ADI 4 LTS</v>
          </cell>
          <cell r="C2931">
            <v>4</v>
          </cell>
          <cell r="D2931">
            <v>4</v>
          </cell>
          <cell r="E2931" t="str">
            <v>Stock</v>
          </cell>
          <cell r="F2931">
            <v>8</v>
          </cell>
        </row>
        <row r="2932">
          <cell r="A2932">
            <v>6334</v>
          </cell>
          <cell r="B2932" t="str">
            <v>KEY LAVANCE 140(ADI 20 LTS</v>
          </cell>
          <cell r="C2932">
            <v>1</v>
          </cell>
          <cell r="D2932">
            <v>1</v>
          </cell>
          <cell r="E2932" t="str">
            <v>Stock</v>
          </cell>
          <cell r="F2932">
            <v>8</v>
          </cell>
        </row>
        <row r="2933">
          <cell r="A2933">
            <v>6336</v>
          </cell>
          <cell r="B2933" t="str">
            <v>KEY DESINCRUSTANTE 0.25 LTS</v>
          </cell>
          <cell r="C2933">
            <v>12</v>
          </cell>
          <cell r="D2933">
            <v>12</v>
          </cell>
          <cell r="E2933" t="str">
            <v>Sobre Pedido</v>
          </cell>
          <cell r="F2933">
            <v>21</v>
          </cell>
        </row>
        <row r="2934">
          <cell r="A2934">
            <v>6338</v>
          </cell>
          <cell r="B2934" t="str">
            <v>KEY DESINCRUSTANTE 4 LTS</v>
          </cell>
          <cell r="C2934">
            <v>4</v>
          </cell>
          <cell r="D2934">
            <v>4</v>
          </cell>
          <cell r="E2934" t="str">
            <v>Stock</v>
          </cell>
          <cell r="F2934">
            <v>8</v>
          </cell>
        </row>
        <row r="2935">
          <cell r="A2935">
            <v>6339</v>
          </cell>
          <cell r="B2935" t="str">
            <v>KEY DESINCRUSTANTE 16.6 LTS</v>
          </cell>
          <cell r="C2935">
            <v>1</v>
          </cell>
          <cell r="D2935">
            <v>1</v>
          </cell>
          <cell r="E2935" t="str">
            <v>Stock</v>
          </cell>
          <cell r="F2935">
            <v>8</v>
          </cell>
        </row>
        <row r="2936">
          <cell r="A2936">
            <v>6341</v>
          </cell>
          <cell r="B2936" t="str">
            <v>KEY AUTO SHAMPOO (A) 0.25 LTS</v>
          </cell>
          <cell r="C2936">
            <v>12</v>
          </cell>
          <cell r="D2936">
            <v>12</v>
          </cell>
          <cell r="E2936" t="str">
            <v>Stock</v>
          </cell>
          <cell r="F2936">
            <v>7</v>
          </cell>
        </row>
        <row r="2937">
          <cell r="A2937">
            <v>6343</v>
          </cell>
          <cell r="B2937" t="str">
            <v>KEY AUTO SHAMPOO (A) 4 LTS</v>
          </cell>
          <cell r="C2937">
            <v>4</v>
          </cell>
          <cell r="D2937">
            <v>4</v>
          </cell>
          <cell r="E2937" t="str">
            <v>Stock</v>
          </cell>
          <cell r="F2937">
            <v>7</v>
          </cell>
        </row>
        <row r="2938">
          <cell r="A2938">
            <v>6344</v>
          </cell>
          <cell r="B2938" t="str">
            <v>KEY AUTO SHAMPOO (A) 20 LTS</v>
          </cell>
          <cell r="C2938">
            <v>1</v>
          </cell>
          <cell r="D2938">
            <v>1</v>
          </cell>
          <cell r="E2938" t="str">
            <v>Stock</v>
          </cell>
          <cell r="F2938">
            <v>7</v>
          </cell>
        </row>
        <row r="2939">
          <cell r="A2939">
            <v>6346</v>
          </cell>
          <cell r="B2939" t="str">
            <v>KEY AUTOSHAMPOO EXT 0.25 LTS</v>
          </cell>
          <cell r="C2939">
            <v>12</v>
          </cell>
          <cell r="D2939">
            <v>12</v>
          </cell>
          <cell r="E2939" t="str">
            <v>Sobre Pedido</v>
          </cell>
          <cell r="F2939">
            <v>21</v>
          </cell>
        </row>
        <row r="2940">
          <cell r="A2940">
            <v>6348</v>
          </cell>
          <cell r="B2940" t="str">
            <v>KEY AUTOSHAMPOO EXT 4 LTS</v>
          </cell>
          <cell r="C2940">
            <v>4</v>
          </cell>
          <cell r="D2940">
            <v>4</v>
          </cell>
          <cell r="E2940" t="str">
            <v>Sobre Pedido</v>
          </cell>
          <cell r="F2940">
            <v>21</v>
          </cell>
        </row>
        <row r="2941">
          <cell r="A2941">
            <v>6349</v>
          </cell>
          <cell r="B2941" t="str">
            <v>KEY AUTOSHAMPOO EXTRA 20 LTS</v>
          </cell>
          <cell r="C2941">
            <v>1</v>
          </cell>
          <cell r="D2941">
            <v>1</v>
          </cell>
          <cell r="E2941" t="str">
            <v>Sobre Pedido</v>
          </cell>
          <cell r="F2941">
            <v>21</v>
          </cell>
        </row>
        <row r="2942">
          <cell r="A2942">
            <v>6351</v>
          </cell>
          <cell r="B2942" t="str">
            <v>KEY AUTOENJUAGUE 0.25 LTS</v>
          </cell>
          <cell r="C2942">
            <v>12</v>
          </cell>
          <cell r="D2942">
            <v>12</v>
          </cell>
          <cell r="E2942" t="str">
            <v>Sobre Pedido</v>
          </cell>
          <cell r="F2942">
            <v>7</v>
          </cell>
        </row>
        <row r="2943">
          <cell r="A2943">
            <v>6353</v>
          </cell>
          <cell r="B2943" t="str">
            <v>KEY AUTOENJUAGUE 4 LTS</v>
          </cell>
          <cell r="C2943">
            <v>4</v>
          </cell>
          <cell r="D2943">
            <v>4</v>
          </cell>
          <cell r="E2943" t="str">
            <v>Sobre Pedido</v>
          </cell>
          <cell r="F2943">
            <v>7</v>
          </cell>
        </row>
        <row r="2944">
          <cell r="A2944">
            <v>6354</v>
          </cell>
          <cell r="B2944" t="str">
            <v>KEY AUTOENJUAGUE 20 LTS</v>
          </cell>
          <cell r="C2944">
            <v>1</v>
          </cell>
          <cell r="D2944">
            <v>1</v>
          </cell>
          <cell r="E2944" t="str">
            <v>Sobre Pedido</v>
          </cell>
          <cell r="F2944">
            <v>7</v>
          </cell>
        </row>
        <row r="2945">
          <cell r="A2945">
            <v>6356</v>
          </cell>
          <cell r="B2945" t="str">
            <v>KEY AUTOCERA 0.25 LTS</v>
          </cell>
          <cell r="C2945">
            <v>12</v>
          </cell>
          <cell r="D2945">
            <v>12</v>
          </cell>
          <cell r="E2945" t="str">
            <v>Sobre Pedido</v>
          </cell>
          <cell r="F2945">
            <v>7</v>
          </cell>
        </row>
        <row r="2946">
          <cell r="A2946">
            <v>6358</v>
          </cell>
          <cell r="B2946" t="str">
            <v>KEY AUTOCERA 4 LTS</v>
          </cell>
          <cell r="C2946">
            <v>4</v>
          </cell>
          <cell r="D2946">
            <v>4</v>
          </cell>
          <cell r="E2946" t="str">
            <v>Sobre Pedido</v>
          </cell>
          <cell r="F2946">
            <v>7</v>
          </cell>
        </row>
        <row r="2947">
          <cell r="A2947">
            <v>6359</v>
          </cell>
          <cell r="B2947" t="str">
            <v>KEY AUTOCERA 20 LTS</v>
          </cell>
          <cell r="C2947">
            <v>1</v>
          </cell>
          <cell r="D2947">
            <v>1</v>
          </cell>
          <cell r="E2947" t="str">
            <v>Sobre Pedido</v>
          </cell>
          <cell r="F2947">
            <v>7</v>
          </cell>
        </row>
        <row r="2948">
          <cell r="A2948">
            <v>6360</v>
          </cell>
          <cell r="B2948" t="str">
            <v>KEY DESINCRUSTANTE DE TANQUE</v>
          </cell>
          <cell r="C2948">
            <v>1</v>
          </cell>
          <cell r="D2948">
            <v>2</v>
          </cell>
          <cell r="E2948" t="str">
            <v>Sobre Pedido</v>
          </cell>
          <cell r="F2948">
            <v>14</v>
          </cell>
        </row>
        <row r="2949">
          <cell r="A2949">
            <v>6361</v>
          </cell>
          <cell r="B2949" t="str">
            <v>KEY LAVANCE 130(DET 1 PZA</v>
          </cell>
          <cell r="C2949">
            <v>4</v>
          </cell>
          <cell r="D2949">
            <v>4</v>
          </cell>
          <cell r="E2949" t="str">
            <v>Stock</v>
          </cell>
          <cell r="F2949">
            <v>42</v>
          </cell>
        </row>
        <row r="2950">
          <cell r="A2950">
            <v>6363</v>
          </cell>
          <cell r="B2950" t="str">
            <v>KEY DESINCRUSTANTE PLUS 4 LT.</v>
          </cell>
          <cell r="C2950">
            <v>4</v>
          </cell>
          <cell r="D2950">
            <v>4</v>
          </cell>
          <cell r="E2950" t="str">
            <v>Stock</v>
          </cell>
          <cell r="F2950">
            <v>8</v>
          </cell>
        </row>
        <row r="2951">
          <cell r="A2951">
            <v>6364</v>
          </cell>
          <cell r="B2951" t="str">
            <v>KEY DESINCRUSTANTE PLUS 20 LT.</v>
          </cell>
          <cell r="C2951">
            <v>1</v>
          </cell>
          <cell r="D2951">
            <v>1</v>
          </cell>
          <cell r="E2951" t="str">
            <v>Stock</v>
          </cell>
          <cell r="F2951">
            <v>8</v>
          </cell>
        </row>
        <row r="2952">
          <cell r="A2952">
            <v>6366</v>
          </cell>
          <cell r="B2952" t="str">
            <v>KEY DESENGRASANTE PLUS 0.25 LT</v>
          </cell>
          <cell r="C2952">
            <v>12</v>
          </cell>
          <cell r="D2952">
            <v>12</v>
          </cell>
          <cell r="E2952" t="str">
            <v>Sobre Pedido</v>
          </cell>
          <cell r="F2952">
            <v>21</v>
          </cell>
        </row>
        <row r="2953">
          <cell r="A2953">
            <v>6367</v>
          </cell>
          <cell r="B2953" t="str">
            <v>KEY DESENGRASANTE PLUS 18 LT.</v>
          </cell>
          <cell r="C2953">
            <v>1</v>
          </cell>
          <cell r="D2953">
            <v>1</v>
          </cell>
          <cell r="E2953" t="str">
            <v>Sobre Pedido</v>
          </cell>
          <cell r="F2953">
            <v>21</v>
          </cell>
        </row>
        <row r="2954">
          <cell r="A2954">
            <v>6368</v>
          </cell>
          <cell r="B2954" t="str">
            <v>KEY DESENGRASANTE PLUS 4 LTS</v>
          </cell>
          <cell r="C2954">
            <v>4</v>
          </cell>
          <cell r="D2954">
            <v>4</v>
          </cell>
          <cell r="E2954" t="str">
            <v>Stock</v>
          </cell>
          <cell r="F2954">
            <v>8</v>
          </cell>
        </row>
        <row r="2955">
          <cell r="A2955">
            <v>6369</v>
          </cell>
          <cell r="B2955" t="str">
            <v>KEY DESENGRASANTE PLUS 20 LTS</v>
          </cell>
          <cell r="C2955">
            <v>1</v>
          </cell>
          <cell r="D2955">
            <v>1</v>
          </cell>
          <cell r="E2955" t="str">
            <v>Stock</v>
          </cell>
          <cell r="F2955">
            <v>8</v>
          </cell>
        </row>
        <row r="2956">
          <cell r="A2956">
            <v>6370</v>
          </cell>
          <cell r="B2956" t="str">
            <v>KEY DESENGRASANTE PLUS 200 LT</v>
          </cell>
          <cell r="C2956">
            <v>1</v>
          </cell>
          <cell r="D2956">
            <v>1</v>
          </cell>
          <cell r="E2956" t="str">
            <v>Sobre Pedido</v>
          </cell>
          <cell r="F2956">
            <v>21</v>
          </cell>
        </row>
        <row r="2957">
          <cell r="A2957">
            <v>6371</v>
          </cell>
          <cell r="B2957" t="str">
            <v>KEY LAVALOZA PASTA 0.25 KGS</v>
          </cell>
          <cell r="C2957">
            <v>12</v>
          </cell>
          <cell r="D2957">
            <v>12</v>
          </cell>
          <cell r="E2957" t="str">
            <v>Sobre Pedido</v>
          </cell>
          <cell r="F2957">
            <v>21</v>
          </cell>
        </row>
        <row r="2958">
          <cell r="A2958">
            <v>6373</v>
          </cell>
          <cell r="B2958" t="str">
            <v>KEY LAVALOZA PASTA 3.5 KGS</v>
          </cell>
          <cell r="C2958">
            <v>1</v>
          </cell>
          <cell r="D2958">
            <v>1</v>
          </cell>
          <cell r="E2958" t="str">
            <v>Stock</v>
          </cell>
          <cell r="F2958">
            <v>8</v>
          </cell>
        </row>
        <row r="2959">
          <cell r="A2959">
            <v>6374</v>
          </cell>
          <cell r="B2959" t="str">
            <v>KEY LAVALOZA PASTA 15 KGS</v>
          </cell>
          <cell r="C2959">
            <v>1</v>
          </cell>
          <cell r="D2959">
            <v>1</v>
          </cell>
          <cell r="E2959" t="str">
            <v>Stock</v>
          </cell>
          <cell r="F2959">
            <v>8</v>
          </cell>
        </row>
        <row r="2960">
          <cell r="A2960">
            <v>6376</v>
          </cell>
          <cell r="B2960" t="str">
            <v>KEY LAVALOZA PASTA PLUS 0.25 K</v>
          </cell>
          <cell r="C2960">
            <v>12</v>
          </cell>
          <cell r="D2960">
            <v>12</v>
          </cell>
          <cell r="E2960" t="str">
            <v>Sobre Pedido</v>
          </cell>
          <cell r="F2960">
            <v>21</v>
          </cell>
        </row>
        <row r="2961">
          <cell r="A2961">
            <v>6378</v>
          </cell>
          <cell r="B2961" t="str">
            <v>KEY LAVALOZA PASTA PLUS 3.5 KG</v>
          </cell>
          <cell r="C2961">
            <v>1</v>
          </cell>
          <cell r="D2961">
            <v>1</v>
          </cell>
          <cell r="E2961" t="str">
            <v>Stock</v>
          </cell>
          <cell r="F2961">
            <v>8</v>
          </cell>
        </row>
        <row r="2962">
          <cell r="A2962">
            <v>6379</v>
          </cell>
          <cell r="B2962" t="str">
            <v>KEY LAVALOZA PASTA PLUS 15 KGS</v>
          </cell>
          <cell r="C2962">
            <v>1</v>
          </cell>
          <cell r="D2962">
            <v>1</v>
          </cell>
          <cell r="E2962" t="str">
            <v>Stock</v>
          </cell>
          <cell r="F2962">
            <v>8</v>
          </cell>
        </row>
        <row r="2963">
          <cell r="A2963">
            <v>6381</v>
          </cell>
          <cell r="B2963" t="str">
            <v>KEY LIMP.ACERO INOXID.0.25 KGS</v>
          </cell>
          <cell r="C2963">
            <v>12</v>
          </cell>
          <cell r="D2963">
            <v>12</v>
          </cell>
          <cell r="E2963" t="str">
            <v>Sobre Pedido</v>
          </cell>
          <cell r="F2963">
            <v>21</v>
          </cell>
        </row>
        <row r="2964">
          <cell r="A2964">
            <v>6383</v>
          </cell>
          <cell r="B2964" t="str">
            <v>KEY LIMP.ACERO INOXID. 3 KGS</v>
          </cell>
          <cell r="C2964">
            <v>1</v>
          </cell>
          <cell r="D2964">
            <v>1</v>
          </cell>
          <cell r="E2964" t="str">
            <v>Stock</v>
          </cell>
          <cell r="F2964">
            <v>8</v>
          </cell>
        </row>
        <row r="2965">
          <cell r="A2965">
            <v>6384</v>
          </cell>
          <cell r="B2965" t="str">
            <v>KEY LIMP.ACERO INOXIDAB.13 KGS</v>
          </cell>
          <cell r="C2965">
            <v>1</v>
          </cell>
          <cell r="D2965">
            <v>1</v>
          </cell>
          <cell r="E2965" t="str">
            <v>Sobre Pedido</v>
          </cell>
          <cell r="F2965">
            <v>28</v>
          </cell>
        </row>
        <row r="2966">
          <cell r="A2966">
            <v>6387</v>
          </cell>
          <cell r="B2966" t="str">
            <v>KEY LUBRICANTE GRADO ALIM.1 LT</v>
          </cell>
          <cell r="C2966">
            <v>12</v>
          </cell>
          <cell r="D2966">
            <v>12</v>
          </cell>
          <cell r="E2966" t="str">
            <v>Sobre Pedido</v>
          </cell>
          <cell r="F2966">
            <v>8</v>
          </cell>
        </row>
        <row r="2967">
          <cell r="A2967">
            <v>6388</v>
          </cell>
          <cell r="B2967" t="str">
            <v>KEY LUBRICANTE GRADO ALIM.4 LT</v>
          </cell>
          <cell r="C2967">
            <v>4</v>
          </cell>
          <cell r="D2967">
            <v>4</v>
          </cell>
          <cell r="E2967" t="str">
            <v>Stock</v>
          </cell>
          <cell r="F2967">
            <v>8</v>
          </cell>
        </row>
        <row r="2968">
          <cell r="A2968">
            <v>6389</v>
          </cell>
          <cell r="B2968" t="str">
            <v>KEY LUBRICANTE GRADO ALIM. 20L</v>
          </cell>
          <cell r="C2968">
            <v>1</v>
          </cell>
          <cell r="D2968">
            <v>1</v>
          </cell>
          <cell r="E2968" t="str">
            <v>Stock</v>
          </cell>
          <cell r="F2968">
            <v>8</v>
          </cell>
        </row>
        <row r="2969">
          <cell r="A2969">
            <v>6390</v>
          </cell>
          <cell r="B2969" t="str">
            <v>KEY AIRE LIMPIO LIMA 220 GR.</v>
          </cell>
          <cell r="C2969">
            <v>12</v>
          </cell>
          <cell r="D2969">
            <v>12</v>
          </cell>
          <cell r="E2969" t="str">
            <v>Stock</v>
          </cell>
          <cell r="F2969">
            <v>8</v>
          </cell>
        </row>
        <row r="2970">
          <cell r="A2970">
            <v>6391</v>
          </cell>
          <cell r="B2970" t="str">
            <v>KEY AIRE LIMPIO CAN 1 PZA</v>
          </cell>
          <cell r="C2970">
            <v>12</v>
          </cell>
          <cell r="D2970">
            <v>12</v>
          </cell>
          <cell r="E2970" t="str">
            <v>Stock</v>
          </cell>
          <cell r="F2970">
            <v>8</v>
          </cell>
        </row>
        <row r="2971">
          <cell r="A2971">
            <v>6395</v>
          </cell>
          <cell r="B2971" t="str">
            <v>KEY AUTO ESPUMA AMARILLA 20 LT</v>
          </cell>
          <cell r="C2971">
            <v>5</v>
          </cell>
          <cell r="D2971">
            <v>5</v>
          </cell>
          <cell r="E2971" t="str">
            <v>Sobre Pedido</v>
          </cell>
          <cell r="F2971">
            <v>21</v>
          </cell>
        </row>
        <row r="2972">
          <cell r="A2972">
            <v>6396</v>
          </cell>
          <cell r="B2972" t="str">
            <v>KEY AUTO ESPUMA AZUL 20 LT</v>
          </cell>
          <cell r="C2972">
            <v>5</v>
          </cell>
          <cell r="D2972">
            <v>5</v>
          </cell>
          <cell r="E2972" t="str">
            <v>Sobre Pedido</v>
          </cell>
          <cell r="F2972">
            <v>21</v>
          </cell>
        </row>
        <row r="2973">
          <cell r="A2973">
            <v>6397</v>
          </cell>
          <cell r="B2973" t="str">
            <v>KEY AUTO ESPUMA ROJA 20 LT</v>
          </cell>
          <cell r="C2973">
            <v>5</v>
          </cell>
          <cell r="D2973">
            <v>5</v>
          </cell>
          <cell r="E2973" t="str">
            <v>Sobre Pedido</v>
          </cell>
          <cell r="F2973">
            <v>21</v>
          </cell>
        </row>
        <row r="2974">
          <cell r="A2974">
            <v>6401</v>
          </cell>
          <cell r="B2974" t="str">
            <v>KEY LD 50 LTS</v>
          </cell>
          <cell r="C2974">
            <v>1</v>
          </cell>
          <cell r="D2974">
            <v>1</v>
          </cell>
          <cell r="E2974" t="str">
            <v>Sobre Pedido</v>
          </cell>
          <cell r="F2974">
            <v>21</v>
          </cell>
        </row>
        <row r="2975">
          <cell r="A2975">
            <v>6403</v>
          </cell>
          <cell r="B2975" t="str">
            <v>KEY PRELAVADOR 50 LTS</v>
          </cell>
          <cell r="C2975">
            <v>1</v>
          </cell>
          <cell r="D2975">
            <v>1</v>
          </cell>
          <cell r="E2975" t="str">
            <v>Stock</v>
          </cell>
          <cell r="F2975">
            <v>8</v>
          </cell>
        </row>
        <row r="2976">
          <cell r="A2976">
            <v>6405</v>
          </cell>
          <cell r="B2976" t="str">
            <v>KEY LAVALOZA 50 LTS</v>
          </cell>
          <cell r="C2976">
            <v>1</v>
          </cell>
          <cell r="D2976">
            <v>1</v>
          </cell>
          <cell r="E2976" t="str">
            <v>Sobre Pedido</v>
          </cell>
          <cell r="F2976">
            <v>8</v>
          </cell>
        </row>
        <row r="2977">
          <cell r="A2977">
            <v>6407</v>
          </cell>
          <cell r="B2977" t="str">
            <v>KEY LIMPIABAÑOS 50 LTS</v>
          </cell>
          <cell r="C2977">
            <v>1</v>
          </cell>
          <cell r="D2977">
            <v>1</v>
          </cell>
          <cell r="E2977" t="str">
            <v>Stock</v>
          </cell>
          <cell r="F2977">
            <v>8</v>
          </cell>
        </row>
        <row r="2978">
          <cell r="A2978">
            <v>6408</v>
          </cell>
          <cell r="B2978" t="str">
            <v>KEY LIMON 18 LT.</v>
          </cell>
          <cell r="C2978">
            <v>1</v>
          </cell>
          <cell r="D2978">
            <v>1</v>
          </cell>
          <cell r="E2978" t="str">
            <v>Sobre Pedido</v>
          </cell>
          <cell r="F2978">
            <v>21</v>
          </cell>
        </row>
        <row r="2979">
          <cell r="A2979">
            <v>6409</v>
          </cell>
          <cell r="B2979" t="str">
            <v>KEY LIMON 50 LTS</v>
          </cell>
          <cell r="C2979">
            <v>1</v>
          </cell>
          <cell r="D2979">
            <v>1</v>
          </cell>
          <cell r="E2979" t="str">
            <v>Sobre Pedido</v>
          </cell>
          <cell r="F2979">
            <v>8</v>
          </cell>
        </row>
        <row r="2980">
          <cell r="A2980">
            <v>6411</v>
          </cell>
          <cell r="B2980" t="str">
            <v>KEY DLC 50 LTS</v>
          </cell>
          <cell r="C2980">
            <v>1</v>
          </cell>
          <cell r="D2980">
            <v>1</v>
          </cell>
          <cell r="E2980" t="str">
            <v>Stock</v>
          </cell>
          <cell r="F2980">
            <v>8</v>
          </cell>
        </row>
        <row r="2981">
          <cell r="A2981">
            <v>6415</v>
          </cell>
          <cell r="B2981" t="str">
            <v>KEY LUBRICANTE 100  20 LTS.</v>
          </cell>
          <cell r="C2981">
            <v>5</v>
          </cell>
          <cell r="D2981">
            <v>5</v>
          </cell>
          <cell r="E2981" t="str">
            <v>Sobre Pedido</v>
          </cell>
          <cell r="F2981">
            <v>21</v>
          </cell>
        </row>
        <row r="2982">
          <cell r="A2982">
            <v>6419</v>
          </cell>
          <cell r="B2982" t="str">
            <v>KEY LAVANCE 137 3.6 KGS</v>
          </cell>
          <cell r="C2982">
            <v>4</v>
          </cell>
          <cell r="D2982">
            <v>4</v>
          </cell>
          <cell r="E2982" t="str">
            <v>Stock</v>
          </cell>
          <cell r="F2982">
            <v>8</v>
          </cell>
        </row>
        <row r="2983">
          <cell r="A2983">
            <v>6420</v>
          </cell>
          <cell r="B2983" t="str">
            <v>KEY LAVANCE 137 20 KGS</v>
          </cell>
          <cell r="C2983">
            <v>1</v>
          </cell>
          <cell r="D2983">
            <v>1</v>
          </cell>
          <cell r="E2983" t="str">
            <v>Stock</v>
          </cell>
          <cell r="F2983">
            <v>7</v>
          </cell>
        </row>
        <row r="2984">
          <cell r="A2984">
            <v>6421</v>
          </cell>
          <cell r="B2984" t="str">
            <v>KEY LIMP.PARRILLA(PASO 1)0.25L</v>
          </cell>
          <cell r="C2984">
            <v>12</v>
          </cell>
          <cell r="D2984">
            <v>12</v>
          </cell>
          <cell r="E2984" t="str">
            <v>Sobre Pedido</v>
          </cell>
          <cell r="F2984">
            <v>21</v>
          </cell>
        </row>
        <row r="2985">
          <cell r="A2985">
            <v>6423</v>
          </cell>
          <cell r="B2985" t="str">
            <v>KEY LIMP.PARRILLAS (PASO 1) 4L</v>
          </cell>
          <cell r="C2985">
            <v>4</v>
          </cell>
          <cell r="D2985">
            <v>4</v>
          </cell>
          <cell r="E2985" t="str">
            <v>Stock</v>
          </cell>
          <cell r="F2985">
            <v>8</v>
          </cell>
        </row>
        <row r="2986">
          <cell r="A2986">
            <v>6426</v>
          </cell>
          <cell r="B2986" t="str">
            <v>KEY LIMP.PARRILLA(PASO 2)0.25L</v>
          </cell>
          <cell r="C2986">
            <v>12</v>
          </cell>
          <cell r="D2986">
            <v>12</v>
          </cell>
          <cell r="E2986" t="str">
            <v>Sobre Pedido</v>
          </cell>
          <cell r="F2986">
            <v>21</v>
          </cell>
        </row>
        <row r="2987">
          <cell r="A2987">
            <v>6428</v>
          </cell>
          <cell r="B2987" t="str">
            <v>KEY LIMP.PARRILLAS (PASO 2) 4L</v>
          </cell>
          <cell r="C2987">
            <v>4</v>
          </cell>
          <cell r="D2987">
            <v>4</v>
          </cell>
          <cell r="E2987" t="str">
            <v>Stock</v>
          </cell>
          <cell r="F2987">
            <v>8</v>
          </cell>
        </row>
        <row r="2988">
          <cell r="A2988">
            <v>6431</v>
          </cell>
          <cell r="B2988" t="str">
            <v>KEY LAVANCE 145 0.25 Lt</v>
          </cell>
          <cell r="C2988">
            <v>72</v>
          </cell>
          <cell r="D2988">
            <v>72</v>
          </cell>
          <cell r="E2988" t="str">
            <v>Sobre Pedido</v>
          </cell>
          <cell r="F2988">
            <v>21</v>
          </cell>
        </row>
        <row r="2989">
          <cell r="A2989">
            <v>6432</v>
          </cell>
          <cell r="B2989" t="str">
            <v>KEY LAVANCE 150 4 LT</v>
          </cell>
          <cell r="C2989">
            <v>4</v>
          </cell>
          <cell r="D2989">
            <v>4</v>
          </cell>
          <cell r="E2989" t="str">
            <v>Stock</v>
          </cell>
          <cell r="F2989">
            <v>8</v>
          </cell>
        </row>
        <row r="2990">
          <cell r="A2990">
            <v>6433</v>
          </cell>
          <cell r="B2990" t="str">
            <v>KEY LAVANCE 145 4 LTS</v>
          </cell>
          <cell r="C2990">
            <v>4</v>
          </cell>
          <cell r="D2990">
            <v>4</v>
          </cell>
          <cell r="E2990" t="str">
            <v>Stock</v>
          </cell>
          <cell r="F2990">
            <v>8</v>
          </cell>
        </row>
        <row r="2991">
          <cell r="A2991">
            <v>6434</v>
          </cell>
          <cell r="B2991" t="str">
            <v>KEY LAVANCE 145 20 LTS</v>
          </cell>
          <cell r="C2991">
            <v>1</v>
          </cell>
          <cell r="D2991">
            <v>1</v>
          </cell>
          <cell r="E2991" t="str">
            <v>Stock</v>
          </cell>
          <cell r="F2991">
            <v>8</v>
          </cell>
        </row>
        <row r="2992">
          <cell r="A2992">
            <v>6438</v>
          </cell>
          <cell r="B2992" t="str">
            <v>KEY LAVANCE 147  4 LT</v>
          </cell>
          <cell r="C2992">
            <v>4</v>
          </cell>
          <cell r="D2992">
            <v>4</v>
          </cell>
          <cell r="E2992" t="str">
            <v>Stock</v>
          </cell>
          <cell r="F2992">
            <v>8</v>
          </cell>
        </row>
        <row r="2993">
          <cell r="A2993">
            <v>6439</v>
          </cell>
          <cell r="B2993" t="str">
            <v>KEY LAVANCE 147  20 LT</v>
          </cell>
          <cell r="C2993">
            <v>1</v>
          </cell>
          <cell r="D2993">
            <v>1</v>
          </cell>
          <cell r="E2993" t="str">
            <v>Sobre Pedido</v>
          </cell>
          <cell r="F2993">
            <v>21</v>
          </cell>
        </row>
        <row r="2994">
          <cell r="A2994">
            <v>6440</v>
          </cell>
          <cell r="B2994" t="str">
            <v>KEY LAVANCE 500 4 LTS.</v>
          </cell>
          <cell r="C2994">
            <v>4</v>
          </cell>
          <cell r="D2994">
            <v>4</v>
          </cell>
          <cell r="E2994" t="str">
            <v>Sobre Pedido</v>
          </cell>
          <cell r="F2994">
            <v>21</v>
          </cell>
        </row>
        <row r="2995">
          <cell r="A2995">
            <v>6441</v>
          </cell>
          <cell r="B2995" t="str">
            <v>KEY LAVANCE 500 20 LTS.</v>
          </cell>
          <cell r="C2995">
            <v>1</v>
          </cell>
          <cell r="D2995">
            <v>1</v>
          </cell>
          <cell r="E2995" t="str">
            <v>Sobre Pedido</v>
          </cell>
          <cell r="F2995">
            <v>21</v>
          </cell>
        </row>
        <row r="2996">
          <cell r="A2996">
            <v>6443</v>
          </cell>
          <cell r="B2996" t="str">
            <v>KEY LAVANCE 147 4LT CONTRATAPA</v>
          </cell>
          <cell r="C2996">
            <v>4</v>
          </cell>
          <cell r="D2996">
            <v>4</v>
          </cell>
          <cell r="E2996" t="str">
            <v>Stock</v>
          </cell>
          <cell r="F2996">
            <v>8</v>
          </cell>
        </row>
        <row r="2997">
          <cell r="A2997">
            <v>6444</v>
          </cell>
          <cell r="B2997" t="str">
            <v>MAQUINA LAVALOZA HOBART CMT44</v>
          </cell>
          <cell r="C2997">
            <v>1</v>
          </cell>
          <cell r="D2997">
            <v>1</v>
          </cell>
          <cell r="E2997" t="str">
            <v>Stock</v>
          </cell>
          <cell r="F2997">
            <v>21</v>
          </cell>
        </row>
        <row r="2998">
          <cell r="A2998">
            <v>6447</v>
          </cell>
          <cell r="B2998" t="str">
            <v>KEY LAVANCE 600 1 LT.</v>
          </cell>
          <cell r="C2998">
            <v>120</v>
          </cell>
          <cell r="D2998">
            <v>120</v>
          </cell>
          <cell r="E2998" t="str">
            <v>Sobre Pedido</v>
          </cell>
          <cell r="F2998">
            <v>21</v>
          </cell>
        </row>
        <row r="2999">
          <cell r="A2999">
            <v>6448</v>
          </cell>
          <cell r="B2999" t="str">
            <v>KEY LAVANCE 600 4 LTS.</v>
          </cell>
          <cell r="C2999">
            <v>4</v>
          </cell>
          <cell r="D2999">
            <v>4</v>
          </cell>
          <cell r="E2999" t="str">
            <v>Sobre Pedido</v>
          </cell>
          <cell r="F2999">
            <v>21</v>
          </cell>
        </row>
        <row r="3000">
          <cell r="A3000">
            <v>6450</v>
          </cell>
          <cell r="B3000" t="str">
            <v>KEY DESINFECTANTE BP 4 KG</v>
          </cell>
          <cell r="C3000">
            <v>1</v>
          </cell>
          <cell r="D3000">
            <v>1</v>
          </cell>
          <cell r="E3000" t="str">
            <v>Sobre Pedido</v>
          </cell>
          <cell r="F3000">
            <v>28</v>
          </cell>
        </row>
        <row r="3001">
          <cell r="A3001">
            <v>6452</v>
          </cell>
          <cell r="B3001" t="str">
            <v>LUB-100 1 LTS</v>
          </cell>
          <cell r="C3001">
            <v>1</v>
          </cell>
          <cell r="D3001">
            <v>1</v>
          </cell>
          <cell r="E3001" t="str">
            <v>Sobre Pedido</v>
          </cell>
          <cell r="F3001">
            <v>14</v>
          </cell>
        </row>
        <row r="3002">
          <cell r="A3002">
            <v>6454</v>
          </cell>
          <cell r="B3002" t="str">
            <v>LUB-100 20 LTS</v>
          </cell>
          <cell r="C3002">
            <v>1</v>
          </cell>
          <cell r="D3002">
            <v>1</v>
          </cell>
          <cell r="E3002" t="str">
            <v>Sobre Pedido</v>
          </cell>
          <cell r="F3002">
            <v>14</v>
          </cell>
        </row>
        <row r="3003">
          <cell r="A3003">
            <v>6457</v>
          </cell>
          <cell r="B3003" t="str">
            <v>LUB-200 1 LTS</v>
          </cell>
          <cell r="C3003">
            <v>1</v>
          </cell>
          <cell r="D3003">
            <v>1</v>
          </cell>
          <cell r="E3003" t="str">
            <v>Sobre Pedido</v>
          </cell>
          <cell r="F3003">
            <v>21</v>
          </cell>
        </row>
        <row r="3004">
          <cell r="A3004">
            <v>6459</v>
          </cell>
          <cell r="B3004" t="str">
            <v>LUB-200 20 LTS</v>
          </cell>
          <cell r="C3004">
            <v>1</v>
          </cell>
          <cell r="D3004">
            <v>1</v>
          </cell>
          <cell r="E3004" t="str">
            <v>Sobre Pedido</v>
          </cell>
          <cell r="F3004">
            <v>21</v>
          </cell>
        </row>
        <row r="3005">
          <cell r="A3005">
            <v>6460</v>
          </cell>
          <cell r="B3005" t="str">
            <v>LUB-200 200 LTS</v>
          </cell>
          <cell r="C3005">
            <v>1</v>
          </cell>
          <cell r="D3005">
            <v>1</v>
          </cell>
          <cell r="E3005" t="str">
            <v>Sobre Pedido</v>
          </cell>
          <cell r="F3005">
            <v>21</v>
          </cell>
        </row>
        <row r="3006">
          <cell r="A3006">
            <v>6464</v>
          </cell>
          <cell r="B3006" t="str">
            <v>LUBOL 600 4 KGS (GRANEL)</v>
          </cell>
          <cell r="C3006">
            <v>1</v>
          </cell>
          <cell r="D3006">
            <v>1</v>
          </cell>
          <cell r="E3006" t="str">
            <v>Sobre Pedido</v>
          </cell>
          <cell r="F3006">
            <v>14</v>
          </cell>
        </row>
        <row r="3007">
          <cell r="A3007">
            <v>6468</v>
          </cell>
          <cell r="B3007" t="str">
            <v>LUB-400 19 LT.</v>
          </cell>
          <cell r="C3007">
            <v>1</v>
          </cell>
          <cell r="D3007">
            <v>1</v>
          </cell>
          <cell r="E3007" t="str">
            <v>Sobre Pedido</v>
          </cell>
          <cell r="F3007">
            <v>21</v>
          </cell>
        </row>
        <row r="3008">
          <cell r="A3008">
            <v>6471</v>
          </cell>
          <cell r="B3008" t="str">
            <v>LAVANCE 650  CAPSULA 8 LB.</v>
          </cell>
          <cell r="C3008">
            <v>4</v>
          </cell>
          <cell r="D3008">
            <v>4</v>
          </cell>
          <cell r="E3008" t="str">
            <v>Sobre Pedido</v>
          </cell>
          <cell r="F3008">
            <v>35</v>
          </cell>
        </row>
        <row r="3009">
          <cell r="A3009">
            <v>6474</v>
          </cell>
          <cell r="B3009" t="str">
            <v>LUB 500 20 LT.</v>
          </cell>
          <cell r="C3009">
            <v>10</v>
          </cell>
          <cell r="D3009">
            <v>10</v>
          </cell>
          <cell r="E3009" t="str">
            <v>Sobre Pedido</v>
          </cell>
          <cell r="F3009">
            <v>21</v>
          </cell>
        </row>
        <row r="3010">
          <cell r="A3010">
            <v>6475</v>
          </cell>
          <cell r="B3010" t="str">
            <v>LUB 500 200 LT.</v>
          </cell>
          <cell r="C3010">
            <v>1</v>
          </cell>
          <cell r="D3010">
            <v>1</v>
          </cell>
          <cell r="E3010" t="str">
            <v>Sobre Pedido</v>
          </cell>
          <cell r="F3010">
            <v>21</v>
          </cell>
        </row>
        <row r="3011">
          <cell r="A3011">
            <v>6476</v>
          </cell>
          <cell r="B3011" t="str">
            <v>PRO LUB (AEROSOL) 0.3 KG.</v>
          </cell>
          <cell r="C3011">
            <v>12</v>
          </cell>
          <cell r="D3011">
            <v>12</v>
          </cell>
          <cell r="E3011" t="str">
            <v>Stock</v>
          </cell>
          <cell r="F3011">
            <v>8</v>
          </cell>
        </row>
        <row r="3012">
          <cell r="A3012">
            <v>6477</v>
          </cell>
          <cell r="B3012" t="str">
            <v>CIP-100  1 LT.</v>
          </cell>
          <cell r="C3012">
            <v>1</v>
          </cell>
          <cell r="D3012">
            <v>1</v>
          </cell>
          <cell r="E3012" t="str">
            <v>Sobre Pedido</v>
          </cell>
          <cell r="F3012">
            <v>21</v>
          </cell>
        </row>
        <row r="3013">
          <cell r="A3013">
            <v>6478</v>
          </cell>
          <cell r="B3013" t="str">
            <v>CIP-100  4 LTS.</v>
          </cell>
          <cell r="C3013">
            <v>28</v>
          </cell>
          <cell r="D3013">
            <v>28</v>
          </cell>
          <cell r="E3013" t="str">
            <v>Sobre Pedido</v>
          </cell>
          <cell r="F3013">
            <v>21</v>
          </cell>
        </row>
        <row r="3014">
          <cell r="A3014">
            <v>6479</v>
          </cell>
          <cell r="B3014" t="str">
            <v>CIP-100 20 LTS</v>
          </cell>
          <cell r="C3014">
            <v>1</v>
          </cell>
          <cell r="D3014">
            <v>1</v>
          </cell>
          <cell r="E3014" t="str">
            <v>Sobre Pedido</v>
          </cell>
          <cell r="F3014">
            <v>21</v>
          </cell>
        </row>
        <row r="3015">
          <cell r="A3015">
            <v>6480</v>
          </cell>
          <cell r="B3015" t="str">
            <v>CIP-100 200 LTS</v>
          </cell>
          <cell r="C3015">
            <v>1</v>
          </cell>
          <cell r="D3015">
            <v>1</v>
          </cell>
          <cell r="E3015" t="str">
            <v>Sobre Pedido</v>
          </cell>
          <cell r="F3015">
            <v>21</v>
          </cell>
        </row>
        <row r="3016">
          <cell r="A3016">
            <v>6481</v>
          </cell>
          <cell r="B3016" t="str">
            <v>CIP-200 0.25 LTS</v>
          </cell>
          <cell r="C3016">
            <v>12</v>
          </cell>
          <cell r="D3016">
            <v>12</v>
          </cell>
          <cell r="E3016" t="str">
            <v>Sobre Pedido</v>
          </cell>
          <cell r="F3016">
            <v>21</v>
          </cell>
        </row>
        <row r="3017">
          <cell r="A3017">
            <v>6483</v>
          </cell>
          <cell r="B3017" t="str">
            <v>CIP-200  4 LTS</v>
          </cell>
          <cell r="C3017">
            <v>4</v>
          </cell>
          <cell r="D3017">
            <v>4</v>
          </cell>
          <cell r="E3017" t="str">
            <v>Sobre Pedido</v>
          </cell>
          <cell r="F3017">
            <v>8</v>
          </cell>
        </row>
        <row r="3018">
          <cell r="A3018">
            <v>6484</v>
          </cell>
          <cell r="B3018" t="str">
            <v>CIP-200 20 LTS</v>
          </cell>
          <cell r="C3018">
            <v>1</v>
          </cell>
          <cell r="D3018">
            <v>1</v>
          </cell>
          <cell r="E3018" t="str">
            <v>Stock</v>
          </cell>
          <cell r="F3018">
            <v>8</v>
          </cell>
        </row>
        <row r="3019">
          <cell r="A3019">
            <v>6485</v>
          </cell>
          <cell r="B3019" t="str">
            <v>CIP-200 200 LTS.</v>
          </cell>
          <cell r="C3019">
            <v>1</v>
          </cell>
          <cell r="D3019">
            <v>1</v>
          </cell>
          <cell r="E3019" t="str">
            <v>Sobre Pedido</v>
          </cell>
          <cell r="F3019">
            <v>21</v>
          </cell>
        </row>
        <row r="3020">
          <cell r="A3020">
            <v>6489</v>
          </cell>
          <cell r="B3020" t="str">
            <v>CIP-300 20 LTS</v>
          </cell>
          <cell r="C3020">
            <v>1</v>
          </cell>
          <cell r="D3020">
            <v>1</v>
          </cell>
          <cell r="E3020" t="str">
            <v>Stock</v>
          </cell>
          <cell r="F3020">
            <v>8</v>
          </cell>
        </row>
        <row r="3021">
          <cell r="A3021">
            <v>6490</v>
          </cell>
          <cell r="B3021" t="str">
            <v>CIP-300 200 LTS</v>
          </cell>
          <cell r="C3021">
            <v>1</v>
          </cell>
          <cell r="D3021">
            <v>1</v>
          </cell>
          <cell r="E3021" t="str">
            <v>Sobre Pedido</v>
          </cell>
          <cell r="F3021">
            <v>21</v>
          </cell>
        </row>
        <row r="3022">
          <cell r="A3022">
            <v>6492</v>
          </cell>
          <cell r="B3022" t="str">
            <v>KEY LUSTRADOR DE ACERO INOX.1L</v>
          </cell>
          <cell r="C3022">
            <v>12</v>
          </cell>
          <cell r="D3022">
            <v>12</v>
          </cell>
          <cell r="E3022" t="str">
            <v>Stock</v>
          </cell>
          <cell r="F3022">
            <v>8</v>
          </cell>
        </row>
        <row r="3023">
          <cell r="A3023">
            <v>6497</v>
          </cell>
          <cell r="B3023" t="str">
            <v>CIP-500 1 LTS</v>
          </cell>
          <cell r="C3023">
            <v>1</v>
          </cell>
          <cell r="D3023">
            <v>1</v>
          </cell>
          <cell r="E3023" t="str">
            <v>Stock</v>
          </cell>
          <cell r="F3023">
            <v>7</v>
          </cell>
        </row>
        <row r="3024">
          <cell r="A3024">
            <v>6501</v>
          </cell>
          <cell r="B3024" t="str">
            <v>CIP-510 0.25 LTS</v>
          </cell>
          <cell r="C3024">
            <v>12</v>
          </cell>
          <cell r="D3024">
            <v>12</v>
          </cell>
          <cell r="E3024" t="str">
            <v>Sobre Pedido</v>
          </cell>
          <cell r="F3024">
            <v>21</v>
          </cell>
        </row>
        <row r="3025">
          <cell r="A3025">
            <v>6503</v>
          </cell>
          <cell r="B3025" t="str">
            <v>CIP-510  4 LTS</v>
          </cell>
          <cell r="C3025">
            <v>4</v>
          </cell>
          <cell r="D3025">
            <v>4</v>
          </cell>
          <cell r="E3025" t="str">
            <v>Stock</v>
          </cell>
          <cell r="F3025">
            <v>8</v>
          </cell>
        </row>
        <row r="3026">
          <cell r="A3026">
            <v>6504</v>
          </cell>
          <cell r="B3026" t="str">
            <v>CIP-510 20 LTS</v>
          </cell>
          <cell r="C3026">
            <v>1</v>
          </cell>
          <cell r="D3026">
            <v>1</v>
          </cell>
          <cell r="E3026" t="str">
            <v>Stock</v>
          </cell>
          <cell r="F3026">
            <v>8</v>
          </cell>
        </row>
        <row r="3027">
          <cell r="A3027">
            <v>6505</v>
          </cell>
          <cell r="B3027" t="str">
            <v>CIP-510 200 LTS</v>
          </cell>
          <cell r="C3027">
            <v>1</v>
          </cell>
          <cell r="D3027">
            <v>1</v>
          </cell>
          <cell r="E3027" t="str">
            <v>Sobre Pedido</v>
          </cell>
          <cell r="F3027">
            <v>14</v>
          </cell>
        </row>
        <row r="3028">
          <cell r="A3028">
            <v>6509</v>
          </cell>
          <cell r="B3028" t="str">
            <v>CIP-600 20 LTS</v>
          </cell>
          <cell r="C3028">
            <v>1</v>
          </cell>
          <cell r="D3028">
            <v>1</v>
          </cell>
          <cell r="E3028" t="str">
            <v>Sobre Pedido</v>
          </cell>
          <cell r="F3028">
            <v>7</v>
          </cell>
        </row>
        <row r="3029">
          <cell r="A3029">
            <v>6526</v>
          </cell>
          <cell r="B3029" t="str">
            <v>FOM-100 0.25 LTS</v>
          </cell>
          <cell r="C3029">
            <v>12</v>
          </cell>
          <cell r="D3029">
            <v>12</v>
          </cell>
          <cell r="E3029" t="str">
            <v>Sobre Pedido</v>
          </cell>
          <cell r="F3029">
            <v>21</v>
          </cell>
        </row>
        <row r="3030">
          <cell r="A3030">
            <v>6527</v>
          </cell>
          <cell r="B3030" t="str">
            <v>FOM 100 1 LTS</v>
          </cell>
          <cell r="C3030">
            <v>120</v>
          </cell>
          <cell r="D3030">
            <v>120</v>
          </cell>
          <cell r="E3030" t="str">
            <v>Sobre Pedido</v>
          </cell>
          <cell r="F3030">
            <v>21</v>
          </cell>
        </row>
        <row r="3031">
          <cell r="A3031">
            <v>6528</v>
          </cell>
          <cell r="B3031" t="str">
            <v>FOM 100 4 LTS</v>
          </cell>
          <cell r="C3031">
            <v>28</v>
          </cell>
          <cell r="D3031">
            <v>28</v>
          </cell>
          <cell r="E3031" t="str">
            <v>Sobre Pedido</v>
          </cell>
          <cell r="F3031">
            <v>21</v>
          </cell>
        </row>
        <row r="3032">
          <cell r="A3032">
            <v>6529</v>
          </cell>
          <cell r="B3032" t="str">
            <v>FOM 100 20 LTS</v>
          </cell>
          <cell r="C3032">
            <v>1</v>
          </cell>
          <cell r="D3032">
            <v>1</v>
          </cell>
          <cell r="E3032" t="str">
            <v>Stock</v>
          </cell>
          <cell r="F3032">
            <v>8</v>
          </cell>
        </row>
        <row r="3033">
          <cell r="A3033">
            <v>6530</v>
          </cell>
          <cell r="B3033" t="str">
            <v>FOM 100 200 LTS</v>
          </cell>
          <cell r="C3033">
            <v>1</v>
          </cell>
          <cell r="D3033">
            <v>1</v>
          </cell>
          <cell r="E3033" t="str">
            <v>Sobre Pedido</v>
          </cell>
          <cell r="F3033">
            <v>21</v>
          </cell>
        </row>
        <row r="3034">
          <cell r="A3034">
            <v>6531</v>
          </cell>
          <cell r="B3034" t="str">
            <v>FOM-200 0.25 LTS</v>
          </cell>
          <cell r="C3034">
            <v>12</v>
          </cell>
          <cell r="D3034">
            <v>12</v>
          </cell>
          <cell r="E3034" t="str">
            <v>Sobre Pedido</v>
          </cell>
          <cell r="F3034">
            <v>21</v>
          </cell>
        </row>
        <row r="3035">
          <cell r="A3035">
            <v>6532</v>
          </cell>
          <cell r="B3035" t="str">
            <v>FOM 200 1 LTS</v>
          </cell>
          <cell r="C3035">
            <v>204</v>
          </cell>
          <cell r="D3035">
            <v>204</v>
          </cell>
          <cell r="E3035" t="str">
            <v>Sobre Pedido</v>
          </cell>
          <cell r="F3035">
            <v>21</v>
          </cell>
        </row>
        <row r="3036">
          <cell r="A3036">
            <v>6533</v>
          </cell>
          <cell r="B3036" t="str">
            <v>FOM-200 4 LTS</v>
          </cell>
          <cell r="C3036">
            <v>4</v>
          </cell>
          <cell r="D3036">
            <v>4</v>
          </cell>
          <cell r="E3036" t="str">
            <v>Sobre Pedido</v>
          </cell>
          <cell r="F3036">
            <v>21</v>
          </cell>
        </row>
        <row r="3037">
          <cell r="A3037">
            <v>6534</v>
          </cell>
          <cell r="B3037" t="str">
            <v>FOM 200 20 LTS</v>
          </cell>
          <cell r="C3037">
            <v>1</v>
          </cell>
          <cell r="D3037">
            <v>1</v>
          </cell>
          <cell r="E3037" t="str">
            <v>Stock</v>
          </cell>
          <cell r="F3037">
            <v>8</v>
          </cell>
        </row>
        <row r="3038">
          <cell r="A3038">
            <v>6535</v>
          </cell>
          <cell r="B3038" t="str">
            <v>FOM 200 200 LTS</v>
          </cell>
          <cell r="C3038">
            <v>1</v>
          </cell>
          <cell r="D3038">
            <v>1</v>
          </cell>
          <cell r="E3038" t="str">
            <v>Sobre Pedido</v>
          </cell>
          <cell r="F3038">
            <v>21</v>
          </cell>
        </row>
        <row r="3039">
          <cell r="A3039">
            <v>6536</v>
          </cell>
          <cell r="B3039" t="str">
            <v>FOM-300 0.25 LTS</v>
          </cell>
          <cell r="C3039">
            <v>12</v>
          </cell>
          <cell r="D3039">
            <v>72</v>
          </cell>
          <cell r="E3039" t="str">
            <v>Sobre Pedido</v>
          </cell>
          <cell r="F3039">
            <v>21</v>
          </cell>
        </row>
        <row r="3040">
          <cell r="A3040">
            <v>6537</v>
          </cell>
          <cell r="B3040" t="str">
            <v>FOM 300 1 LTS</v>
          </cell>
          <cell r="C3040">
            <v>120</v>
          </cell>
          <cell r="D3040">
            <v>120</v>
          </cell>
          <cell r="E3040" t="str">
            <v>Sobre Pedido</v>
          </cell>
          <cell r="F3040">
            <v>21</v>
          </cell>
        </row>
        <row r="3041">
          <cell r="A3041">
            <v>6538</v>
          </cell>
          <cell r="B3041" t="str">
            <v>FOM-300 4 LTS</v>
          </cell>
          <cell r="C3041">
            <v>28</v>
          </cell>
          <cell r="D3041">
            <v>28</v>
          </cell>
          <cell r="E3041" t="str">
            <v>Sobre Pedido</v>
          </cell>
          <cell r="F3041">
            <v>21</v>
          </cell>
        </row>
        <row r="3042">
          <cell r="A3042">
            <v>6539</v>
          </cell>
          <cell r="B3042" t="str">
            <v>FOM 300 20 LTS</v>
          </cell>
          <cell r="C3042">
            <v>1</v>
          </cell>
          <cell r="D3042">
            <v>1</v>
          </cell>
          <cell r="E3042" t="str">
            <v>Stock</v>
          </cell>
          <cell r="F3042">
            <v>8</v>
          </cell>
        </row>
        <row r="3043">
          <cell r="A3043">
            <v>6540</v>
          </cell>
          <cell r="B3043" t="str">
            <v>FOM 300 200 LTS</v>
          </cell>
          <cell r="C3043">
            <v>1</v>
          </cell>
          <cell r="D3043">
            <v>1</v>
          </cell>
          <cell r="E3043" t="str">
            <v>Sobre Pedido</v>
          </cell>
          <cell r="F3043">
            <v>21</v>
          </cell>
        </row>
        <row r="3044">
          <cell r="A3044">
            <v>6541</v>
          </cell>
          <cell r="B3044" t="str">
            <v>FOM-250 20 KG</v>
          </cell>
          <cell r="C3044">
            <v>1</v>
          </cell>
          <cell r="D3044">
            <v>1</v>
          </cell>
          <cell r="E3044" t="str">
            <v>Sobre Pedido</v>
          </cell>
          <cell r="F3044">
            <v>7</v>
          </cell>
        </row>
        <row r="3045">
          <cell r="A3045">
            <v>6545</v>
          </cell>
          <cell r="B3045" t="str">
            <v>FOM-110  200 LTS.</v>
          </cell>
          <cell r="C3045">
            <v>1</v>
          </cell>
          <cell r="D3045">
            <v>1</v>
          </cell>
          <cell r="E3045" t="str">
            <v>Sobre Pedido</v>
          </cell>
          <cell r="F3045">
            <v>7</v>
          </cell>
        </row>
        <row r="3046">
          <cell r="A3046">
            <v>6552</v>
          </cell>
          <cell r="B3046" t="str">
            <v>DAC 100 1 LTS</v>
          </cell>
          <cell r="C3046">
            <v>120</v>
          </cell>
          <cell r="D3046">
            <v>120</v>
          </cell>
          <cell r="E3046" t="str">
            <v>Sobre Pedido</v>
          </cell>
          <cell r="F3046">
            <v>21</v>
          </cell>
        </row>
        <row r="3047">
          <cell r="A3047">
            <v>6554</v>
          </cell>
          <cell r="B3047" t="str">
            <v>DAC 100 20 LTS</v>
          </cell>
          <cell r="C3047">
            <v>1</v>
          </cell>
          <cell r="D3047">
            <v>1</v>
          </cell>
          <cell r="E3047" t="str">
            <v>Stock</v>
          </cell>
          <cell r="F3047">
            <v>8</v>
          </cell>
        </row>
        <row r="3048">
          <cell r="A3048">
            <v>6555</v>
          </cell>
          <cell r="B3048" t="str">
            <v>DAC 100  200 LTS</v>
          </cell>
          <cell r="C3048">
            <v>1</v>
          </cell>
          <cell r="D3048">
            <v>1</v>
          </cell>
          <cell r="E3048" t="str">
            <v>Sobre Pedido</v>
          </cell>
          <cell r="F3048">
            <v>21</v>
          </cell>
        </row>
        <row r="3049">
          <cell r="A3049">
            <v>6559</v>
          </cell>
          <cell r="B3049" t="str">
            <v>DAC 110 20 LTS</v>
          </cell>
          <cell r="C3049">
            <v>1</v>
          </cell>
          <cell r="D3049">
            <v>1</v>
          </cell>
          <cell r="E3049" t="str">
            <v>Sobre Pedido</v>
          </cell>
          <cell r="F3049">
            <v>21</v>
          </cell>
        </row>
        <row r="3050">
          <cell r="A3050">
            <v>6560</v>
          </cell>
          <cell r="B3050" t="str">
            <v>DAC 110  200 LTS</v>
          </cell>
          <cell r="C3050">
            <v>1</v>
          </cell>
          <cell r="D3050">
            <v>1</v>
          </cell>
          <cell r="E3050" t="str">
            <v>Sobre Pedido</v>
          </cell>
          <cell r="F3050">
            <v>21</v>
          </cell>
        </row>
        <row r="3051">
          <cell r="A3051">
            <v>6561</v>
          </cell>
          <cell r="B3051" t="str">
            <v>DAC-200 0.25 LTS</v>
          </cell>
          <cell r="C3051">
            <v>12</v>
          </cell>
          <cell r="D3051">
            <v>12</v>
          </cell>
          <cell r="E3051" t="str">
            <v>Sobre Pedido</v>
          </cell>
          <cell r="F3051">
            <v>7</v>
          </cell>
        </row>
        <row r="3052">
          <cell r="A3052">
            <v>6563</v>
          </cell>
          <cell r="B3052" t="str">
            <v>DAC-200 4 LTS</v>
          </cell>
          <cell r="C3052">
            <v>4</v>
          </cell>
          <cell r="D3052">
            <v>4</v>
          </cell>
          <cell r="E3052" t="str">
            <v>Sobre Pedido</v>
          </cell>
          <cell r="F3052">
            <v>7</v>
          </cell>
        </row>
        <row r="3053">
          <cell r="A3053">
            <v>6564</v>
          </cell>
          <cell r="B3053" t="str">
            <v>DAC 200 20 LTS</v>
          </cell>
          <cell r="C3053">
            <v>1</v>
          </cell>
          <cell r="D3053">
            <v>1</v>
          </cell>
          <cell r="E3053" t="str">
            <v>Sobre Pedido</v>
          </cell>
          <cell r="F3053">
            <v>7</v>
          </cell>
        </row>
        <row r="3054">
          <cell r="A3054">
            <v>6576</v>
          </cell>
          <cell r="B3054" t="str">
            <v>DCC-100 0.25 LTS</v>
          </cell>
          <cell r="C3054">
            <v>12</v>
          </cell>
          <cell r="D3054">
            <v>72</v>
          </cell>
          <cell r="E3054" t="str">
            <v>Sobre Pedido</v>
          </cell>
          <cell r="F3054">
            <v>21</v>
          </cell>
        </row>
        <row r="3055">
          <cell r="A3055">
            <v>6577</v>
          </cell>
          <cell r="B3055" t="str">
            <v>DCC 100 1 LTS</v>
          </cell>
          <cell r="C3055">
            <v>120</v>
          </cell>
          <cell r="D3055">
            <v>120</v>
          </cell>
          <cell r="E3055" t="str">
            <v>Sobre Pedido</v>
          </cell>
          <cell r="F3055">
            <v>21</v>
          </cell>
        </row>
        <row r="3056">
          <cell r="A3056">
            <v>6578</v>
          </cell>
          <cell r="B3056" t="str">
            <v>DCC-100 4 LTS</v>
          </cell>
          <cell r="C3056">
            <v>4</v>
          </cell>
          <cell r="D3056">
            <v>4</v>
          </cell>
          <cell r="E3056" t="str">
            <v>Sobre Pedido</v>
          </cell>
          <cell r="F3056">
            <v>21</v>
          </cell>
        </row>
        <row r="3057">
          <cell r="A3057">
            <v>6579</v>
          </cell>
          <cell r="B3057" t="str">
            <v>DCC 100 20 LTS</v>
          </cell>
          <cell r="C3057">
            <v>1</v>
          </cell>
          <cell r="D3057">
            <v>1</v>
          </cell>
          <cell r="E3057" t="str">
            <v>Stock</v>
          </cell>
          <cell r="F3057">
            <v>8</v>
          </cell>
        </row>
        <row r="3058">
          <cell r="A3058">
            <v>6580</v>
          </cell>
          <cell r="B3058" t="str">
            <v>DCC 100 200 LTS</v>
          </cell>
          <cell r="C3058">
            <v>1</v>
          </cell>
          <cell r="D3058">
            <v>1</v>
          </cell>
          <cell r="E3058" t="str">
            <v>Sobre Pedido</v>
          </cell>
          <cell r="F3058">
            <v>21</v>
          </cell>
        </row>
        <row r="3059">
          <cell r="A3059">
            <v>6586</v>
          </cell>
          <cell r="B3059" t="str">
            <v>DCC 300 20 KGS</v>
          </cell>
          <cell r="C3059">
            <v>1</v>
          </cell>
          <cell r="D3059">
            <v>1</v>
          </cell>
          <cell r="E3059" t="str">
            <v>Sobre Pedido</v>
          </cell>
          <cell r="F3059">
            <v>7</v>
          </cell>
        </row>
        <row r="3060">
          <cell r="A3060">
            <v>6601</v>
          </cell>
          <cell r="B3060" t="str">
            <v>CLF-100 0.25 LTS</v>
          </cell>
          <cell r="C3060">
            <v>72</v>
          </cell>
          <cell r="D3060">
            <v>72</v>
          </cell>
          <cell r="E3060" t="str">
            <v>Sobre Pedido</v>
          </cell>
          <cell r="F3060">
            <v>21</v>
          </cell>
        </row>
        <row r="3061">
          <cell r="A3061">
            <v>6602</v>
          </cell>
          <cell r="B3061" t="str">
            <v>CLF-100 1 LTS</v>
          </cell>
          <cell r="C3061">
            <v>108</v>
          </cell>
          <cell r="D3061">
            <v>108</v>
          </cell>
          <cell r="E3061" t="str">
            <v>Sobre Pedido</v>
          </cell>
          <cell r="F3061">
            <v>21</v>
          </cell>
        </row>
        <row r="3062">
          <cell r="A3062">
            <v>6603</v>
          </cell>
          <cell r="B3062" t="str">
            <v>CLF-100 4 LTS</v>
          </cell>
          <cell r="C3062">
            <v>4</v>
          </cell>
          <cell r="D3062">
            <v>4</v>
          </cell>
          <cell r="E3062" t="str">
            <v>Sobre Pedido</v>
          </cell>
          <cell r="F3062">
            <v>21</v>
          </cell>
        </row>
        <row r="3063">
          <cell r="A3063">
            <v>6604</v>
          </cell>
          <cell r="B3063" t="str">
            <v>CLF-100 20 LTS</v>
          </cell>
          <cell r="C3063">
            <v>1</v>
          </cell>
          <cell r="D3063">
            <v>1</v>
          </cell>
          <cell r="E3063" t="str">
            <v>Sobre Pedido</v>
          </cell>
          <cell r="F3063">
            <v>21</v>
          </cell>
        </row>
        <row r="3064">
          <cell r="A3064">
            <v>6605</v>
          </cell>
          <cell r="B3064" t="str">
            <v>CLF-100 200 LTS</v>
          </cell>
          <cell r="C3064">
            <v>1</v>
          </cell>
          <cell r="D3064">
            <v>1</v>
          </cell>
          <cell r="E3064" t="str">
            <v>Sobre Pedido</v>
          </cell>
          <cell r="F3064">
            <v>21</v>
          </cell>
        </row>
        <row r="3065">
          <cell r="A3065">
            <v>6609</v>
          </cell>
          <cell r="B3065" t="str">
            <v>CLF-200 20 KGS</v>
          </cell>
          <cell r="C3065">
            <v>1</v>
          </cell>
          <cell r="D3065">
            <v>1</v>
          </cell>
          <cell r="E3065" t="str">
            <v>Sobre Pedido</v>
          </cell>
          <cell r="F3065">
            <v>7</v>
          </cell>
        </row>
        <row r="3066">
          <cell r="A3066">
            <v>6617</v>
          </cell>
          <cell r="B3066" t="str">
            <v>CLF-400  1 LT</v>
          </cell>
          <cell r="C3066">
            <v>12</v>
          </cell>
          <cell r="D3066">
            <v>12</v>
          </cell>
          <cell r="E3066" t="str">
            <v>Sobre Pedido</v>
          </cell>
          <cell r="F3066">
            <v>21</v>
          </cell>
        </row>
        <row r="3067">
          <cell r="A3067">
            <v>6618</v>
          </cell>
          <cell r="B3067" t="str">
            <v>CLF-400  4 LT</v>
          </cell>
          <cell r="C3067">
            <v>4</v>
          </cell>
          <cell r="D3067">
            <v>4</v>
          </cell>
          <cell r="E3067" t="str">
            <v>Sobre Pedido</v>
          </cell>
          <cell r="F3067">
            <v>8</v>
          </cell>
        </row>
        <row r="3068">
          <cell r="A3068">
            <v>6619</v>
          </cell>
          <cell r="B3068" t="str">
            <v>CLF-400  20 LT</v>
          </cell>
          <cell r="C3068">
            <v>1</v>
          </cell>
          <cell r="D3068">
            <v>1</v>
          </cell>
          <cell r="E3068" t="str">
            <v>Sobre Pedido</v>
          </cell>
          <cell r="F3068">
            <v>21</v>
          </cell>
        </row>
        <row r="3069">
          <cell r="A3069">
            <v>6626</v>
          </cell>
          <cell r="B3069" t="str">
            <v>CLG-100 0.25 LTS</v>
          </cell>
          <cell r="C3069">
            <v>12</v>
          </cell>
          <cell r="D3069">
            <v>12</v>
          </cell>
          <cell r="E3069" t="str">
            <v>Sobre Pedido</v>
          </cell>
          <cell r="F3069">
            <v>21</v>
          </cell>
        </row>
        <row r="3070">
          <cell r="A3070">
            <v>6627</v>
          </cell>
          <cell r="B3070" t="str">
            <v>CLG-100 1 LTS</v>
          </cell>
          <cell r="C3070">
            <v>120</v>
          </cell>
          <cell r="D3070">
            <v>120</v>
          </cell>
          <cell r="E3070" t="str">
            <v>Sobre Pedido</v>
          </cell>
          <cell r="F3070">
            <v>21</v>
          </cell>
        </row>
        <row r="3071">
          <cell r="A3071">
            <v>6628</v>
          </cell>
          <cell r="B3071" t="str">
            <v>CLG-100 4 LTS</v>
          </cell>
          <cell r="C3071">
            <v>52</v>
          </cell>
          <cell r="D3071">
            <v>52</v>
          </cell>
          <cell r="E3071" t="str">
            <v>Sobre Pedido</v>
          </cell>
          <cell r="F3071">
            <v>21</v>
          </cell>
        </row>
        <row r="3072">
          <cell r="A3072">
            <v>6629</v>
          </cell>
          <cell r="B3072" t="str">
            <v>CLG-100 20 LTS</v>
          </cell>
          <cell r="C3072">
            <v>1</v>
          </cell>
          <cell r="D3072">
            <v>1</v>
          </cell>
          <cell r="E3072" t="str">
            <v>Stock</v>
          </cell>
          <cell r="F3072">
            <v>8</v>
          </cell>
        </row>
        <row r="3073">
          <cell r="A3073">
            <v>6630</v>
          </cell>
          <cell r="B3073" t="str">
            <v>CLG-100  200 LTS</v>
          </cell>
          <cell r="C3073">
            <v>1</v>
          </cell>
          <cell r="D3073">
            <v>1</v>
          </cell>
          <cell r="E3073" t="str">
            <v>Sobre Pedido</v>
          </cell>
          <cell r="F3073">
            <v>21</v>
          </cell>
        </row>
        <row r="3074">
          <cell r="A3074">
            <v>6631</v>
          </cell>
          <cell r="B3074" t="str">
            <v>CLG-200 0.25 LTS</v>
          </cell>
          <cell r="C3074">
            <v>12</v>
          </cell>
          <cell r="D3074">
            <v>12</v>
          </cell>
          <cell r="E3074" t="str">
            <v>Sobre Pedido</v>
          </cell>
          <cell r="F3074">
            <v>21</v>
          </cell>
        </row>
        <row r="3075">
          <cell r="A3075">
            <v>6633</v>
          </cell>
          <cell r="B3075" t="str">
            <v>CLG-200 4 LTS</v>
          </cell>
          <cell r="C3075">
            <v>4</v>
          </cell>
          <cell r="D3075">
            <v>4</v>
          </cell>
          <cell r="E3075" t="str">
            <v>Sobre Pedido</v>
          </cell>
          <cell r="F3075">
            <v>21</v>
          </cell>
        </row>
        <row r="3076">
          <cell r="A3076">
            <v>6634</v>
          </cell>
          <cell r="B3076" t="str">
            <v>CLG-200 20 LTS</v>
          </cell>
          <cell r="C3076">
            <v>1</v>
          </cell>
          <cell r="D3076">
            <v>1</v>
          </cell>
          <cell r="E3076" t="str">
            <v>Stock</v>
          </cell>
          <cell r="F3076">
            <v>8</v>
          </cell>
        </row>
        <row r="3077">
          <cell r="A3077">
            <v>6635</v>
          </cell>
          <cell r="B3077" t="str">
            <v>CLG-200 200 LTS</v>
          </cell>
          <cell r="C3077">
            <v>1</v>
          </cell>
          <cell r="D3077">
            <v>1</v>
          </cell>
          <cell r="E3077" t="str">
            <v>Sobre Pedido</v>
          </cell>
          <cell r="F3077">
            <v>21</v>
          </cell>
        </row>
        <row r="3078">
          <cell r="A3078">
            <v>6639</v>
          </cell>
          <cell r="B3078" t="str">
            <v>CLG-300 18 KGS</v>
          </cell>
          <cell r="C3078">
            <v>5</v>
          </cell>
          <cell r="D3078">
            <v>5</v>
          </cell>
          <cell r="E3078" t="str">
            <v>Sobre Pedido</v>
          </cell>
          <cell r="F3078">
            <v>21</v>
          </cell>
        </row>
        <row r="3079">
          <cell r="A3079">
            <v>6642</v>
          </cell>
          <cell r="B3079" t="str">
            <v>CLG-400 1 LTO</v>
          </cell>
          <cell r="C3079">
            <v>108</v>
          </cell>
          <cell r="D3079">
            <v>108</v>
          </cell>
          <cell r="E3079" t="str">
            <v>Sobre Pedido</v>
          </cell>
          <cell r="F3079">
            <v>21</v>
          </cell>
        </row>
        <row r="3080">
          <cell r="A3080">
            <v>6643</v>
          </cell>
          <cell r="B3080" t="str">
            <v>CLG-400 4 LT</v>
          </cell>
          <cell r="C3080">
            <v>4</v>
          </cell>
          <cell r="D3080">
            <v>4</v>
          </cell>
          <cell r="E3080" t="str">
            <v>Sobre Pedido</v>
          </cell>
          <cell r="F3080">
            <v>21</v>
          </cell>
        </row>
        <row r="3081">
          <cell r="A3081">
            <v>6644</v>
          </cell>
          <cell r="B3081" t="str">
            <v>CLG-400 20 LTS</v>
          </cell>
          <cell r="C3081">
            <v>1</v>
          </cell>
          <cell r="D3081">
            <v>1</v>
          </cell>
          <cell r="E3081" t="str">
            <v>Stock</v>
          </cell>
          <cell r="F3081">
            <v>8</v>
          </cell>
        </row>
        <row r="3082">
          <cell r="A3082">
            <v>6645</v>
          </cell>
          <cell r="B3082" t="str">
            <v>CLG-400 200 LTS</v>
          </cell>
          <cell r="C3082">
            <v>1</v>
          </cell>
          <cell r="D3082">
            <v>1</v>
          </cell>
          <cell r="E3082" t="str">
            <v>Sobre Pedido</v>
          </cell>
          <cell r="F3082">
            <v>21</v>
          </cell>
        </row>
        <row r="3083">
          <cell r="A3083">
            <v>6657</v>
          </cell>
          <cell r="B3083" t="str">
            <v>CLD-200 1 LTS</v>
          </cell>
          <cell r="C3083">
            <v>108</v>
          </cell>
          <cell r="D3083">
            <v>108</v>
          </cell>
          <cell r="E3083" t="str">
            <v>Sobre Pedido</v>
          </cell>
          <cell r="F3083">
            <v>21</v>
          </cell>
        </row>
        <row r="3084">
          <cell r="A3084">
            <v>6659</v>
          </cell>
          <cell r="B3084" t="str">
            <v>CLD-200 20 LTS</v>
          </cell>
          <cell r="C3084">
            <v>1</v>
          </cell>
          <cell r="D3084">
            <v>1</v>
          </cell>
          <cell r="E3084" t="str">
            <v>Sobre Pedido</v>
          </cell>
          <cell r="F3084">
            <v>21</v>
          </cell>
        </row>
        <row r="3085">
          <cell r="A3085">
            <v>6675</v>
          </cell>
          <cell r="B3085" t="str">
            <v>CLD-100 PL  200 LTS.</v>
          </cell>
          <cell r="C3085">
            <v>1</v>
          </cell>
          <cell r="D3085">
            <v>1</v>
          </cell>
          <cell r="E3085" t="str">
            <v>Sobre Pedido</v>
          </cell>
          <cell r="F3085">
            <v>7</v>
          </cell>
        </row>
        <row r="3086">
          <cell r="A3086">
            <v>6676</v>
          </cell>
          <cell r="B3086" t="str">
            <v>SANI-100 1 LT.</v>
          </cell>
          <cell r="C3086">
            <v>12</v>
          </cell>
          <cell r="D3086">
            <v>12</v>
          </cell>
          <cell r="E3086" t="str">
            <v>Sobre Pedido</v>
          </cell>
          <cell r="F3086">
            <v>7</v>
          </cell>
        </row>
        <row r="3087">
          <cell r="A3087">
            <v>6677</v>
          </cell>
          <cell r="B3087" t="str">
            <v>SANI 100 1 LTS</v>
          </cell>
          <cell r="C3087">
            <v>12</v>
          </cell>
          <cell r="D3087">
            <v>12</v>
          </cell>
          <cell r="E3087" t="str">
            <v>Sobre Pedido</v>
          </cell>
          <cell r="F3087">
            <v>21</v>
          </cell>
        </row>
        <row r="3088">
          <cell r="A3088">
            <v>6678</v>
          </cell>
          <cell r="B3088" t="str">
            <v>SANI 100  4 LTS.</v>
          </cell>
          <cell r="C3088">
            <v>4</v>
          </cell>
          <cell r="D3088">
            <v>4</v>
          </cell>
          <cell r="E3088" t="str">
            <v>Stock</v>
          </cell>
          <cell r="F3088">
            <v>8</v>
          </cell>
        </row>
        <row r="3089">
          <cell r="A3089">
            <v>6679</v>
          </cell>
          <cell r="B3089" t="str">
            <v>SANI 100 20 LTS</v>
          </cell>
          <cell r="C3089">
            <v>1</v>
          </cell>
          <cell r="D3089">
            <v>1</v>
          </cell>
          <cell r="E3089" t="str">
            <v>Stock</v>
          </cell>
          <cell r="F3089">
            <v>8</v>
          </cell>
        </row>
        <row r="3090">
          <cell r="A3090">
            <v>6680</v>
          </cell>
          <cell r="B3090" t="str">
            <v>SANI 100 200 LTS</v>
          </cell>
          <cell r="C3090">
            <v>1</v>
          </cell>
          <cell r="D3090">
            <v>1</v>
          </cell>
          <cell r="E3090" t="str">
            <v>Sobre Pedido</v>
          </cell>
          <cell r="F3090">
            <v>21</v>
          </cell>
        </row>
        <row r="3091">
          <cell r="A3091">
            <v>6687</v>
          </cell>
          <cell r="B3091" t="str">
            <v>SANI 200 1 LTS</v>
          </cell>
          <cell r="C3091">
            <v>108</v>
          </cell>
          <cell r="D3091">
            <v>108</v>
          </cell>
          <cell r="E3091" t="str">
            <v>Sobre Pedido</v>
          </cell>
          <cell r="F3091">
            <v>21</v>
          </cell>
        </row>
        <row r="3092">
          <cell r="A3092">
            <v>6688</v>
          </cell>
          <cell r="B3092" t="str">
            <v>SANI-200  4 LTS.</v>
          </cell>
          <cell r="C3092">
            <v>4</v>
          </cell>
          <cell r="D3092">
            <v>20</v>
          </cell>
          <cell r="E3092" t="str">
            <v>Sobre Pedido</v>
          </cell>
          <cell r="F3092">
            <v>21</v>
          </cell>
        </row>
        <row r="3093">
          <cell r="A3093">
            <v>6689</v>
          </cell>
          <cell r="B3093" t="str">
            <v>SANI 200 20 LTS</v>
          </cell>
          <cell r="C3093">
            <v>1</v>
          </cell>
          <cell r="D3093">
            <v>1</v>
          </cell>
          <cell r="E3093" t="str">
            <v>Sobre Pedido</v>
          </cell>
          <cell r="F3093">
            <v>21</v>
          </cell>
        </row>
        <row r="3094">
          <cell r="A3094">
            <v>6697</v>
          </cell>
          <cell r="B3094" t="str">
            <v>SANI 300 1 LTS</v>
          </cell>
          <cell r="C3094">
            <v>120</v>
          </cell>
          <cell r="D3094">
            <v>120</v>
          </cell>
          <cell r="E3094" t="str">
            <v>Sobre Pedido</v>
          </cell>
          <cell r="F3094">
            <v>21</v>
          </cell>
        </row>
        <row r="3095">
          <cell r="A3095">
            <v>6698</v>
          </cell>
          <cell r="B3095" t="str">
            <v>SANI 300 4 LTS</v>
          </cell>
          <cell r="C3095">
            <v>4</v>
          </cell>
          <cell r="D3095">
            <v>4</v>
          </cell>
          <cell r="E3095" t="str">
            <v>Sobre Pedido</v>
          </cell>
          <cell r="F3095">
            <v>21</v>
          </cell>
        </row>
        <row r="3096">
          <cell r="A3096">
            <v>6699</v>
          </cell>
          <cell r="B3096" t="str">
            <v>SANI 300 20 LTS</v>
          </cell>
          <cell r="C3096">
            <v>1</v>
          </cell>
          <cell r="D3096">
            <v>1</v>
          </cell>
          <cell r="E3096" t="str">
            <v>Sobre Pedido</v>
          </cell>
          <cell r="F3096">
            <v>21</v>
          </cell>
        </row>
        <row r="3097">
          <cell r="A3097">
            <v>6700</v>
          </cell>
          <cell r="B3097" t="str">
            <v>SANI 300 200 LTS</v>
          </cell>
          <cell r="C3097">
            <v>1</v>
          </cell>
          <cell r="D3097">
            <v>1</v>
          </cell>
          <cell r="E3097" t="str">
            <v>Sobre Pedido</v>
          </cell>
          <cell r="F3097">
            <v>21</v>
          </cell>
        </row>
        <row r="3098">
          <cell r="A3098">
            <v>6702</v>
          </cell>
          <cell r="B3098" t="str">
            <v>SANI 400  1 LT.</v>
          </cell>
          <cell r="C3098">
            <v>120</v>
          </cell>
          <cell r="D3098">
            <v>120</v>
          </cell>
          <cell r="E3098" t="str">
            <v>Sobre Pedido</v>
          </cell>
          <cell r="F3098">
            <v>21</v>
          </cell>
        </row>
        <row r="3099">
          <cell r="A3099">
            <v>6704</v>
          </cell>
          <cell r="B3099" t="str">
            <v>SANI 400  20 LTS.</v>
          </cell>
          <cell r="C3099">
            <v>1</v>
          </cell>
          <cell r="D3099">
            <v>1</v>
          </cell>
          <cell r="E3099" t="str">
            <v>Sobre Pedido</v>
          </cell>
          <cell r="F3099">
            <v>21</v>
          </cell>
        </row>
        <row r="3100">
          <cell r="A3100">
            <v>6705</v>
          </cell>
          <cell r="B3100" t="str">
            <v>SANI 400  200 LTS.</v>
          </cell>
          <cell r="C3100">
            <v>1</v>
          </cell>
          <cell r="D3100">
            <v>1</v>
          </cell>
          <cell r="E3100" t="str">
            <v>Sobre Pedido</v>
          </cell>
          <cell r="F3100">
            <v>21</v>
          </cell>
        </row>
        <row r="3101">
          <cell r="A3101">
            <v>6707</v>
          </cell>
          <cell r="B3101" t="str">
            <v>SANI 500 0.8 LTS</v>
          </cell>
          <cell r="C3101">
            <v>6</v>
          </cell>
          <cell r="D3101">
            <v>6</v>
          </cell>
          <cell r="E3101" t="str">
            <v>Sobre Pedido</v>
          </cell>
          <cell r="F3101">
            <v>7</v>
          </cell>
        </row>
        <row r="3102">
          <cell r="A3102">
            <v>6708</v>
          </cell>
          <cell r="B3102" t="str">
            <v>SANI 500 4 LTS</v>
          </cell>
          <cell r="C3102">
            <v>4</v>
          </cell>
          <cell r="D3102">
            <v>4</v>
          </cell>
          <cell r="E3102" t="str">
            <v>Stock</v>
          </cell>
          <cell r="F3102">
            <v>8</v>
          </cell>
        </row>
        <row r="3103">
          <cell r="A3103">
            <v>6709</v>
          </cell>
          <cell r="B3103" t="str">
            <v>SANI 500 20 LTS</v>
          </cell>
          <cell r="C3103">
            <v>1</v>
          </cell>
          <cell r="D3103">
            <v>1</v>
          </cell>
          <cell r="E3103" t="str">
            <v>Stock</v>
          </cell>
          <cell r="F3103">
            <v>8</v>
          </cell>
        </row>
        <row r="3104">
          <cell r="A3104">
            <v>6710</v>
          </cell>
          <cell r="B3104" t="str">
            <v>SANI 500  200 LT.</v>
          </cell>
          <cell r="C3104">
            <v>1</v>
          </cell>
          <cell r="D3104">
            <v>1</v>
          </cell>
          <cell r="E3104" t="str">
            <v>Stock</v>
          </cell>
          <cell r="F3104">
            <v>7</v>
          </cell>
        </row>
        <row r="3105">
          <cell r="A3105">
            <v>6712</v>
          </cell>
          <cell r="B3105" t="str">
            <v>SANI 550 0.8 LTS</v>
          </cell>
          <cell r="C3105">
            <v>6</v>
          </cell>
          <cell r="D3105">
            <v>6</v>
          </cell>
          <cell r="E3105" t="str">
            <v>Stock</v>
          </cell>
          <cell r="F3105">
            <v>7</v>
          </cell>
        </row>
        <row r="3106">
          <cell r="A3106">
            <v>6713</v>
          </cell>
          <cell r="B3106" t="str">
            <v>SANI 550  4 LTS</v>
          </cell>
          <cell r="C3106">
            <v>4</v>
          </cell>
          <cell r="D3106">
            <v>4</v>
          </cell>
          <cell r="E3106" t="str">
            <v>Stock</v>
          </cell>
          <cell r="F3106">
            <v>8</v>
          </cell>
        </row>
        <row r="3107">
          <cell r="A3107">
            <v>6718</v>
          </cell>
          <cell r="B3107" t="str">
            <v>SANI-600  4 LTS.</v>
          </cell>
          <cell r="C3107">
            <v>52</v>
          </cell>
          <cell r="D3107">
            <v>52</v>
          </cell>
          <cell r="E3107" t="str">
            <v>Sobre Pedido</v>
          </cell>
          <cell r="F3107">
            <v>21</v>
          </cell>
        </row>
        <row r="3108">
          <cell r="A3108">
            <v>6719</v>
          </cell>
          <cell r="B3108" t="str">
            <v>SANI-600 20 LTS</v>
          </cell>
          <cell r="C3108">
            <v>1</v>
          </cell>
          <cell r="D3108">
            <v>1</v>
          </cell>
          <cell r="E3108" t="str">
            <v>Sobre Pedido</v>
          </cell>
          <cell r="F3108">
            <v>21</v>
          </cell>
        </row>
        <row r="3109">
          <cell r="A3109">
            <v>6720</v>
          </cell>
          <cell r="B3109" t="str">
            <v>SANI-600 200 LTS</v>
          </cell>
          <cell r="C3109">
            <v>1</v>
          </cell>
          <cell r="D3109">
            <v>1</v>
          </cell>
          <cell r="E3109" t="str">
            <v>Sobre Pedido</v>
          </cell>
          <cell r="F3109">
            <v>21</v>
          </cell>
        </row>
        <row r="3110">
          <cell r="A3110">
            <v>6723</v>
          </cell>
          <cell r="B3110" t="str">
            <v>SANI-650  4 LTS.</v>
          </cell>
          <cell r="C3110">
            <v>52</v>
          </cell>
          <cell r="D3110">
            <v>52</v>
          </cell>
          <cell r="E3110" t="str">
            <v>Sobre Pedido</v>
          </cell>
          <cell r="F3110">
            <v>21</v>
          </cell>
        </row>
        <row r="3111">
          <cell r="A3111">
            <v>6724</v>
          </cell>
          <cell r="B3111" t="str">
            <v>SANI-650 20 LTS</v>
          </cell>
          <cell r="C3111">
            <v>1</v>
          </cell>
          <cell r="D3111">
            <v>1</v>
          </cell>
          <cell r="E3111" t="str">
            <v>Sobre Pedido</v>
          </cell>
          <cell r="F3111">
            <v>21</v>
          </cell>
        </row>
        <row r="3112">
          <cell r="A3112">
            <v>6725</v>
          </cell>
          <cell r="B3112" t="str">
            <v>SANI-650 200 LTS</v>
          </cell>
          <cell r="C3112">
            <v>1</v>
          </cell>
          <cell r="D3112">
            <v>1</v>
          </cell>
          <cell r="E3112" t="str">
            <v>Sobre Pedido</v>
          </cell>
          <cell r="F3112">
            <v>21</v>
          </cell>
        </row>
        <row r="3113">
          <cell r="A3113">
            <v>6727</v>
          </cell>
          <cell r="B3113" t="str">
            <v>CLD-250  1 LT</v>
          </cell>
          <cell r="C3113">
            <v>108</v>
          </cell>
          <cell r="D3113">
            <v>108</v>
          </cell>
          <cell r="E3113" t="str">
            <v>Sobre Pedido</v>
          </cell>
          <cell r="F3113">
            <v>21</v>
          </cell>
        </row>
        <row r="3114">
          <cell r="A3114">
            <v>6729</v>
          </cell>
          <cell r="B3114" t="str">
            <v>CLD-250  20 LT</v>
          </cell>
          <cell r="C3114">
            <v>1</v>
          </cell>
          <cell r="D3114">
            <v>1</v>
          </cell>
          <cell r="E3114" t="str">
            <v>Sobre Pedido</v>
          </cell>
          <cell r="F3114">
            <v>21</v>
          </cell>
        </row>
        <row r="3115">
          <cell r="A3115">
            <v>6730</v>
          </cell>
          <cell r="B3115" t="str">
            <v>CLD-250  200 LT</v>
          </cell>
          <cell r="C3115">
            <v>1</v>
          </cell>
          <cell r="D3115">
            <v>1</v>
          </cell>
          <cell r="E3115" t="str">
            <v>Sobre Pedido</v>
          </cell>
          <cell r="F3115">
            <v>21</v>
          </cell>
        </row>
        <row r="3116">
          <cell r="A3116">
            <v>6734</v>
          </cell>
          <cell r="B3116" t="str">
            <v>VANG.AROMAT. FIESTA FRUTAL 20L</v>
          </cell>
          <cell r="C3116">
            <v>1</v>
          </cell>
          <cell r="D3116">
            <v>1</v>
          </cell>
          <cell r="E3116" t="str">
            <v>Sobre Pedido</v>
          </cell>
          <cell r="F3116">
            <v>7</v>
          </cell>
        </row>
        <row r="3117">
          <cell r="A3117">
            <v>6739</v>
          </cell>
          <cell r="B3117" t="str">
            <v>SANI 800 20 KG</v>
          </cell>
          <cell r="C3117">
            <v>1</v>
          </cell>
          <cell r="D3117">
            <v>1</v>
          </cell>
          <cell r="E3117" t="str">
            <v>Sobre Pedido</v>
          </cell>
          <cell r="F3117">
            <v>14</v>
          </cell>
        </row>
        <row r="3118">
          <cell r="A3118">
            <v>6742</v>
          </cell>
          <cell r="B3118" t="str">
            <v>SANI 560  1 LT.</v>
          </cell>
          <cell r="C3118">
            <v>12</v>
          </cell>
          <cell r="D3118">
            <v>12</v>
          </cell>
          <cell r="E3118" t="str">
            <v>Sobre Pedido</v>
          </cell>
          <cell r="F3118">
            <v>21</v>
          </cell>
        </row>
        <row r="3119">
          <cell r="A3119">
            <v>6743</v>
          </cell>
          <cell r="B3119" t="str">
            <v>SANI 560  4 LT.</v>
          </cell>
          <cell r="C3119">
            <v>4</v>
          </cell>
          <cell r="D3119">
            <v>4</v>
          </cell>
          <cell r="E3119" t="str">
            <v>Stock</v>
          </cell>
          <cell r="F3119">
            <v>8</v>
          </cell>
        </row>
        <row r="3120">
          <cell r="A3120">
            <v>6747</v>
          </cell>
          <cell r="B3120" t="str">
            <v>SANI 900  1 LT.</v>
          </cell>
          <cell r="C3120">
            <v>12</v>
          </cell>
          <cell r="D3120">
            <v>12</v>
          </cell>
          <cell r="E3120" t="str">
            <v>Sobre Pedido</v>
          </cell>
          <cell r="F3120">
            <v>21</v>
          </cell>
        </row>
        <row r="3121">
          <cell r="A3121">
            <v>6748</v>
          </cell>
          <cell r="B3121" t="str">
            <v>SANI 900  4 LT.</v>
          </cell>
          <cell r="C3121">
            <v>4</v>
          </cell>
          <cell r="D3121">
            <v>4</v>
          </cell>
          <cell r="E3121" t="str">
            <v>Stock</v>
          </cell>
          <cell r="F3121">
            <v>8</v>
          </cell>
        </row>
        <row r="3122">
          <cell r="A3122">
            <v>6754</v>
          </cell>
          <cell r="B3122" t="str">
            <v>CLD 300 20 LT.</v>
          </cell>
          <cell r="C3122">
            <v>1</v>
          </cell>
          <cell r="D3122">
            <v>10</v>
          </cell>
          <cell r="E3122" t="str">
            <v>Sobre Pedido</v>
          </cell>
          <cell r="F3122">
            <v>21</v>
          </cell>
        </row>
        <row r="3123">
          <cell r="A3123">
            <v>6755</v>
          </cell>
          <cell r="B3123" t="str">
            <v>CLD 300 200 LT.</v>
          </cell>
          <cell r="C3123">
            <v>1</v>
          </cell>
          <cell r="D3123">
            <v>1</v>
          </cell>
          <cell r="E3123" t="str">
            <v>Sobre Pedido</v>
          </cell>
          <cell r="F3123">
            <v>21</v>
          </cell>
        </row>
        <row r="3124">
          <cell r="A3124">
            <v>6801</v>
          </cell>
          <cell r="B3124" t="str">
            <v>CLD-100   0.25 LTS</v>
          </cell>
          <cell r="C3124">
            <v>12</v>
          </cell>
          <cell r="D3124">
            <v>12</v>
          </cell>
          <cell r="E3124" t="str">
            <v>Sobre Pedido</v>
          </cell>
          <cell r="F3124">
            <v>21</v>
          </cell>
        </row>
        <row r="3125">
          <cell r="A3125">
            <v>6802</v>
          </cell>
          <cell r="B3125" t="str">
            <v>CLD-100   1 LTS</v>
          </cell>
          <cell r="C3125">
            <v>108</v>
          </cell>
          <cell r="D3125">
            <v>108</v>
          </cell>
          <cell r="E3125" t="str">
            <v>Sobre Pedido</v>
          </cell>
          <cell r="F3125">
            <v>21</v>
          </cell>
        </row>
        <row r="3126">
          <cell r="A3126">
            <v>6803</v>
          </cell>
          <cell r="B3126" t="str">
            <v>CLD-100   4 LTS</v>
          </cell>
          <cell r="C3126">
            <v>4</v>
          </cell>
          <cell r="D3126">
            <v>4</v>
          </cell>
          <cell r="E3126" t="str">
            <v>Stock</v>
          </cell>
          <cell r="F3126">
            <v>8</v>
          </cell>
        </row>
        <row r="3127">
          <cell r="A3127">
            <v>6804</v>
          </cell>
          <cell r="B3127" t="str">
            <v>CLD-100 20 LTS</v>
          </cell>
          <cell r="C3127">
            <v>1</v>
          </cell>
          <cell r="D3127">
            <v>1</v>
          </cell>
          <cell r="E3127" t="str">
            <v>Stock</v>
          </cell>
          <cell r="F3127">
            <v>8</v>
          </cell>
        </row>
        <row r="3128">
          <cell r="A3128">
            <v>6805</v>
          </cell>
          <cell r="B3128" t="str">
            <v>CLD-100 200 LTS</v>
          </cell>
          <cell r="C3128">
            <v>1</v>
          </cell>
          <cell r="D3128">
            <v>1</v>
          </cell>
          <cell r="E3128" t="str">
            <v>Sobre Pedido</v>
          </cell>
          <cell r="F3128">
            <v>14</v>
          </cell>
        </row>
        <row r="3129">
          <cell r="A3129">
            <v>6806</v>
          </cell>
          <cell r="B3129" t="str">
            <v>VANG. AROMAT. ALOE 0.25 L</v>
          </cell>
          <cell r="C3129">
            <v>12</v>
          </cell>
          <cell r="D3129">
            <v>12</v>
          </cell>
          <cell r="E3129" t="str">
            <v>Sobre Pedido</v>
          </cell>
          <cell r="F3129">
            <v>7</v>
          </cell>
        </row>
        <row r="3130">
          <cell r="A3130">
            <v>6808</v>
          </cell>
          <cell r="B3130" t="str">
            <v>VANG. AROMAT. ALOE 4 L</v>
          </cell>
          <cell r="C3130">
            <v>4</v>
          </cell>
          <cell r="D3130">
            <v>4</v>
          </cell>
          <cell r="E3130" t="str">
            <v>Sobre Pedido</v>
          </cell>
          <cell r="F3130">
            <v>7</v>
          </cell>
        </row>
        <row r="3131">
          <cell r="A3131">
            <v>6809</v>
          </cell>
          <cell r="B3131" t="str">
            <v>VANG. AROMAT. ALOE 18 LTS</v>
          </cell>
          <cell r="C3131">
            <v>1</v>
          </cell>
          <cell r="D3131">
            <v>1</v>
          </cell>
          <cell r="E3131" t="str">
            <v>Sobre Pedido</v>
          </cell>
          <cell r="F3131">
            <v>7</v>
          </cell>
        </row>
        <row r="3132">
          <cell r="A3132">
            <v>6810</v>
          </cell>
          <cell r="B3132" t="str">
            <v>VANG. AROMAT. ALOE 19 LT</v>
          </cell>
          <cell r="C3132">
            <v>1</v>
          </cell>
          <cell r="D3132">
            <v>1</v>
          </cell>
          <cell r="E3132" t="str">
            <v>Sobre Pedido</v>
          </cell>
          <cell r="F3132">
            <v>7</v>
          </cell>
        </row>
        <row r="3133">
          <cell r="A3133">
            <v>6811</v>
          </cell>
          <cell r="B3133" t="str">
            <v>VANG. AROMAT. FLORECER 0.25 L</v>
          </cell>
          <cell r="C3133">
            <v>12</v>
          </cell>
          <cell r="D3133">
            <v>12</v>
          </cell>
          <cell r="E3133" t="str">
            <v>Sobre Pedido</v>
          </cell>
          <cell r="F3133">
            <v>7</v>
          </cell>
        </row>
        <row r="3134">
          <cell r="A3134">
            <v>6813</v>
          </cell>
          <cell r="B3134" t="str">
            <v>VANG. AROMAT. FLORECER 4 LT</v>
          </cell>
          <cell r="C3134">
            <v>4</v>
          </cell>
          <cell r="D3134">
            <v>4</v>
          </cell>
          <cell r="E3134" t="str">
            <v>Sobre Pedido</v>
          </cell>
          <cell r="F3134">
            <v>7</v>
          </cell>
        </row>
        <row r="3135">
          <cell r="A3135">
            <v>6814</v>
          </cell>
          <cell r="B3135" t="str">
            <v>VANG. AROMAT. FLORECER 18 LTS.</v>
          </cell>
          <cell r="C3135">
            <v>1</v>
          </cell>
          <cell r="D3135">
            <v>1</v>
          </cell>
          <cell r="E3135" t="str">
            <v>Sobre Pedido</v>
          </cell>
          <cell r="F3135">
            <v>7</v>
          </cell>
        </row>
        <row r="3136">
          <cell r="A3136">
            <v>6815</v>
          </cell>
          <cell r="B3136" t="str">
            <v>VANG. AROMAT. FLORECER 19 LT</v>
          </cell>
          <cell r="C3136">
            <v>1</v>
          </cell>
          <cell r="D3136">
            <v>1</v>
          </cell>
          <cell r="E3136" t="str">
            <v>Sobre Pedido</v>
          </cell>
          <cell r="F3136">
            <v>7</v>
          </cell>
        </row>
        <row r="3137">
          <cell r="A3137">
            <v>6816</v>
          </cell>
          <cell r="B3137" t="str">
            <v>VANG. AROM.FIESTA FRUTAL 0.25L</v>
          </cell>
          <cell r="C3137">
            <v>12</v>
          </cell>
          <cell r="D3137">
            <v>12</v>
          </cell>
          <cell r="E3137" t="str">
            <v>Sobre Pedido</v>
          </cell>
          <cell r="F3137">
            <v>7</v>
          </cell>
        </row>
        <row r="3138">
          <cell r="A3138">
            <v>6817</v>
          </cell>
          <cell r="B3138" t="str">
            <v>VANG. AROMAT.FIESTA FRUTAL 1LT</v>
          </cell>
          <cell r="C3138">
            <v>12</v>
          </cell>
          <cell r="D3138">
            <v>12</v>
          </cell>
          <cell r="E3138" t="str">
            <v>Sobre Pedido</v>
          </cell>
          <cell r="F3138">
            <v>7</v>
          </cell>
        </row>
        <row r="3139">
          <cell r="A3139">
            <v>6818</v>
          </cell>
          <cell r="B3139" t="str">
            <v>VANG. AROMAT.FIESTA FRUTAL 4 L</v>
          </cell>
          <cell r="C3139">
            <v>4</v>
          </cell>
          <cell r="D3139">
            <v>4</v>
          </cell>
          <cell r="E3139" t="str">
            <v>Sobre Pedido</v>
          </cell>
          <cell r="F3139">
            <v>7</v>
          </cell>
        </row>
        <row r="3140">
          <cell r="A3140">
            <v>6819</v>
          </cell>
          <cell r="B3140" t="str">
            <v>VANG. AROMAT.FIESTA FRUTAL 18L</v>
          </cell>
          <cell r="C3140">
            <v>1</v>
          </cell>
          <cell r="D3140">
            <v>1</v>
          </cell>
          <cell r="E3140" t="str">
            <v>Sobre Pedido</v>
          </cell>
          <cell r="F3140">
            <v>7</v>
          </cell>
        </row>
        <row r="3141">
          <cell r="A3141">
            <v>6820</v>
          </cell>
          <cell r="B3141" t="str">
            <v>VANG.AROMAT. FIESTA FRUTAL 19L</v>
          </cell>
          <cell r="C3141">
            <v>1</v>
          </cell>
          <cell r="D3141">
            <v>1</v>
          </cell>
          <cell r="E3141" t="str">
            <v>Sobre Pedido</v>
          </cell>
          <cell r="F3141">
            <v>7</v>
          </cell>
        </row>
        <row r="3142">
          <cell r="A3142">
            <v>6821</v>
          </cell>
          <cell r="B3142" t="str">
            <v>VANG. AROMAT. FRESCURA 0.25 L</v>
          </cell>
          <cell r="C3142">
            <v>12</v>
          </cell>
          <cell r="D3142">
            <v>12</v>
          </cell>
          <cell r="E3142" t="str">
            <v>Sobre Pedido</v>
          </cell>
          <cell r="F3142">
            <v>7</v>
          </cell>
        </row>
        <row r="3143">
          <cell r="A3143">
            <v>6822</v>
          </cell>
          <cell r="B3143" t="str">
            <v>VANG. AROMAT. FRESCURA 60 LT.</v>
          </cell>
          <cell r="C3143">
            <v>1</v>
          </cell>
          <cell r="D3143">
            <v>1</v>
          </cell>
          <cell r="E3143" t="str">
            <v>Sobre Pedido</v>
          </cell>
          <cell r="F3143">
            <v>7</v>
          </cell>
        </row>
        <row r="3144">
          <cell r="A3144">
            <v>6823</v>
          </cell>
          <cell r="B3144" t="str">
            <v>VANG. AROMAT. FRESCURA 4 LTS</v>
          </cell>
          <cell r="C3144">
            <v>4</v>
          </cell>
          <cell r="D3144">
            <v>4</v>
          </cell>
          <cell r="E3144" t="str">
            <v>Sobre Pedido</v>
          </cell>
          <cell r="F3144">
            <v>7</v>
          </cell>
        </row>
        <row r="3145">
          <cell r="A3145">
            <v>6824</v>
          </cell>
          <cell r="B3145" t="str">
            <v>VANG. AROMAT. FRESCURA 18 LTS</v>
          </cell>
          <cell r="C3145">
            <v>1</v>
          </cell>
          <cell r="D3145">
            <v>1</v>
          </cell>
          <cell r="E3145" t="str">
            <v>Sobre Pedido</v>
          </cell>
          <cell r="F3145">
            <v>7</v>
          </cell>
        </row>
        <row r="3146">
          <cell r="A3146">
            <v>6825</v>
          </cell>
          <cell r="B3146" t="str">
            <v>VANG. AROMAT. FRESCURA 19 LT</v>
          </cell>
          <cell r="C3146">
            <v>1</v>
          </cell>
          <cell r="D3146">
            <v>1</v>
          </cell>
          <cell r="E3146" t="str">
            <v>Sobre Pedido</v>
          </cell>
          <cell r="F3146">
            <v>7</v>
          </cell>
        </row>
        <row r="3147">
          <cell r="A3147">
            <v>6833</v>
          </cell>
          <cell r="B3147" t="str">
            <v>VANG. AROMAT. ORIENTAL 4 LTS.</v>
          </cell>
          <cell r="C3147">
            <v>4</v>
          </cell>
          <cell r="D3147">
            <v>4</v>
          </cell>
          <cell r="E3147" t="str">
            <v>Sobre Pedido</v>
          </cell>
          <cell r="F3147">
            <v>7</v>
          </cell>
        </row>
        <row r="3148">
          <cell r="A3148">
            <v>6841</v>
          </cell>
          <cell r="B3148" t="str">
            <v>KEY AROMAT. AMANECER SB 0.25 L</v>
          </cell>
          <cell r="C3148">
            <v>72</v>
          </cell>
          <cell r="D3148">
            <v>72</v>
          </cell>
          <cell r="E3148" t="str">
            <v>Sobre Pedido</v>
          </cell>
          <cell r="F3148">
            <v>21</v>
          </cell>
        </row>
        <row r="3149">
          <cell r="A3149">
            <v>6843</v>
          </cell>
          <cell r="B3149" t="str">
            <v>KEY AROM.AMANECER SB NVO.NCC 4</v>
          </cell>
          <cell r="C3149">
            <v>4</v>
          </cell>
          <cell r="D3149">
            <v>4</v>
          </cell>
          <cell r="E3149" t="str">
            <v>Stock</v>
          </cell>
          <cell r="F3149">
            <v>8</v>
          </cell>
        </row>
        <row r="3150">
          <cell r="A3150">
            <v>6844</v>
          </cell>
          <cell r="B3150" t="str">
            <v>KEY AROMAT. AMANECER SB 20 LTS</v>
          </cell>
          <cell r="C3150">
            <v>1</v>
          </cell>
          <cell r="D3150">
            <v>1</v>
          </cell>
          <cell r="E3150" t="str">
            <v>Stock</v>
          </cell>
          <cell r="F3150">
            <v>8</v>
          </cell>
        </row>
        <row r="3151">
          <cell r="A3151">
            <v>6846</v>
          </cell>
          <cell r="B3151" t="str">
            <v>VANG. AROM.MANZANA-CANELA 0.25</v>
          </cell>
          <cell r="C3151">
            <v>12</v>
          </cell>
          <cell r="D3151">
            <v>12</v>
          </cell>
          <cell r="E3151" t="str">
            <v>Stock</v>
          </cell>
          <cell r="F3151">
            <v>7</v>
          </cell>
        </row>
        <row r="3152">
          <cell r="A3152">
            <v>6848</v>
          </cell>
          <cell r="B3152" t="str">
            <v>VANG. AROM.MANZANA-CANELA 4 LT</v>
          </cell>
          <cell r="C3152">
            <v>4</v>
          </cell>
          <cell r="D3152">
            <v>4</v>
          </cell>
          <cell r="E3152" t="str">
            <v>Stock</v>
          </cell>
          <cell r="F3152">
            <v>7</v>
          </cell>
        </row>
        <row r="3153">
          <cell r="A3153">
            <v>6849</v>
          </cell>
          <cell r="B3153" t="str">
            <v>VANG. AROM.MANZANA-CANELA 18 L</v>
          </cell>
          <cell r="C3153">
            <v>1</v>
          </cell>
          <cell r="D3153">
            <v>1</v>
          </cell>
          <cell r="E3153" t="str">
            <v>Stock</v>
          </cell>
          <cell r="F3153">
            <v>7</v>
          </cell>
        </row>
        <row r="3154">
          <cell r="A3154">
            <v>6850</v>
          </cell>
          <cell r="B3154" t="str">
            <v>VANG.AROMAT.MANZANA-CANELA 19L</v>
          </cell>
          <cell r="C3154">
            <v>1</v>
          </cell>
          <cell r="D3154">
            <v>1</v>
          </cell>
          <cell r="E3154" t="str">
            <v>Stock</v>
          </cell>
          <cell r="F3154">
            <v>7</v>
          </cell>
        </row>
        <row r="3155">
          <cell r="A3155">
            <v>6853</v>
          </cell>
          <cell r="B3155" t="str">
            <v>KEY BOSQUE 4 LT</v>
          </cell>
          <cell r="C3155">
            <v>4</v>
          </cell>
          <cell r="D3155">
            <v>4</v>
          </cell>
          <cell r="E3155" t="str">
            <v>Stock</v>
          </cell>
          <cell r="F3155">
            <v>8</v>
          </cell>
        </row>
        <row r="3156">
          <cell r="A3156">
            <v>6854</v>
          </cell>
          <cell r="B3156" t="str">
            <v>KEY BOSQUE 20 LT</v>
          </cell>
          <cell r="C3156">
            <v>1</v>
          </cell>
          <cell r="D3156">
            <v>1</v>
          </cell>
          <cell r="E3156" t="str">
            <v>Stock</v>
          </cell>
          <cell r="F3156">
            <v>8</v>
          </cell>
        </row>
        <row r="3157">
          <cell r="A3157">
            <v>6855</v>
          </cell>
          <cell r="B3157" t="str">
            <v>VANG. DESENGRASANTE 4 LT</v>
          </cell>
          <cell r="C3157">
            <v>4</v>
          </cell>
          <cell r="D3157">
            <v>4</v>
          </cell>
          <cell r="E3157" t="str">
            <v>Stock</v>
          </cell>
          <cell r="F3157">
            <v>7</v>
          </cell>
        </row>
        <row r="3158">
          <cell r="A3158">
            <v>6856</v>
          </cell>
          <cell r="B3158" t="str">
            <v>TOALLA EN ROLLO H/S GRAB.BCA.</v>
          </cell>
          <cell r="C3158">
            <v>1</v>
          </cell>
          <cell r="D3158">
            <v>1</v>
          </cell>
          <cell r="E3158" t="str">
            <v>Stock</v>
          </cell>
          <cell r="F3158">
            <v>14</v>
          </cell>
        </row>
        <row r="3159">
          <cell r="A3159">
            <v>6857</v>
          </cell>
          <cell r="B3159" t="str">
            <v>VANG DESENGRASANTE 18 LT</v>
          </cell>
          <cell r="C3159">
            <v>1</v>
          </cell>
          <cell r="D3159">
            <v>1</v>
          </cell>
          <cell r="E3159" t="str">
            <v>Stock</v>
          </cell>
          <cell r="F3159">
            <v>7</v>
          </cell>
        </row>
        <row r="3160">
          <cell r="A3160">
            <v>6858</v>
          </cell>
          <cell r="B3160" t="str">
            <v>VANG. DESENGRASANTE 19 LT</v>
          </cell>
          <cell r="C3160">
            <v>1</v>
          </cell>
          <cell r="D3160">
            <v>1</v>
          </cell>
          <cell r="E3160" t="str">
            <v>Stock</v>
          </cell>
          <cell r="F3160">
            <v>7</v>
          </cell>
        </row>
        <row r="3161">
          <cell r="A3161">
            <v>6860</v>
          </cell>
          <cell r="B3161" t="str">
            <v>VANG. AROMAT.MELODIA CITR.200L</v>
          </cell>
          <cell r="C3161">
            <v>1</v>
          </cell>
          <cell r="D3161">
            <v>1</v>
          </cell>
          <cell r="E3161" t="str">
            <v>Stock</v>
          </cell>
          <cell r="F3161">
            <v>7</v>
          </cell>
        </row>
        <row r="3162">
          <cell r="A3162">
            <v>6861</v>
          </cell>
          <cell r="B3162" t="str">
            <v>VANG. AROM.MELODIA CITRICA0.25</v>
          </cell>
          <cell r="C3162">
            <v>12</v>
          </cell>
          <cell r="D3162">
            <v>12</v>
          </cell>
          <cell r="E3162" t="str">
            <v>Stock</v>
          </cell>
          <cell r="F3162">
            <v>7</v>
          </cell>
        </row>
        <row r="3163">
          <cell r="A3163">
            <v>6863</v>
          </cell>
          <cell r="B3163" t="str">
            <v>VANG. AROM.MELODIA CITRICA 4 L</v>
          </cell>
          <cell r="C3163">
            <v>4</v>
          </cell>
          <cell r="D3163">
            <v>4</v>
          </cell>
          <cell r="E3163" t="str">
            <v>Stock</v>
          </cell>
          <cell r="F3163">
            <v>7</v>
          </cell>
        </row>
        <row r="3164">
          <cell r="A3164">
            <v>6864</v>
          </cell>
          <cell r="B3164" t="str">
            <v>VANG. AROM.MELODIA CITRICA 18L</v>
          </cell>
          <cell r="C3164">
            <v>1</v>
          </cell>
          <cell r="D3164">
            <v>1</v>
          </cell>
          <cell r="E3164" t="str">
            <v>Stock</v>
          </cell>
          <cell r="F3164">
            <v>7</v>
          </cell>
        </row>
        <row r="3165">
          <cell r="A3165">
            <v>6865</v>
          </cell>
          <cell r="B3165" t="str">
            <v>VANG.AROMAT.MELODIA CITRICA 19</v>
          </cell>
          <cell r="C3165">
            <v>1</v>
          </cell>
          <cell r="D3165">
            <v>1</v>
          </cell>
          <cell r="E3165" t="str">
            <v>Stock</v>
          </cell>
          <cell r="F3165">
            <v>7</v>
          </cell>
        </row>
        <row r="3166">
          <cell r="A3166">
            <v>6868</v>
          </cell>
          <cell r="B3166" t="str">
            <v>VANG. LIMPIAVIDRIOS 4 LT.</v>
          </cell>
          <cell r="C3166">
            <v>4</v>
          </cell>
          <cell r="D3166">
            <v>4</v>
          </cell>
          <cell r="E3166" t="str">
            <v>Stock</v>
          </cell>
          <cell r="F3166">
            <v>7</v>
          </cell>
        </row>
        <row r="3167">
          <cell r="A3167">
            <v>6869</v>
          </cell>
          <cell r="B3167" t="str">
            <v>VANGUARD LIMPIAVIDRIOS 18 LT</v>
          </cell>
          <cell r="C3167">
            <v>1</v>
          </cell>
          <cell r="D3167">
            <v>1</v>
          </cell>
          <cell r="E3167" t="str">
            <v>Stock</v>
          </cell>
          <cell r="F3167">
            <v>7</v>
          </cell>
        </row>
        <row r="3168">
          <cell r="A3168">
            <v>6870</v>
          </cell>
          <cell r="B3168" t="str">
            <v>VANGUARD LIMPIAVIDRIOS 19 LT</v>
          </cell>
          <cell r="C3168">
            <v>1</v>
          </cell>
          <cell r="D3168">
            <v>1</v>
          </cell>
          <cell r="E3168" t="str">
            <v>Stock</v>
          </cell>
          <cell r="F3168">
            <v>7</v>
          </cell>
        </row>
        <row r="3169">
          <cell r="A3169">
            <v>6873</v>
          </cell>
          <cell r="B3169" t="str">
            <v>TRIPLE ACC.BOSQUE SB NVO.NCC 4</v>
          </cell>
          <cell r="C3169">
            <v>4</v>
          </cell>
          <cell r="D3169">
            <v>4</v>
          </cell>
          <cell r="E3169" t="str">
            <v>Stock</v>
          </cell>
          <cell r="F3169">
            <v>7</v>
          </cell>
        </row>
        <row r="3170">
          <cell r="A3170">
            <v>6874</v>
          </cell>
          <cell r="B3170" t="str">
            <v>TRIPLE ACCION BOSQUE S.B.20 LT</v>
          </cell>
          <cell r="C3170">
            <v>1</v>
          </cell>
          <cell r="D3170">
            <v>1</v>
          </cell>
          <cell r="E3170" t="str">
            <v>Stock</v>
          </cell>
          <cell r="F3170">
            <v>7</v>
          </cell>
        </row>
        <row r="3171">
          <cell r="A3171">
            <v>6878</v>
          </cell>
          <cell r="B3171" t="str">
            <v>KEY AMBIENTADOR AMBAR 4 LT</v>
          </cell>
          <cell r="C3171">
            <v>4</v>
          </cell>
          <cell r="D3171">
            <v>4</v>
          </cell>
          <cell r="E3171" t="str">
            <v>Stock</v>
          </cell>
          <cell r="F3171">
            <v>7</v>
          </cell>
        </row>
        <row r="3172">
          <cell r="A3172">
            <v>6879</v>
          </cell>
          <cell r="B3172" t="str">
            <v>KEY AMBIENTADOR AMBAR 20 LT</v>
          </cell>
          <cell r="C3172">
            <v>1</v>
          </cell>
          <cell r="D3172">
            <v>1</v>
          </cell>
          <cell r="E3172" t="str">
            <v>Stock</v>
          </cell>
          <cell r="F3172">
            <v>7</v>
          </cell>
        </row>
        <row r="3173">
          <cell r="A3173">
            <v>6880</v>
          </cell>
          <cell r="B3173" t="str">
            <v>CREST CLEAN OBRA 1 LT.</v>
          </cell>
          <cell r="C3173">
            <v>6</v>
          </cell>
          <cell r="D3173">
            <v>6</v>
          </cell>
          <cell r="E3173" t="str">
            <v>Sobre Pedido</v>
          </cell>
          <cell r="F3173">
            <v>7</v>
          </cell>
        </row>
        <row r="3174">
          <cell r="A3174">
            <v>6884</v>
          </cell>
          <cell r="B3174" t="str">
            <v>CREST CLEAN OBRA  19 LTS.</v>
          </cell>
          <cell r="C3174">
            <v>1</v>
          </cell>
          <cell r="D3174">
            <v>1</v>
          </cell>
          <cell r="E3174" t="str">
            <v>Sobre Pedido</v>
          </cell>
          <cell r="F3174">
            <v>7</v>
          </cell>
        </row>
        <row r="3175">
          <cell r="A3175">
            <v>6885</v>
          </cell>
          <cell r="B3175" t="str">
            <v>CREST CLEAN 1 LT.</v>
          </cell>
          <cell r="C3175">
            <v>6</v>
          </cell>
          <cell r="D3175">
            <v>6</v>
          </cell>
          <cell r="E3175" t="str">
            <v>Sobre Pedido</v>
          </cell>
          <cell r="F3175">
            <v>7</v>
          </cell>
        </row>
        <row r="3176">
          <cell r="A3176">
            <v>6889</v>
          </cell>
          <cell r="B3176" t="str">
            <v>CREST CLEAN 19 LTS.</v>
          </cell>
          <cell r="C3176">
            <v>1</v>
          </cell>
          <cell r="D3176">
            <v>1</v>
          </cell>
          <cell r="E3176" t="str">
            <v>Stock</v>
          </cell>
          <cell r="F3176">
            <v>7</v>
          </cell>
        </row>
        <row r="3177">
          <cell r="A3177">
            <v>6893</v>
          </cell>
          <cell r="B3177" t="str">
            <v>KEY AMBIENTADOR TROPICO 4 LT</v>
          </cell>
          <cell r="C3177">
            <v>4</v>
          </cell>
          <cell r="D3177">
            <v>4</v>
          </cell>
          <cell r="E3177" t="str">
            <v>Stock</v>
          </cell>
          <cell r="F3177">
            <v>7</v>
          </cell>
        </row>
        <row r="3178">
          <cell r="A3178">
            <v>6894</v>
          </cell>
          <cell r="B3178" t="str">
            <v>KEY AMBIENTADOR TROPICO 20 LT</v>
          </cell>
          <cell r="C3178">
            <v>1</v>
          </cell>
          <cell r="D3178">
            <v>1</v>
          </cell>
          <cell r="E3178" t="str">
            <v>Stock</v>
          </cell>
          <cell r="F3178">
            <v>7</v>
          </cell>
        </row>
        <row r="3179">
          <cell r="A3179">
            <v>6898</v>
          </cell>
          <cell r="B3179" t="str">
            <v>VANG. MURIATICO 4 L</v>
          </cell>
          <cell r="C3179">
            <v>4</v>
          </cell>
          <cell r="D3179">
            <v>4</v>
          </cell>
          <cell r="E3179" t="str">
            <v>Stock</v>
          </cell>
          <cell r="F3179">
            <v>7</v>
          </cell>
        </row>
        <row r="3180">
          <cell r="A3180">
            <v>6899</v>
          </cell>
          <cell r="B3180" t="str">
            <v>VANG. MURIATICO 18 LTS.</v>
          </cell>
          <cell r="C3180">
            <v>1</v>
          </cell>
          <cell r="D3180">
            <v>1</v>
          </cell>
          <cell r="E3180" t="str">
            <v>Stock</v>
          </cell>
          <cell r="F3180">
            <v>7</v>
          </cell>
        </row>
        <row r="3181">
          <cell r="A3181">
            <v>6900</v>
          </cell>
          <cell r="B3181" t="str">
            <v>VANG. MURIATICO 19 LT</v>
          </cell>
          <cell r="C3181">
            <v>1</v>
          </cell>
          <cell r="D3181">
            <v>1</v>
          </cell>
          <cell r="E3181" t="str">
            <v>Sobre Pedido</v>
          </cell>
          <cell r="F3181">
            <v>7</v>
          </cell>
        </row>
        <row r="3182">
          <cell r="A3182">
            <v>6901</v>
          </cell>
          <cell r="B3182" t="str">
            <v>VANG. MURIATICO 20 LT</v>
          </cell>
          <cell r="C3182">
            <v>1</v>
          </cell>
          <cell r="D3182">
            <v>1</v>
          </cell>
          <cell r="E3182" t="str">
            <v>Sobre Pedido</v>
          </cell>
          <cell r="F3182">
            <v>7</v>
          </cell>
        </row>
        <row r="3183">
          <cell r="A3183">
            <v>6908</v>
          </cell>
          <cell r="B3183" t="str">
            <v>KEY FIESTA FRUTAL 4 LT.</v>
          </cell>
          <cell r="C3183">
            <v>4</v>
          </cell>
          <cell r="D3183">
            <v>4</v>
          </cell>
          <cell r="E3183" t="str">
            <v>Stock</v>
          </cell>
          <cell r="F3183">
            <v>8</v>
          </cell>
        </row>
        <row r="3184">
          <cell r="A3184">
            <v>6909</v>
          </cell>
          <cell r="B3184" t="str">
            <v>KEY FIESTA FRUTAL 20 LT.</v>
          </cell>
          <cell r="C3184">
            <v>1</v>
          </cell>
          <cell r="D3184">
            <v>1</v>
          </cell>
          <cell r="E3184" t="str">
            <v>Stock</v>
          </cell>
          <cell r="F3184">
            <v>8</v>
          </cell>
        </row>
        <row r="3185">
          <cell r="A3185">
            <v>6910</v>
          </cell>
          <cell r="B3185" t="str">
            <v>KEY FIESTA FRUTAL 200 LT.</v>
          </cell>
          <cell r="C3185">
            <v>1</v>
          </cell>
          <cell r="D3185">
            <v>1</v>
          </cell>
          <cell r="E3185" t="str">
            <v>Stock</v>
          </cell>
          <cell r="F3185">
            <v>7</v>
          </cell>
        </row>
        <row r="3186">
          <cell r="A3186">
            <v>6912</v>
          </cell>
          <cell r="B3186" t="str">
            <v>VANGUARD LUSTRAMUEBLES LPU 1 L</v>
          </cell>
          <cell r="C3186">
            <v>12</v>
          </cell>
          <cell r="D3186">
            <v>12</v>
          </cell>
          <cell r="E3186" t="str">
            <v>Stock</v>
          </cell>
          <cell r="F3186">
            <v>7</v>
          </cell>
        </row>
        <row r="3187">
          <cell r="A3187">
            <v>6913</v>
          </cell>
          <cell r="B3187" t="str">
            <v>VANGUARD LUSTRAMUEBLES LPU 4 L</v>
          </cell>
          <cell r="C3187">
            <v>4</v>
          </cell>
          <cell r="D3187">
            <v>4</v>
          </cell>
          <cell r="E3187" t="str">
            <v>Stock</v>
          </cell>
          <cell r="F3187">
            <v>7</v>
          </cell>
        </row>
        <row r="3188">
          <cell r="A3188">
            <v>6917</v>
          </cell>
          <cell r="B3188" t="str">
            <v>VANGUARD ABRILLANTADOR LPU 1 L</v>
          </cell>
          <cell r="C3188">
            <v>12</v>
          </cell>
          <cell r="D3188">
            <v>12</v>
          </cell>
          <cell r="E3188" t="str">
            <v>Stock</v>
          </cell>
          <cell r="F3188">
            <v>7</v>
          </cell>
        </row>
        <row r="3189">
          <cell r="A3189">
            <v>6918</v>
          </cell>
          <cell r="B3189" t="str">
            <v>VANGUARD ABRILLANTADOR LPU 4 L</v>
          </cell>
          <cell r="C3189">
            <v>4</v>
          </cell>
          <cell r="D3189">
            <v>4</v>
          </cell>
          <cell r="E3189" t="str">
            <v>Stock</v>
          </cell>
          <cell r="F3189">
            <v>7</v>
          </cell>
        </row>
        <row r="3190">
          <cell r="A3190">
            <v>6924</v>
          </cell>
          <cell r="B3190" t="str">
            <v>VANGUARD CERA LPU 20 LT.</v>
          </cell>
          <cell r="C3190">
            <v>1</v>
          </cell>
          <cell r="D3190">
            <v>1</v>
          </cell>
          <cell r="E3190" t="str">
            <v>Stock</v>
          </cell>
          <cell r="F3190">
            <v>7</v>
          </cell>
        </row>
        <row r="3191">
          <cell r="A3191">
            <v>6927</v>
          </cell>
          <cell r="B3191" t="str">
            <v>VANGUARD DESENGRASANTE LPU 1 L</v>
          </cell>
          <cell r="C3191">
            <v>12</v>
          </cell>
          <cell r="D3191">
            <v>12</v>
          </cell>
          <cell r="E3191" t="str">
            <v>Stock</v>
          </cell>
          <cell r="F3191">
            <v>7</v>
          </cell>
        </row>
        <row r="3192">
          <cell r="A3192">
            <v>6928</v>
          </cell>
          <cell r="B3192" t="str">
            <v>VANGUARD DESENGRASANTE LPU 4 L</v>
          </cell>
          <cell r="C3192">
            <v>4</v>
          </cell>
          <cell r="D3192">
            <v>4</v>
          </cell>
          <cell r="E3192" t="str">
            <v>Stock</v>
          </cell>
          <cell r="F3192">
            <v>7</v>
          </cell>
        </row>
        <row r="3193">
          <cell r="A3193">
            <v>6929</v>
          </cell>
          <cell r="B3193" t="str">
            <v>VANGUARD DESENGRASANTE LPU 20L</v>
          </cell>
          <cell r="C3193">
            <v>1</v>
          </cell>
          <cell r="D3193">
            <v>1</v>
          </cell>
          <cell r="E3193" t="str">
            <v>Stock</v>
          </cell>
          <cell r="F3193">
            <v>7</v>
          </cell>
        </row>
        <row r="3194">
          <cell r="A3194">
            <v>6932</v>
          </cell>
          <cell r="B3194" t="str">
            <v>VANGUARD AROMAT.LAVANDA LPU 1L</v>
          </cell>
          <cell r="C3194">
            <v>12</v>
          </cell>
          <cell r="D3194">
            <v>12</v>
          </cell>
          <cell r="E3194" t="str">
            <v>Stock</v>
          </cell>
          <cell r="F3194">
            <v>7</v>
          </cell>
        </row>
        <row r="3195">
          <cell r="A3195">
            <v>6933</v>
          </cell>
          <cell r="B3195" t="str">
            <v>VANGUARD AROMAT.LAVANDA LPU 4L</v>
          </cell>
          <cell r="C3195">
            <v>4</v>
          </cell>
          <cell r="D3195">
            <v>4</v>
          </cell>
          <cell r="E3195" t="str">
            <v>Stock</v>
          </cell>
          <cell r="F3195">
            <v>7</v>
          </cell>
        </row>
        <row r="3196">
          <cell r="A3196">
            <v>6934</v>
          </cell>
          <cell r="B3196" t="str">
            <v>VANGUARD AROMAT.LAVANDA LPU 20</v>
          </cell>
          <cell r="C3196">
            <v>1</v>
          </cell>
          <cell r="D3196">
            <v>1</v>
          </cell>
          <cell r="E3196" t="str">
            <v>Stock</v>
          </cell>
          <cell r="F3196">
            <v>7</v>
          </cell>
        </row>
        <row r="3197">
          <cell r="A3197">
            <v>6937</v>
          </cell>
          <cell r="B3197" t="str">
            <v>VANG.MULTIUSOS LIMA LIMON LPU1</v>
          </cell>
          <cell r="C3197">
            <v>12</v>
          </cell>
          <cell r="D3197">
            <v>12</v>
          </cell>
          <cell r="E3197" t="str">
            <v>Stock</v>
          </cell>
          <cell r="F3197">
            <v>7</v>
          </cell>
        </row>
        <row r="3198">
          <cell r="A3198">
            <v>6938</v>
          </cell>
          <cell r="B3198" t="str">
            <v>VANG.MULTIUSOS LIMA LIMON LPU4</v>
          </cell>
          <cell r="C3198">
            <v>4</v>
          </cell>
          <cell r="D3198">
            <v>4</v>
          </cell>
          <cell r="E3198" t="str">
            <v>Stock</v>
          </cell>
          <cell r="F3198">
            <v>7</v>
          </cell>
        </row>
        <row r="3199">
          <cell r="A3199">
            <v>6939</v>
          </cell>
          <cell r="B3199" t="str">
            <v>VANG.MULTIUSOS LIMA LIMON LPU</v>
          </cell>
          <cell r="C3199">
            <v>1</v>
          </cell>
          <cell r="D3199">
            <v>1</v>
          </cell>
          <cell r="E3199" t="str">
            <v>Stock</v>
          </cell>
          <cell r="F3199">
            <v>7</v>
          </cell>
        </row>
        <row r="3200">
          <cell r="A3200">
            <v>6944</v>
          </cell>
          <cell r="B3200" t="str">
            <v>KEY CICE 200 20 LT.</v>
          </cell>
          <cell r="C3200">
            <v>1</v>
          </cell>
          <cell r="D3200">
            <v>1</v>
          </cell>
          <cell r="E3200" t="str">
            <v>Stock</v>
          </cell>
          <cell r="F3200">
            <v>8</v>
          </cell>
        </row>
        <row r="3201">
          <cell r="A3201">
            <v>6945</v>
          </cell>
          <cell r="B3201" t="str">
            <v>KEY CICE-200 200 LTS</v>
          </cell>
          <cell r="C3201">
            <v>1</v>
          </cell>
          <cell r="D3201">
            <v>1</v>
          </cell>
          <cell r="E3201" t="str">
            <v>Sobre Pedido</v>
          </cell>
          <cell r="F3201">
            <v>21</v>
          </cell>
        </row>
        <row r="3202">
          <cell r="A3202">
            <v>6949</v>
          </cell>
          <cell r="B3202" t="str">
            <v>KEY CECI 100  20 LT.</v>
          </cell>
          <cell r="C3202">
            <v>1</v>
          </cell>
          <cell r="D3202">
            <v>1</v>
          </cell>
          <cell r="E3202" t="str">
            <v>Sobre Pedido</v>
          </cell>
          <cell r="F3202">
            <v>21</v>
          </cell>
        </row>
        <row r="3203">
          <cell r="A3203">
            <v>7000</v>
          </cell>
          <cell r="B3203" t="str">
            <v>TORK ADV HIG BOBINA 6/200 MTS</v>
          </cell>
          <cell r="C3203">
            <v>1</v>
          </cell>
          <cell r="D3203">
            <v>1</v>
          </cell>
          <cell r="E3203" t="str">
            <v>Sobre Pedido</v>
          </cell>
          <cell r="F3203">
            <v>28</v>
          </cell>
        </row>
        <row r="3204">
          <cell r="A3204">
            <v>7001</v>
          </cell>
          <cell r="B3204" t="str">
            <v>'T'' P/ JABONERA 1 PZA</v>
          </cell>
          <cell r="C3204">
            <v>1</v>
          </cell>
          <cell r="D3204">
            <v>1</v>
          </cell>
          <cell r="E3204" t="str">
            <v>Sobre Pedido</v>
          </cell>
          <cell r="F3204">
            <v>21</v>
          </cell>
        </row>
        <row r="3205">
          <cell r="A3205">
            <v>7002</v>
          </cell>
          <cell r="B3205" t="str">
            <v>TORK DESP HIG BOB MINI TWIN 1S</v>
          </cell>
          <cell r="C3205">
            <v>1</v>
          </cell>
          <cell r="D3205">
            <v>1</v>
          </cell>
          <cell r="E3205" t="str">
            <v>Sobre Pedido</v>
          </cell>
          <cell r="F3205">
            <v>28</v>
          </cell>
        </row>
        <row r="3206">
          <cell r="A3206">
            <v>7003</v>
          </cell>
          <cell r="B3206" t="str">
            <v>CUBIERTA P/ JABONER 1 PZA</v>
          </cell>
          <cell r="C3206">
            <v>1</v>
          </cell>
          <cell r="D3206">
            <v>1</v>
          </cell>
          <cell r="E3206" t="str">
            <v>Stock</v>
          </cell>
          <cell r="F3206">
            <v>21</v>
          </cell>
        </row>
        <row r="3207">
          <cell r="A3207">
            <v>7004</v>
          </cell>
          <cell r="B3207" t="str">
            <v>RESORTE P/JABONERA 1 PZA</v>
          </cell>
          <cell r="C3207">
            <v>10</v>
          </cell>
          <cell r="D3207">
            <v>10</v>
          </cell>
          <cell r="E3207" t="str">
            <v>Sobre Pedido</v>
          </cell>
          <cell r="F3207">
            <v>28</v>
          </cell>
        </row>
        <row r="3208">
          <cell r="A3208">
            <v>7005</v>
          </cell>
          <cell r="B3208" t="str">
            <v>LLAVE P/ ABRIR JABO 1 PZA</v>
          </cell>
          <cell r="C3208">
            <v>1</v>
          </cell>
          <cell r="D3208">
            <v>1</v>
          </cell>
          <cell r="E3208" t="str">
            <v>Stock</v>
          </cell>
          <cell r="F3208">
            <v>21</v>
          </cell>
        </row>
        <row r="3209">
          <cell r="A3209">
            <v>7006</v>
          </cell>
          <cell r="B3209" t="str">
            <v>MICA P/JABONERA 1 PZA</v>
          </cell>
          <cell r="C3209">
            <v>1</v>
          </cell>
          <cell r="D3209">
            <v>1</v>
          </cell>
          <cell r="E3209" t="str">
            <v>Sobre Pedido</v>
          </cell>
          <cell r="F3209">
            <v>70</v>
          </cell>
        </row>
        <row r="3210">
          <cell r="A3210">
            <v>7007</v>
          </cell>
          <cell r="B3210" t="str">
            <v>CINTA P/PEGAR JABON 1 UDS</v>
          </cell>
          <cell r="C3210">
            <v>33</v>
          </cell>
          <cell r="D3210">
            <v>33</v>
          </cell>
          <cell r="E3210" t="str">
            <v>Stock</v>
          </cell>
          <cell r="F3210">
            <v>8</v>
          </cell>
        </row>
        <row r="3211">
          <cell r="A3211">
            <v>7009</v>
          </cell>
          <cell r="B3211" t="str">
            <v>ABRAZADERA PARA JABONERA 1 PZA</v>
          </cell>
          <cell r="C3211">
            <v>1</v>
          </cell>
          <cell r="D3211">
            <v>1</v>
          </cell>
          <cell r="E3211" t="str">
            <v>Sobre Pedido</v>
          </cell>
          <cell r="F3211">
            <v>21</v>
          </cell>
        </row>
        <row r="3212">
          <cell r="A3212">
            <v>7031</v>
          </cell>
          <cell r="B3212" t="str">
            <v>FOODLUBE CHAIN 400 ML 12 PZ/CJ</v>
          </cell>
          <cell r="C3212">
            <v>1</v>
          </cell>
          <cell r="D3212">
            <v>1</v>
          </cell>
          <cell r="E3212" t="str">
            <v>Sobre Pedido</v>
          </cell>
          <cell r="F3212">
            <v>42</v>
          </cell>
        </row>
        <row r="3213">
          <cell r="A3213">
            <v>7032</v>
          </cell>
          <cell r="B3213" t="str">
            <v>SAPHIRO 2 900 GRS.12 PZAS/CAJA</v>
          </cell>
          <cell r="C3213">
            <v>1</v>
          </cell>
          <cell r="D3213">
            <v>1</v>
          </cell>
          <cell r="E3213" t="str">
            <v>Sobre Pedido</v>
          </cell>
          <cell r="F3213">
            <v>42</v>
          </cell>
        </row>
        <row r="3214">
          <cell r="A3214">
            <v>7033</v>
          </cell>
          <cell r="B3214" t="str">
            <v>SAPHIRO 2  4 KG (1217-6)</v>
          </cell>
          <cell r="C3214">
            <v>1</v>
          </cell>
          <cell r="D3214">
            <v>1</v>
          </cell>
          <cell r="E3214" t="str">
            <v>Sobre Pedido</v>
          </cell>
          <cell r="F3214">
            <v>42</v>
          </cell>
        </row>
        <row r="3215">
          <cell r="A3215">
            <v>7034</v>
          </cell>
          <cell r="B3215" t="str">
            <v>SAPHIRO 2  17 KG (1217-7)</v>
          </cell>
          <cell r="C3215">
            <v>1</v>
          </cell>
          <cell r="D3215">
            <v>1</v>
          </cell>
          <cell r="E3215" t="str">
            <v>Sobre Pedido</v>
          </cell>
          <cell r="F3215">
            <v>42</v>
          </cell>
        </row>
        <row r="3216">
          <cell r="A3216">
            <v>7035</v>
          </cell>
          <cell r="B3216" t="str">
            <v>SAPHIRO HI-TEMP 900 GR 12/CAJA</v>
          </cell>
          <cell r="C3216">
            <v>1</v>
          </cell>
          <cell r="D3216">
            <v>1</v>
          </cell>
          <cell r="E3216" t="str">
            <v>Sobre Pedido</v>
          </cell>
          <cell r="F3216">
            <v>42</v>
          </cell>
        </row>
        <row r="3217">
          <cell r="A3217">
            <v>7036</v>
          </cell>
          <cell r="B3217" t="str">
            <v>SAPHIRO HI-TEMP 4 KG (1273-6)</v>
          </cell>
          <cell r="C3217">
            <v>1</v>
          </cell>
          <cell r="D3217">
            <v>1</v>
          </cell>
          <cell r="E3217" t="str">
            <v>Sobre Pedido</v>
          </cell>
          <cell r="F3217">
            <v>42</v>
          </cell>
        </row>
        <row r="3218">
          <cell r="A3218">
            <v>7037</v>
          </cell>
          <cell r="B3218" t="str">
            <v>TUF GEAR 90  4 KG (1823-6)</v>
          </cell>
          <cell r="C3218">
            <v>1</v>
          </cell>
          <cell r="D3218">
            <v>1</v>
          </cell>
          <cell r="E3218" t="str">
            <v>Sobre Pedido</v>
          </cell>
          <cell r="F3218">
            <v>42</v>
          </cell>
        </row>
        <row r="3219">
          <cell r="A3219">
            <v>7038</v>
          </cell>
          <cell r="B3219" t="str">
            <v>RD-105  4 KG (2002-6)</v>
          </cell>
          <cell r="C3219">
            <v>1</v>
          </cell>
          <cell r="D3219">
            <v>1</v>
          </cell>
          <cell r="E3219" t="str">
            <v>Sobre Pedido</v>
          </cell>
          <cell r="F3219">
            <v>42</v>
          </cell>
        </row>
        <row r="3220">
          <cell r="A3220">
            <v>7039</v>
          </cell>
          <cell r="B3220" t="str">
            <v>CHAIN GUARD HI-LOAD 400ML 12/C</v>
          </cell>
          <cell r="C3220">
            <v>1</v>
          </cell>
          <cell r="D3220">
            <v>1</v>
          </cell>
          <cell r="E3220" t="str">
            <v>Sobre Pedido</v>
          </cell>
          <cell r="F3220">
            <v>42</v>
          </cell>
        </row>
        <row r="3221">
          <cell r="A3221">
            <v>7040</v>
          </cell>
          <cell r="B3221" t="str">
            <v>NO SPARK ELECTRICAL CLEANER 12</v>
          </cell>
          <cell r="C3221">
            <v>1</v>
          </cell>
          <cell r="D3221">
            <v>1</v>
          </cell>
          <cell r="E3221" t="str">
            <v>Sobre Pedido</v>
          </cell>
          <cell r="F3221">
            <v>42</v>
          </cell>
        </row>
        <row r="3222">
          <cell r="A3222">
            <v>7041</v>
          </cell>
          <cell r="B3222" t="str">
            <v>MICRO X AEROSOL 12PZ/CJ(04516)</v>
          </cell>
          <cell r="C3222">
            <v>1</v>
          </cell>
          <cell r="D3222">
            <v>1</v>
          </cell>
          <cell r="E3222" t="str">
            <v>Sobre Pedido</v>
          </cell>
          <cell r="F3222">
            <v>42</v>
          </cell>
        </row>
        <row r="3223">
          <cell r="A3223">
            <v>7042</v>
          </cell>
          <cell r="B3223" t="str">
            <v>ELECTRA X AEROSOL 12P/CJ 00816</v>
          </cell>
          <cell r="C3223">
            <v>1</v>
          </cell>
          <cell r="D3223">
            <v>1</v>
          </cell>
          <cell r="E3223" t="str">
            <v>Sobre Pedido</v>
          </cell>
          <cell r="F3223">
            <v>42</v>
          </cell>
        </row>
        <row r="3224">
          <cell r="A3224">
            <v>7043</v>
          </cell>
          <cell r="B3224" t="str">
            <v>MAGNUM PREMIUM LUBRICANT 12P/C</v>
          </cell>
          <cell r="C3224">
            <v>1</v>
          </cell>
          <cell r="D3224">
            <v>1</v>
          </cell>
          <cell r="E3224" t="str">
            <v>Sobre Pedido</v>
          </cell>
          <cell r="F3224">
            <v>42</v>
          </cell>
        </row>
        <row r="3225">
          <cell r="A3225">
            <v>7044</v>
          </cell>
          <cell r="B3225" t="str">
            <v>FOOD LUBE 4 KG (1523-6)</v>
          </cell>
          <cell r="C3225">
            <v>1</v>
          </cell>
          <cell r="D3225">
            <v>1</v>
          </cell>
          <cell r="E3225" t="str">
            <v>Sobre Pedido</v>
          </cell>
          <cell r="F3225">
            <v>42</v>
          </cell>
        </row>
        <row r="3226">
          <cell r="A3226">
            <v>7045</v>
          </cell>
          <cell r="B3226" t="str">
            <v>TKX LUBRICANTE 12PZ/CJ (02016)</v>
          </cell>
          <cell r="C3226">
            <v>1</v>
          </cell>
          <cell r="D3226">
            <v>1</v>
          </cell>
          <cell r="E3226" t="str">
            <v>Sobre Pedido</v>
          </cell>
          <cell r="F3226">
            <v>42</v>
          </cell>
        </row>
        <row r="3227">
          <cell r="A3227">
            <v>7046</v>
          </cell>
          <cell r="B3227" t="str">
            <v>HEAVY DUTY SILICONE AEROSOL 12</v>
          </cell>
          <cell r="C3227">
            <v>1</v>
          </cell>
          <cell r="D3227">
            <v>1</v>
          </cell>
          <cell r="E3227" t="str">
            <v>Sobre Pedido</v>
          </cell>
          <cell r="F3227">
            <v>42</v>
          </cell>
        </row>
        <row r="3228">
          <cell r="A3228">
            <v>7047</v>
          </cell>
          <cell r="B3228" t="str">
            <v>FOOD GRADE LUBRICANTE AEROSOL</v>
          </cell>
          <cell r="C3228">
            <v>1</v>
          </cell>
          <cell r="D3228">
            <v>1</v>
          </cell>
          <cell r="E3228" t="str">
            <v>Stock</v>
          </cell>
          <cell r="F3228">
            <v>8</v>
          </cell>
        </row>
        <row r="3229">
          <cell r="A3229">
            <v>7048</v>
          </cell>
          <cell r="B3229" t="str">
            <v>PRECISION CLEAN AEROSOL 12P/CJ</v>
          </cell>
          <cell r="C3229">
            <v>1</v>
          </cell>
          <cell r="D3229">
            <v>1</v>
          </cell>
          <cell r="E3229" t="str">
            <v>Sobre Pedido</v>
          </cell>
          <cell r="F3229">
            <v>42</v>
          </cell>
        </row>
        <row r="3230">
          <cell r="A3230">
            <v>7049</v>
          </cell>
          <cell r="B3230" t="str">
            <v>FOOD LUBE CUBETA 17 KG.</v>
          </cell>
          <cell r="C3230">
            <v>1</v>
          </cell>
          <cell r="D3230">
            <v>1</v>
          </cell>
          <cell r="E3230" t="str">
            <v>Sobre Pedido</v>
          </cell>
          <cell r="F3230">
            <v>21</v>
          </cell>
        </row>
        <row r="3231">
          <cell r="A3231">
            <v>7052</v>
          </cell>
          <cell r="B3231" t="str">
            <v>FOTOCELDA P/ SEC. A 1 PZA</v>
          </cell>
          <cell r="C3231">
            <v>1</v>
          </cell>
          <cell r="D3231">
            <v>1</v>
          </cell>
          <cell r="E3231" t="str">
            <v>Sobre Pedido</v>
          </cell>
          <cell r="F3231">
            <v>21</v>
          </cell>
        </row>
        <row r="3232">
          <cell r="A3232">
            <v>7054</v>
          </cell>
          <cell r="B3232" t="str">
            <v>REP.BARREDORA P/ALF 1 PZA</v>
          </cell>
          <cell r="C3232">
            <v>1</v>
          </cell>
          <cell r="D3232">
            <v>1</v>
          </cell>
          <cell r="E3232" t="str">
            <v>Sobre Pedido</v>
          </cell>
          <cell r="F3232">
            <v>21</v>
          </cell>
        </row>
        <row r="3233">
          <cell r="A3233">
            <v>7072</v>
          </cell>
          <cell r="B3233" t="str">
            <v>KEY VIRUSOLVE 1 LT</v>
          </cell>
          <cell r="C3233">
            <v>12</v>
          </cell>
          <cell r="D3233">
            <v>12</v>
          </cell>
          <cell r="E3233" t="str">
            <v>Stock</v>
          </cell>
          <cell r="F3233">
            <v>8</v>
          </cell>
        </row>
        <row r="3234">
          <cell r="A3234">
            <v>7074</v>
          </cell>
          <cell r="B3234" t="str">
            <v>VIRUSOLVE + 5L</v>
          </cell>
          <cell r="C3234">
            <v>4</v>
          </cell>
          <cell r="D3234">
            <v>4</v>
          </cell>
          <cell r="E3234" t="str">
            <v>Stock</v>
          </cell>
          <cell r="F3234">
            <v>8</v>
          </cell>
        </row>
        <row r="3235">
          <cell r="A3235">
            <v>7075</v>
          </cell>
          <cell r="B3235" t="str">
            <v>OPTIFLOC C-1564  25 KGS.</v>
          </cell>
          <cell r="C3235">
            <v>1</v>
          </cell>
          <cell r="D3235">
            <v>1</v>
          </cell>
          <cell r="E3235" t="str">
            <v>Stock</v>
          </cell>
          <cell r="F3235">
            <v>7</v>
          </cell>
        </row>
        <row r="3236">
          <cell r="A3236">
            <v>7076</v>
          </cell>
          <cell r="B3236" t="str">
            <v>JGO. DE TIPS P/ EQ. 1 PZA</v>
          </cell>
          <cell r="C3236">
            <v>1</v>
          </cell>
          <cell r="D3236">
            <v>1</v>
          </cell>
          <cell r="E3236" t="str">
            <v>Sobre Pedido</v>
          </cell>
          <cell r="F3236">
            <v>28</v>
          </cell>
        </row>
        <row r="3237">
          <cell r="A3237">
            <v>7077</v>
          </cell>
          <cell r="B3237" t="str">
            <v>CENTRO DE MEZCLADO 661GAP-4</v>
          </cell>
          <cell r="C3237">
            <v>1</v>
          </cell>
          <cell r="D3237">
            <v>1</v>
          </cell>
          <cell r="E3237" t="str">
            <v>Sobre Pedido</v>
          </cell>
          <cell r="F3237">
            <v>14</v>
          </cell>
        </row>
        <row r="3238">
          <cell r="A3238">
            <v>7091</v>
          </cell>
          <cell r="B3238" t="str">
            <v>CAJA KEY PACK 1 PZA</v>
          </cell>
          <cell r="C3238">
            <v>1</v>
          </cell>
          <cell r="D3238">
            <v>1</v>
          </cell>
          <cell r="E3238" t="str">
            <v>Sobre Pedido</v>
          </cell>
          <cell r="F3238">
            <v>28</v>
          </cell>
        </row>
        <row r="3239">
          <cell r="A3239">
            <v>7092</v>
          </cell>
          <cell r="B3239" t="str">
            <v>TIRAS PARA MEDICION DE VIRUSOL</v>
          </cell>
          <cell r="C3239">
            <v>1</v>
          </cell>
          <cell r="D3239">
            <v>1</v>
          </cell>
          <cell r="E3239" t="str">
            <v>Stock</v>
          </cell>
          <cell r="F3239">
            <v>8</v>
          </cell>
        </row>
        <row r="3240">
          <cell r="A3240">
            <v>7093</v>
          </cell>
          <cell r="B3240" t="str">
            <v>TAPETE P/MINGITORIO COLOR NEGR</v>
          </cell>
          <cell r="C3240">
            <v>6</v>
          </cell>
          <cell r="D3240">
            <v>6</v>
          </cell>
          <cell r="E3240" t="str">
            <v>Stock</v>
          </cell>
          <cell r="F3240">
            <v>8</v>
          </cell>
        </row>
        <row r="3241">
          <cell r="A3241">
            <v>7100</v>
          </cell>
          <cell r="B3241" t="str">
            <v>TORK ADV HIG BOBINA 6/200 MTS</v>
          </cell>
          <cell r="C3241">
            <v>1</v>
          </cell>
          <cell r="D3241">
            <v>1</v>
          </cell>
          <cell r="E3241" t="str">
            <v>Sobre Pedido</v>
          </cell>
          <cell r="F3241">
            <v>28</v>
          </cell>
        </row>
        <row r="3242">
          <cell r="A3242">
            <v>7101</v>
          </cell>
          <cell r="B3242" t="str">
            <v>TORK DESP HIG BOB MINI TWIN 1S</v>
          </cell>
          <cell r="C3242">
            <v>1</v>
          </cell>
          <cell r="D3242">
            <v>1</v>
          </cell>
          <cell r="E3242" t="str">
            <v>Sobre Pedido</v>
          </cell>
          <cell r="F3242">
            <v>28</v>
          </cell>
        </row>
        <row r="3243">
          <cell r="A3243">
            <v>7102</v>
          </cell>
          <cell r="B3243" t="str">
            <v>TORK DESPACHADOR ELEVATION  MA</v>
          </cell>
          <cell r="C3243">
            <v>1</v>
          </cell>
          <cell r="D3243">
            <v>1</v>
          </cell>
          <cell r="E3243" t="str">
            <v>Sobre Pedido</v>
          </cell>
          <cell r="F3243">
            <v>28</v>
          </cell>
        </row>
        <row r="3244">
          <cell r="A3244">
            <v>7103</v>
          </cell>
          <cell r="B3244" t="str">
            <v>TORK DESPACHADOR TOAM ROLLO SC</v>
          </cell>
          <cell r="C3244">
            <v>1</v>
          </cell>
          <cell r="D3244">
            <v>1</v>
          </cell>
          <cell r="E3244" t="str">
            <v>Sobre Pedido</v>
          </cell>
          <cell r="F3244">
            <v>28</v>
          </cell>
        </row>
        <row r="3245">
          <cell r="A3245">
            <v>7104</v>
          </cell>
          <cell r="B3245" t="str">
            <v>TORK DESPACHADOR HIGH BOBINA</v>
          </cell>
          <cell r="C3245">
            <v>1</v>
          </cell>
          <cell r="D3245">
            <v>1</v>
          </cell>
          <cell r="E3245" t="str">
            <v>Sobre Pedido</v>
          </cell>
          <cell r="F3245">
            <v>28</v>
          </cell>
        </row>
        <row r="3246">
          <cell r="A3246">
            <v>7116</v>
          </cell>
          <cell r="B3246" t="str">
            <v>TAPON REGULA(BOTTLE 1 PZA</v>
          </cell>
          <cell r="C3246">
            <v>1</v>
          </cell>
          <cell r="D3246">
            <v>1</v>
          </cell>
          <cell r="E3246" t="str">
            <v>Sobre Pedido</v>
          </cell>
          <cell r="F3246">
            <v>21</v>
          </cell>
        </row>
        <row r="3247">
          <cell r="A3247">
            <v>7117</v>
          </cell>
          <cell r="B3247" t="str">
            <v>BOTELLA PLAST.TRANS 1 PZA</v>
          </cell>
          <cell r="C3247">
            <v>1</v>
          </cell>
          <cell r="D3247">
            <v>1</v>
          </cell>
          <cell r="E3247" t="str">
            <v>Sobre Pedido</v>
          </cell>
          <cell r="F3247">
            <v>21</v>
          </cell>
        </row>
        <row r="3248">
          <cell r="A3248">
            <v>7118</v>
          </cell>
          <cell r="B3248" t="str">
            <v>ALAMBRE(8" STAINLES 1 PZA</v>
          </cell>
          <cell r="C3248">
            <v>100</v>
          </cell>
          <cell r="D3248">
            <v>100</v>
          </cell>
          <cell r="E3248" t="str">
            <v>Stock</v>
          </cell>
          <cell r="F3248">
            <v>8</v>
          </cell>
        </row>
        <row r="3249">
          <cell r="A3249">
            <v>7119</v>
          </cell>
          <cell r="B3249" t="str">
            <v>SANOR LOGO "KEY" 1 PZA</v>
          </cell>
          <cell r="C3249">
            <v>1</v>
          </cell>
          <cell r="D3249">
            <v>1</v>
          </cell>
          <cell r="E3249" t="str">
            <v>Stock</v>
          </cell>
          <cell r="F3249">
            <v>8</v>
          </cell>
        </row>
        <row r="3250">
          <cell r="A3250">
            <v>7120</v>
          </cell>
          <cell r="B3250" t="str">
            <v>LLAVE P/DOSIF.SANOR 1 PZA</v>
          </cell>
          <cell r="C3250">
            <v>1</v>
          </cell>
          <cell r="D3250">
            <v>1</v>
          </cell>
          <cell r="E3250" t="str">
            <v>Stock</v>
          </cell>
          <cell r="F3250">
            <v>21</v>
          </cell>
        </row>
        <row r="3251">
          <cell r="A3251">
            <v>7121</v>
          </cell>
          <cell r="B3251" t="str">
            <v>RECIPIENTE DEL PROD 1 PZA</v>
          </cell>
          <cell r="C3251">
            <v>1</v>
          </cell>
          <cell r="D3251">
            <v>1</v>
          </cell>
          <cell r="E3251" t="str">
            <v>Stock</v>
          </cell>
          <cell r="F3251">
            <v>21</v>
          </cell>
        </row>
        <row r="3252">
          <cell r="A3252">
            <v>7122</v>
          </cell>
          <cell r="B3252" t="str">
            <v>ETIQ. P/TARJA 1 (LAVAR)</v>
          </cell>
          <cell r="C3252">
            <v>1</v>
          </cell>
          <cell r="D3252">
            <v>1</v>
          </cell>
          <cell r="E3252" t="str">
            <v>Sobre Pedido</v>
          </cell>
          <cell r="F3252">
            <v>21</v>
          </cell>
        </row>
        <row r="3253">
          <cell r="A3253">
            <v>7123</v>
          </cell>
          <cell r="B3253" t="str">
            <v>ETIQ. P/TARJA 2 (ENJUAGAR)</v>
          </cell>
          <cell r="C3253">
            <v>1</v>
          </cell>
          <cell r="D3253">
            <v>1</v>
          </cell>
          <cell r="E3253" t="str">
            <v>Sobre Pedido</v>
          </cell>
          <cell r="F3253">
            <v>21</v>
          </cell>
        </row>
        <row r="3254">
          <cell r="A3254">
            <v>7124</v>
          </cell>
          <cell r="B3254" t="str">
            <v>ETIQ. P/TARJA 3 (DESINFECTAR)</v>
          </cell>
          <cell r="C3254">
            <v>1</v>
          </cell>
          <cell r="D3254">
            <v>1</v>
          </cell>
          <cell r="E3254" t="str">
            <v>Sobre Pedido</v>
          </cell>
          <cell r="F3254">
            <v>21</v>
          </cell>
        </row>
        <row r="3255">
          <cell r="A3255">
            <v>7125</v>
          </cell>
          <cell r="B3255" t="str">
            <v>ETIQ. P/RACK DE BOTELLAS DOMIN</v>
          </cell>
          <cell r="C3255">
            <v>1</v>
          </cell>
          <cell r="D3255">
            <v>1</v>
          </cell>
          <cell r="E3255" t="str">
            <v>Sobre Pedido</v>
          </cell>
          <cell r="F3255">
            <v>21</v>
          </cell>
        </row>
        <row r="3256">
          <cell r="A3256">
            <v>7129</v>
          </cell>
          <cell r="B3256" t="str">
            <v>KIT P/ ASP. PLASTIC 1 PZA</v>
          </cell>
          <cell r="C3256">
            <v>1</v>
          </cell>
          <cell r="D3256">
            <v>1</v>
          </cell>
          <cell r="E3256" t="str">
            <v>Sobre Pedido</v>
          </cell>
          <cell r="F3256">
            <v>21</v>
          </cell>
        </row>
        <row r="3257">
          <cell r="A3257">
            <v>7134</v>
          </cell>
          <cell r="B3257" t="str">
            <v>ETIQ.P/BOTELLA RELLENABLE</v>
          </cell>
          <cell r="C3257">
            <v>1</v>
          </cell>
          <cell r="D3257">
            <v>1</v>
          </cell>
          <cell r="E3257" t="str">
            <v>Sobre Pedido</v>
          </cell>
          <cell r="F3257">
            <v>21</v>
          </cell>
        </row>
        <row r="3258">
          <cell r="A3258">
            <v>7135</v>
          </cell>
          <cell r="B3258" t="str">
            <v>ETIQ. P/BOTELLA RELLENABLE</v>
          </cell>
          <cell r="C3258">
            <v>1</v>
          </cell>
          <cell r="D3258">
            <v>1</v>
          </cell>
          <cell r="E3258" t="str">
            <v>Sobre Pedido</v>
          </cell>
          <cell r="F3258">
            <v>21</v>
          </cell>
        </row>
        <row r="3259">
          <cell r="A3259">
            <v>7137</v>
          </cell>
          <cell r="B3259" t="str">
            <v>ETIQ. P/BOTELLA RELLENABLE</v>
          </cell>
          <cell r="C3259">
            <v>200</v>
          </cell>
          <cell r="D3259">
            <v>200</v>
          </cell>
          <cell r="E3259" t="str">
            <v>Sobre Pedido</v>
          </cell>
          <cell r="F3259">
            <v>28</v>
          </cell>
        </row>
        <row r="3260">
          <cell r="A3260">
            <v>7168</v>
          </cell>
          <cell r="B3260" t="str">
            <v>50-3 FUSIBLE 3 AMP. 1 PZA</v>
          </cell>
          <cell r="C3260">
            <v>1</v>
          </cell>
          <cell r="D3260">
            <v>1</v>
          </cell>
          <cell r="E3260" t="str">
            <v>Sobre Pedido</v>
          </cell>
          <cell r="F3260">
            <v>21</v>
          </cell>
        </row>
        <row r="3261">
          <cell r="A3261">
            <v>7201</v>
          </cell>
          <cell r="B3261" t="str">
            <v>ETIQ. DESENGRANTE  4.6x2.1 CM</v>
          </cell>
          <cell r="C3261">
            <v>1</v>
          </cell>
          <cell r="D3261">
            <v>1</v>
          </cell>
          <cell r="E3261" t="str">
            <v>Sobre Pedido</v>
          </cell>
          <cell r="F3261">
            <v>21</v>
          </cell>
        </row>
        <row r="3262">
          <cell r="A3262">
            <v>7203</v>
          </cell>
          <cell r="B3262" t="str">
            <v>ETIQ. TRIPLE ACCION LIMON 4.6X</v>
          </cell>
          <cell r="C3262">
            <v>1</v>
          </cell>
          <cell r="D3262">
            <v>1</v>
          </cell>
          <cell r="E3262" t="str">
            <v>Sobre Pedido</v>
          </cell>
          <cell r="F3262">
            <v>21</v>
          </cell>
        </row>
        <row r="3263">
          <cell r="A3263">
            <v>7204</v>
          </cell>
          <cell r="B3263" t="str">
            <v>ETIQ. TRIPLE ACCION PARAISO</v>
          </cell>
          <cell r="C3263">
            <v>1</v>
          </cell>
          <cell r="D3263">
            <v>1</v>
          </cell>
          <cell r="E3263" t="str">
            <v>Sobre Pedido</v>
          </cell>
          <cell r="F3263">
            <v>21</v>
          </cell>
        </row>
        <row r="3264">
          <cell r="A3264">
            <v>7205</v>
          </cell>
          <cell r="B3264" t="str">
            <v>ETIQ. LIMPIAVIDRIOS 4.6X2.1 CM</v>
          </cell>
          <cell r="C3264">
            <v>1</v>
          </cell>
          <cell r="D3264">
            <v>1</v>
          </cell>
          <cell r="E3264" t="str">
            <v>Sobre Pedido</v>
          </cell>
          <cell r="F3264">
            <v>21</v>
          </cell>
        </row>
        <row r="3265">
          <cell r="A3265">
            <v>7206</v>
          </cell>
          <cell r="B3265" t="str">
            <v>ETIQ. AROMATIZANTE AMANECER</v>
          </cell>
          <cell r="C3265">
            <v>1</v>
          </cell>
          <cell r="D3265">
            <v>1</v>
          </cell>
          <cell r="E3265" t="str">
            <v>Sobre Pedido</v>
          </cell>
          <cell r="F3265">
            <v>21</v>
          </cell>
        </row>
        <row r="3266">
          <cell r="A3266">
            <v>7207</v>
          </cell>
          <cell r="B3266" t="str">
            <v>ETIQ. AROMATIZANTE MANZANA</v>
          </cell>
          <cell r="C3266">
            <v>1</v>
          </cell>
          <cell r="D3266">
            <v>1</v>
          </cell>
          <cell r="E3266" t="str">
            <v>Sobre Pedido</v>
          </cell>
          <cell r="F3266">
            <v>21</v>
          </cell>
        </row>
        <row r="3267">
          <cell r="A3267">
            <v>7208</v>
          </cell>
          <cell r="B3267" t="str">
            <v>ETIQ. MULITIUSOS  4.6X2.1 CM</v>
          </cell>
          <cell r="C3267">
            <v>1</v>
          </cell>
          <cell r="D3267">
            <v>1</v>
          </cell>
          <cell r="E3267" t="str">
            <v>Sobre Pedido</v>
          </cell>
          <cell r="F3267">
            <v>21</v>
          </cell>
        </row>
        <row r="3268">
          <cell r="A3268">
            <v>7209</v>
          </cell>
          <cell r="B3268" t="str">
            <v>ETIQ. 4X4 (SARRICIDA) 1 PZA</v>
          </cell>
          <cell r="C3268">
            <v>1</v>
          </cell>
          <cell r="D3268">
            <v>1</v>
          </cell>
          <cell r="E3268" t="str">
            <v>Sobre Pedido</v>
          </cell>
          <cell r="F3268">
            <v>21</v>
          </cell>
        </row>
        <row r="3269">
          <cell r="A3269">
            <v>7210</v>
          </cell>
          <cell r="B3269" t="str">
            <v>ETIQ. LIMPIABAÑOS 4.6X2.1 CMS.</v>
          </cell>
          <cell r="C3269">
            <v>1</v>
          </cell>
          <cell r="D3269">
            <v>1</v>
          </cell>
          <cell r="E3269" t="str">
            <v>Sobre Pedido</v>
          </cell>
          <cell r="F3269">
            <v>7</v>
          </cell>
        </row>
        <row r="3270">
          <cell r="A3270">
            <v>7211</v>
          </cell>
          <cell r="B3270" t="str">
            <v>ETIQ. REMOV.ETIQ.GRAF.4.6X2.1C</v>
          </cell>
          <cell r="C3270">
            <v>1</v>
          </cell>
          <cell r="D3270">
            <v>1</v>
          </cell>
          <cell r="E3270" t="str">
            <v>Sobre Pedido</v>
          </cell>
          <cell r="F3270">
            <v>14</v>
          </cell>
        </row>
        <row r="3271">
          <cell r="A3271">
            <v>7221</v>
          </cell>
          <cell r="B3271" t="str">
            <v>ETIQ. DESENGRASANTE (1 LT)</v>
          </cell>
          <cell r="C3271">
            <v>1</v>
          </cell>
          <cell r="D3271">
            <v>1</v>
          </cell>
          <cell r="E3271" t="str">
            <v>Sobre Pedido</v>
          </cell>
          <cell r="F3271">
            <v>21</v>
          </cell>
        </row>
        <row r="3272">
          <cell r="A3272">
            <v>7222</v>
          </cell>
          <cell r="B3272" t="str">
            <v>ETIQ. TRIPLE ACCION LIMON S.B.</v>
          </cell>
          <cell r="C3272">
            <v>1</v>
          </cell>
          <cell r="D3272">
            <v>1</v>
          </cell>
          <cell r="E3272" t="str">
            <v>Sobre Pedido</v>
          </cell>
          <cell r="F3272">
            <v>14</v>
          </cell>
        </row>
        <row r="3273">
          <cell r="A3273">
            <v>7223</v>
          </cell>
          <cell r="B3273" t="str">
            <v>ETIQ. TRIPLE ACCION PARAISO SB</v>
          </cell>
          <cell r="C3273">
            <v>1</v>
          </cell>
          <cell r="D3273">
            <v>1</v>
          </cell>
          <cell r="E3273" t="str">
            <v>Sobre Pedido</v>
          </cell>
          <cell r="F3273">
            <v>21</v>
          </cell>
        </row>
        <row r="3274">
          <cell r="A3274">
            <v>7225</v>
          </cell>
          <cell r="B3274" t="str">
            <v>ETIQ. LIMPIAVIDRIOS 12.5X8 CM</v>
          </cell>
          <cell r="C3274">
            <v>1</v>
          </cell>
          <cell r="D3274">
            <v>1</v>
          </cell>
          <cell r="E3274" t="str">
            <v>Sobre Pedido</v>
          </cell>
          <cell r="F3274">
            <v>21</v>
          </cell>
        </row>
        <row r="3275">
          <cell r="A3275">
            <v>7226</v>
          </cell>
          <cell r="B3275" t="str">
            <v>ETIQ. AROMATIZANTE  (1 LT)</v>
          </cell>
          <cell r="C3275">
            <v>1</v>
          </cell>
          <cell r="D3275">
            <v>1</v>
          </cell>
          <cell r="E3275" t="str">
            <v>Sobre Pedido</v>
          </cell>
          <cell r="F3275">
            <v>21</v>
          </cell>
        </row>
        <row r="3276">
          <cell r="A3276">
            <v>7227</v>
          </cell>
          <cell r="B3276" t="str">
            <v>ETIQ. AROMAT. MANZANA S.B.11.5</v>
          </cell>
          <cell r="C3276">
            <v>1</v>
          </cell>
          <cell r="D3276">
            <v>1</v>
          </cell>
          <cell r="E3276" t="str">
            <v>Sobre Pedido</v>
          </cell>
          <cell r="F3276">
            <v>7</v>
          </cell>
        </row>
        <row r="3277">
          <cell r="A3277">
            <v>7228</v>
          </cell>
          <cell r="B3277" t="str">
            <v>ETIQ. MULTIUSOS  (1 LT)</v>
          </cell>
          <cell r="C3277">
            <v>1</v>
          </cell>
          <cell r="D3277">
            <v>1</v>
          </cell>
          <cell r="E3277" t="str">
            <v>Sobre Pedido</v>
          </cell>
          <cell r="F3277">
            <v>21</v>
          </cell>
        </row>
        <row r="3278">
          <cell r="A3278">
            <v>7229</v>
          </cell>
          <cell r="B3278" t="str">
            <v>ETIQ. JABON GERMICIDA</v>
          </cell>
          <cell r="C3278">
            <v>1</v>
          </cell>
          <cell r="D3278">
            <v>1</v>
          </cell>
          <cell r="E3278" t="str">
            <v>Sobre Pedido</v>
          </cell>
          <cell r="F3278">
            <v>7</v>
          </cell>
        </row>
        <row r="3279">
          <cell r="A3279">
            <v>7230</v>
          </cell>
          <cell r="B3279" t="str">
            <v>ETIQ. JABON LIQUIDO</v>
          </cell>
          <cell r="C3279">
            <v>1</v>
          </cell>
          <cell r="D3279">
            <v>1</v>
          </cell>
          <cell r="E3279" t="str">
            <v>Sobre Pedido</v>
          </cell>
          <cell r="F3279">
            <v>7</v>
          </cell>
        </row>
        <row r="3280">
          <cell r="A3280">
            <v>7231</v>
          </cell>
          <cell r="B3280" t="str">
            <v>ETIQ. KREM-X</v>
          </cell>
          <cell r="C3280">
            <v>1</v>
          </cell>
          <cell r="D3280">
            <v>1</v>
          </cell>
          <cell r="E3280" t="str">
            <v>Sobre Pedido</v>
          </cell>
          <cell r="F3280">
            <v>7</v>
          </cell>
        </row>
        <row r="3281">
          <cell r="A3281">
            <v>7232</v>
          </cell>
          <cell r="B3281" t="str">
            <v>ETIQ. GEL SANITIZANTE</v>
          </cell>
          <cell r="C3281">
            <v>1</v>
          </cell>
          <cell r="D3281">
            <v>1</v>
          </cell>
          <cell r="E3281" t="str">
            <v>Sobre Pedido</v>
          </cell>
          <cell r="F3281">
            <v>7</v>
          </cell>
        </row>
        <row r="3282">
          <cell r="A3282">
            <v>7233</v>
          </cell>
          <cell r="B3282" t="str">
            <v>ETIQ. LIMPIABAÑOS 12.5X8 CMS.</v>
          </cell>
          <cell r="C3282">
            <v>1</v>
          </cell>
          <cell r="D3282">
            <v>1</v>
          </cell>
          <cell r="E3282" t="str">
            <v>Sobre Pedido</v>
          </cell>
          <cell r="F3282">
            <v>14</v>
          </cell>
        </row>
        <row r="3283">
          <cell r="A3283">
            <v>7234</v>
          </cell>
          <cell r="B3283" t="str">
            <v>ETIQ. REMOV.ETIQ.GRAF. 8X11.5C</v>
          </cell>
          <cell r="C3283">
            <v>1</v>
          </cell>
          <cell r="D3283">
            <v>1</v>
          </cell>
          <cell r="E3283" t="str">
            <v>Sobre Pedido</v>
          </cell>
          <cell r="F3283">
            <v>14</v>
          </cell>
        </row>
        <row r="3284">
          <cell r="A3284">
            <v>7250</v>
          </cell>
          <cell r="B3284" t="str">
            <v>ETIQ. ADHERIBLE 1 PZA</v>
          </cell>
          <cell r="C3284">
            <v>1</v>
          </cell>
          <cell r="D3284">
            <v>1</v>
          </cell>
          <cell r="E3284" t="str">
            <v>Sobre Pedido</v>
          </cell>
          <cell r="F3284">
            <v>21</v>
          </cell>
        </row>
        <row r="3285">
          <cell r="A3285">
            <v>7251</v>
          </cell>
          <cell r="B3285" t="str">
            <v>ETIQ. ADHERIBLE 1 PZA</v>
          </cell>
          <cell r="C3285">
            <v>1</v>
          </cell>
          <cell r="D3285">
            <v>1</v>
          </cell>
          <cell r="E3285" t="str">
            <v>Sobre Pedido</v>
          </cell>
          <cell r="F3285">
            <v>21</v>
          </cell>
        </row>
        <row r="3286">
          <cell r="A3286">
            <v>7252</v>
          </cell>
          <cell r="B3286" t="str">
            <v>ETIQ. ADHERIBLE 1 PZA</v>
          </cell>
          <cell r="C3286">
            <v>1</v>
          </cell>
          <cell r="D3286">
            <v>1</v>
          </cell>
          <cell r="E3286" t="str">
            <v>Sobre Pedido</v>
          </cell>
          <cell r="F3286">
            <v>21</v>
          </cell>
        </row>
        <row r="3287">
          <cell r="A3287">
            <v>7253</v>
          </cell>
          <cell r="B3287" t="str">
            <v>ETIQ. ADHERIBLE 1 PZA</v>
          </cell>
          <cell r="C3287">
            <v>1</v>
          </cell>
          <cell r="D3287">
            <v>1</v>
          </cell>
          <cell r="E3287" t="str">
            <v>Sobre Pedido</v>
          </cell>
          <cell r="F3287">
            <v>21</v>
          </cell>
        </row>
        <row r="3288">
          <cell r="A3288">
            <v>7254</v>
          </cell>
          <cell r="B3288" t="str">
            <v>ETIQ. ADHERIBLE 1 PZA</v>
          </cell>
          <cell r="C3288">
            <v>1</v>
          </cell>
          <cell r="D3288">
            <v>1</v>
          </cell>
          <cell r="E3288" t="str">
            <v>Sobre Pedido</v>
          </cell>
          <cell r="F3288">
            <v>21</v>
          </cell>
        </row>
        <row r="3289">
          <cell r="A3289">
            <v>7255</v>
          </cell>
          <cell r="B3289" t="str">
            <v>ETIQ. ADHERIBLE 1 PZA</v>
          </cell>
          <cell r="C3289">
            <v>1</v>
          </cell>
          <cell r="D3289">
            <v>1</v>
          </cell>
          <cell r="E3289" t="str">
            <v>Sobre Pedido</v>
          </cell>
          <cell r="F3289">
            <v>21</v>
          </cell>
        </row>
        <row r="3290">
          <cell r="A3290">
            <v>7266</v>
          </cell>
          <cell r="B3290" t="str">
            <v>DOSIFICADOR DE PORC 1 PZA</v>
          </cell>
          <cell r="C3290">
            <v>1</v>
          </cell>
          <cell r="D3290">
            <v>1</v>
          </cell>
          <cell r="E3290" t="str">
            <v>Sobre Pedido</v>
          </cell>
          <cell r="F3290">
            <v>21</v>
          </cell>
        </row>
        <row r="3291">
          <cell r="A3291">
            <v>7270</v>
          </cell>
          <cell r="B3291" t="str">
            <v>FOLLETO CLK AHORA,E 1 PZA</v>
          </cell>
          <cell r="C3291">
            <v>1</v>
          </cell>
          <cell r="D3291">
            <v>1</v>
          </cell>
          <cell r="E3291" t="str">
            <v>Sobre Pedido</v>
          </cell>
          <cell r="F3291">
            <v>14</v>
          </cell>
        </row>
        <row r="3292">
          <cell r="A3292">
            <v>7271</v>
          </cell>
          <cell r="B3292" t="str">
            <v>ETIQ.P/BOT.RELLENABLE KEY IMAN</v>
          </cell>
          <cell r="C3292">
            <v>1</v>
          </cell>
          <cell r="D3292">
            <v>1</v>
          </cell>
          <cell r="E3292" t="str">
            <v>Sobre Pedido</v>
          </cell>
          <cell r="F3292">
            <v>14</v>
          </cell>
        </row>
        <row r="3293">
          <cell r="A3293">
            <v>7272</v>
          </cell>
          <cell r="B3293" t="str">
            <v>ETIQ.P/BOT.RELLEN. KEY BRILLO</v>
          </cell>
          <cell r="C3293">
            <v>1</v>
          </cell>
          <cell r="D3293">
            <v>1</v>
          </cell>
          <cell r="E3293" t="str">
            <v>Sobre Pedido</v>
          </cell>
          <cell r="F3293">
            <v>14</v>
          </cell>
        </row>
        <row r="3294">
          <cell r="A3294">
            <v>7273</v>
          </cell>
          <cell r="B3294" t="str">
            <v>ETIQ.P/BOT.RELLENABLE KEY LD</v>
          </cell>
          <cell r="C3294">
            <v>1</v>
          </cell>
          <cell r="D3294">
            <v>1</v>
          </cell>
          <cell r="E3294" t="str">
            <v>Sobre Pedido</v>
          </cell>
          <cell r="F3294">
            <v>14</v>
          </cell>
        </row>
        <row r="3295">
          <cell r="A3295">
            <v>7274</v>
          </cell>
          <cell r="B3295" t="str">
            <v>ETIQ.P/BOT.RELLEN. KEY LIMON</v>
          </cell>
          <cell r="C3295">
            <v>1</v>
          </cell>
          <cell r="D3295">
            <v>1</v>
          </cell>
          <cell r="E3295" t="str">
            <v>Sobre Pedido</v>
          </cell>
          <cell r="F3295">
            <v>14</v>
          </cell>
        </row>
        <row r="3296">
          <cell r="A3296">
            <v>7275</v>
          </cell>
          <cell r="B3296" t="str">
            <v>ETIQ.P/BOT.RELLEN.KEY PARAISO</v>
          </cell>
          <cell r="C3296">
            <v>1</v>
          </cell>
          <cell r="D3296">
            <v>1</v>
          </cell>
          <cell r="E3296" t="str">
            <v>Sobre Pedido</v>
          </cell>
          <cell r="F3296">
            <v>14</v>
          </cell>
        </row>
        <row r="3297">
          <cell r="A3297">
            <v>7276</v>
          </cell>
          <cell r="B3297" t="str">
            <v>ETIQ.P/BOT.RELLENABLE KEY 1000</v>
          </cell>
          <cell r="C3297">
            <v>1</v>
          </cell>
          <cell r="D3297">
            <v>1</v>
          </cell>
          <cell r="E3297" t="str">
            <v>Sobre Pedido</v>
          </cell>
          <cell r="F3297">
            <v>14</v>
          </cell>
        </row>
        <row r="3298">
          <cell r="A3298">
            <v>7277</v>
          </cell>
          <cell r="B3298" t="str">
            <v>ETIQ.P/BOT.RELL.KEY LIMPIAVIDR</v>
          </cell>
          <cell r="C3298">
            <v>1</v>
          </cell>
          <cell r="D3298">
            <v>1</v>
          </cell>
          <cell r="E3298" t="str">
            <v>Sobre Pedido</v>
          </cell>
          <cell r="F3298">
            <v>14</v>
          </cell>
        </row>
        <row r="3299">
          <cell r="A3299">
            <v>7278</v>
          </cell>
          <cell r="B3299" t="str">
            <v>ETIQ.P/BOT.RELL.KEY AMBIENTADO</v>
          </cell>
          <cell r="C3299">
            <v>1</v>
          </cell>
          <cell r="D3299">
            <v>1</v>
          </cell>
          <cell r="E3299" t="str">
            <v>Sobre Pedido</v>
          </cell>
          <cell r="F3299">
            <v>14</v>
          </cell>
        </row>
        <row r="3300">
          <cell r="A3300">
            <v>7279</v>
          </cell>
          <cell r="B3300" t="str">
            <v>ETIQ.P/BOT.RELL.KEY AIRE LIMPI</v>
          </cell>
          <cell r="C3300">
            <v>1</v>
          </cell>
          <cell r="D3300">
            <v>1</v>
          </cell>
          <cell r="E3300" t="str">
            <v>Sobre Pedido</v>
          </cell>
          <cell r="F3300">
            <v>14</v>
          </cell>
        </row>
        <row r="3301">
          <cell r="A3301">
            <v>7280</v>
          </cell>
          <cell r="B3301" t="str">
            <v>ETIQ.P/BOT.RELL.K.GERM-O-QUAT</v>
          </cell>
          <cell r="C3301">
            <v>1</v>
          </cell>
          <cell r="D3301">
            <v>1</v>
          </cell>
          <cell r="E3301" t="str">
            <v>Sobre Pedido</v>
          </cell>
          <cell r="F3301">
            <v>14</v>
          </cell>
        </row>
        <row r="3302">
          <cell r="A3302">
            <v>7281</v>
          </cell>
          <cell r="B3302" t="str">
            <v>ETIQ.P/BOT.RELL.K.LIMPIABAÑOS</v>
          </cell>
          <cell r="C3302">
            <v>1</v>
          </cell>
          <cell r="D3302">
            <v>1</v>
          </cell>
          <cell r="E3302" t="str">
            <v>Sobre Pedido</v>
          </cell>
          <cell r="F3302">
            <v>14</v>
          </cell>
        </row>
        <row r="3303">
          <cell r="A3303">
            <v>7282</v>
          </cell>
          <cell r="B3303" t="str">
            <v>ETIQ.P/BOT.RELL.KEY MULTIBIO</v>
          </cell>
          <cell r="C3303">
            <v>1</v>
          </cell>
          <cell r="D3303">
            <v>1</v>
          </cell>
          <cell r="E3303" t="str">
            <v>Sobre Pedido</v>
          </cell>
          <cell r="F3303">
            <v>14</v>
          </cell>
        </row>
        <row r="3304">
          <cell r="A3304">
            <v>7283</v>
          </cell>
          <cell r="B3304" t="str">
            <v>ETIQ.P/BOT.RELL.K.ABRILLANTADO</v>
          </cell>
          <cell r="C3304">
            <v>1</v>
          </cell>
          <cell r="D3304">
            <v>1</v>
          </cell>
          <cell r="E3304" t="str">
            <v>Sobre Pedido</v>
          </cell>
          <cell r="F3304">
            <v>14</v>
          </cell>
        </row>
        <row r="3305">
          <cell r="A3305">
            <v>7284</v>
          </cell>
          <cell r="B3305" t="str">
            <v>ETIQ.P/BOT.RELL.K.DESENGRASANT</v>
          </cell>
          <cell r="C3305">
            <v>1</v>
          </cell>
          <cell r="D3305">
            <v>1</v>
          </cell>
          <cell r="E3305" t="str">
            <v>Sobre Pedido</v>
          </cell>
          <cell r="F3305">
            <v>14</v>
          </cell>
        </row>
        <row r="3306">
          <cell r="A3306">
            <v>7285</v>
          </cell>
          <cell r="B3306" t="str">
            <v>ETIQ.P/BOT.RELL.K.DESENG.PLUS</v>
          </cell>
          <cell r="C3306">
            <v>1</v>
          </cell>
          <cell r="D3306">
            <v>1</v>
          </cell>
          <cell r="E3306" t="str">
            <v>Sobre Pedido</v>
          </cell>
          <cell r="F3306">
            <v>14</v>
          </cell>
        </row>
        <row r="3307">
          <cell r="A3307">
            <v>7286</v>
          </cell>
          <cell r="B3307" t="str">
            <v>ETIQ.P/BOT.RELL.K.SANITIZANTE</v>
          </cell>
          <cell r="C3307">
            <v>1</v>
          </cell>
          <cell r="D3307">
            <v>1</v>
          </cell>
          <cell r="E3307" t="str">
            <v>Sobre Pedido</v>
          </cell>
          <cell r="F3307">
            <v>14</v>
          </cell>
        </row>
        <row r="3308">
          <cell r="A3308">
            <v>7287</v>
          </cell>
          <cell r="B3308" t="str">
            <v>ETIQ.P/BOT.RELL.K.DESINF.F.Y V</v>
          </cell>
          <cell r="C3308">
            <v>1</v>
          </cell>
          <cell r="D3308">
            <v>1</v>
          </cell>
          <cell r="E3308" t="str">
            <v>Sobre Pedido</v>
          </cell>
          <cell r="F3308">
            <v>14</v>
          </cell>
        </row>
        <row r="3309">
          <cell r="A3309">
            <v>7288</v>
          </cell>
          <cell r="B3309" t="str">
            <v>ETIQ.P/BOT.RELL.K.LIMP.TAB.COR</v>
          </cell>
          <cell r="C3309">
            <v>1</v>
          </cell>
          <cell r="D3309">
            <v>1</v>
          </cell>
          <cell r="E3309" t="str">
            <v>Sobre Pedido</v>
          </cell>
          <cell r="F3309">
            <v>14</v>
          </cell>
        </row>
        <row r="3310">
          <cell r="A3310">
            <v>7289</v>
          </cell>
          <cell r="B3310" t="str">
            <v>ETIQ.P/BOT.RELL.K.DESINCRUSTAN</v>
          </cell>
          <cell r="C3310">
            <v>1</v>
          </cell>
          <cell r="D3310">
            <v>1</v>
          </cell>
          <cell r="E3310" t="str">
            <v>Sobre Pedido</v>
          </cell>
          <cell r="F3310">
            <v>14</v>
          </cell>
        </row>
        <row r="3311">
          <cell r="A3311">
            <v>7290</v>
          </cell>
          <cell r="B3311" t="str">
            <v>ETIQ.P/BOT.RELL.K.LIMP.PARR.P1</v>
          </cell>
          <cell r="C3311">
            <v>1</v>
          </cell>
          <cell r="D3311">
            <v>1</v>
          </cell>
          <cell r="E3311" t="str">
            <v>Sobre Pedido</v>
          </cell>
          <cell r="F3311">
            <v>14</v>
          </cell>
        </row>
        <row r="3312">
          <cell r="A3312">
            <v>7291</v>
          </cell>
          <cell r="B3312" t="str">
            <v>ETIQ.P/BOT.RELL.K.LIMP.PARR.P2</v>
          </cell>
          <cell r="C3312">
            <v>1</v>
          </cell>
          <cell r="D3312">
            <v>1</v>
          </cell>
          <cell r="E3312" t="str">
            <v>Sobre Pedido</v>
          </cell>
          <cell r="F3312">
            <v>14</v>
          </cell>
        </row>
        <row r="3313">
          <cell r="A3313">
            <v>7292</v>
          </cell>
          <cell r="B3313" t="str">
            <v>ETIQ.P/BOT.RELL.K.LAVALOZA BIO</v>
          </cell>
          <cell r="C3313">
            <v>1</v>
          </cell>
          <cell r="D3313">
            <v>1</v>
          </cell>
          <cell r="E3313" t="str">
            <v>Sobre Pedido</v>
          </cell>
          <cell r="F3313">
            <v>14</v>
          </cell>
        </row>
        <row r="3314">
          <cell r="A3314">
            <v>7293</v>
          </cell>
          <cell r="B3314" t="str">
            <v>ETIQ.P/BOT.RELL.VANG. AROMAT.</v>
          </cell>
          <cell r="C3314">
            <v>1</v>
          </cell>
          <cell r="D3314">
            <v>1</v>
          </cell>
          <cell r="E3314" t="str">
            <v>Sobre Pedido</v>
          </cell>
          <cell r="F3314">
            <v>14</v>
          </cell>
        </row>
        <row r="3315">
          <cell r="A3315">
            <v>7294</v>
          </cell>
          <cell r="B3315" t="str">
            <v>ETIQ.P/BOT.RELL.VANGUARD CLORO</v>
          </cell>
          <cell r="C3315">
            <v>1</v>
          </cell>
          <cell r="D3315">
            <v>1</v>
          </cell>
          <cell r="E3315" t="str">
            <v>Sobre Pedido</v>
          </cell>
          <cell r="F3315">
            <v>14</v>
          </cell>
        </row>
        <row r="3316">
          <cell r="A3316">
            <v>7300</v>
          </cell>
          <cell r="B3316" t="str">
            <v>ETIQ. P/CAJAS BLANCA SIN IMPRE</v>
          </cell>
          <cell r="C3316">
            <v>1</v>
          </cell>
          <cell r="D3316">
            <v>1</v>
          </cell>
          <cell r="E3316" t="str">
            <v>Stock</v>
          </cell>
          <cell r="F3316">
            <v>8</v>
          </cell>
        </row>
        <row r="3317">
          <cell r="A3317">
            <v>7350</v>
          </cell>
          <cell r="B3317" t="str">
            <v>AMBITEC TOALLA ROLLO BCA H/S</v>
          </cell>
          <cell r="C3317">
            <v>1</v>
          </cell>
          <cell r="D3317">
            <v>1</v>
          </cell>
          <cell r="E3317" t="str">
            <v>Stock</v>
          </cell>
          <cell r="F3317">
            <v>7</v>
          </cell>
        </row>
        <row r="3318">
          <cell r="A3318">
            <v>7351</v>
          </cell>
          <cell r="B3318" t="str">
            <v>AMBITEC TOALLA ROLLO NAT. H/S</v>
          </cell>
          <cell r="C3318">
            <v>1</v>
          </cell>
          <cell r="D3318">
            <v>1</v>
          </cell>
          <cell r="E3318" t="str">
            <v>Stock</v>
          </cell>
          <cell r="F3318">
            <v>7</v>
          </cell>
        </row>
        <row r="3319">
          <cell r="A3319">
            <v>7352</v>
          </cell>
          <cell r="B3319" t="str">
            <v>T.EN ROLLO NATURAL H/S 180 M.</v>
          </cell>
          <cell r="C3319">
            <v>1</v>
          </cell>
          <cell r="D3319">
            <v>1</v>
          </cell>
          <cell r="E3319" t="str">
            <v>Stock</v>
          </cell>
          <cell r="F3319">
            <v>7</v>
          </cell>
        </row>
        <row r="3320">
          <cell r="A3320">
            <v>7361</v>
          </cell>
          <cell r="B3320" t="str">
            <v>T. INTERDOBLADA PREMIUM H/S</v>
          </cell>
          <cell r="C3320">
            <v>1</v>
          </cell>
          <cell r="D3320">
            <v>1</v>
          </cell>
          <cell r="E3320" t="str">
            <v>Stock</v>
          </cell>
          <cell r="F3320">
            <v>7</v>
          </cell>
        </row>
        <row r="3321">
          <cell r="A3321">
            <v>7369</v>
          </cell>
          <cell r="B3321" t="str">
            <v>VANG. MINIROLLO H/D 200 M.C/12</v>
          </cell>
          <cell r="C3321">
            <v>1</v>
          </cell>
          <cell r="D3321">
            <v>1</v>
          </cell>
          <cell r="E3321" t="str">
            <v>Stock</v>
          </cell>
          <cell r="F3321">
            <v>7</v>
          </cell>
        </row>
        <row r="3322">
          <cell r="A3322">
            <v>7370</v>
          </cell>
          <cell r="B3322" t="str">
            <v>VANG. MAXIROLLO H/D 400 M. C/6</v>
          </cell>
          <cell r="C3322">
            <v>1</v>
          </cell>
          <cell r="D3322">
            <v>1</v>
          </cell>
          <cell r="E3322" t="str">
            <v>Stock</v>
          </cell>
          <cell r="F3322">
            <v>7</v>
          </cell>
        </row>
        <row r="3323">
          <cell r="A3323">
            <v>7373</v>
          </cell>
          <cell r="B3323" t="str">
            <v>VANG.PAPEL MAXIROLLO H/D 500 M</v>
          </cell>
          <cell r="C3323">
            <v>1</v>
          </cell>
          <cell r="D3323">
            <v>1</v>
          </cell>
          <cell r="E3323" t="str">
            <v>Stock</v>
          </cell>
          <cell r="F3323">
            <v>7</v>
          </cell>
        </row>
        <row r="3324">
          <cell r="A3324">
            <v>7374</v>
          </cell>
          <cell r="B3324" t="str">
            <v>AMBITEC PAPEL MAXIROLLO CAJA/6</v>
          </cell>
          <cell r="C3324">
            <v>1</v>
          </cell>
          <cell r="D3324">
            <v>1</v>
          </cell>
          <cell r="E3324" t="str">
            <v>Stock</v>
          </cell>
          <cell r="F3324">
            <v>7</v>
          </cell>
        </row>
        <row r="3325">
          <cell r="A3325">
            <v>7387</v>
          </cell>
          <cell r="B3325" t="str">
            <v>AMBITEC PAPEL MINIROLLO CAJA12</v>
          </cell>
          <cell r="C3325">
            <v>1</v>
          </cell>
          <cell r="D3325">
            <v>1</v>
          </cell>
          <cell r="E3325" t="str">
            <v>Stock</v>
          </cell>
          <cell r="F3325">
            <v>7</v>
          </cell>
        </row>
        <row r="3326">
          <cell r="A3326">
            <v>7388</v>
          </cell>
          <cell r="B3326" t="str">
            <v>VANG.PAPEL MAXIROLLO H/S 1100M</v>
          </cell>
          <cell r="C3326">
            <v>1</v>
          </cell>
          <cell r="D3326">
            <v>1</v>
          </cell>
          <cell r="E3326" t="str">
            <v>Stock</v>
          </cell>
          <cell r="F3326">
            <v>7</v>
          </cell>
        </row>
        <row r="3327">
          <cell r="A3327">
            <v>7389</v>
          </cell>
          <cell r="B3327" t="str">
            <v>VANG. PAPEL MAXIROLLO H/S 750M</v>
          </cell>
          <cell r="C3327">
            <v>1</v>
          </cell>
          <cell r="D3327">
            <v>1</v>
          </cell>
          <cell r="E3327" t="str">
            <v>Stock</v>
          </cell>
          <cell r="F3327">
            <v>7</v>
          </cell>
        </row>
        <row r="3328">
          <cell r="A3328">
            <v>7400</v>
          </cell>
          <cell r="B3328" t="str">
            <v>PAPEL HIGIENICO IMSS 250 H/D</v>
          </cell>
          <cell r="C3328">
            <v>1</v>
          </cell>
          <cell r="D3328">
            <v>1</v>
          </cell>
          <cell r="E3328" t="str">
            <v>Stock</v>
          </cell>
          <cell r="F3328">
            <v>7</v>
          </cell>
        </row>
        <row r="3329">
          <cell r="A3329">
            <v>7401</v>
          </cell>
          <cell r="B3329" t="str">
            <v>SERVILLETA PAPEL GOFRADO 26X23</v>
          </cell>
          <cell r="C3329">
            <v>1</v>
          </cell>
          <cell r="D3329">
            <v>1</v>
          </cell>
          <cell r="E3329" t="str">
            <v>Sobre Pedido</v>
          </cell>
          <cell r="F3329">
            <v>14</v>
          </cell>
        </row>
        <row r="3330">
          <cell r="A3330">
            <v>7402</v>
          </cell>
          <cell r="B3330" t="str">
            <v>TOALLA GOFRADA 180 M.EN ROLLO</v>
          </cell>
          <cell r="C3330">
            <v>1</v>
          </cell>
          <cell r="D3330">
            <v>1</v>
          </cell>
          <cell r="E3330" t="str">
            <v>Sobre Pedido</v>
          </cell>
          <cell r="F3330">
            <v>14</v>
          </cell>
        </row>
        <row r="3331">
          <cell r="A3331">
            <v>7480</v>
          </cell>
          <cell r="B3331" t="str">
            <v>MANGO COLOR VERDE C-28</v>
          </cell>
          <cell r="C3331">
            <v>1</v>
          </cell>
          <cell r="D3331">
            <v>1</v>
          </cell>
          <cell r="E3331" t="str">
            <v>Sobre Pedido</v>
          </cell>
          <cell r="F3331">
            <v>28</v>
          </cell>
        </row>
        <row r="3332">
          <cell r="A3332">
            <v>7481</v>
          </cell>
          <cell r="B3332" t="str">
            <v>MANGO COLOR ROJO C-28</v>
          </cell>
          <cell r="C3332">
            <v>1</v>
          </cell>
          <cell r="D3332">
            <v>1</v>
          </cell>
          <cell r="E3332" t="str">
            <v>Sobre Pedido</v>
          </cell>
          <cell r="F3332">
            <v>28</v>
          </cell>
        </row>
        <row r="3333">
          <cell r="A3333">
            <v>7482</v>
          </cell>
          <cell r="B3333" t="str">
            <v>MANGO COLOR AMARILLO C-28</v>
          </cell>
          <cell r="C3333">
            <v>24</v>
          </cell>
          <cell r="D3333">
            <v>24</v>
          </cell>
          <cell r="E3333" t="str">
            <v>Sobre Pedido</v>
          </cell>
          <cell r="F3333">
            <v>28</v>
          </cell>
        </row>
        <row r="3334">
          <cell r="A3334">
            <v>7483</v>
          </cell>
          <cell r="B3334" t="str">
            <v>MANGO COLOR AZUL C-28</v>
          </cell>
          <cell r="C3334">
            <v>1</v>
          </cell>
          <cell r="D3334">
            <v>1</v>
          </cell>
          <cell r="E3334" t="str">
            <v>Sobre Pedido</v>
          </cell>
          <cell r="F3334">
            <v>28</v>
          </cell>
        </row>
        <row r="3335">
          <cell r="A3335">
            <v>7500</v>
          </cell>
          <cell r="B3335" t="str">
            <v>SOPORTE PLASTICO DE PARED P/ C</v>
          </cell>
          <cell r="C3335">
            <v>1</v>
          </cell>
          <cell r="D3335">
            <v>1</v>
          </cell>
          <cell r="E3335" t="str">
            <v>Sobre Pedido</v>
          </cell>
          <cell r="F3335">
            <v>14</v>
          </cell>
        </row>
        <row r="3336">
          <cell r="A3336">
            <v>7501</v>
          </cell>
          <cell r="B3336" t="str">
            <v>LLAVE P/SOPORTE PLASTICO 1 PZA</v>
          </cell>
          <cell r="C3336">
            <v>1</v>
          </cell>
          <cell r="D3336">
            <v>1</v>
          </cell>
          <cell r="E3336" t="str">
            <v>Stock</v>
          </cell>
          <cell r="F3336">
            <v>14</v>
          </cell>
        </row>
        <row r="3337">
          <cell r="A3337">
            <v>7502</v>
          </cell>
          <cell r="B3337" t="str">
            <v>CONTENEDOR P/ PUNZOCORTANTES 3</v>
          </cell>
          <cell r="C3337">
            <v>1</v>
          </cell>
          <cell r="D3337">
            <v>1</v>
          </cell>
          <cell r="E3337" t="str">
            <v>Stock</v>
          </cell>
          <cell r="F3337">
            <v>14</v>
          </cell>
        </row>
        <row r="3338">
          <cell r="A3338">
            <v>7503</v>
          </cell>
          <cell r="B3338" t="str">
            <v>CONTENEDOR P/ PUNZOCORTANTES 1</v>
          </cell>
          <cell r="C3338">
            <v>1</v>
          </cell>
          <cell r="D3338">
            <v>1</v>
          </cell>
          <cell r="E3338" t="str">
            <v>Stock</v>
          </cell>
          <cell r="F3338">
            <v>14</v>
          </cell>
        </row>
        <row r="3339">
          <cell r="A3339">
            <v>7505</v>
          </cell>
          <cell r="B3339" t="str">
            <v>CONTENEDOR P/ PUNZOCORTANTES 5</v>
          </cell>
          <cell r="C3339">
            <v>1</v>
          </cell>
          <cell r="D3339">
            <v>1</v>
          </cell>
          <cell r="E3339" t="str">
            <v>Stock</v>
          </cell>
          <cell r="F3339">
            <v>14</v>
          </cell>
        </row>
        <row r="3340">
          <cell r="A3340">
            <v>7509</v>
          </cell>
          <cell r="B3340" t="str">
            <v>KEY DESENGRASANTE EXPRESS PLUS</v>
          </cell>
          <cell r="C3340">
            <v>1</v>
          </cell>
          <cell r="D3340">
            <v>1</v>
          </cell>
          <cell r="E3340" t="str">
            <v>Stock</v>
          </cell>
          <cell r="F3340">
            <v>8</v>
          </cell>
        </row>
        <row r="3341">
          <cell r="A3341">
            <v>7510</v>
          </cell>
          <cell r="B3341" t="str">
            <v>SOPORTE METALICO PARA LMP</v>
          </cell>
          <cell r="C3341">
            <v>1</v>
          </cell>
          <cell r="D3341">
            <v>1</v>
          </cell>
          <cell r="E3341" t="str">
            <v>Sobre Pedido</v>
          </cell>
          <cell r="F3341">
            <v>42</v>
          </cell>
        </row>
        <row r="3342">
          <cell r="A3342">
            <v>7511</v>
          </cell>
          <cell r="B3342" t="str">
            <v>KEY LIMPIABAÑOS NUEVA FORMULA</v>
          </cell>
          <cell r="C3342">
            <v>1</v>
          </cell>
          <cell r="D3342">
            <v>1</v>
          </cell>
          <cell r="E3342" t="str">
            <v>Sobre Pedido</v>
          </cell>
          <cell r="F3342">
            <v>28</v>
          </cell>
        </row>
        <row r="3343">
          <cell r="A3343">
            <v>7512</v>
          </cell>
          <cell r="B3343" t="str">
            <v>TRIPLE ACCION PARAISO CAJA 4x4</v>
          </cell>
          <cell r="C3343">
            <v>1</v>
          </cell>
          <cell r="D3343">
            <v>1</v>
          </cell>
          <cell r="E3343" t="str">
            <v>Sobre Pedido</v>
          </cell>
          <cell r="F3343">
            <v>28</v>
          </cell>
        </row>
        <row r="3344">
          <cell r="A3344">
            <v>7513</v>
          </cell>
          <cell r="B3344" t="str">
            <v>KEY TOTAL CAJA C/12 LTS</v>
          </cell>
          <cell r="C3344">
            <v>1</v>
          </cell>
          <cell r="D3344">
            <v>1</v>
          </cell>
          <cell r="E3344" t="str">
            <v>Sobre Pedido</v>
          </cell>
          <cell r="F3344">
            <v>28</v>
          </cell>
        </row>
        <row r="3345">
          <cell r="A3345">
            <v>7514</v>
          </cell>
          <cell r="B3345" t="str">
            <v>KEY JABON ESPUMA ALMENDRAS  CA</v>
          </cell>
          <cell r="C3345">
            <v>1</v>
          </cell>
          <cell r="D3345">
            <v>1</v>
          </cell>
          <cell r="E3345" t="str">
            <v>Sobre Pedido</v>
          </cell>
          <cell r="F3345">
            <v>28</v>
          </cell>
        </row>
        <row r="3346">
          <cell r="A3346">
            <v>7518</v>
          </cell>
          <cell r="B3346" t="str">
            <v>KEY DESENG. SB NCC CJ/4X4 LTS</v>
          </cell>
          <cell r="C3346">
            <v>27</v>
          </cell>
          <cell r="D3346">
            <v>27</v>
          </cell>
          <cell r="E3346" t="str">
            <v>Sobre Pedido</v>
          </cell>
          <cell r="F3346">
            <v>21</v>
          </cell>
        </row>
        <row r="3347">
          <cell r="A3347">
            <v>7519</v>
          </cell>
          <cell r="B3347" t="str">
            <v>KEY TRIPLE ACCION LIMON S.B20L</v>
          </cell>
          <cell r="C3347">
            <v>1</v>
          </cell>
          <cell r="D3347">
            <v>1</v>
          </cell>
          <cell r="E3347" t="str">
            <v>Stock</v>
          </cell>
          <cell r="F3347">
            <v>8</v>
          </cell>
        </row>
        <row r="3348">
          <cell r="A3348">
            <v>7520</v>
          </cell>
          <cell r="B3348" t="str">
            <v>KEY 1000 20 LTS</v>
          </cell>
          <cell r="C3348">
            <v>1</v>
          </cell>
          <cell r="D3348">
            <v>1</v>
          </cell>
          <cell r="E3348" t="str">
            <v>Stock</v>
          </cell>
          <cell r="F3348">
            <v>8</v>
          </cell>
        </row>
        <row r="3349">
          <cell r="A3349">
            <v>7521</v>
          </cell>
          <cell r="B3349" t="str">
            <v>KEY GLOX 300 ABRILLANTADOR 20L</v>
          </cell>
          <cell r="C3349">
            <v>1</v>
          </cell>
          <cell r="D3349">
            <v>1</v>
          </cell>
          <cell r="E3349" t="str">
            <v>Stock</v>
          </cell>
          <cell r="F3349">
            <v>8</v>
          </cell>
        </row>
        <row r="3350">
          <cell r="A3350">
            <v>7522</v>
          </cell>
          <cell r="B3350" t="str">
            <v>KEY GLOX 250 CERA 20 LT</v>
          </cell>
          <cell r="C3350">
            <v>1</v>
          </cell>
          <cell r="D3350">
            <v>1</v>
          </cell>
          <cell r="E3350" t="str">
            <v>Stock</v>
          </cell>
          <cell r="F3350">
            <v>8</v>
          </cell>
        </row>
        <row r="3351">
          <cell r="A3351">
            <v>7523</v>
          </cell>
          <cell r="B3351" t="str">
            <v>KEY GLOX REMOVEDOR P/CERA 20 L</v>
          </cell>
          <cell r="C3351">
            <v>1</v>
          </cell>
          <cell r="D3351">
            <v>1</v>
          </cell>
          <cell r="E3351" t="str">
            <v>Stock</v>
          </cell>
          <cell r="F3351">
            <v>8</v>
          </cell>
        </row>
        <row r="3352">
          <cell r="A3352">
            <v>7524</v>
          </cell>
          <cell r="B3352" t="str">
            <v>KEY GLOX PASTA 9 KG</v>
          </cell>
          <cell r="C3352">
            <v>1</v>
          </cell>
          <cell r="D3352">
            <v>1</v>
          </cell>
          <cell r="E3352" t="str">
            <v>Stock</v>
          </cell>
          <cell r="F3352">
            <v>8</v>
          </cell>
        </row>
        <row r="3353">
          <cell r="A3353">
            <v>7525</v>
          </cell>
          <cell r="B3353" t="str">
            <v>KEY DESENG. ALTA EFIC.NCC CJ/4</v>
          </cell>
          <cell r="C3353">
            <v>1</v>
          </cell>
          <cell r="D3353">
            <v>1</v>
          </cell>
          <cell r="E3353" t="str">
            <v>Stock</v>
          </cell>
          <cell r="F3353">
            <v>9</v>
          </cell>
        </row>
        <row r="3354">
          <cell r="A3354">
            <v>7526</v>
          </cell>
          <cell r="B3354" t="str">
            <v>KEY BRILLANTE 20 LTS.</v>
          </cell>
          <cell r="C3354">
            <v>32</v>
          </cell>
          <cell r="D3354">
            <v>32</v>
          </cell>
          <cell r="E3354" t="str">
            <v>Sobre Pedido</v>
          </cell>
          <cell r="F3354">
            <v>21</v>
          </cell>
        </row>
        <row r="3355">
          <cell r="A3355">
            <v>7527</v>
          </cell>
          <cell r="B3355" t="str">
            <v>KEY SAN-O-DERM CJ/4X4 LTS</v>
          </cell>
          <cell r="C3355">
            <v>1</v>
          </cell>
          <cell r="D3355">
            <v>1</v>
          </cell>
          <cell r="E3355" t="str">
            <v>Stock</v>
          </cell>
          <cell r="F3355">
            <v>8</v>
          </cell>
        </row>
        <row r="3356">
          <cell r="A3356">
            <v>7528</v>
          </cell>
          <cell r="B3356" t="str">
            <v>KEY REMOV.ETIQ.Y GRAFFITI CJ/4</v>
          </cell>
          <cell r="C3356">
            <v>1</v>
          </cell>
          <cell r="D3356">
            <v>1</v>
          </cell>
          <cell r="E3356" t="str">
            <v>Stock</v>
          </cell>
          <cell r="F3356">
            <v>8</v>
          </cell>
        </row>
        <row r="3357">
          <cell r="A3357">
            <v>7529</v>
          </cell>
          <cell r="B3357" t="str">
            <v>KEY DESINF.FRUT.Y VERD.NCC CJ/</v>
          </cell>
          <cell r="C3357">
            <v>1</v>
          </cell>
          <cell r="D3357">
            <v>1</v>
          </cell>
          <cell r="E3357" t="str">
            <v>Stock</v>
          </cell>
          <cell r="F3357">
            <v>8</v>
          </cell>
        </row>
        <row r="3358">
          <cell r="A3358">
            <v>7530</v>
          </cell>
          <cell r="B3358" t="str">
            <v>KEY LIMP.DE TABLAS DE CORTE CJ</v>
          </cell>
          <cell r="C3358">
            <v>1</v>
          </cell>
          <cell r="D3358">
            <v>1</v>
          </cell>
          <cell r="E3358" t="str">
            <v>Stock</v>
          </cell>
          <cell r="F3358">
            <v>8</v>
          </cell>
        </row>
        <row r="3359">
          <cell r="A3359">
            <v>7531</v>
          </cell>
          <cell r="B3359" t="str">
            <v>KEY SANITIZANTE PLUS CJ/4X4 LT</v>
          </cell>
          <cell r="C3359">
            <v>1</v>
          </cell>
          <cell r="D3359">
            <v>1</v>
          </cell>
          <cell r="E3359" t="str">
            <v>Stock</v>
          </cell>
          <cell r="F3359">
            <v>8</v>
          </cell>
        </row>
        <row r="3360">
          <cell r="A3360">
            <v>7532</v>
          </cell>
          <cell r="B3360" t="str">
            <v>KEY LIMPIABAÑOS (NUEVO) 20 LTS</v>
          </cell>
          <cell r="C3360">
            <v>1</v>
          </cell>
          <cell r="D3360">
            <v>1</v>
          </cell>
          <cell r="E3360" t="str">
            <v>Stock</v>
          </cell>
          <cell r="F3360">
            <v>8</v>
          </cell>
        </row>
        <row r="3361">
          <cell r="A3361">
            <v>7533</v>
          </cell>
          <cell r="B3361" t="str">
            <v>KEY LAVALOZA PREVIO PLUS CJ/4X</v>
          </cell>
          <cell r="C3361">
            <v>1</v>
          </cell>
          <cell r="D3361">
            <v>1</v>
          </cell>
          <cell r="E3361" t="str">
            <v>Stock</v>
          </cell>
          <cell r="F3361">
            <v>8</v>
          </cell>
        </row>
        <row r="3362">
          <cell r="A3362">
            <v>7534</v>
          </cell>
          <cell r="B3362" t="str">
            <v>KEY LIMP.PARRILLAS (PASO 1)CJ/</v>
          </cell>
          <cell r="C3362">
            <v>1</v>
          </cell>
          <cell r="D3362">
            <v>1</v>
          </cell>
          <cell r="E3362" t="str">
            <v>Stock</v>
          </cell>
          <cell r="F3362">
            <v>8</v>
          </cell>
        </row>
        <row r="3363">
          <cell r="A3363">
            <v>7535</v>
          </cell>
          <cell r="B3363" t="str">
            <v>KEY LIMP.PARRILLAS (PASO 2)CJ/</v>
          </cell>
          <cell r="C3363">
            <v>1</v>
          </cell>
          <cell r="D3363">
            <v>1</v>
          </cell>
          <cell r="E3363" t="str">
            <v>Stock</v>
          </cell>
          <cell r="F3363">
            <v>8</v>
          </cell>
        </row>
        <row r="3364">
          <cell r="A3364">
            <v>7536</v>
          </cell>
          <cell r="B3364" t="str">
            <v>VANGUARD LIMPIAVIDRIOS 20 LT</v>
          </cell>
          <cell r="C3364">
            <v>1</v>
          </cell>
          <cell r="D3364">
            <v>1</v>
          </cell>
          <cell r="E3364" t="str">
            <v>Stock</v>
          </cell>
          <cell r="F3364">
            <v>8</v>
          </cell>
        </row>
        <row r="3365">
          <cell r="A3365">
            <v>7537</v>
          </cell>
          <cell r="B3365" t="str">
            <v>VANG. IMPREGNADOR B/S 18 LT</v>
          </cell>
          <cell r="C3365">
            <v>1</v>
          </cell>
          <cell r="D3365">
            <v>1</v>
          </cell>
          <cell r="E3365" t="str">
            <v>Stock</v>
          </cell>
          <cell r="F3365">
            <v>7</v>
          </cell>
        </row>
        <row r="3366">
          <cell r="A3366">
            <v>7538</v>
          </cell>
          <cell r="B3366" t="str">
            <v>VANG.JABON DE MANOS FRESCO CJ/</v>
          </cell>
          <cell r="C3366">
            <v>1</v>
          </cell>
          <cell r="D3366">
            <v>1</v>
          </cell>
          <cell r="E3366" t="str">
            <v>Stock</v>
          </cell>
          <cell r="F3366">
            <v>8</v>
          </cell>
        </row>
        <row r="3367">
          <cell r="A3367">
            <v>7539</v>
          </cell>
          <cell r="B3367" t="str">
            <v>BIODIGESTOR 20 LTS.</v>
          </cell>
          <cell r="C3367">
            <v>1</v>
          </cell>
          <cell r="D3367">
            <v>1</v>
          </cell>
          <cell r="E3367" t="str">
            <v>Stock</v>
          </cell>
          <cell r="F3367">
            <v>7</v>
          </cell>
        </row>
        <row r="3368">
          <cell r="A3368">
            <v>7540</v>
          </cell>
          <cell r="B3368" t="str">
            <v>KEY LAVANCE 140 20 LTS</v>
          </cell>
          <cell r="C3368">
            <v>1</v>
          </cell>
          <cell r="D3368">
            <v>1</v>
          </cell>
          <cell r="E3368" t="str">
            <v>Sobre Pedido</v>
          </cell>
          <cell r="F3368">
            <v>21</v>
          </cell>
        </row>
        <row r="3369">
          <cell r="A3369">
            <v>7541</v>
          </cell>
          <cell r="B3369" t="str">
            <v>CIP-200 20 LTS</v>
          </cell>
          <cell r="C3369">
            <v>1</v>
          </cell>
          <cell r="D3369">
            <v>1</v>
          </cell>
          <cell r="E3369" t="str">
            <v>Sobre Pedido</v>
          </cell>
          <cell r="F3369">
            <v>21</v>
          </cell>
        </row>
        <row r="3370">
          <cell r="A3370">
            <v>7542</v>
          </cell>
          <cell r="B3370" t="str">
            <v>DCC 100 20 LTS</v>
          </cell>
          <cell r="C3370">
            <v>1</v>
          </cell>
          <cell r="D3370">
            <v>1</v>
          </cell>
          <cell r="E3370" t="str">
            <v>Sobre Pedido</v>
          </cell>
          <cell r="F3370">
            <v>21</v>
          </cell>
        </row>
        <row r="3371">
          <cell r="A3371">
            <v>7543</v>
          </cell>
          <cell r="B3371" t="str">
            <v>CLG-400 CJ/4X4 LT.</v>
          </cell>
          <cell r="C3371">
            <v>1</v>
          </cell>
          <cell r="D3371">
            <v>1</v>
          </cell>
          <cell r="E3371" t="str">
            <v>Sobre Pedido</v>
          </cell>
          <cell r="F3371">
            <v>21</v>
          </cell>
        </row>
        <row r="3372">
          <cell r="A3372">
            <v>7544</v>
          </cell>
          <cell r="B3372" t="str">
            <v>KEY DERM-O-WIPE SORIANA (AZUL)</v>
          </cell>
          <cell r="C3372">
            <v>1</v>
          </cell>
          <cell r="D3372">
            <v>1</v>
          </cell>
          <cell r="E3372" t="str">
            <v>Sobre Pedido</v>
          </cell>
          <cell r="F3372">
            <v>21</v>
          </cell>
        </row>
        <row r="3373">
          <cell r="A3373">
            <v>7545</v>
          </cell>
          <cell r="B3373" t="str">
            <v>KEY DERM-O-WIPE CJ/4X4 LT</v>
          </cell>
          <cell r="C3373">
            <v>27</v>
          </cell>
          <cell r="D3373">
            <v>27</v>
          </cell>
          <cell r="E3373" t="str">
            <v>Sobre Pedido</v>
          </cell>
          <cell r="F3373">
            <v>21</v>
          </cell>
        </row>
        <row r="3374">
          <cell r="A3374">
            <v>7546</v>
          </cell>
          <cell r="B3374" t="str">
            <v>KEY BIODIGESTOR REFORZADO 19LT</v>
          </cell>
          <cell r="C3374">
            <v>1</v>
          </cell>
          <cell r="D3374">
            <v>1</v>
          </cell>
          <cell r="E3374" t="str">
            <v>Stock</v>
          </cell>
          <cell r="F3374">
            <v>8</v>
          </cell>
        </row>
        <row r="3375">
          <cell r="A3375">
            <v>7547</v>
          </cell>
          <cell r="B3375" t="str">
            <v>KEY DESENGRASANTE EXPRESS CAJA</v>
          </cell>
          <cell r="C3375">
            <v>1</v>
          </cell>
          <cell r="D3375">
            <v>1</v>
          </cell>
          <cell r="E3375" t="str">
            <v>Stock</v>
          </cell>
          <cell r="F3375">
            <v>8</v>
          </cell>
        </row>
        <row r="3376">
          <cell r="A3376">
            <v>7548</v>
          </cell>
          <cell r="B3376" t="str">
            <v>VANG. IMPREGNADOR B/A 18 LT</v>
          </cell>
          <cell r="C3376">
            <v>1</v>
          </cell>
          <cell r="D3376">
            <v>1</v>
          </cell>
          <cell r="E3376" t="str">
            <v>Stock</v>
          </cell>
          <cell r="F3376">
            <v>8</v>
          </cell>
        </row>
        <row r="3377">
          <cell r="A3377">
            <v>7549</v>
          </cell>
          <cell r="B3377" t="str">
            <v>KEY LIMP. DE PARRILLAS PASO 1</v>
          </cell>
          <cell r="C3377">
            <v>25</v>
          </cell>
          <cell r="D3377">
            <v>25</v>
          </cell>
          <cell r="E3377" t="str">
            <v>Sobre Pedido</v>
          </cell>
          <cell r="F3377">
            <v>21</v>
          </cell>
        </row>
        <row r="3378">
          <cell r="A3378">
            <v>7550</v>
          </cell>
          <cell r="B3378" t="str">
            <v>KEY LIMP. DE PARRILLAS PASO 2</v>
          </cell>
          <cell r="C3378">
            <v>25</v>
          </cell>
          <cell r="D3378">
            <v>25</v>
          </cell>
          <cell r="E3378" t="str">
            <v>Sobre Pedido</v>
          </cell>
          <cell r="F3378">
            <v>21</v>
          </cell>
        </row>
        <row r="3379">
          <cell r="A3379">
            <v>7600</v>
          </cell>
          <cell r="B3379" t="str">
            <v>TORK PREMIUM JABON LIQ. SUAVE</v>
          </cell>
          <cell r="C3379">
            <v>6</v>
          </cell>
          <cell r="D3379">
            <v>6</v>
          </cell>
          <cell r="E3379" t="str">
            <v>Sobre Pedido</v>
          </cell>
          <cell r="F3379">
            <v>14</v>
          </cell>
        </row>
        <row r="3380">
          <cell r="A3380">
            <v>7601</v>
          </cell>
          <cell r="B3380" t="str">
            <v>TORK PREMIUM JABON LIQ.P/CUERP</v>
          </cell>
          <cell r="C3380">
            <v>6</v>
          </cell>
          <cell r="D3380">
            <v>6</v>
          </cell>
          <cell r="E3380" t="str">
            <v>Sobre Pedido</v>
          </cell>
          <cell r="F3380">
            <v>14</v>
          </cell>
        </row>
        <row r="3381">
          <cell r="A3381">
            <v>7603</v>
          </cell>
          <cell r="B3381" t="str">
            <v>TORK PREMIUM GEL ANTIBACTERIAL</v>
          </cell>
          <cell r="C3381">
            <v>6</v>
          </cell>
          <cell r="D3381">
            <v>6</v>
          </cell>
          <cell r="E3381" t="str">
            <v>Sobre Pedido</v>
          </cell>
          <cell r="F3381">
            <v>14</v>
          </cell>
        </row>
        <row r="3382">
          <cell r="A3382">
            <v>7605</v>
          </cell>
          <cell r="B3382" t="str">
            <v>KEY DERM-O-XINE 500 ML.</v>
          </cell>
          <cell r="C3382">
            <v>12</v>
          </cell>
          <cell r="D3382">
            <v>12</v>
          </cell>
          <cell r="E3382" t="str">
            <v>Sobre Pedido</v>
          </cell>
          <cell r="F3382">
            <v>21</v>
          </cell>
        </row>
        <row r="3383">
          <cell r="A3383">
            <v>7606</v>
          </cell>
          <cell r="B3383" t="str">
            <v>KEY DERM-O-XINE  250 ML.</v>
          </cell>
          <cell r="C3383">
            <v>12</v>
          </cell>
          <cell r="D3383">
            <v>12</v>
          </cell>
          <cell r="E3383" t="str">
            <v>Sobre Pedido</v>
          </cell>
          <cell r="F3383">
            <v>7</v>
          </cell>
        </row>
        <row r="3384">
          <cell r="A3384">
            <v>7607</v>
          </cell>
          <cell r="B3384" t="str">
            <v>KEY DERM-O-XINE JABON ESPUMA</v>
          </cell>
          <cell r="C3384">
            <v>3</v>
          </cell>
          <cell r="D3384">
            <v>3</v>
          </cell>
          <cell r="E3384" t="str">
            <v>Stock</v>
          </cell>
          <cell r="F3384">
            <v>8</v>
          </cell>
        </row>
        <row r="3385">
          <cell r="A3385">
            <v>7608</v>
          </cell>
          <cell r="B3385" t="str">
            <v>KEY DERM-O-XINE  4 LT.</v>
          </cell>
          <cell r="C3385">
            <v>4</v>
          </cell>
          <cell r="D3385">
            <v>4</v>
          </cell>
          <cell r="E3385" t="str">
            <v>Stock</v>
          </cell>
          <cell r="F3385">
            <v>8</v>
          </cell>
        </row>
        <row r="3386">
          <cell r="A3386">
            <v>7610</v>
          </cell>
          <cell r="B3386" t="str">
            <v>KEY DERM-O-XINE JABON ESPUMA 4</v>
          </cell>
          <cell r="C3386">
            <v>4</v>
          </cell>
          <cell r="D3386">
            <v>4</v>
          </cell>
          <cell r="E3386" t="str">
            <v>Sobre Pedido</v>
          </cell>
          <cell r="F3386">
            <v>21</v>
          </cell>
        </row>
        <row r="3387">
          <cell r="A3387">
            <v>7611</v>
          </cell>
          <cell r="B3387" t="str">
            <v>KEY AIRE LIMPIO ALPINO AEROSOL</v>
          </cell>
          <cell r="C3387">
            <v>12</v>
          </cell>
          <cell r="D3387">
            <v>12</v>
          </cell>
          <cell r="E3387" t="str">
            <v>Sobre Pedido</v>
          </cell>
          <cell r="F3387">
            <v>49</v>
          </cell>
        </row>
        <row r="3388">
          <cell r="A3388">
            <v>7613</v>
          </cell>
          <cell r="B3388" t="str">
            <v>KEY AIRE LIMPIO ALPINO 4 LT.</v>
          </cell>
          <cell r="C3388">
            <v>4</v>
          </cell>
          <cell r="D3388">
            <v>4</v>
          </cell>
          <cell r="E3388" t="str">
            <v>Sobre Pedido</v>
          </cell>
          <cell r="F3388">
            <v>8</v>
          </cell>
        </row>
        <row r="3389">
          <cell r="A3389">
            <v>7614</v>
          </cell>
          <cell r="B3389" t="str">
            <v>KEY AIRE LIMPIO ALPINO 20 LT.</v>
          </cell>
          <cell r="C3389">
            <v>1</v>
          </cell>
          <cell r="D3389">
            <v>1</v>
          </cell>
          <cell r="E3389" t="str">
            <v>Sobre Pedido</v>
          </cell>
          <cell r="F3389">
            <v>21</v>
          </cell>
        </row>
        <row r="3390">
          <cell r="A3390">
            <v>7616</v>
          </cell>
          <cell r="B3390" t="str">
            <v>KEY AIRE LIMPIO CAMPOS FRESCOS</v>
          </cell>
          <cell r="C3390">
            <v>12</v>
          </cell>
          <cell r="D3390">
            <v>12</v>
          </cell>
          <cell r="E3390" t="str">
            <v>Sobre Pedido</v>
          </cell>
          <cell r="F3390">
            <v>49</v>
          </cell>
        </row>
        <row r="3391">
          <cell r="A3391">
            <v>7618</v>
          </cell>
          <cell r="B3391" t="str">
            <v>KEY AIRE LIMPIO CAMPOS FRESCOS</v>
          </cell>
          <cell r="C3391">
            <v>4</v>
          </cell>
          <cell r="D3391">
            <v>4</v>
          </cell>
          <cell r="E3391" t="str">
            <v>Sobre Pedido</v>
          </cell>
          <cell r="F3391">
            <v>8</v>
          </cell>
        </row>
        <row r="3392">
          <cell r="A3392">
            <v>7619</v>
          </cell>
          <cell r="B3392" t="str">
            <v>KEY AIRE LIMPIO CAMPOS FRESCOS</v>
          </cell>
          <cell r="C3392">
            <v>1</v>
          </cell>
          <cell r="D3392">
            <v>1</v>
          </cell>
          <cell r="E3392" t="str">
            <v>Sobre Pedido</v>
          </cell>
          <cell r="F3392">
            <v>8</v>
          </cell>
        </row>
        <row r="3393">
          <cell r="A3393">
            <v>7623</v>
          </cell>
          <cell r="B3393" t="str">
            <v>KEY AMBIENTADOR ELEGANCE 4 LT.</v>
          </cell>
          <cell r="C3393">
            <v>4</v>
          </cell>
          <cell r="D3393">
            <v>4</v>
          </cell>
          <cell r="E3393" t="str">
            <v>Sobre Pedido</v>
          </cell>
          <cell r="F3393">
            <v>8</v>
          </cell>
        </row>
        <row r="3394">
          <cell r="A3394">
            <v>7624</v>
          </cell>
          <cell r="B3394" t="str">
            <v>KEY AMBIENTADOR ELEGANCE 20 LT</v>
          </cell>
          <cell r="C3394">
            <v>1</v>
          </cell>
          <cell r="D3394">
            <v>1</v>
          </cell>
          <cell r="E3394" t="str">
            <v>Sobre Pedido</v>
          </cell>
          <cell r="F3394">
            <v>8</v>
          </cell>
        </row>
        <row r="3395">
          <cell r="A3395">
            <v>7628</v>
          </cell>
          <cell r="B3395" t="str">
            <v>KEY AROMAT. ELEGANCE SUPER</v>
          </cell>
          <cell r="C3395">
            <v>4</v>
          </cell>
          <cell r="D3395">
            <v>4</v>
          </cell>
          <cell r="E3395" t="str">
            <v>Sobre Pedido</v>
          </cell>
          <cell r="F3395">
            <v>14</v>
          </cell>
        </row>
        <row r="3396">
          <cell r="A3396">
            <v>7629</v>
          </cell>
          <cell r="B3396" t="str">
            <v>KEY AROMAT. ELEGANCE SUPER</v>
          </cell>
          <cell r="C3396">
            <v>1</v>
          </cell>
          <cell r="D3396">
            <v>1</v>
          </cell>
          <cell r="E3396" t="str">
            <v>Sobre Pedido</v>
          </cell>
          <cell r="F3396">
            <v>21</v>
          </cell>
        </row>
        <row r="3397">
          <cell r="A3397">
            <v>7633</v>
          </cell>
          <cell r="B3397" t="str">
            <v>KEY AMBIENTADOR MANANTIAL 4 LT</v>
          </cell>
          <cell r="C3397">
            <v>4</v>
          </cell>
          <cell r="D3397">
            <v>4</v>
          </cell>
          <cell r="E3397" t="str">
            <v>Sobre Pedido</v>
          </cell>
          <cell r="F3397">
            <v>8</v>
          </cell>
        </row>
        <row r="3398">
          <cell r="A3398">
            <v>7634</v>
          </cell>
          <cell r="B3398" t="str">
            <v>KEY AMBIENTADOR MANANTIAL 20LT</v>
          </cell>
          <cell r="C3398">
            <v>1</v>
          </cell>
          <cell r="D3398">
            <v>1</v>
          </cell>
          <cell r="E3398" t="str">
            <v>Sobre Pedido</v>
          </cell>
          <cell r="F3398">
            <v>8</v>
          </cell>
        </row>
        <row r="3399">
          <cell r="A3399">
            <v>7638</v>
          </cell>
          <cell r="B3399" t="str">
            <v>KEY AMBIENTADOR ORIENTAL 4 LT.</v>
          </cell>
          <cell r="C3399">
            <v>4</v>
          </cell>
          <cell r="D3399">
            <v>4</v>
          </cell>
          <cell r="E3399" t="str">
            <v>Stock</v>
          </cell>
          <cell r="F3399">
            <v>8</v>
          </cell>
        </row>
        <row r="3400">
          <cell r="A3400">
            <v>7639</v>
          </cell>
          <cell r="B3400" t="str">
            <v>KEY AMBIENTADOR ORIENTAL 20 LT</v>
          </cell>
          <cell r="C3400">
            <v>1</v>
          </cell>
          <cell r="D3400">
            <v>1</v>
          </cell>
          <cell r="E3400" t="str">
            <v>Stock</v>
          </cell>
          <cell r="F3400">
            <v>8</v>
          </cell>
        </row>
        <row r="3401">
          <cell r="A3401">
            <v>7643</v>
          </cell>
          <cell r="B3401" t="str">
            <v>KEY AROMAT. ALPINO SUPER BASE</v>
          </cell>
          <cell r="C3401">
            <v>4</v>
          </cell>
          <cell r="D3401">
            <v>4</v>
          </cell>
          <cell r="E3401" t="str">
            <v>Sobre Pedido</v>
          </cell>
          <cell r="F3401">
            <v>8</v>
          </cell>
        </row>
        <row r="3402">
          <cell r="A3402">
            <v>7644</v>
          </cell>
          <cell r="B3402" t="str">
            <v>KEY AROMAT. ALPINO SUPER BASE</v>
          </cell>
          <cell r="C3402">
            <v>1</v>
          </cell>
          <cell r="D3402">
            <v>1</v>
          </cell>
          <cell r="E3402" t="str">
            <v>Sobre Pedido</v>
          </cell>
          <cell r="F3402">
            <v>8</v>
          </cell>
        </row>
        <row r="3403">
          <cell r="A3403">
            <v>7645</v>
          </cell>
          <cell r="B3403" t="str">
            <v>KIT DE AROMATIZANTES</v>
          </cell>
          <cell r="C3403">
            <v>1</v>
          </cell>
          <cell r="D3403">
            <v>1</v>
          </cell>
          <cell r="E3403" t="str">
            <v>Sobre Pedido</v>
          </cell>
          <cell r="F3403">
            <v>21</v>
          </cell>
        </row>
        <row r="3404">
          <cell r="A3404">
            <v>7646</v>
          </cell>
          <cell r="B3404" t="str">
            <v>KIT DE JABONES DE MANOS</v>
          </cell>
          <cell r="C3404">
            <v>1</v>
          </cell>
          <cell r="D3404">
            <v>1</v>
          </cell>
          <cell r="E3404" t="str">
            <v>Sobre Pedido</v>
          </cell>
          <cell r="F3404">
            <v>21</v>
          </cell>
        </row>
        <row r="3405">
          <cell r="A3405">
            <v>7647</v>
          </cell>
          <cell r="B3405" t="str">
            <v>KEY DESINFECTANTE BC  1 LT.</v>
          </cell>
          <cell r="C3405">
            <v>12</v>
          </cell>
          <cell r="D3405">
            <v>12</v>
          </cell>
          <cell r="E3405" t="str">
            <v>Stock</v>
          </cell>
          <cell r="F3405">
            <v>8</v>
          </cell>
        </row>
        <row r="3406">
          <cell r="A3406">
            <v>7648</v>
          </cell>
          <cell r="B3406" t="str">
            <v>KEY DESINFECTANTE BC 4 LT</v>
          </cell>
          <cell r="C3406">
            <v>4</v>
          </cell>
          <cell r="D3406">
            <v>4</v>
          </cell>
          <cell r="E3406" t="str">
            <v>Stock</v>
          </cell>
          <cell r="F3406">
            <v>8</v>
          </cell>
        </row>
        <row r="3407">
          <cell r="A3407">
            <v>7650</v>
          </cell>
          <cell r="B3407" t="str">
            <v>KEY CITRA-D  0.125 KG.</v>
          </cell>
          <cell r="C3407">
            <v>35</v>
          </cell>
          <cell r="D3407">
            <v>35</v>
          </cell>
          <cell r="E3407" t="str">
            <v>Stock</v>
          </cell>
          <cell r="F3407">
            <v>8</v>
          </cell>
        </row>
        <row r="3408">
          <cell r="A3408">
            <v>7651</v>
          </cell>
          <cell r="B3408" t="str">
            <v>KEY CITRA-D  0.355 KG.</v>
          </cell>
          <cell r="C3408">
            <v>12</v>
          </cell>
          <cell r="D3408">
            <v>12</v>
          </cell>
          <cell r="E3408" t="str">
            <v>Sobre Pedido</v>
          </cell>
          <cell r="F3408">
            <v>28</v>
          </cell>
        </row>
        <row r="3409">
          <cell r="A3409">
            <v>7653</v>
          </cell>
          <cell r="B3409" t="str">
            <v>KEY CITRA-D  4 KG.</v>
          </cell>
          <cell r="C3409">
            <v>4</v>
          </cell>
          <cell r="D3409">
            <v>4</v>
          </cell>
          <cell r="E3409" t="str">
            <v>Stock</v>
          </cell>
          <cell r="F3409">
            <v>8</v>
          </cell>
        </row>
        <row r="3410">
          <cell r="A3410">
            <v>7656</v>
          </cell>
          <cell r="B3410" t="str">
            <v>KEY SAN-O-DERM PLUS CARTUCHO 1</v>
          </cell>
          <cell r="C3410">
            <v>3</v>
          </cell>
          <cell r="D3410">
            <v>3</v>
          </cell>
          <cell r="E3410" t="str">
            <v>Stock</v>
          </cell>
          <cell r="F3410">
            <v>8</v>
          </cell>
        </row>
        <row r="3411">
          <cell r="A3411">
            <v>7657</v>
          </cell>
          <cell r="B3411" t="str">
            <v>KEY SAN-O-DERM CARTUCHO 1 LT.</v>
          </cell>
          <cell r="C3411">
            <v>3</v>
          </cell>
          <cell r="D3411">
            <v>3</v>
          </cell>
          <cell r="E3411" t="str">
            <v>Stock</v>
          </cell>
          <cell r="F3411">
            <v>8</v>
          </cell>
        </row>
        <row r="3412">
          <cell r="A3412">
            <v>7660</v>
          </cell>
          <cell r="B3412" t="str">
            <v>TAPA ADAPTADORA NCC 20 Y 60 LT</v>
          </cell>
          <cell r="C3412">
            <v>1</v>
          </cell>
          <cell r="D3412">
            <v>1</v>
          </cell>
          <cell r="E3412" t="str">
            <v>Sobre Pedido</v>
          </cell>
          <cell r="F3412">
            <v>28</v>
          </cell>
        </row>
        <row r="3413">
          <cell r="A3413">
            <v>7663</v>
          </cell>
          <cell r="B3413" t="str">
            <v>KEY JABON ANTIPLOMO P/ROPA 4LT</v>
          </cell>
          <cell r="C3413">
            <v>52</v>
          </cell>
          <cell r="D3413">
            <v>52</v>
          </cell>
          <cell r="E3413" t="str">
            <v>Sobre Pedido</v>
          </cell>
          <cell r="F3413">
            <v>21</v>
          </cell>
        </row>
        <row r="3414">
          <cell r="A3414">
            <v>7664</v>
          </cell>
          <cell r="B3414" t="str">
            <v>KEY JABON ANTIPLOMO P/ROPA 20L</v>
          </cell>
          <cell r="C3414">
            <v>1</v>
          </cell>
          <cell r="D3414">
            <v>10</v>
          </cell>
          <cell r="E3414" t="str">
            <v>Sobre Pedido</v>
          </cell>
          <cell r="F3414">
            <v>21</v>
          </cell>
        </row>
        <row r="3415">
          <cell r="A3415">
            <v>7665</v>
          </cell>
          <cell r="B3415" t="str">
            <v>KEY JABON ANTIPLOMO P/ROPA 200</v>
          </cell>
          <cell r="C3415">
            <v>1</v>
          </cell>
          <cell r="D3415">
            <v>1</v>
          </cell>
          <cell r="E3415" t="str">
            <v>Sobre Pedido</v>
          </cell>
          <cell r="F3415">
            <v>21</v>
          </cell>
        </row>
        <row r="3416">
          <cell r="A3416">
            <v>7668</v>
          </cell>
          <cell r="B3416" t="str">
            <v>KEY SPA SHAMPOO P/CABELLO Y</v>
          </cell>
          <cell r="C3416">
            <v>4</v>
          </cell>
          <cell r="D3416">
            <v>4</v>
          </cell>
          <cell r="E3416" t="str">
            <v>Stock</v>
          </cell>
          <cell r="F3416">
            <v>8</v>
          </cell>
        </row>
        <row r="3417">
          <cell r="A3417">
            <v>7673</v>
          </cell>
          <cell r="B3417" t="str">
            <v>DETERGENTE 215  20 LT.</v>
          </cell>
          <cell r="C3417">
            <v>1</v>
          </cell>
          <cell r="D3417">
            <v>1</v>
          </cell>
          <cell r="E3417" t="str">
            <v>Sobre Pedido</v>
          </cell>
          <cell r="F3417">
            <v>8</v>
          </cell>
        </row>
        <row r="3418">
          <cell r="A3418">
            <v>7674</v>
          </cell>
          <cell r="B3418" t="str">
            <v>DETERGENTE 215  60 LT.</v>
          </cell>
          <cell r="C3418">
            <v>1</v>
          </cell>
          <cell r="D3418">
            <v>1</v>
          </cell>
          <cell r="E3418" t="str">
            <v>Stock</v>
          </cell>
          <cell r="F3418">
            <v>8</v>
          </cell>
        </row>
        <row r="3419">
          <cell r="A3419">
            <v>7675</v>
          </cell>
          <cell r="B3419" t="str">
            <v>DETERGENTE 215  200 LT.</v>
          </cell>
          <cell r="C3419">
            <v>1</v>
          </cell>
          <cell r="D3419">
            <v>1</v>
          </cell>
          <cell r="E3419" t="str">
            <v>Sobre Pedido</v>
          </cell>
          <cell r="F3419">
            <v>21</v>
          </cell>
        </row>
        <row r="3420">
          <cell r="A3420">
            <v>7676</v>
          </cell>
          <cell r="B3420" t="str">
            <v>EMULSIFICANTE 115  200 LT.</v>
          </cell>
          <cell r="C3420">
            <v>1</v>
          </cell>
          <cell r="D3420">
            <v>1</v>
          </cell>
          <cell r="E3420" t="str">
            <v>Sobre Pedido</v>
          </cell>
          <cell r="F3420">
            <v>14</v>
          </cell>
        </row>
        <row r="3421">
          <cell r="A3421">
            <v>7677</v>
          </cell>
          <cell r="B3421" t="str">
            <v>NEUTRALIZANTE 515  20 LT.</v>
          </cell>
          <cell r="C3421">
            <v>1</v>
          </cell>
          <cell r="D3421">
            <v>1</v>
          </cell>
          <cell r="E3421" t="str">
            <v>Stock</v>
          </cell>
          <cell r="F3421">
            <v>8</v>
          </cell>
        </row>
        <row r="3422">
          <cell r="A3422">
            <v>7678</v>
          </cell>
          <cell r="B3422" t="str">
            <v>NEUTRALIZANTE 515  60 LT.</v>
          </cell>
          <cell r="C3422">
            <v>1</v>
          </cell>
          <cell r="D3422">
            <v>1</v>
          </cell>
          <cell r="E3422" t="str">
            <v>Sobre Pedido</v>
          </cell>
          <cell r="F3422">
            <v>14</v>
          </cell>
        </row>
        <row r="3423">
          <cell r="A3423">
            <v>7679</v>
          </cell>
          <cell r="B3423" t="str">
            <v>NEUTRALIZANTE 515  200 LT.</v>
          </cell>
          <cell r="C3423">
            <v>1</v>
          </cell>
          <cell r="D3423">
            <v>1</v>
          </cell>
          <cell r="E3423" t="str">
            <v>Sobre Pedido</v>
          </cell>
          <cell r="F3423">
            <v>14</v>
          </cell>
        </row>
        <row r="3424">
          <cell r="A3424">
            <v>7680</v>
          </cell>
          <cell r="B3424" t="str">
            <v>EMULSIFICANTE 115  20 LT.</v>
          </cell>
          <cell r="C3424">
            <v>1</v>
          </cell>
          <cell r="D3424">
            <v>1</v>
          </cell>
          <cell r="E3424" t="str">
            <v>Stock</v>
          </cell>
          <cell r="F3424">
            <v>8</v>
          </cell>
        </row>
        <row r="3425">
          <cell r="A3425">
            <v>7681</v>
          </cell>
          <cell r="B3425" t="str">
            <v>EMULSIFICANTE 115  60 LT.</v>
          </cell>
          <cell r="C3425">
            <v>1</v>
          </cell>
          <cell r="D3425">
            <v>1</v>
          </cell>
          <cell r="E3425" t="str">
            <v>Sobre Pedido</v>
          </cell>
          <cell r="F3425">
            <v>14</v>
          </cell>
        </row>
        <row r="3426">
          <cell r="A3426">
            <v>7683</v>
          </cell>
          <cell r="B3426" t="str">
            <v>KEY SPA SHAMPOO PREMIUM 4 LTS</v>
          </cell>
          <cell r="C3426">
            <v>4</v>
          </cell>
          <cell r="D3426">
            <v>4</v>
          </cell>
          <cell r="E3426" t="str">
            <v>Stock</v>
          </cell>
          <cell r="F3426">
            <v>8</v>
          </cell>
        </row>
        <row r="3427">
          <cell r="A3427">
            <v>7684</v>
          </cell>
          <cell r="B3427" t="str">
            <v>KEY SPA SHAMPOO PREMIUM 20 LTS</v>
          </cell>
          <cell r="C3427">
            <v>1</v>
          </cell>
          <cell r="D3427">
            <v>1</v>
          </cell>
          <cell r="E3427" t="str">
            <v>Sobre Pedido</v>
          </cell>
          <cell r="F3427">
            <v>8</v>
          </cell>
        </row>
        <row r="3428">
          <cell r="A3428">
            <v>7685</v>
          </cell>
          <cell r="B3428" t="str">
            <v>NEUTRALIZANTE 520  200L</v>
          </cell>
          <cell r="C3428">
            <v>1</v>
          </cell>
          <cell r="D3428">
            <v>1</v>
          </cell>
          <cell r="E3428" t="str">
            <v>Sobre Pedido</v>
          </cell>
          <cell r="F3428">
            <v>14</v>
          </cell>
        </row>
        <row r="3429">
          <cell r="A3429">
            <v>7689</v>
          </cell>
          <cell r="B3429" t="str">
            <v>NEUTRALIZANTE 520 20 LTS</v>
          </cell>
          <cell r="C3429">
            <v>1</v>
          </cell>
          <cell r="D3429">
            <v>1</v>
          </cell>
          <cell r="E3429" t="str">
            <v>Stock</v>
          </cell>
          <cell r="F3429">
            <v>8</v>
          </cell>
        </row>
        <row r="3430">
          <cell r="A3430">
            <v>7690</v>
          </cell>
          <cell r="B3430" t="str">
            <v>NEUTRALIZANTE 520 60 LTS</v>
          </cell>
          <cell r="C3430">
            <v>1</v>
          </cell>
          <cell r="D3430">
            <v>1</v>
          </cell>
          <cell r="E3430" t="str">
            <v>Stock</v>
          </cell>
          <cell r="F3430">
            <v>8</v>
          </cell>
        </row>
        <row r="3431">
          <cell r="A3431">
            <v>7693</v>
          </cell>
          <cell r="B3431" t="str">
            <v>KEY MULTIPROPOSITO LIBRE ENJUA</v>
          </cell>
          <cell r="C3431">
            <v>4</v>
          </cell>
          <cell r="D3431">
            <v>4</v>
          </cell>
          <cell r="E3431" t="str">
            <v>Stock</v>
          </cell>
          <cell r="F3431">
            <v>8</v>
          </cell>
        </row>
        <row r="3432">
          <cell r="A3432">
            <v>7694</v>
          </cell>
          <cell r="B3432" t="str">
            <v>KEY MULTIPROPOSITO LIBRE ENJUA</v>
          </cell>
          <cell r="C3432">
            <v>1</v>
          </cell>
          <cell r="D3432">
            <v>1</v>
          </cell>
          <cell r="E3432" t="str">
            <v>Stock</v>
          </cell>
          <cell r="F3432">
            <v>8</v>
          </cell>
        </row>
        <row r="3433">
          <cell r="A3433">
            <v>7695</v>
          </cell>
          <cell r="B3433" t="str">
            <v>MULTIUSOS 7 ELEVEN 4L</v>
          </cell>
          <cell r="C3433">
            <v>4</v>
          </cell>
          <cell r="D3433">
            <v>52</v>
          </cell>
          <cell r="E3433" t="str">
            <v>Sobre Pedido</v>
          </cell>
          <cell r="F3433">
            <v>21</v>
          </cell>
        </row>
        <row r="3434">
          <cell r="A3434">
            <v>7696</v>
          </cell>
          <cell r="B3434" t="str">
            <v>SANITIZANTE 7 ELEVEN 4L</v>
          </cell>
          <cell r="C3434">
            <v>4</v>
          </cell>
          <cell r="D3434">
            <v>52</v>
          </cell>
          <cell r="E3434" t="str">
            <v>Sobre Pedido</v>
          </cell>
          <cell r="F3434">
            <v>21</v>
          </cell>
        </row>
        <row r="3435">
          <cell r="A3435">
            <v>7697</v>
          </cell>
          <cell r="B3435" t="str">
            <v>JABON P/MANOS ANTIBACTERIAL 7</v>
          </cell>
          <cell r="C3435">
            <v>12</v>
          </cell>
          <cell r="D3435">
            <v>204</v>
          </cell>
          <cell r="E3435" t="str">
            <v>Sobre Pedido</v>
          </cell>
          <cell r="F3435">
            <v>21</v>
          </cell>
        </row>
        <row r="3436">
          <cell r="A3436">
            <v>7698</v>
          </cell>
          <cell r="B3436" t="str">
            <v>JABON P/MANOS ANTIBACTERIAL  7</v>
          </cell>
          <cell r="C3436">
            <v>4</v>
          </cell>
          <cell r="D3436">
            <v>52</v>
          </cell>
          <cell r="E3436" t="str">
            <v>Sobre Pedido</v>
          </cell>
          <cell r="F3436">
            <v>21</v>
          </cell>
        </row>
        <row r="3437">
          <cell r="A3437">
            <v>7700</v>
          </cell>
          <cell r="B3437" t="str">
            <v>SALVAUÑAS PUR ACTIVE VERDE PAQ</v>
          </cell>
          <cell r="C3437">
            <v>1</v>
          </cell>
          <cell r="D3437">
            <v>1</v>
          </cell>
          <cell r="E3437" t="str">
            <v>Sobre Pedido</v>
          </cell>
          <cell r="F3437">
            <v>21</v>
          </cell>
        </row>
        <row r="3438">
          <cell r="A3438">
            <v>7701</v>
          </cell>
          <cell r="B3438" t="str">
            <v>SALVAUÑAS PUR ACTIVE ROJO PAQ.</v>
          </cell>
          <cell r="C3438">
            <v>1</v>
          </cell>
          <cell r="D3438">
            <v>1</v>
          </cell>
          <cell r="E3438" t="str">
            <v>Sobre Pedido</v>
          </cell>
          <cell r="F3438">
            <v>21</v>
          </cell>
        </row>
        <row r="3439">
          <cell r="A3439">
            <v>7800</v>
          </cell>
          <cell r="B3439" t="str">
            <v>RETENEDOR DE COMPONENTE CAJA</v>
          </cell>
          <cell r="C3439">
            <v>1</v>
          </cell>
          <cell r="D3439">
            <v>1</v>
          </cell>
          <cell r="E3439" t="str">
            <v>Sobre Pedido</v>
          </cell>
          <cell r="F3439">
            <v>7</v>
          </cell>
        </row>
        <row r="3440">
          <cell r="A3440">
            <v>7801</v>
          </cell>
          <cell r="B3440" t="str">
            <v>FORMADOR DE JUNTAS CAJA C/5</v>
          </cell>
          <cell r="C3440">
            <v>1</v>
          </cell>
          <cell r="D3440">
            <v>1</v>
          </cell>
          <cell r="E3440" t="str">
            <v>Sobre Pedido</v>
          </cell>
          <cell r="F3440">
            <v>7</v>
          </cell>
        </row>
        <row r="3441">
          <cell r="A3441">
            <v>7802</v>
          </cell>
          <cell r="B3441" t="str">
            <v>SELLADOR DE ROSCA CAJA C/5</v>
          </cell>
          <cell r="C3441">
            <v>1</v>
          </cell>
          <cell r="D3441">
            <v>1</v>
          </cell>
          <cell r="E3441" t="str">
            <v>Sobre Pedido</v>
          </cell>
          <cell r="F3441">
            <v>7</v>
          </cell>
        </row>
        <row r="3442">
          <cell r="A3442">
            <v>7803</v>
          </cell>
          <cell r="B3442" t="str">
            <v>ACTIVADOR DE FRAGUADO O SECADO</v>
          </cell>
          <cell r="C3442">
            <v>1</v>
          </cell>
          <cell r="D3442">
            <v>1</v>
          </cell>
          <cell r="E3442" t="str">
            <v>Sobre Pedido</v>
          </cell>
          <cell r="F3442">
            <v>7</v>
          </cell>
        </row>
        <row r="3443">
          <cell r="A3443">
            <v>7804</v>
          </cell>
          <cell r="B3443" t="str">
            <v>FIJADOR DE TORNILLOS 1/4"-3/4"</v>
          </cell>
          <cell r="C3443">
            <v>1</v>
          </cell>
          <cell r="D3443">
            <v>1</v>
          </cell>
          <cell r="E3443" t="str">
            <v>Sobre Pedido</v>
          </cell>
          <cell r="F3443">
            <v>7</v>
          </cell>
        </row>
        <row r="3444">
          <cell r="A3444">
            <v>7805</v>
          </cell>
          <cell r="B3444" t="str">
            <v>FIJADOR DE TORNILLOS 1/2"-1"</v>
          </cell>
          <cell r="C3444">
            <v>1</v>
          </cell>
          <cell r="D3444">
            <v>1</v>
          </cell>
          <cell r="E3444" t="str">
            <v>Sobre Pedido</v>
          </cell>
          <cell r="F3444">
            <v>7</v>
          </cell>
        </row>
        <row r="3445">
          <cell r="A3445">
            <v>7940</v>
          </cell>
          <cell r="B3445" t="str">
            <v>ROLLO VERSATWIN 2940</v>
          </cell>
          <cell r="C3445">
            <v>1</v>
          </cell>
          <cell r="D3445">
            <v>1</v>
          </cell>
          <cell r="E3445" t="str">
            <v>Sobre Pedido</v>
          </cell>
          <cell r="F3445">
            <v>7</v>
          </cell>
        </row>
        <row r="3446">
          <cell r="A3446">
            <v>7946</v>
          </cell>
          <cell r="B3446" t="str">
            <v>PAQUETE SERVILLETAS 2946</v>
          </cell>
          <cell r="C3446">
            <v>1</v>
          </cell>
          <cell r="D3446">
            <v>1</v>
          </cell>
          <cell r="E3446" t="str">
            <v>Sobre Pedido</v>
          </cell>
          <cell r="F3446">
            <v>7</v>
          </cell>
        </row>
        <row r="3447">
          <cell r="A3447">
            <v>7947</v>
          </cell>
          <cell r="B3447" t="str">
            <v>PAQUETE DE 500 SERVILLETAS</v>
          </cell>
          <cell r="C3447">
            <v>1</v>
          </cell>
          <cell r="D3447">
            <v>1</v>
          </cell>
          <cell r="E3447" t="str">
            <v>Sobre Pedido</v>
          </cell>
          <cell r="F3447">
            <v>7</v>
          </cell>
        </row>
        <row r="3448">
          <cell r="A3448">
            <v>7956</v>
          </cell>
          <cell r="B3448" t="str">
            <v>ROLLO TOALLA 2956</v>
          </cell>
          <cell r="C3448">
            <v>1</v>
          </cell>
          <cell r="D3448">
            <v>1</v>
          </cell>
          <cell r="E3448" t="str">
            <v>Sobre Pedido</v>
          </cell>
          <cell r="F3448">
            <v>7</v>
          </cell>
        </row>
        <row r="3449">
          <cell r="A3449">
            <v>8000</v>
          </cell>
          <cell r="B3449" t="str">
            <v>PORRON PLAST. 20 LT.PIGM.NEGRO</v>
          </cell>
          <cell r="C3449">
            <v>1</v>
          </cell>
          <cell r="D3449">
            <v>1</v>
          </cell>
          <cell r="E3449" t="str">
            <v>Sobre Pedido</v>
          </cell>
          <cell r="F3449">
            <v>21</v>
          </cell>
        </row>
        <row r="3450">
          <cell r="A3450">
            <v>8001</v>
          </cell>
          <cell r="B3450" t="str">
            <v>ETIQ. GENERICA 20  LTS</v>
          </cell>
          <cell r="C3450">
            <v>1</v>
          </cell>
          <cell r="D3450">
            <v>1</v>
          </cell>
          <cell r="E3450" t="str">
            <v>Sobre Pedido</v>
          </cell>
          <cell r="F3450">
            <v>21</v>
          </cell>
        </row>
        <row r="3451">
          <cell r="A3451">
            <v>8002</v>
          </cell>
          <cell r="B3451" t="str">
            <v>HIPOCLORITO 6%</v>
          </cell>
          <cell r="C3451">
            <v>1</v>
          </cell>
          <cell r="D3451">
            <v>1</v>
          </cell>
          <cell r="E3451" t="str">
            <v>Sobre Pedido</v>
          </cell>
          <cell r="F3451">
            <v>14</v>
          </cell>
        </row>
        <row r="3452">
          <cell r="A3452">
            <v>8006</v>
          </cell>
          <cell r="B3452" t="str">
            <v>HIPOCLORITO 13%</v>
          </cell>
          <cell r="C3452">
            <v>1</v>
          </cell>
          <cell r="D3452">
            <v>1</v>
          </cell>
          <cell r="E3452" t="str">
            <v>Sobre Pedido</v>
          </cell>
          <cell r="F3452">
            <v>21</v>
          </cell>
        </row>
        <row r="3453">
          <cell r="A3453">
            <v>8007</v>
          </cell>
          <cell r="B3453" t="str">
            <v>HIPOCLORITO 13% PARA PORRON</v>
          </cell>
          <cell r="C3453">
            <v>1</v>
          </cell>
          <cell r="D3453">
            <v>1</v>
          </cell>
          <cell r="E3453" t="str">
            <v>Sobre Pedido</v>
          </cell>
          <cell r="F3453">
            <v>21</v>
          </cell>
        </row>
        <row r="3454">
          <cell r="A3454">
            <v>8120</v>
          </cell>
          <cell r="B3454" t="str">
            <v>IPC-2365  200 LT.</v>
          </cell>
          <cell r="C3454">
            <v>1</v>
          </cell>
          <cell r="D3454">
            <v>1</v>
          </cell>
          <cell r="E3454" t="str">
            <v>Sobre Pedido</v>
          </cell>
          <cell r="F3454">
            <v>30</v>
          </cell>
        </row>
        <row r="3455">
          <cell r="A3455">
            <v>8125</v>
          </cell>
          <cell r="B3455" t="str">
            <v>IPC-1500  200 LT.</v>
          </cell>
          <cell r="C3455">
            <v>1</v>
          </cell>
          <cell r="D3455">
            <v>1</v>
          </cell>
          <cell r="E3455" t="str">
            <v>Sobre Pedido</v>
          </cell>
          <cell r="F3455">
            <v>30</v>
          </cell>
        </row>
        <row r="3456">
          <cell r="A3456">
            <v>8140</v>
          </cell>
          <cell r="B3456" t="str">
            <v>IPC-2030  200 LT.</v>
          </cell>
          <cell r="C3456">
            <v>1</v>
          </cell>
          <cell r="D3456">
            <v>1</v>
          </cell>
          <cell r="E3456" t="str">
            <v>Sobre Pedido</v>
          </cell>
          <cell r="F3456">
            <v>30</v>
          </cell>
        </row>
        <row r="3457">
          <cell r="A3457">
            <v>8143</v>
          </cell>
          <cell r="B3457" t="str">
            <v>IPC-3025  200 LT</v>
          </cell>
          <cell r="C3457">
            <v>1</v>
          </cell>
          <cell r="D3457">
            <v>1</v>
          </cell>
          <cell r="E3457" t="str">
            <v>Sobre Pedido</v>
          </cell>
          <cell r="F3457">
            <v>30</v>
          </cell>
        </row>
        <row r="3458">
          <cell r="A3458">
            <v>8145</v>
          </cell>
          <cell r="B3458" t="str">
            <v>IPC-3165  200 LT.</v>
          </cell>
          <cell r="C3458">
            <v>1</v>
          </cell>
          <cell r="D3458">
            <v>1</v>
          </cell>
          <cell r="E3458" t="str">
            <v>Sobre Pedido</v>
          </cell>
          <cell r="F3458">
            <v>21</v>
          </cell>
        </row>
        <row r="3459">
          <cell r="A3459">
            <v>8178</v>
          </cell>
          <cell r="B3459" t="str">
            <v>AI-102 MP  200 LT</v>
          </cell>
          <cell r="C3459">
            <v>1</v>
          </cell>
          <cell r="D3459">
            <v>1</v>
          </cell>
          <cell r="E3459" t="str">
            <v>Sobre Pedido</v>
          </cell>
          <cell r="F3459">
            <v>35</v>
          </cell>
        </row>
        <row r="3460">
          <cell r="A3460">
            <v>8191</v>
          </cell>
          <cell r="B3460" t="str">
            <v>AI-103 1000 LT.</v>
          </cell>
          <cell r="C3460">
            <v>1</v>
          </cell>
          <cell r="D3460">
            <v>1</v>
          </cell>
          <cell r="E3460" t="str">
            <v>Sobre Pedido</v>
          </cell>
          <cell r="F3460">
            <v>30</v>
          </cell>
        </row>
        <row r="3461">
          <cell r="A3461">
            <v>8192</v>
          </cell>
          <cell r="B3461" t="str">
            <v>AI-105 1000 LT.</v>
          </cell>
          <cell r="C3461">
            <v>1</v>
          </cell>
          <cell r="D3461">
            <v>1</v>
          </cell>
          <cell r="E3461" t="str">
            <v>Sobre Pedido</v>
          </cell>
          <cell r="F3461">
            <v>30</v>
          </cell>
        </row>
        <row r="3462">
          <cell r="A3462">
            <v>8193</v>
          </cell>
          <cell r="B3462" t="str">
            <v>DB-122 1000 LT.</v>
          </cell>
          <cell r="C3462">
            <v>1</v>
          </cell>
          <cell r="D3462">
            <v>1</v>
          </cell>
          <cell r="E3462" t="str">
            <v>Sobre Pedido</v>
          </cell>
          <cell r="F3462">
            <v>30</v>
          </cell>
        </row>
        <row r="3463">
          <cell r="A3463">
            <v>8194</v>
          </cell>
          <cell r="B3463" t="str">
            <v>DB-122 1 LT. (A GRANEL)</v>
          </cell>
          <cell r="C3463">
            <v>1</v>
          </cell>
          <cell r="D3463">
            <v>1</v>
          </cell>
          <cell r="E3463" t="str">
            <v>Sobre Pedido</v>
          </cell>
          <cell r="F3463">
            <v>30</v>
          </cell>
        </row>
        <row r="3464">
          <cell r="A3464">
            <v>8195</v>
          </cell>
          <cell r="B3464" t="str">
            <v>AI-105 1 LT. (A GRANEL)</v>
          </cell>
          <cell r="C3464">
            <v>1</v>
          </cell>
          <cell r="D3464">
            <v>1</v>
          </cell>
          <cell r="E3464" t="str">
            <v>Sobre Pedido</v>
          </cell>
          <cell r="F3464">
            <v>30</v>
          </cell>
        </row>
        <row r="3465">
          <cell r="A3465">
            <v>8196</v>
          </cell>
          <cell r="B3465" t="str">
            <v>AI-103  200 LT.</v>
          </cell>
          <cell r="C3465">
            <v>1</v>
          </cell>
          <cell r="D3465">
            <v>1</v>
          </cell>
          <cell r="E3465" t="str">
            <v>Sobre Pedido</v>
          </cell>
          <cell r="F3465">
            <v>30</v>
          </cell>
        </row>
        <row r="3466">
          <cell r="A3466">
            <v>8301</v>
          </cell>
          <cell r="B3466" t="str">
            <v>KEY PAPEL CORMATIC H/S 216 M</v>
          </cell>
          <cell r="C3466">
            <v>1</v>
          </cell>
          <cell r="D3466">
            <v>1</v>
          </cell>
          <cell r="E3466" t="str">
            <v>Sobre Pedido</v>
          </cell>
          <cell r="F3466">
            <v>7</v>
          </cell>
        </row>
        <row r="3467">
          <cell r="A3467">
            <v>8302</v>
          </cell>
          <cell r="B3467" t="str">
            <v>KEY PAPEL CORMATIC H/D 108 M</v>
          </cell>
          <cell r="C3467">
            <v>1</v>
          </cell>
          <cell r="D3467">
            <v>1</v>
          </cell>
          <cell r="E3467" t="str">
            <v>Sobre Pedido</v>
          </cell>
          <cell r="F3467">
            <v>7</v>
          </cell>
        </row>
        <row r="3468">
          <cell r="A3468">
            <v>8303</v>
          </cell>
          <cell r="B3468" t="str">
            <v>TOALLA EN ROLLO CORMATIC 213M.</v>
          </cell>
          <cell r="C3468">
            <v>1</v>
          </cell>
          <cell r="D3468">
            <v>1</v>
          </cell>
          <cell r="E3468" t="str">
            <v>Sobre Pedido</v>
          </cell>
          <cell r="F3468">
            <v>7</v>
          </cell>
        </row>
        <row r="3469">
          <cell r="A3469">
            <v>8304</v>
          </cell>
          <cell r="B3469" t="str">
            <v>SOFPULL TOALLA EN ROLLO AUTOMA</v>
          </cell>
          <cell r="C3469">
            <v>1</v>
          </cell>
          <cell r="D3469">
            <v>1</v>
          </cell>
          <cell r="E3469" t="str">
            <v>Sobre Pedido</v>
          </cell>
          <cell r="F3469">
            <v>7</v>
          </cell>
        </row>
        <row r="3470">
          <cell r="A3470">
            <v>8305</v>
          </cell>
          <cell r="B3470" t="str">
            <v>SOFPULL TOALLA EN ROLLO MANUAL</v>
          </cell>
          <cell r="C3470">
            <v>1</v>
          </cell>
          <cell r="D3470">
            <v>1</v>
          </cell>
          <cell r="E3470" t="str">
            <v>Sobre Pedido</v>
          </cell>
          <cell r="F3470">
            <v>7</v>
          </cell>
        </row>
        <row r="3471">
          <cell r="A3471">
            <v>8306</v>
          </cell>
          <cell r="B3471" t="str">
            <v>ENMOTION 25 T.ROLLO BCA.HS 244</v>
          </cell>
          <cell r="C3471">
            <v>1</v>
          </cell>
          <cell r="D3471">
            <v>1</v>
          </cell>
          <cell r="E3471" t="str">
            <v>Sobre Pedido</v>
          </cell>
          <cell r="F3471">
            <v>7</v>
          </cell>
        </row>
        <row r="3472">
          <cell r="A3472">
            <v>8307</v>
          </cell>
          <cell r="B3472" t="str">
            <v>NUROLL T.ROLLO BCA.H/S137.16M</v>
          </cell>
          <cell r="C3472">
            <v>1</v>
          </cell>
          <cell r="D3472">
            <v>1</v>
          </cell>
          <cell r="E3472" t="str">
            <v>Sobre Pedido</v>
          </cell>
          <cell r="F3472">
            <v>7</v>
          </cell>
        </row>
        <row r="3473">
          <cell r="A3473">
            <v>8308</v>
          </cell>
          <cell r="B3473" t="str">
            <v>COMPACT P.HIGIENICO H/D 114M</v>
          </cell>
          <cell r="C3473">
            <v>1</v>
          </cell>
          <cell r="D3473">
            <v>1</v>
          </cell>
          <cell r="E3473" t="str">
            <v>Sobre Pedido</v>
          </cell>
          <cell r="F3473">
            <v>7</v>
          </cell>
        </row>
        <row r="3474">
          <cell r="A3474">
            <v>8309</v>
          </cell>
          <cell r="B3474" t="str">
            <v>CUBRE ASIENTOS (CAJA C/5000)</v>
          </cell>
          <cell r="C3474">
            <v>1</v>
          </cell>
          <cell r="D3474">
            <v>1</v>
          </cell>
          <cell r="E3474" t="str">
            <v>Sobre Pedido</v>
          </cell>
          <cell r="F3474">
            <v>7</v>
          </cell>
        </row>
        <row r="3475">
          <cell r="A3475">
            <v>8310</v>
          </cell>
          <cell r="B3475" t="str">
            <v>TOALLA EN ROLLO BCA.S.A.R.H/S</v>
          </cell>
          <cell r="C3475">
            <v>1</v>
          </cell>
          <cell r="D3475">
            <v>1</v>
          </cell>
          <cell r="E3475" t="str">
            <v>Sobre Pedido</v>
          </cell>
          <cell r="F3475">
            <v>7</v>
          </cell>
        </row>
        <row r="3476">
          <cell r="A3476">
            <v>8311</v>
          </cell>
          <cell r="B3476" t="str">
            <v>T.INTERDOB.BIG FOLD Z H/S 12PA</v>
          </cell>
          <cell r="C3476">
            <v>1</v>
          </cell>
          <cell r="D3476">
            <v>1</v>
          </cell>
          <cell r="E3476" t="str">
            <v>Sobre Pedido</v>
          </cell>
          <cell r="F3476">
            <v>7</v>
          </cell>
        </row>
        <row r="3477">
          <cell r="A3477">
            <v>8312</v>
          </cell>
          <cell r="B3477" t="str">
            <v>T.EN ROLLO SOFPULL FLUIDO CON</v>
          </cell>
          <cell r="C3477">
            <v>1</v>
          </cell>
          <cell r="D3477">
            <v>1</v>
          </cell>
          <cell r="E3477" t="str">
            <v>Sobre Pedido</v>
          </cell>
          <cell r="F3477">
            <v>7</v>
          </cell>
        </row>
        <row r="3478">
          <cell r="A3478">
            <v>8313</v>
          </cell>
          <cell r="B3478" t="str">
            <v>T.EN ROLLO SOFPULL FLUIDO CON</v>
          </cell>
          <cell r="C3478">
            <v>1</v>
          </cell>
          <cell r="D3478">
            <v>1</v>
          </cell>
          <cell r="E3478" t="str">
            <v>Sobre Pedido</v>
          </cell>
          <cell r="F3478">
            <v>7</v>
          </cell>
        </row>
        <row r="3479">
          <cell r="A3479">
            <v>8314</v>
          </cell>
          <cell r="B3479" t="str">
            <v>WIPER TUFFMATE TRAB.PESADOS CJ</v>
          </cell>
          <cell r="C3479">
            <v>1</v>
          </cell>
          <cell r="D3479">
            <v>1</v>
          </cell>
          <cell r="E3479" t="str">
            <v>Sobre Pedido</v>
          </cell>
          <cell r="F3479">
            <v>7</v>
          </cell>
        </row>
        <row r="3480">
          <cell r="A3480">
            <v>8315</v>
          </cell>
          <cell r="B3480" t="str">
            <v>WIPER TASKMATE DRC T.P/MECANIC</v>
          </cell>
          <cell r="C3480">
            <v>1</v>
          </cell>
          <cell r="D3480">
            <v>1</v>
          </cell>
          <cell r="E3480" t="str">
            <v>Sobre Pedido</v>
          </cell>
          <cell r="F3480">
            <v>7</v>
          </cell>
        </row>
        <row r="3481">
          <cell r="A3481">
            <v>8316</v>
          </cell>
          <cell r="B3481" t="str">
            <v>WIPER TASKMATE DRC USOS MULTIP</v>
          </cell>
          <cell r="C3481">
            <v>1</v>
          </cell>
          <cell r="D3481">
            <v>1</v>
          </cell>
          <cell r="E3481" t="str">
            <v>Sobre Pedido</v>
          </cell>
          <cell r="F3481">
            <v>7</v>
          </cell>
        </row>
        <row r="3482">
          <cell r="A3482">
            <v>8317</v>
          </cell>
          <cell r="B3482" t="str">
            <v>WIPER TASKMATE DRC ECONOMICO</v>
          </cell>
          <cell r="C3482">
            <v>1</v>
          </cell>
          <cell r="D3482">
            <v>1</v>
          </cell>
          <cell r="E3482" t="str">
            <v>Sobre Pedido</v>
          </cell>
          <cell r="F3482">
            <v>7</v>
          </cell>
        </row>
        <row r="3483">
          <cell r="A3483">
            <v>8318</v>
          </cell>
          <cell r="B3483" t="str">
            <v>WIPER TUFFMATE INDUST.Y MECANI</v>
          </cell>
          <cell r="C3483">
            <v>1</v>
          </cell>
          <cell r="D3483">
            <v>1</v>
          </cell>
          <cell r="E3483" t="str">
            <v>Sobre Pedido</v>
          </cell>
          <cell r="F3483">
            <v>7</v>
          </cell>
        </row>
        <row r="3484">
          <cell r="A3484">
            <v>8319</v>
          </cell>
          <cell r="B3484" t="str">
            <v>ENMOTION 21 T.ROLLO BCA.HS 213</v>
          </cell>
          <cell r="C3484">
            <v>1</v>
          </cell>
          <cell r="D3484">
            <v>1</v>
          </cell>
          <cell r="E3484" t="str">
            <v>Sobre Pedido</v>
          </cell>
          <cell r="F3484">
            <v>14</v>
          </cell>
        </row>
        <row r="3485">
          <cell r="A3485">
            <v>8320</v>
          </cell>
          <cell r="B3485" t="str">
            <v>TOALLA EN ROLLO CORMATIC BLANC</v>
          </cell>
          <cell r="C3485">
            <v>1</v>
          </cell>
          <cell r="D3485">
            <v>1</v>
          </cell>
          <cell r="E3485" t="str">
            <v>Sobre Pedido</v>
          </cell>
          <cell r="F3485">
            <v>7</v>
          </cell>
        </row>
        <row r="3486">
          <cell r="A3486">
            <v>8321</v>
          </cell>
          <cell r="B3486" t="str">
            <v>SMART ONE 977 H/D (13.6X20.5CM</v>
          </cell>
          <cell r="C3486">
            <v>1</v>
          </cell>
          <cell r="D3486">
            <v>1</v>
          </cell>
          <cell r="E3486" t="str">
            <v>Sobre Pedido</v>
          </cell>
          <cell r="F3486">
            <v>21</v>
          </cell>
        </row>
        <row r="3487">
          <cell r="A3487">
            <v>8322</v>
          </cell>
          <cell r="B3487" t="str">
            <v>SERVILLETA EASYNAP SR.BLANCA</v>
          </cell>
          <cell r="C3487">
            <v>1</v>
          </cell>
          <cell r="D3487">
            <v>1</v>
          </cell>
          <cell r="E3487" t="str">
            <v>Sobre Pedido</v>
          </cell>
          <cell r="F3487">
            <v>14</v>
          </cell>
        </row>
        <row r="3488">
          <cell r="A3488">
            <v>8323</v>
          </cell>
          <cell r="B3488" t="str">
            <v>SERVILLETA EASYNAP SR. KRAFT</v>
          </cell>
          <cell r="C3488">
            <v>1</v>
          </cell>
          <cell r="D3488">
            <v>1</v>
          </cell>
          <cell r="E3488" t="str">
            <v>Sobre Pedido</v>
          </cell>
          <cell r="F3488">
            <v>14</v>
          </cell>
        </row>
        <row r="3489">
          <cell r="A3489">
            <v>8324</v>
          </cell>
          <cell r="B3489" t="str">
            <v>SERVILLETA EASYNAP JR.BLANCA</v>
          </cell>
          <cell r="C3489">
            <v>1</v>
          </cell>
          <cell r="D3489">
            <v>1</v>
          </cell>
          <cell r="E3489" t="str">
            <v>Sobre Pedido</v>
          </cell>
          <cell r="F3489">
            <v>14</v>
          </cell>
        </row>
        <row r="3490">
          <cell r="A3490">
            <v>8325</v>
          </cell>
          <cell r="B3490" t="str">
            <v>SERVILLETA EASYNAP JR. KRAFT</v>
          </cell>
          <cell r="C3490">
            <v>1</v>
          </cell>
          <cell r="D3490">
            <v>1</v>
          </cell>
          <cell r="E3490" t="str">
            <v>Sobre Pedido</v>
          </cell>
          <cell r="F3490">
            <v>14</v>
          </cell>
        </row>
        <row r="3491">
          <cell r="A3491">
            <v>8326</v>
          </cell>
          <cell r="B3491" t="str">
            <v>HIGIENICO SOFPULL 925 H/D 197M</v>
          </cell>
          <cell r="C3491">
            <v>1</v>
          </cell>
          <cell r="D3491">
            <v>1</v>
          </cell>
          <cell r="E3491" t="str">
            <v>Sobre Pedido</v>
          </cell>
          <cell r="F3491">
            <v>14</v>
          </cell>
        </row>
        <row r="3492">
          <cell r="A3492">
            <v>8327</v>
          </cell>
          <cell r="B3492" t="str">
            <v>SOFPULL TOALLA EN ROLLO MANUAL</v>
          </cell>
          <cell r="C3492">
            <v>6</v>
          </cell>
          <cell r="D3492">
            <v>6</v>
          </cell>
          <cell r="E3492" t="str">
            <v>Sobre Pedido</v>
          </cell>
          <cell r="F3492">
            <v>14</v>
          </cell>
        </row>
        <row r="3493">
          <cell r="A3493">
            <v>8329</v>
          </cell>
          <cell r="B3493" t="str">
            <v>COMPACT HIGIENICO 1000 H CJ 36</v>
          </cell>
          <cell r="C3493">
            <v>1</v>
          </cell>
          <cell r="D3493">
            <v>1</v>
          </cell>
          <cell r="E3493" t="str">
            <v>Sobre Pedido</v>
          </cell>
          <cell r="F3493">
            <v>14</v>
          </cell>
        </row>
        <row r="3494">
          <cell r="A3494">
            <v>8330</v>
          </cell>
          <cell r="B3494" t="str">
            <v>COMPACT HIGIENICO 1500 H CJ 18</v>
          </cell>
          <cell r="C3494">
            <v>1</v>
          </cell>
          <cell r="D3494">
            <v>1</v>
          </cell>
          <cell r="E3494" t="str">
            <v>Sobre Pedido</v>
          </cell>
          <cell r="F3494">
            <v>14</v>
          </cell>
        </row>
        <row r="3495">
          <cell r="A3495">
            <v>8335</v>
          </cell>
          <cell r="B3495" t="str">
            <v>SERVILLETA BURGER KING PAQ. DE</v>
          </cell>
          <cell r="C3495">
            <v>1</v>
          </cell>
          <cell r="D3495">
            <v>1</v>
          </cell>
          <cell r="E3495" t="str">
            <v>Sobre Pedido</v>
          </cell>
          <cell r="F3495">
            <v>21</v>
          </cell>
        </row>
        <row r="3496">
          <cell r="A3496">
            <v>8358</v>
          </cell>
          <cell r="B3496" t="str">
            <v>DESP. TOALLA ENMOTION HUMO</v>
          </cell>
          <cell r="C3496">
            <v>1</v>
          </cell>
          <cell r="D3496">
            <v>1</v>
          </cell>
          <cell r="E3496" t="str">
            <v>Sobre Pedido</v>
          </cell>
          <cell r="F3496">
            <v>7</v>
          </cell>
        </row>
        <row r="3497">
          <cell r="A3497">
            <v>8359</v>
          </cell>
          <cell r="B3497" t="str">
            <v>DESP. TOALLA ENMOTION AZUL</v>
          </cell>
          <cell r="C3497">
            <v>1</v>
          </cell>
          <cell r="D3497">
            <v>1</v>
          </cell>
          <cell r="E3497" t="str">
            <v>Sobre Pedido</v>
          </cell>
          <cell r="F3497">
            <v>7</v>
          </cell>
        </row>
        <row r="3498">
          <cell r="A3498">
            <v>8360</v>
          </cell>
          <cell r="B3498" t="str">
            <v>DESP. TOALLA NUROLL HUMO</v>
          </cell>
          <cell r="C3498">
            <v>1</v>
          </cell>
          <cell r="D3498">
            <v>1</v>
          </cell>
          <cell r="E3498" t="str">
            <v>Sobre Pedido</v>
          </cell>
          <cell r="F3498">
            <v>7</v>
          </cell>
        </row>
        <row r="3499">
          <cell r="A3499">
            <v>8361</v>
          </cell>
          <cell r="B3499" t="str">
            <v>DESP. TOALLA NUROLL BLANCO</v>
          </cell>
          <cell r="C3499">
            <v>1</v>
          </cell>
          <cell r="D3499">
            <v>1</v>
          </cell>
          <cell r="E3499" t="str">
            <v>Sobre Pedido</v>
          </cell>
          <cell r="F3499">
            <v>7</v>
          </cell>
        </row>
        <row r="3500">
          <cell r="A3500">
            <v>8362</v>
          </cell>
          <cell r="B3500" t="str">
            <v>DESP. HIGIENICO COMPACT HUMO</v>
          </cell>
          <cell r="C3500">
            <v>1</v>
          </cell>
          <cell r="D3500">
            <v>1</v>
          </cell>
          <cell r="E3500" t="str">
            <v>Sobre Pedido</v>
          </cell>
          <cell r="F3500">
            <v>7</v>
          </cell>
        </row>
        <row r="3501">
          <cell r="A3501">
            <v>8363</v>
          </cell>
          <cell r="B3501" t="str">
            <v>DESP. HIGIENICO COMPACT BLANCO</v>
          </cell>
          <cell r="C3501">
            <v>1</v>
          </cell>
          <cell r="D3501">
            <v>1</v>
          </cell>
          <cell r="E3501" t="str">
            <v>Sobre Pedido</v>
          </cell>
          <cell r="F3501">
            <v>7</v>
          </cell>
        </row>
        <row r="3502">
          <cell r="A3502">
            <v>8364</v>
          </cell>
          <cell r="B3502" t="str">
            <v>DESP. CUBRE ASIENTOS HUMO</v>
          </cell>
          <cell r="C3502">
            <v>1</v>
          </cell>
          <cell r="D3502">
            <v>1</v>
          </cell>
          <cell r="E3502" t="str">
            <v>Sobre Pedido</v>
          </cell>
          <cell r="F3502">
            <v>7</v>
          </cell>
        </row>
        <row r="3503">
          <cell r="A3503">
            <v>8365</v>
          </cell>
          <cell r="B3503" t="str">
            <v>DESP. HIGIENICO MICROTWIN HUMO</v>
          </cell>
          <cell r="C3503">
            <v>1</v>
          </cell>
          <cell r="D3503">
            <v>1</v>
          </cell>
          <cell r="E3503" t="str">
            <v>Sobre Pedido</v>
          </cell>
          <cell r="F3503">
            <v>7</v>
          </cell>
        </row>
        <row r="3504">
          <cell r="A3504">
            <v>8370</v>
          </cell>
          <cell r="B3504" t="str">
            <v>DESP.SOFPULL MEDIANO (P/320 TO</v>
          </cell>
          <cell r="C3504">
            <v>1</v>
          </cell>
          <cell r="D3504">
            <v>1</v>
          </cell>
          <cell r="E3504" t="str">
            <v>Sobre Pedido</v>
          </cell>
          <cell r="F3504">
            <v>7</v>
          </cell>
        </row>
        <row r="3505">
          <cell r="A3505">
            <v>8371</v>
          </cell>
          <cell r="B3505" t="str">
            <v>DESP.SOFPULL MEDIANO (P/320 TO</v>
          </cell>
          <cell r="C3505">
            <v>1</v>
          </cell>
          <cell r="D3505">
            <v>1</v>
          </cell>
          <cell r="E3505" t="str">
            <v>Sobre Pedido</v>
          </cell>
          <cell r="F3505">
            <v>7</v>
          </cell>
        </row>
        <row r="3506">
          <cell r="A3506">
            <v>8372</v>
          </cell>
          <cell r="B3506" t="str">
            <v>DESP.T.ENMOTION IMPULSE 21AZUL</v>
          </cell>
          <cell r="C3506">
            <v>1</v>
          </cell>
          <cell r="D3506">
            <v>1</v>
          </cell>
          <cell r="E3506" t="str">
            <v>Sobre Pedido</v>
          </cell>
          <cell r="F3506">
            <v>7</v>
          </cell>
        </row>
        <row r="3507">
          <cell r="A3507">
            <v>8373</v>
          </cell>
          <cell r="B3507" t="str">
            <v>DESP.T.ENMOTION IMPULSE 21HUMO</v>
          </cell>
          <cell r="C3507">
            <v>1</v>
          </cell>
          <cell r="D3507">
            <v>1</v>
          </cell>
          <cell r="E3507" t="str">
            <v>Sobre Pedido</v>
          </cell>
          <cell r="F3507">
            <v>7</v>
          </cell>
        </row>
        <row r="3508">
          <cell r="A3508">
            <v>8374</v>
          </cell>
          <cell r="B3508" t="str">
            <v>DESP. GO RAG P/WIPERS MANOS LI</v>
          </cell>
          <cell r="C3508">
            <v>1</v>
          </cell>
          <cell r="D3508">
            <v>1</v>
          </cell>
          <cell r="E3508" t="str">
            <v>Sobre Pedido</v>
          </cell>
          <cell r="F3508">
            <v>7</v>
          </cell>
        </row>
        <row r="3509">
          <cell r="A3509">
            <v>8375</v>
          </cell>
          <cell r="B3509" t="str">
            <v>DESP. AUTOMATICO DE TOALLA KEY</v>
          </cell>
          <cell r="C3509">
            <v>1</v>
          </cell>
          <cell r="D3509">
            <v>1</v>
          </cell>
          <cell r="E3509" t="str">
            <v>Sobre Pedido</v>
          </cell>
          <cell r="F3509">
            <v>21</v>
          </cell>
        </row>
        <row r="3510">
          <cell r="A3510">
            <v>8376</v>
          </cell>
          <cell r="B3510" t="str">
            <v>DESP.MANUAL TOALLA KEY CORMATI</v>
          </cell>
          <cell r="C3510">
            <v>1</v>
          </cell>
          <cell r="D3510">
            <v>1</v>
          </cell>
          <cell r="E3510" t="str">
            <v>Sobre Pedido</v>
          </cell>
          <cell r="F3510">
            <v>21</v>
          </cell>
        </row>
        <row r="3511">
          <cell r="A3511">
            <v>8377</v>
          </cell>
          <cell r="B3511" t="str">
            <v>DESP.PAP.2 ROLLOS KEY CORMATIC</v>
          </cell>
          <cell r="C3511">
            <v>1</v>
          </cell>
          <cell r="D3511">
            <v>1</v>
          </cell>
          <cell r="E3511" t="str">
            <v>Sobre Pedido</v>
          </cell>
          <cell r="F3511">
            <v>21</v>
          </cell>
        </row>
        <row r="3512">
          <cell r="A3512">
            <v>8378</v>
          </cell>
          <cell r="B3512" t="str">
            <v>DESP.PAP.3 ROLLOS KEY CORMATIC</v>
          </cell>
          <cell r="C3512">
            <v>1</v>
          </cell>
          <cell r="D3512">
            <v>1</v>
          </cell>
          <cell r="E3512" t="str">
            <v>Sobre Pedido</v>
          </cell>
          <cell r="F3512">
            <v>21</v>
          </cell>
        </row>
        <row r="3513">
          <cell r="A3513">
            <v>8501</v>
          </cell>
          <cell r="B3513" t="str">
            <v>KEY PAPEL CORMATIC H/S 216 M</v>
          </cell>
          <cell r="C3513">
            <v>1</v>
          </cell>
          <cell r="D3513">
            <v>1</v>
          </cell>
          <cell r="E3513" t="str">
            <v>Sobre Pedido</v>
          </cell>
          <cell r="F3513">
            <v>7</v>
          </cell>
        </row>
        <row r="3514">
          <cell r="A3514">
            <v>8502</v>
          </cell>
          <cell r="B3514" t="str">
            <v>KEY PAPEL CORMATIC H/D 108 M</v>
          </cell>
          <cell r="C3514">
            <v>1</v>
          </cell>
          <cell r="D3514">
            <v>1</v>
          </cell>
          <cell r="E3514" t="str">
            <v>Sobre Pedido</v>
          </cell>
          <cell r="F3514">
            <v>7</v>
          </cell>
        </row>
        <row r="3515">
          <cell r="A3515">
            <v>8503</v>
          </cell>
          <cell r="B3515" t="str">
            <v>TOALLA EN ROLLO HACCP 213M.C/6</v>
          </cell>
          <cell r="C3515">
            <v>1</v>
          </cell>
          <cell r="D3515">
            <v>1</v>
          </cell>
          <cell r="E3515" t="str">
            <v>Sobre Pedido</v>
          </cell>
          <cell r="F3515">
            <v>7</v>
          </cell>
        </row>
        <row r="3516">
          <cell r="A3516">
            <v>8504</v>
          </cell>
          <cell r="B3516" t="str">
            <v>TOALLA R.CORMATIC H/S 114M NAT</v>
          </cell>
          <cell r="C3516">
            <v>1</v>
          </cell>
          <cell r="D3516">
            <v>1</v>
          </cell>
          <cell r="E3516" t="str">
            <v>Sobre Pedido</v>
          </cell>
          <cell r="F3516">
            <v>7</v>
          </cell>
        </row>
        <row r="3517">
          <cell r="A3517">
            <v>8505</v>
          </cell>
          <cell r="B3517" t="str">
            <v>TOALLA R.CORMATIC H/S 114M BCA</v>
          </cell>
          <cell r="C3517">
            <v>1</v>
          </cell>
          <cell r="D3517">
            <v>1</v>
          </cell>
          <cell r="E3517" t="str">
            <v>Sobre Pedido</v>
          </cell>
          <cell r="F3517">
            <v>7</v>
          </cell>
        </row>
        <row r="3518">
          <cell r="A3518">
            <v>8506</v>
          </cell>
          <cell r="B3518" t="str">
            <v>ENMOTION T.ROLLO BCA.H/S243.84</v>
          </cell>
          <cell r="C3518">
            <v>1</v>
          </cell>
          <cell r="D3518">
            <v>1</v>
          </cell>
          <cell r="E3518" t="str">
            <v>Sobre Pedido</v>
          </cell>
          <cell r="F3518">
            <v>7</v>
          </cell>
        </row>
        <row r="3519">
          <cell r="A3519">
            <v>8507</v>
          </cell>
          <cell r="B3519" t="str">
            <v>NUROLL T.ROLLO BCA.H/S137.16M</v>
          </cell>
          <cell r="C3519">
            <v>1</v>
          </cell>
          <cell r="D3519">
            <v>1</v>
          </cell>
          <cell r="E3519" t="str">
            <v>Sobre Pedido</v>
          </cell>
          <cell r="F3519">
            <v>7</v>
          </cell>
        </row>
        <row r="3520">
          <cell r="A3520">
            <v>8508</v>
          </cell>
          <cell r="B3520" t="str">
            <v>COMPACT P.HIGIENICO H/D 114M</v>
          </cell>
          <cell r="C3520">
            <v>1</v>
          </cell>
          <cell r="D3520">
            <v>1</v>
          </cell>
          <cell r="E3520" t="str">
            <v>Sobre Pedido</v>
          </cell>
          <cell r="F3520">
            <v>7</v>
          </cell>
        </row>
        <row r="3521">
          <cell r="A3521">
            <v>8509</v>
          </cell>
          <cell r="B3521" t="str">
            <v>CUBRE ASIENTOS (CAJA C/5000)</v>
          </cell>
          <cell r="C3521">
            <v>1</v>
          </cell>
          <cell r="D3521">
            <v>1</v>
          </cell>
          <cell r="E3521" t="str">
            <v>Sobre Pedido</v>
          </cell>
          <cell r="F3521">
            <v>7</v>
          </cell>
        </row>
        <row r="3522">
          <cell r="A3522">
            <v>8510</v>
          </cell>
          <cell r="B3522" t="str">
            <v>TOALLA EN ROLLO BCA.S.A.R.H/S</v>
          </cell>
          <cell r="C3522">
            <v>1</v>
          </cell>
          <cell r="D3522">
            <v>1</v>
          </cell>
          <cell r="E3522" t="str">
            <v>Sobre Pedido</v>
          </cell>
          <cell r="F3522">
            <v>7</v>
          </cell>
        </row>
        <row r="3523">
          <cell r="A3523">
            <v>8511</v>
          </cell>
          <cell r="B3523" t="str">
            <v>T.INTERDOB.BIG FOLD Z H/S 12PA</v>
          </cell>
          <cell r="C3523">
            <v>1</v>
          </cell>
          <cell r="D3523">
            <v>1</v>
          </cell>
          <cell r="E3523" t="str">
            <v>Sobre Pedido</v>
          </cell>
          <cell r="F3523">
            <v>7</v>
          </cell>
        </row>
        <row r="3524">
          <cell r="A3524">
            <v>8512</v>
          </cell>
          <cell r="B3524" t="str">
            <v>T.EN ROLLO SOFPULL FLUIDO CON</v>
          </cell>
          <cell r="C3524">
            <v>1</v>
          </cell>
          <cell r="D3524">
            <v>1</v>
          </cell>
          <cell r="E3524" t="str">
            <v>Sobre Pedido</v>
          </cell>
          <cell r="F3524">
            <v>7</v>
          </cell>
        </row>
        <row r="3525">
          <cell r="A3525">
            <v>8513</v>
          </cell>
          <cell r="B3525" t="str">
            <v>T.EN ROLLO SOFPULL FLUIDO CON</v>
          </cell>
          <cell r="C3525">
            <v>1</v>
          </cell>
          <cell r="D3525">
            <v>1</v>
          </cell>
          <cell r="E3525" t="str">
            <v>Sobre Pedido</v>
          </cell>
          <cell r="F3525">
            <v>7</v>
          </cell>
        </row>
        <row r="3526">
          <cell r="A3526">
            <v>8514</v>
          </cell>
          <cell r="B3526" t="str">
            <v>WIPER TUFFMATE TRAB.PESADOS CJ</v>
          </cell>
          <cell r="C3526">
            <v>1</v>
          </cell>
          <cell r="D3526">
            <v>1</v>
          </cell>
          <cell r="E3526" t="str">
            <v>Sobre Pedido</v>
          </cell>
          <cell r="F3526">
            <v>7</v>
          </cell>
        </row>
        <row r="3527">
          <cell r="A3527">
            <v>8515</v>
          </cell>
          <cell r="B3527" t="str">
            <v>WIPER TASKMATE DRC T.P/MECANIC</v>
          </cell>
          <cell r="C3527">
            <v>1</v>
          </cell>
          <cell r="D3527">
            <v>1</v>
          </cell>
          <cell r="E3527" t="str">
            <v>Sobre Pedido</v>
          </cell>
          <cell r="F3527">
            <v>7</v>
          </cell>
        </row>
        <row r="3528">
          <cell r="A3528">
            <v>8516</v>
          </cell>
          <cell r="B3528" t="str">
            <v>WIPER TASKMATE DRC USOS MULTIP</v>
          </cell>
          <cell r="C3528">
            <v>1</v>
          </cell>
          <cell r="D3528">
            <v>1</v>
          </cell>
          <cell r="E3528" t="str">
            <v>Sobre Pedido</v>
          </cell>
          <cell r="F3528">
            <v>7</v>
          </cell>
        </row>
        <row r="3529">
          <cell r="A3529">
            <v>8517</v>
          </cell>
          <cell r="B3529" t="str">
            <v>WIPER TASKMATE DRC ECONOMICO</v>
          </cell>
          <cell r="C3529">
            <v>1</v>
          </cell>
          <cell r="D3529">
            <v>1</v>
          </cell>
          <cell r="E3529" t="str">
            <v>Sobre Pedido</v>
          </cell>
          <cell r="F3529">
            <v>7</v>
          </cell>
        </row>
        <row r="3530">
          <cell r="A3530">
            <v>8518</v>
          </cell>
          <cell r="B3530" t="str">
            <v>WIPER TUFFMATE INDUST.Y MECANI</v>
          </cell>
          <cell r="C3530">
            <v>1</v>
          </cell>
          <cell r="D3530">
            <v>1</v>
          </cell>
          <cell r="E3530" t="str">
            <v>Sobre Pedido</v>
          </cell>
          <cell r="F3530">
            <v>7</v>
          </cell>
        </row>
        <row r="3531">
          <cell r="A3531">
            <v>8519</v>
          </cell>
          <cell r="B3531" t="str">
            <v>TOALLA EN ROLLO CORMATIC NATUR</v>
          </cell>
          <cell r="C3531">
            <v>1</v>
          </cell>
          <cell r="D3531">
            <v>1</v>
          </cell>
          <cell r="E3531" t="str">
            <v>Stock</v>
          </cell>
          <cell r="F3531">
            <v>7</v>
          </cell>
        </row>
        <row r="3532">
          <cell r="A3532">
            <v>8520</v>
          </cell>
          <cell r="B3532" t="str">
            <v>TOALLA EN ROLLO CORMATIC BLANC</v>
          </cell>
          <cell r="C3532">
            <v>1</v>
          </cell>
          <cell r="D3532">
            <v>1</v>
          </cell>
          <cell r="E3532" t="str">
            <v>Stock</v>
          </cell>
          <cell r="F3532">
            <v>7</v>
          </cell>
        </row>
        <row r="3533">
          <cell r="A3533">
            <v>8553</v>
          </cell>
          <cell r="B3533" t="str">
            <v>DESP.HIGIENICO CORMATIC HUMO 3</v>
          </cell>
          <cell r="C3533">
            <v>1</v>
          </cell>
          <cell r="D3533">
            <v>1</v>
          </cell>
          <cell r="E3533" t="str">
            <v>Stock</v>
          </cell>
          <cell r="F3533">
            <v>7</v>
          </cell>
        </row>
        <row r="3534">
          <cell r="A3534">
            <v>8558</v>
          </cell>
          <cell r="B3534" t="str">
            <v>DESP. TOALLA ENMOTION HUMO</v>
          </cell>
          <cell r="C3534">
            <v>1</v>
          </cell>
          <cell r="D3534">
            <v>1</v>
          </cell>
          <cell r="E3534" t="str">
            <v>Stock</v>
          </cell>
          <cell r="F3534">
            <v>7</v>
          </cell>
        </row>
        <row r="3535">
          <cell r="A3535">
            <v>8559</v>
          </cell>
          <cell r="B3535" t="str">
            <v>DESP. TOALLA ENMOTION AZUL</v>
          </cell>
          <cell r="C3535">
            <v>1</v>
          </cell>
          <cell r="D3535">
            <v>1</v>
          </cell>
          <cell r="E3535" t="str">
            <v>Stock</v>
          </cell>
          <cell r="F3535">
            <v>7</v>
          </cell>
        </row>
        <row r="3536">
          <cell r="A3536">
            <v>8560</v>
          </cell>
          <cell r="B3536" t="str">
            <v>DESP. TOALLA NUROLL HUMO</v>
          </cell>
          <cell r="C3536">
            <v>1</v>
          </cell>
          <cell r="D3536">
            <v>1</v>
          </cell>
          <cell r="E3536" t="str">
            <v>Sobre Pedido</v>
          </cell>
          <cell r="F3536">
            <v>7</v>
          </cell>
        </row>
        <row r="3537">
          <cell r="A3537">
            <v>8561</v>
          </cell>
          <cell r="B3537" t="str">
            <v>DESP. TOALLA NUROLL BLANCO</v>
          </cell>
          <cell r="C3537">
            <v>1</v>
          </cell>
          <cell r="D3537">
            <v>1</v>
          </cell>
          <cell r="E3537" t="str">
            <v>Sobre Pedido</v>
          </cell>
          <cell r="F3537">
            <v>7</v>
          </cell>
        </row>
        <row r="3538">
          <cell r="A3538">
            <v>8562</v>
          </cell>
          <cell r="B3538" t="str">
            <v>DESP. HIGIENICO COMPACT HUMO</v>
          </cell>
          <cell r="C3538">
            <v>1</v>
          </cell>
          <cell r="D3538">
            <v>1</v>
          </cell>
          <cell r="E3538" t="str">
            <v>Sobre Pedido</v>
          </cell>
          <cell r="F3538">
            <v>7</v>
          </cell>
        </row>
        <row r="3539">
          <cell r="A3539">
            <v>8563</v>
          </cell>
          <cell r="B3539" t="str">
            <v>DESP. HIGIENICO COMPACT BLANCO</v>
          </cell>
          <cell r="C3539">
            <v>1</v>
          </cell>
          <cell r="D3539">
            <v>1</v>
          </cell>
          <cell r="E3539" t="str">
            <v>Sobre Pedido</v>
          </cell>
          <cell r="F3539">
            <v>7</v>
          </cell>
        </row>
        <row r="3540">
          <cell r="A3540">
            <v>8564</v>
          </cell>
          <cell r="B3540" t="str">
            <v>DESP. CUBRE ASIENTOS HUMO</v>
          </cell>
          <cell r="C3540">
            <v>1</v>
          </cell>
          <cell r="D3540">
            <v>1</v>
          </cell>
          <cell r="E3540" t="str">
            <v>Sobre Pedido</v>
          </cell>
          <cell r="F3540">
            <v>7</v>
          </cell>
        </row>
        <row r="3541">
          <cell r="A3541">
            <v>8565</v>
          </cell>
          <cell r="B3541" t="str">
            <v>DESP. HIGIENICO MICROTWIN HUMO</v>
          </cell>
          <cell r="C3541">
            <v>1</v>
          </cell>
          <cell r="D3541">
            <v>1</v>
          </cell>
          <cell r="E3541" t="str">
            <v>Sobre Pedido</v>
          </cell>
          <cell r="F3541">
            <v>7</v>
          </cell>
        </row>
        <row r="3542">
          <cell r="A3542">
            <v>8570</v>
          </cell>
          <cell r="B3542" t="str">
            <v>DESP.SOFPULL MEDIANO (P/320 TO</v>
          </cell>
          <cell r="C3542">
            <v>1</v>
          </cell>
          <cell r="D3542">
            <v>1</v>
          </cell>
          <cell r="E3542" t="str">
            <v>Sobre Pedido</v>
          </cell>
          <cell r="F3542">
            <v>7</v>
          </cell>
        </row>
        <row r="3543">
          <cell r="A3543">
            <v>8571</v>
          </cell>
          <cell r="B3543" t="str">
            <v>DESP.SOFPULL MEDIANO (P/320 TO</v>
          </cell>
          <cell r="C3543">
            <v>1</v>
          </cell>
          <cell r="D3543">
            <v>1</v>
          </cell>
          <cell r="E3543" t="str">
            <v>Sobre Pedido</v>
          </cell>
          <cell r="F3543">
            <v>7</v>
          </cell>
        </row>
        <row r="3544">
          <cell r="A3544">
            <v>8572</v>
          </cell>
          <cell r="B3544" t="str">
            <v>DESP.SOFPULL GRANDE (P/560 TOA</v>
          </cell>
          <cell r="C3544">
            <v>1</v>
          </cell>
          <cell r="D3544">
            <v>1</v>
          </cell>
          <cell r="E3544" t="str">
            <v>Sobre Pedido</v>
          </cell>
          <cell r="F3544">
            <v>7</v>
          </cell>
        </row>
        <row r="3545">
          <cell r="A3545">
            <v>8573</v>
          </cell>
          <cell r="B3545" t="str">
            <v>DESP.SOFPULL GRANDE (P/560 TOA</v>
          </cell>
          <cell r="C3545">
            <v>1</v>
          </cell>
          <cell r="D3545">
            <v>1</v>
          </cell>
          <cell r="E3545" t="str">
            <v>Sobre Pedido</v>
          </cell>
          <cell r="F3545">
            <v>7</v>
          </cell>
        </row>
        <row r="3546">
          <cell r="A3546">
            <v>8574</v>
          </cell>
          <cell r="B3546" t="str">
            <v>DESP. GO RAG P/WIPERS MANOS LI</v>
          </cell>
          <cell r="C3546">
            <v>1</v>
          </cell>
          <cell r="D3546">
            <v>1</v>
          </cell>
          <cell r="E3546" t="str">
            <v>Sobre Pedido</v>
          </cell>
          <cell r="F3546">
            <v>7</v>
          </cell>
        </row>
        <row r="3547">
          <cell r="A3547">
            <v>8575</v>
          </cell>
          <cell r="B3547" t="str">
            <v>DESP. AUTOMATICO DE TOALLA KEY</v>
          </cell>
          <cell r="C3547">
            <v>1</v>
          </cell>
          <cell r="D3547">
            <v>1</v>
          </cell>
          <cell r="E3547" t="str">
            <v>Sobre Pedido</v>
          </cell>
          <cell r="F3547">
            <v>21</v>
          </cell>
        </row>
        <row r="3548">
          <cell r="A3548">
            <v>8576</v>
          </cell>
          <cell r="B3548" t="str">
            <v>DESP.MANUAL TOALLA KEY CORMATI</v>
          </cell>
          <cell r="C3548">
            <v>1</v>
          </cell>
          <cell r="D3548">
            <v>1</v>
          </cell>
          <cell r="E3548" t="str">
            <v>Sobre Pedido</v>
          </cell>
          <cell r="F3548">
            <v>21</v>
          </cell>
        </row>
        <row r="3549">
          <cell r="A3549">
            <v>8577</v>
          </cell>
          <cell r="B3549" t="str">
            <v>DESP.PAP.2 ROLLOS KEY CORMATIC</v>
          </cell>
          <cell r="C3549">
            <v>1</v>
          </cell>
          <cell r="D3549">
            <v>1</v>
          </cell>
          <cell r="E3549" t="str">
            <v>Sobre Pedido</v>
          </cell>
          <cell r="F3549">
            <v>21</v>
          </cell>
        </row>
        <row r="3550">
          <cell r="A3550">
            <v>8578</v>
          </cell>
          <cell r="B3550" t="str">
            <v>DESP.PAP.3 ROLLOS KEY CORMATIC</v>
          </cell>
          <cell r="C3550">
            <v>1</v>
          </cell>
          <cell r="D3550">
            <v>1</v>
          </cell>
          <cell r="E3550" t="str">
            <v>Sobre Pedido</v>
          </cell>
          <cell r="F3550">
            <v>21</v>
          </cell>
        </row>
        <row r="3551">
          <cell r="A3551">
            <v>8600</v>
          </cell>
          <cell r="B3551" t="str">
            <v>SERVICIO CONTROL SANITARIO</v>
          </cell>
          <cell r="C3551">
            <v>1</v>
          </cell>
          <cell r="D3551">
            <v>1</v>
          </cell>
          <cell r="E3551" t="str">
            <v>Stock</v>
          </cell>
          <cell r="F3551">
            <v>21</v>
          </cell>
        </row>
        <row r="3552">
          <cell r="A3552">
            <v>8601</v>
          </cell>
          <cell r="B3552" t="str">
            <v>BASURERO POLIPIEL NEGRO</v>
          </cell>
          <cell r="C3552">
            <v>1</v>
          </cell>
          <cell r="D3552">
            <v>1</v>
          </cell>
          <cell r="E3552" t="str">
            <v>Stock</v>
          </cell>
          <cell r="F3552">
            <v>14</v>
          </cell>
        </row>
        <row r="3553">
          <cell r="A3553">
            <v>8602</v>
          </cell>
          <cell r="B3553" t="str">
            <v>BASURERO POLIPIEL MARRON</v>
          </cell>
          <cell r="C3553">
            <v>1</v>
          </cell>
          <cell r="D3553">
            <v>1</v>
          </cell>
          <cell r="E3553" t="str">
            <v>Stock</v>
          </cell>
          <cell r="F3553">
            <v>14</v>
          </cell>
        </row>
        <row r="3554">
          <cell r="A3554">
            <v>8603</v>
          </cell>
          <cell r="B3554" t="str">
            <v>BASURERO BALANCIN (BE75500)</v>
          </cell>
          <cell r="C3554">
            <v>1</v>
          </cell>
          <cell r="D3554">
            <v>1</v>
          </cell>
          <cell r="E3554" t="str">
            <v>Sobre Pedido</v>
          </cell>
          <cell r="F3554">
            <v>21</v>
          </cell>
        </row>
        <row r="3555">
          <cell r="A3555">
            <v>8604</v>
          </cell>
          <cell r="B3555" t="str">
            <v>BASURERO RECTANGULAR (BI70400)</v>
          </cell>
          <cell r="C3555">
            <v>1</v>
          </cell>
          <cell r="D3555">
            <v>1</v>
          </cell>
          <cell r="E3555" t="str">
            <v>Sobre Pedido</v>
          </cell>
          <cell r="F3555">
            <v>21</v>
          </cell>
        </row>
        <row r="3556">
          <cell r="A3556">
            <v>8605</v>
          </cell>
          <cell r="B3556" t="str">
            <v>BASURERO REDONDO PEQUEÑO</v>
          </cell>
          <cell r="C3556">
            <v>1</v>
          </cell>
          <cell r="D3556">
            <v>1</v>
          </cell>
          <cell r="E3556" t="str">
            <v>Sobre Pedido</v>
          </cell>
          <cell r="F3556">
            <v>14</v>
          </cell>
        </row>
        <row r="3557">
          <cell r="A3557">
            <v>8606</v>
          </cell>
          <cell r="B3557" t="str">
            <v>BASURERO CUADRADO (BI70000)</v>
          </cell>
          <cell r="C3557">
            <v>1</v>
          </cell>
          <cell r="D3557">
            <v>1</v>
          </cell>
          <cell r="E3557" t="str">
            <v>Sobre Pedido</v>
          </cell>
          <cell r="F3557">
            <v>28</v>
          </cell>
        </row>
        <row r="3558">
          <cell r="A3558">
            <v>8607</v>
          </cell>
          <cell r="B3558" t="str">
            <v>BASURERO REDONDO</v>
          </cell>
          <cell r="C3558">
            <v>1</v>
          </cell>
          <cell r="D3558">
            <v>1</v>
          </cell>
          <cell r="E3558" t="str">
            <v>Sobre Pedido</v>
          </cell>
          <cell r="F3558">
            <v>28</v>
          </cell>
        </row>
        <row r="3559">
          <cell r="A3559">
            <v>8608</v>
          </cell>
          <cell r="B3559" t="str">
            <v>BASURERO REDONDO BCO.C/CENICER</v>
          </cell>
          <cell r="C3559">
            <v>1</v>
          </cell>
          <cell r="D3559">
            <v>1</v>
          </cell>
          <cell r="E3559" t="str">
            <v>Sobre Pedido</v>
          </cell>
          <cell r="F3559">
            <v>14</v>
          </cell>
        </row>
        <row r="3560">
          <cell r="A3560">
            <v>8609</v>
          </cell>
          <cell r="B3560" t="str">
            <v>BASURERO REDONDO NEGRO</v>
          </cell>
          <cell r="C3560">
            <v>1</v>
          </cell>
          <cell r="D3560">
            <v>1</v>
          </cell>
          <cell r="E3560" t="str">
            <v>Sobre Pedido</v>
          </cell>
          <cell r="F3560">
            <v>14</v>
          </cell>
        </row>
        <row r="3561">
          <cell r="A3561">
            <v>8610</v>
          </cell>
          <cell r="B3561" t="str">
            <v>BASURERO REDONDO MARRON</v>
          </cell>
          <cell r="C3561">
            <v>1</v>
          </cell>
          <cell r="D3561">
            <v>1</v>
          </cell>
          <cell r="E3561" t="str">
            <v>Sobre Pedido</v>
          </cell>
          <cell r="F3561">
            <v>14</v>
          </cell>
        </row>
        <row r="3562">
          <cell r="A3562">
            <v>8611</v>
          </cell>
          <cell r="B3562" t="str">
            <v>BASURERO REDONDO GRIS(BE71302)</v>
          </cell>
          <cell r="C3562">
            <v>1</v>
          </cell>
          <cell r="D3562">
            <v>1</v>
          </cell>
          <cell r="E3562" t="str">
            <v>Sobre Pedido</v>
          </cell>
          <cell r="F3562">
            <v>28</v>
          </cell>
        </row>
        <row r="3563">
          <cell r="A3563">
            <v>8612</v>
          </cell>
          <cell r="B3563" t="str">
            <v>BASURERO MEDIA LUNA VERDE</v>
          </cell>
          <cell r="C3563">
            <v>1</v>
          </cell>
          <cell r="D3563">
            <v>1</v>
          </cell>
          <cell r="E3563" t="str">
            <v>Sobre Pedido</v>
          </cell>
          <cell r="F3563">
            <v>14</v>
          </cell>
        </row>
        <row r="3564">
          <cell r="A3564">
            <v>8613</v>
          </cell>
          <cell r="B3564" t="str">
            <v>BASURERO MEDIA LUNA NARANJA</v>
          </cell>
          <cell r="C3564">
            <v>1</v>
          </cell>
          <cell r="D3564">
            <v>1</v>
          </cell>
          <cell r="E3564" t="str">
            <v>Sobre Pedido</v>
          </cell>
          <cell r="F3564">
            <v>14</v>
          </cell>
        </row>
        <row r="3565">
          <cell r="A3565">
            <v>8614</v>
          </cell>
          <cell r="B3565" t="str">
            <v>BASURERO PEDAL BLANCO</v>
          </cell>
          <cell r="C3565">
            <v>1</v>
          </cell>
          <cell r="D3565">
            <v>1</v>
          </cell>
          <cell r="E3565" t="str">
            <v>Sobre Pedido</v>
          </cell>
          <cell r="F3565">
            <v>14</v>
          </cell>
        </row>
        <row r="3566">
          <cell r="A3566">
            <v>8615</v>
          </cell>
          <cell r="B3566" t="str">
            <v>BASURERO PEDAL CROMADO</v>
          </cell>
          <cell r="C3566">
            <v>1</v>
          </cell>
          <cell r="D3566">
            <v>1</v>
          </cell>
          <cell r="E3566" t="str">
            <v>Sobre Pedido</v>
          </cell>
          <cell r="F3566">
            <v>28</v>
          </cell>
        </row>
        <row r="3567">
          <cell r="A3567">
            <v>8616</v>
          </cell>
          <cell r="B3567" t="str">
            <v>BASURERO MEDIA LUNA NEGRO</v>
          </cell>
          <cell r="C3567">
            <v>1</v>
          </cell>
          <cell r="D3567">
            <v>1</v>
          </cell>
          <cell r="E3567" t="str">
            <v>Sobre Pedido</v>
          </cell>
          <cell r="F3567">
            <v>28</v>
          </cell>
        </row>
        <row r="3568">
          <cell r="A3568">
            <v>8617</v>
          </cell>
          <cell r="B3568" t="str">
            <v>BASURERO MEDIA LUNA ACERO INOX</v>
          </cell>
          <cell r="C3568">
            <v>1</v>
          </cell>
          <cell r="D3568">
            <v>1</v>
          </cell>
          <cell r="E3568" t="str">
            <v>Sobre Pedido</v>
          </cell>
          <cell r="F3568">
            <v>28</v>
          </cell>
        </row>
        <row r="3569">
          <cell r="A3569">
            <v>8618</v>
          </cell>
          <cell r="B3569" t="str">
            <v>JABONERA DE BURBUJA (RB10040)</v>
          </cell>
          <cell r="C3569">
            <v>1</v>
          </cell>
          <cell r="D3569">
            <v>1</v>
          </cell>
          <cell r="E3569" t="str">
            <v>Sobre Pedido</v>
          </cell>
          <cell r="F3569">
            <v>14</v>
          </cell>
        </row>
        <row r="3570">
          <cell r="A3570">
            <v>8619</v>
          </cell>
          <cell r="B3570" t="str">
            <v>JABONERA AITANA BLANCA DJ70000</v>
          </cell>
          <cell r="C3570">
            <v>2</v>
          </cell>
          <cell r="D3570">
            <v>2</v>
          </cell>
          <cell r="E3570" t="str">
            <v>Stock</v>
          </cell>
          <cell r="F3570">
            <v>8</v>
          </cell>
        </row>
        <row r="3571">
          <cell r="A3571">
            <v>8620</v>
          </cell>
          <cell r="B3571" t="str">
            <v>JABONERA AITANA GRIS (DJ70020)</v>
          </cell>
          <cell r="C3571">
            <v>2</v>
          </cell>
          <cell r="D3571">
            <v>2</v>
          </cell>
          <cell r="E3571" t="str">
            <v>Stock</v>
          </cell>
          <cell r="F3571">
            <v>8</v>
          </cell>
        </row>
        <row r="3572">
          <cell r="A3572">
            <v>8621</v>
          </cell>
          <cell r="B3572" t="str">
            <v>ELIMINADOR DE INSECTOS TT-15N</v>
          </cell>
          <cell r="C3572">
            <v>1</v>
          </cell>
          <cell r="D3572">
            <v>1</v>
          </cell>
          <cell r="E3572" t="str">
            <v>Stock</v>
          </cell>
          <cell r="F3572">
            <v>14</v>
          </cell>
        </row>
        <row r="3573">
          <cell r="A3573">
            <v>8622</v>
          </cell>
          <cell r="B3573" t="str">
            <v>SECADOR IBERO PULSADOR BLANCO</v>
          </cell>
          <cell r="C3573">
            <v>1</v>
          </cell>
          <cell r="D3573">
            <v>1</v>
          </cell>
          <cell r="E3573" t="str">
            <v>Stock</v>
          </cell>
          <cell r="F3573">
            <v>8</v>
          </cell>
        </row>
        <row r="3574">
          <cell r="A3574">
            <v>8623</v>
          </cell>
          <cell r="B3574" t="str">
            <v>SECADOR IBERO OPTICO BLANCO</v>
          </cell>
          <cell r="C3574">
            <v>1</v>
          </cell>
          <cell r="D3574">
            <v>1</v>
          </cell>
          <cell r="E3574" t="str">
            <v>Stock</v>
          </cell>
          <cell r="F3574">
            <v>8</v>
          </cell>
        </row>
        <row r="3575">
          <cell r="A3575">
            <v>8624</v>
          </cell>
          <cell r="B3575" t="str">
            <v>SECADOR LINCE PULSADOR</v>
          </cell>
          <cell r="C3575">
            <v>1</v>
          </cell>
          <cell r="D3575">
            <v>1</v>
          </cell>
          <cell r="E3575" t="str">
            <v>Stock</v>
          </cell>
          <cell r="F3575">
            <v>14</v>
          </cell>
        </row>
        <row r="3576">
          <cell r="A3576">
            <v>8625</v>
          </cell>
          <cell r="B3576" t="str">
            <v>SECADOR LINCE OPTICO (SM82000)</v>
          </cell>
          <cell r="C3576">
            <v>1</v>
          </cell>
          <cell r="D3576">
            <v>1</v>
          </cell>
          <cell r="E3576" t="str">
            <v>Stock</v>
          </cell>
          <cell r="F3576">
            <v>14</v>
          </cell>
        </row>
        <row r="3577">
          <cell r="A3577">
            <v>8626</v>
          </cell>
          <cell r="B3577" t="str">
            <v>SECADOR AURA PULSADOR(SM83000)</v>
          </cell>
          <cell r="C3577">
            <v>1</v>
          </cell>
          <cell r="D3577">
            <v>1</v>
          </cell>
          <cell r="E3577" t="str">
            <v>Stock</v>
          </cell>
          <cell r="F3577">
            <v>14</v>
          </cell>
        </row>
        <row r="3578">
          <cell r="A3578">
            <v>8627</v>
          </cell>
          <cell r="B3578" t="str">
            <v>SECADOR AURA OPTICO (SM84000)</v>
          </cell>
          <cell r="C3578">
            <v>1</v>
          </cell>
          <cell r="D3578">
            <v>1</v>
          </cell>
          <cell r="E3578" t="str">
            <v>Stock</v>
          </cell>
          <cell r="F3578">
            <v>14</v>
          </cell>
        </row>
        <row r="3579">
          <cell r="A3579">
            <v>8628</v>
          </cell>
          <cell r="B3579" t="str">
            <v>SECADOR IBERO PULSADOR CROMADO</v>
          </cell>
          <cell r="C3579">
            <v>1</v>
          </cell>
          <cell r="D3579">
            <v>1</v>
          </cell>
          <cell r="E3579" t="str">
            <v>Stock</v>
          </cell>
          <cell r="F3579">
            <v>21</v>
          </cell>
        </row>
        <row r="3580">
          <cell r="A3580">
            <v>8629</v>
          </cell>
          <cell r="B3580" t="str">
            <v>SECADOR IBERO SILVER OPTICO</v>
          </cell>
          <cell r="C3580">
            <v>1</v>
          </cell>
          <cell r="D3580">
            <v>1</v>
          </cell>
          <cell r="E3580" t="str">
            <v>Sobre Pedido</v>
          </cell>
          <cell r="F3580">
            <v>28</v>
          </cell>
        </row>
        <row r="3581">
          <cell r="A3581">
            <v>8630</v>
          </cell>
          <cell r="B3581" t="str">
            <v>SECADOR FUTURA OPTICO AC.INOX.</v>
          </cell>
          <cell r="C3581">
            <v>1</v>
          </cell>
          <cell r="D3581">
            <v>1</v>
          </cell>
          <cell r="E3581" t="str">
            <v>Sobre Pedido</v>
          </cell>
          <cell r="F3581">
            <v>35</v>
          </cell>
        </row>
        <row r="3582">
          <cell r="A3582">
            <v>8631</v>
          </cell>
          <cell r="B3582" t="str">
            <v>BASURERO BASCULANTE C/PUBLICID</v>
          </cell>
          <cell r="C3582">
            <v>1</v>
          </cell>
          <cell r="D3582">
            <v>1</v>
          </cell>
          <cell r="E3582" t="str">
            <v>Sobre Pedido</v>
          </cell>
          <cell r="F3582">
            <v>21</v>
          </cell>
        </row>
        <row r="3583">
          <cell r="A3583">
            <v>8632</v>
          </cell>
          <cell r="B3583" t="str">
            <v>SECADOR AUTOM. BLAST BLANCO</v>
          </cell>
          <cell r="C3583">
            <v>1</v>
          </cell>
          <cell r="D3583">
            <v>1</v>
          </cell>
          <cell r="E3583" t="str">
            <v>Sobre Pedido</v>
          </cell>
          <cell r="F3583">
            <v>28</v>
          </cell>
        </row>
        <row r="3584">
          <cell r="A3584">
            <v>8640</v>
          </cell>
          <cell r="B3584" t="str">
            <v>BAG IN BOX VERDE MANZANA 500ML</v>
          </cell>
          <cell r="C3584">
            <v>12</v>
          </cell>
          <cell r="D3584">
            <v>12</v>
          </cell>
          <cell r="E3584" t="str">
            <v>Sobre Pedido</v>
          </cell>
          <cell r="F3584">
            <v>28</v>
          </cell>
        </row>
        <row r="3585">
          <cell r="A3585">
            <v>8646</v>
          </cell>
          <cell r="B3585" t="str">
            <v>JABON NEUTROLIM EN CART. B &amp; B</v>
          </cell>
          <cell r="C3585">
            <v>1</v>
          </cell>
          <cell r="D3585">
            <v>1</v>
          </cell>
          <cell r="E3585" t="str">
            <v>Sobre Pedido</v>
          </cell>
          <cell r="F3585">
            <v>21</v>
          </cell>
        </row>
        <row r="3586">
          <cell r="A3586">
            <v>8647</v>
          </cell>
          <cell r="B3586" t="str">
            <v>JABON SAN-O-DERM EN CART.B &amp; B</v>
          </cell>
          <cell r="C3586">
            <v>1</v>
          </cell>
          <cell r="D3586">
            <v>1</v>
          </cell>
          <cell r="E3586" t="str">
            <v>Sobre Pedido</v>
          </cell>
          <cell r="F3586">
            <v>21</v>
          </cell>
        </row>
        <row r="3587">
          <cell r="A3587">
            <v>8648</v>
          </cell>
          <cell r="B3587" t="str">
            <v>GEL DERM-O-WIPE CART.B &amp; B</v>
          </cell>
          <cell r="C3587">
            <v>1</v>
          </cell>
          <cell r="D3587">
            <v>1</v>
          </cell>
          <cell r="E3587" t="str">
            <v>Sobre Pedido</v>
          </cell>
          <cell r="F3587">
            <v>21</v>
          </cell>
        </row>
        <row r="3588">
          <cell r="A3588">
            <v>8649</v>
          </cell>
          <cell r="B3588" t="str">
            <v>JABON CREMA ALMENDRAS CART.B&amp;B</v>
          </cell>
          <cell r="C3588">
            <v>1</v>
          </cell>
          <cell r="D3588">
            <v>1</v>
          </cell>
          <cell r="E3588" t="str">
            <v>Sobre Pedido</v>
          </cell>
          <cell r="F3588">
            <v>21</v>
          </cell>
        </row>
        <row r="3589">
          <cell r="A3589">
            <v>8650</v>
          </cell>
          <cell r="B3589" t="str">
            <v>BAG IN BOX ROSA FLORAL CAJA/10</v>
          </cell>
          <cell r="C3589">
            <v>1</v>
          </cell>
          <cell r="D3589">
            <v>1</v>
          </cell>
          <cell r="E3589" t="str">
            <v>Stock</v>
          </cell>
          <cell r="F3589">
            <v>8</v>
          </cell>
        </row>
        <row r="3590">
          <cell r="A3590">
            <v>8651</v>
          </cell>
          <cell r="B3590" t="str">
            <v>BAG IN BOX VERDE MANZANA CJ/10</v>
          </cell>
          <cell r="C3590">
            <v>1</v>
          </cell>
          <cell r="D3590">
            <v>1</v>
          </cell>
          <cell r="E3590" t="str">
            <v>Stock</v>
          </cell>
          <cell r="F3590">
            <v>8</v>
          </cell>
        </row>
        <row r="3591">
          <cell r="A3591">
            <v>8652</v>
          </cell>
          <cell r="B3591" t="str">
            <v>JABONERA BAG IN BOX</v>
          </cell>
          <cell r="C3591">
            <v>1</v>
          </cell>
          <cell r="D3591">
            <v>1</v>
          </cell>
          <cell r="E3591" t="str">
            <v>Stock</v>
          </cell>
          <cell r="F3591">
            <v>14</v>
          </cell>
        </row>
        <row r="3592">
          <cell r="A3592">
            <v>8653</v>
          </cell>
          <cell r="B3592" t="str">
            <v>JABONERA BAG IN BOX AUTOMATICA</v>
          </cell>
          <cell r="C3592">
            <v>1</v>
          </cell>
          <cell r="D3592">
            <v>1</v>
          </cell>
          <cell r="E3592" t="str">
            <v>Sobre Pedido</v>
          </cell>
          <cell r="F3592">
            <v>28</v>
          </cell>
        </row>
        <row r="3593">
          <cell r="A3593">
            <v>8654</v>
          </cell>
          <cell r="B3593" t="str">
            <v>PANTALLA SANITARIA AZUL</v>
          </cell>
          <cell r="C3593">
            <v>12</v>
          </cell>
          <cell r="D3593">
            <v>12</v>
          </cell>
          <cell r="E3593" t="str">
            <v>Stock</v>
          </cell>
          <cell r="F3593">
            <v>8</v>
          </cell>
        </row>
        <row r="3594">
          <cell r="A3594">
            <v>8655</v>
          </cell>
          <cell r="B3594" t="str">
            <v>PANTALLA SANITARIA VERDE</v>
          </cell>
          <cell r="C3594">
            <v>12</v>
          </cell>
          <cell r="D3594">
            <v>12</v>
          </cell>
          <cell r="E3594" t="str">
            <v>Stock</v>
          </cell>
          <cell r="F3594">
            <v>14</v>
          </cell>
        </row>
        <row r="3595">
          <cell r="A3595">
            <v>8656</v>
          </cell>
          <cell r="B3595" t="str">
            <v>PASTILLA SANITARIA 70 GR</v>
          </cell>
          <cell r="C3595">
            <v>50</v>
          </cell>
          <cell r="D3595">
            <v>50</v>
          </cell>
          <cell r="E3595" t="str">
            <v>Stock</v>
          </cell>
          <cell r="F3595">
            <v>8</v>
          </cell>
        </row>
        <row r="3596">
          <cell r="A3596">
            <v>8657</v>
          </cell>
          <cell r="B3596" t="str">
            <v>PASTILLA SANITARIA 80 GR</v>
          </cell>
          <cell r="C3596">
            <v>50</v>
          </cell>
          <cell r="D3596">
            <v>50</v>
          </cell>
          <cell r="E3596" t="str">
            <v>Stock</v>
          </cell>
          <cell r="F3596">
            <v>8</v>
          </cell>
        </row>
        <row r="3597">
          <cell r="A3597">
            <v>8658</v>
          </cell>
          <cell r="B3597" t="str">
            <v>PASTILLA SANITARIA 100 GR</v>
          </cell>
          <cell r="C3597">
            <v>50</v>
          </cell>
          <cell r="D3597">
            <v>50</v>
          </cell>
          <cell r="E3597" t="str">
            <v>Stock</v>
          </cell>
          <cell r="F3597">
            <v>8</v>
          </cell>
        </row>
        <row r="3598">
          <cell r="A3598">
            <v>8659</v>
          </cell>
          <cell r="B3598" t="str">
            <v>PANTALLA SANITARIA CON BLOCK</v>
          </cell>
          <cell r="C3598">
            <v>12</v>
          </cell>
          <cell r="D3598">
            <v>12</v>
          </cell>
          <cell r="E3598" t="str">
            <v>Stock</v>
          </cell>
          <cell r="F3598">
            <v>8</v>
          </cell>
        </row>
        <row r="3599">
          <cell r="A3599">
            <v>8660</v>
          </cell>
          <cell r="B3599" t="str">
            <v>JABONERA RELLENABLE ALTA CAPAC</v>
          </cell>
          <cell r="C3599">
            <v>1</v>
          </cell>
          <cell r="D3599">
            <v>1</v>
          </cell>
          <cell r="E3599" t="str">
            <v>Stock</v>
          </cell>
          <cell r="F3599">
            <v>21</v>
          </cell>
        </row>
        <row r="3600">
          <cell r="A3600">
            <v>8662</v>
          </cell>
          <cell r="B3600" t="str">
            <v>BAG IN BOX ROSA FLORAL 500 ML.</v>
          </cell>
          <cell r="C3600">
            <v>12</v>
          </cell>
          <cell r="D3600">
            <v>12</v>
          </cell>
          <cell r="E3600" t="str">
            <v>Sobre Pedido</v>
          </cell>
          <cell r="F3600">
            <v>28</v>
          </cell>
        </row>
        <row r="3601">
          <cell r="A3601">
            <v>8663</v>
          </cell>
          <cell r="B3601" t="str">
            <v>DESODORANTE BARRA DE 300 GRS.</v>
          </cell>
          <cell r="C3601">
            <v>1</v>
          </cell>
          <cell r="D3601">
            <v>1</v>
          </cell>
          <cell r="E3601" t="str">
            <v>Sobre Pedido</v>
          </cell>
          <cell r="F3601">
            <v>14</v>
          </cell>
        </row>
        <row r="3602">
          <cell r="A3602">
            <v>8664</v>
          </cell>
          <cell r="B3602" t="str">
            <v>DISCO FIBRA CAFE 19"</v>
          </cell>
          <cell r="C3602">
            <v>1</v>
          </cell>
          <cell r="D3602">
            <v>1</v>
          </cell>
          <cell r="E3602" t="str">
            <v>Sobre Pedido</v>
          </cell>
          <cell r="F3602">
            <v>14</v>
          </cell>
        </row>
        <row r="3603">
          <cell r="A3603">
            <v>8665</v>
          </cell>
          <cell r="B3603" t="str">
            <v>DISCO FIBRA NEGRO 19"</v>
          </cell>
          <cell r="C3603">
            <v>1</v>
          </cell>
          <cell r="D3603">
            <v>1</v>
          </cell>
          <cell r="E3603" t="str">
            <v>Sobre Pedido</v>
          </cell>
          <cell r="F3603">
            <v>14</v>
          </cell>
        </row>
        <row r="3604">
          <cell r="A3604">
            <v>8666</v>
          </cell>
          <cell r="B3604" t="str">
            <v>DISCO FIBRA VERDE 19"</v>
          </cell>
          <cell r="C3604">
            <v>1</v>
          </cell>
          <cell r="D3604">
            <v>1</v>
          </cell>
          <cell r="E3604" t="str">
            <v>Sobre Pedido</v>
          </cell>
          <cell r="F3604">
            <v>14</v>
          </cell>
        </row>
        <row r="3605">
          <cell r="A3605">
            <v>8667</v>
          </cell>
          <cell r="B3605" t="str">
            <v>CEPILLO DE MANO DE PLASTICO 15</v>
          </cell>
          <cell r="C3605">
            <v>1</v>
          </cell>
          <cell r="D3605">
            <v>1</v>
          </cell>
          <cell r="E3605" t="str">
            <v>Sobre Pedido</v>
          </cell>
          <cell r="F3605">
            <v>7</v>
          </cell>
        </row>
        <row r="3606">
          <cell r="A3606">
            <v>8668</v>
          </cell>
          <cell r="B3606" t="str">
            <v>BOMBA DE HULE P/WC</v>
          </cell>
          <cell r="C3606">
            <v>1</v>
          </cell>
          <cell r="D3606">
            <v>1</v>
          </cell>
          <cell r="E3606" t="str">
            <v>Sobre Pedido</v>
          </cell>
          <cell r="F3606">
            <v>7</v>
          </cell>
        </row>
        <row r="3607">
          <cell r="A3607">
            <v>8669</v>
          </cell>
          <cell r="B3607" t="str">
            <v>CEPILLO DE PLASTICO C/B 22X10C</v>
          </cell>
          <cell r="C3607">
            <v>1</v>
          </cell>
          <cell r="D3607">
            <v>1</v>
          </cell>
          <cell r="E3607" t="str">
            <v>Sobre Pedido</v>
          </cell>
          <cell r="F3607">
            <v>7</v>
          </cell>
        </row>
        <row r="3608">
          <cell r="A3608">
            <v>8670</v>
          </cell>
          <cell r="B3608" t="str">
            <v>DETERGENTE MULTIUSOS POLVO 9KG</v>
          </cell>
          <cell r="C3608">
            <v>1</v>
          </cell>
          <cell r="D3608">
            <v>1</v>
          </cell>
          <cell r="E3608" t="str">
            <v>Stock</v>
          </cell>
          <cell r="F3608">
            <v>8</v>
          </cell>
        </row>
        <row r="3609">
          <cell r="A3609">
            <v>8671</v>
          </cell>
          <cell r="B3609" t="str">
            <v>DESODORANTE PASTILLA 100 GR.</v>
          </cell>
          <cell r="C3609">
            <v>1</v>
          </cell>
          <cell r="D3609">
            <v>1</v>
          </cell>
          <cell r="E3609" t="str">
            <v>Sobre Pedido</v>
          </cell>
          <cell r="F3609">
            <v>21</v>
          </cell>
        </row>
        <row r="3610">
          <cell r="A3610">
            <v>8672</v>
          </cell>
          <cell r="B3610" t="str">
            <v>ATOMIZADOR DE 500 ML.C/BOTELLA</v>
          </cell>
          <cell r="C3610">
            <v>1</v>
          </cell>
          <cell r="D3610">
            <v>1</v>
          </cell>
          <cell r="E3610" t="str">
            <v>Sobre Pedido</v>
          </cell>
          <cell r="F3610">
            <v>7</v>
          </cell>
        </row>
        <row r="3611">
          <cell r="A3611">
            <v>8673</v>
          </cell>
          <cell r="B3611" t="str">
            <v>MODULO AUTOMATICO JABONERA DE</v>
          </cell>
          <cell r="C3611">
            <v>1</v>
          </cell>
          <cell r="D3611">
            <v>1</v>
          </cell>
          <cell r="E3611" t="str">
            <v>Sobre Pedido</v>
          </cell>
          <cell r="F3611">
            <v>49</v>
          </cell>
        </row>
        <row r="3612">
          <cell r="A3612">
            <v>8675</v>
          </cell>
          <cell r="B3612" t="str">
            <v>FRANELA BLANCA (ROLLO 25MX50CM</v>
          </cell>
          <cell r="C3612">
            <v>1</v>
          </cell>
          <cell r="D3612">
            <v>1</v>
          </cell>
          <cell r="E3612" t="str">
            <v>Stock</v>
          </cell>
          <cell r="F3612">
            <v>8</v>
          </cell>
        </row>
        <row r="3613">
          <cell r="A3613">
            <v>8676</v>
          </cell>
          <cell r="B3613" t="str">
            <v>FRANELA GRIS (ROLLO 25MX50CM)</v>
          </cell>
          <cell r="C3613">
            <v>1</v>
          </cell>
          <cell r="D3613">
            <v>1</v>
          </cell>
          <cell r="E3613" t="str">
            <v>Stock</v>
          </cell>
          <cell r="F3613">
            <v>8</v>
          </cell>
        </row>
        <row r="3614">
          <cell r="A3614">
            <v>8677</v>
          </cell>
          <cell r="B3614" t="str">
            <v>FRANELA ROJA (ROLLO 25MX50CM)</v>
          </cell>
          <cell r="C3614">
            <v>1</v>
          </cell>
          <cell r="D3614">
            <v>1</v>
          </cell>
          <cell r="E3614" t="str">
            <v>Stock</v>
          </cell>
          <cell r="F3614">
            <v>8</v>
          </cell>
        </row>
        <row r="3615">
          <cell r="A3615">
            <v>8678</v>
          </cell>
          <cell r="B3615" t="str">
            <v>JERGA BLANCA (ROLLO 25MX50CM)</v>
          </cell>
          <cell r="C3615">
            <v>1</v>
          </cell>
          <cell r="D3615">
            <v>1</v>
          </cell>
          <cell r="E3615" t="str">
            <v>Stock</v>
          </cell>
          <cell r="F3615">
            <v>8</v>
          </cell>
        </row>
        <row r="3616">
          <cell r="A3616">
            <v>8679</v>
          </cell>
          <cell r="B3616" t="str">
            <v>JERGA COLOR (ROLLO 25MX50CM)</v>
          </cell>
          <cell r="C3616">
            <v>1</v>
          </cell>
          <cell r="D3616">
            <v>1</v>
          </cell>
          <cell r="E3616" t="str">
            <v>Stock</v>
          </cell>
          <cell r="F3616">
            <v>8</v>
          </cell>
        </row>
        <row r="3617">
          <cell r="A3617">
            <v>8680</v>
          </cell>
          <cell r="B3617" t="str">
            <v>VASO CONICO 104 (CAJA C/5000)</v>
          </cell>
          <cell r="C3617">
            <v>1</v>
          </cell>
          <cell r="D3617">
            <v>1</v>
          </cell>
          <cell r="E3617" t="str">
            <v>Stock</v>
          </cell>
          <cell r="F3617">
            <v>8</v>
          </cell>
        </row>
        <row r="3618">
          <cell r="A3618">
            <v>8681</v>
          </cell>
          <cell r="B3618" t="str">
            <v>VASO CONICO 104-R (CAJA)</v>
          </cell>
          <cell r="C3618">
            <v>1</v>
          </cell>
          <cell r="D3618">
            <v>1</v>
          </cell>
          <cell r="E3618" t="str">
            <v>Stock</v>
          </cell>
          <cell r="F3618">
            <v>8</v>
          </cell>
        </row>
        <row r="3619">
          <cell r="A3619">
            <v>8682</v>
          </cell>
          <cell r="B3619" t="str">
            <v>VASO CONICO 106 (CAJA C/5000)</v>
          </cell>
          <cell r="C3619">
            <v>1</v>
          </cell>
          <cell r="D3619">
            <v>1</v>
          </cell>
          <cell r="E3619" t="str">
            <v>Stock</v>
          </cell>
          <cell r="F3619">
            <v>8</v>
          </cell>
        </row>
        <row r="3620">
          <cell r="A3620">
            <v>8683</v>
          </cell>
          <cell r="B3620" t="str">
            <v>VASO CONICO 106R (CAJA C/5000)</v>
          </cell>
          <cell r="C3620">
            <v>1</v>
          </cell>
          <cell r="D3620">
            <v>1</v>
          </cell>
          <cell r="E3620" t="str">
            <v>Stock</v>
          </cell>
          <cell r="F3620">
            <v>8</v>
          </cell>
        </row>
        <row r="3621">
          <cell r="A3621">
            <v>8685</v>
          </cell>
          <cell r="B3621" t="str">
            <v>JALADOR P/PISOS NACIONAL 40 CM</v>
          </cell>
          <cell r="C3621">
            <v>10</v>
          </cell>
          <cell r="D3621">
            <v>10</v>
          </cell>
          <cell r="E3621" t="str">
            <v>Stock</v>
          </cell>
          <cell r="F3621">
            <v>8</v>
          </cell>
        </row>
        <row r="3622">
          <cell r="A3622">
            <v>8686</v>
          </cell>
          <cell r="B3622" t="str">
            <v>JALADOR P/PISOS NACIONAL 50 CM</v>
          </cell>
          <cell r="C3622">
            <v>10</v>
          </cell>
          <cell r="D3622">
            <v>10</v>
          </cell>
          <cell r="E3622" t="str">
            <v>Stock</v>
          </cell>
          <cell r="F3622">
            <v>8</v>
          </cell>
        </row>
        <row r="3623">
          <cell r="A3623">
            <v>8687</v>
          </cell>
          <cell r="B3623" t="str">
            <v>CEPILLO TIPO PLANCHA</v>
          </cell>
          <cell r="C3623">
            <v>48</v>
          </cell>
          <cell r="D3623">
            <v>48</v>
          </cell>
          <cell r="E3623" t="str">
            <v>Stock</v>
          </cell>
          <cell r="F3623">
            <v>8</v>
          </cell>
        </row>
        <row r="3624">
          <cell r="A3624">
            <v>8688</v>
          </cell>
          <cell r="B3624" t="str">
            <v>CEPILLO SANITARIO NACIONAL</v>
          </cell>
          <cell r="C3624">
            <v>24</v>
          </cell>
          <cell r="D3624">
            <v>24</v>
          </cell>
          <cell r="E3624" t="str">
            <v>Stock</v>
          </cell>
          <cell r="F3624">
            <v>8</v>
          </cell>
        </row>
        <row r="3625">
          <cell r="A3625">
            <v>8689</v>
          </cell>
          <cell r="B3625" t="str">
            <v>CEPILLO SANITARIO C/RECIP.NAC.</v>
          </cell>
          <cell r="C3625">
            <v>30</v>
          </cell>
          <cell r="D3625">
            <v>30</v>
          </cell>
          <cell r="E3625" t="str">
            <v>Stock</v>
          </cell>
          <cell r="F3625">
            <v>8</v>
          </cell>
        </row>
        <row r="3626">
          <cell r="A3626">
            <v>8690</v>
          </cell>
          <cell r="B3626" t="str">
            <v>ESCOBA TIPO CEPILLO</v>
          </cell>
          <cell r="C3626">
            <v>24</v>
          </cell>
          <cell r="D3626">
            <v>24</v>
          </cell>
          <cell r="E3626" t="str">
            <v>Stock</v>
          </cell>
          <cell r="F3626">
            <v>8</v>
          </cell>
        </row>
        <row r="3627">
          <cell r="A3627">
            <v>8691</v>
          </cell>
          <cell r="B3627" t="str">
            <v>ESCOBA TIPO CEPILLO EXTRA</v>
          </cell>
          <cell r="C3627">
            <v>24</v>
          </cell>
          <cell r="D3627">
            <v>24</v>
          </cell>
          <cell r="E3627" t="str">
            <v>Stock</v>
          </cell>
          <cell r="F3627">
            <v>8</v>
          </cell>
        </row>
        <row r="3628">
          <cell r="A3628">
            <v>8692</v>
          </cell>
          <cell r="B3628" t="str">
            <v>ESCOBA TIPO ABANICO</v>
          </cell>
          <cell r="C3628">
            <v>1</v>
          </cell>
          <cell r="D3628">
            <v>1</v>
          </cell>
          <cell r="E3628" t="str">
            <v>Stock</v>
          </cell>
          <cell r="F3628">
            <v>8</v>
          </cell>
        </row>
        <row r="3629">
          <cell r="A3629">
            <v>8693</v>
          </cell>
          <cell r="B3629" t="str">
            <v>ESCOBA TIPO ABANICO EXTRA</v>
          </cell>
          <cell r="C3629">
            <v>20</v>
          </cell>
          <cell r="D3629">
            <v>20</v>
          </cell>
          <cell r="E3629" t="str">
            <v>Stock</v>
          </cell>
          <cell r="F3629">
            <v>8</v>
          </cell>
        </row>
        <row r="3630">
          <cell r="A3630">
            <v>8694</v>
          </cell>
          <cell r="B3630" t="str">
            <v>JALADOR PISOS ECON.M/MADERA 40</v>
          </cell>
          <cell r="C3630">
            <v>10</v>
          </cell>
          <cell r="D3630">
            <v>10</v>
          </cell>
          <cell r="E3630" t="str">
            <v>Stock</v>
          </cell>
          <cell r="F3630">
            <v>8</v>
          </cell>
        </row>
        <row r="3631">
          <cell r="A3631">
            <v>8695</v>
          </cell>
          <cell r="B3631" t="str">
            <v>JALADOR PISOS ECON.M/MADERA 50</v>
          </cell>
          <cell r="C3631">
            <v>10</v>
          </cell>
          <cell r="D3631">
            <v>10</v>
          </cell>
          <cell r="E3631" t="str">
            <v>Stock</v>
          </cell>
          <cell r="F3631">
            <v>8</v>
          </cell>
        </row>
        <row r="3632">
          <cell r="A3632">
            <v>8696</v>
          </cell>
          <cell r="B3632" t="str">
            <v>JALADOR PISOS ECON.M/MET.PL.40</v>
          </cell>
          <cell r="C3632">
            <v>10</v>
          </cell>
          <cell r="D3632">
            <v>10</v>
          </cell>
          <cell r="E3632" t="str">
            <v>Stock</v>
          </cell>
          <cell r="F3632">
            <v>8</v>
          </cell>
        </row>
        <row r="3633">
          <cell r="A3633">
            <v>8697</v>
          </cell>
          <cell r="B3633" t="str">
            <v>JALADOR PISOS ECON.M/MET.PL.50</v>
          </cell>
          <cell r="C3633">
            <v>10</v>
          </cell>
          <cell r="D3633">
            <v>10</v>
          </cell>
          <cell r="E3633" t="str">
            <v>Stock</v>
          </cell>
          <cell r="F3633">
            <v>8</v>
          </cell>
        </row>
        <row r="3634">
          <cell r="A3634">
            <v>8698</v>
          </cell>
          <cell r="B3634" t="str">
            <v>CEPILLO MANO DE LEON M/PLASTIC</v>
          </cell>
          <cell r="C3634">
            <v>1</v>
          </cell>
          <cell r="D3634">
            <v>1</v>
          </cell>
          <cell r="E3634" t="str">
            <v>Stock</v>
          </cell>
          <cell r="F3634">
            <v>8</v>
          </cell>
        </row>
        <row r="3635">
          <cell r="A3635">
            <v>8699</v>
          </cell>
          <cell r="B3635" t="str">
            <v>BOMBA DESTAPACAÑOS M/MADERA14C</v>
          </cell>
          <cell r="C3635">
            <v>1</v>
          </cell>
          <cell r="D3635">
            <v>1</v>
          </cell>
          <cell r="E3635" t="str">
            <v>Stock</v>
          </cell>
          <cell r="F3635">
            <v>8</v>
          </cell>
        </row>
        <row r="3636">
          <cell r="A3636">
            <v>8700</v>
          </cell>
          <cell r="B3636" t="str">
            <v>RECOGEDOR LAMINA M/MADERA</v>
          </cell>
          <cell r="C3636">
            <v>1</v>
          </cell>
          <cell r="D3636">
            <v>1</v>
          </cell>
          <cell r="E3636" t="str">
            <v>Stock</v>
          </cell>
          <cell r="F3636">
            <v>8</v>
          </cell>
        </row>
        <row r="3637">
          <cell r="A3637">
            <v>8701</v>
          </cell>
          <cell r="B3637" t="str">
            <v>FIBRA BLANCA ECONOM. CAJA C/40</v>
          </cell>
          <cell r="C3637">
            <v>1</v>
          </cell>
          <cell r="D3637">
            <v>1</v>
          </cell>
          <cell r="E3637" t="str">
            <v>Stock</v>
          </cell>
          <cell r="F3637">
            <v>8</v>
          </cell>
        </row>
        <row r="3638">
          <cell r="A3638">
            <v>8702</v>
          </cell>
          <cell r="B3638" t="str">
            <v>FIBRA NEGRA ECONOM. CAJA C/20</v>
          </cell>
          <cell r="C3638">
            <v>1</v>
          </cell>
          <cell r="D3638">
            <v>1</v>
          </cell>
          <cell r="E3638" t="str">
            <v>Stock</v>
          </cell>
          <cell r="F3638">
            <v>8</v>
          </cell>
        </row>
        <row r="3639">
          <cell r="A3639">
            <v>8703</v>
          </cell>
          <cell r="B3639" t="str">
            <v>FIBRA VERDE ECONOM. CAJA C/60</v>
          </cell>
          <cell r="C3639">
            <v>1</v>
          </cell>
          <cell r="D3639">
            <v>1</v>
          </cell>
          <cell r="E3639" t="str">
            <v>Stock</v>
          </cell>
          <cell r="F3639">
            <v>8</v>
          </cell>
        </row>
        <row r="3640">
          <cell r="A3640">
            <v>8704</v>
          </cell>
          <cell r="B3640" t="str">
            <v>RECOGEDOR PLASTICO C/MANGO</v>
          </cell>
          <cell r="C3640">
            <v>10</v>
          </cell>
          <cell r="D3640">
            <v>10</v>
          </cell>
          <cell r="E3640" t="str">
            <v>Stock</v>
          </cell>
          <cell r="F3640">
            <v>8</v>
          </cell>
        </row>
        <row r="3641">
          <cell r="A3641">
            <v>8705</v>
          </cell>
          <cell r="B3641" t="str">
            <v>ESCOBA T. CEPILLO MANGO MADERA</v>
          </cell>
          <cell r="C3641">
            <v>1</v>
          </cell>
          <cell r="D3641">
            <v>1</v>
          </cell>
          <cell r="E3641" t="str">
            <v>Stock</v>
          </cell>
          <cell r="F3641">
            <v>21</v>
          </cell>
        </row>
        <row r="3642">
          <cell r="A3642">
            <v>8706</v>
          </cell>
          <cell r="B3642" t="str">
            <v>ESCOBA T. ABANICO MANGO MADERA</v>
          </cell>
          <cell r="C3642">
            <v>1</v>
          </cell>
          <cell r="D3642">
            <v>1</v>
          </cell>
          <cell r="E3642" t="str">
            <v>Sobre Pedido</v>
          </cell>
          <cell r="F3642">
            <v>28</v>
          </cell>
        </row>
        <row r="3643">
          <cell r="A3643">
            <v>8710</v>
          </cell>
          <cell r="B3643" t="str">
            <v>RCP RECOGEDOR LOBBY PRO</v>
          </cell>
          <cell r="C3643">
            <v>1</v>
          </cell>
          <cell r="D3643">
            <v>1</v>
          </cell>
          <cell r="E3643" t="str">
            <v>Sobre Pedido</v>
          </cell>
          <cell r="F3643">
            <v>7</v>
          </cell>
        </row>
        <row r="3644">
          <cell r="A3644">
            <v>8711</v>
          </cell>
          <cell r="B3644" t="str">
            <v>RCP CUBETA C/EXPRIMIDOR 28 QT.</v>
          </cell>
          <cell r="C3644">
            <v>1</v>
          </cell>
          <cell r="D3644">
            <v>1</v>
          </cell>
          <cell r="E3644" t="str">
            <v>Sobre Pedido</v>
          </cell>
          <cell r="F3644">
            <v>7</v>
          </cell>
        </row>
        <row r="3645">
          <cell r="A3645">
            <v>8712</v>
          </cell>
          <cell r="B3645" t="str">
            <v>RCP CARRITO DE ASEADOR NEGRO</v>
          </cell>
          <cell r="C3645">
            <v>1</v>
          </cell>
          <cell r="D3645">
            <v>1</v>
          </cell>
          <cell r="E3645" t="str">
            <v>Sobre Pedido</v>
          </cell>
          <cell r="F3645">
            <v>7</v>
          </cell>
        </row>
        <row r="3646">
          <cell r="A3646">
            <v>8713</v>
          </cell>
          <cell r="B3646" t="str">
            <v>RCP BASURERO SLIM JIM BEIGE</v>
          </cell>
          <cell r="C3646">
            <v>1</v>
          </cell>
          <cell r="D3646">
            <v>1</v>
          </cell>
          <cell r="E3646" t="str">
            <v>Sobre Pedido</v>
          </cell>
          <cell r="F3646">
            <v>7</v>
          </cell>
        </row>
        <row r="3647">
          <cell r="A3647">
            <v>8801</v>
          </cell>
          <cell r="B3647" t="str">
            <v>ODOCONTROL I</v>
          </cell>
          <cell r="C3647">
            <v>1</v>
          </cell>
          <cell r="D3647">
            <v>1</v>
          </cell>
          <cell r="E3647" t="str">
            <v>Sobre Pedido</v>
          </cell>
          <cell r="F3647">
            <v>14</v>
          </cell>
        </row>
        <row r="3648">
          <cell r="A3648">
            <v>8802</v>
          </cell>
          <cell r="B3648" t="str">
            <v>DESPACHADOR DE T.EN 1 PZA</v>
          </cell>
          <cell r="C3648">
            <v>1</v>
          </cell>
          <cell r="D3648">
            <v>1</v>
          </cell>
          <cell r="E3648" t="str">
            <v>Sobre Pedido</v>
          </cell>
          <cell r="F3648">
            <v>14</v>
          </cell>
        </row>
        <row r="3649">
          <cell r="A3649">
            <v>8803</v>
          </cell>
          <cell r="B3649" t="str">
            <v>DESP. D/TOALLA MANOS LIBRES</v>
          </cell>
          <cell r="C3649">
            <v>1</v>
          </cell>
          <cell r="D3649">
            <v>1</v>
          </cell>
          <cell r="E3649" t="str">
            <v>Sobre Pedido</v>
          </cell>
          <cell r="F3649">
            <v>14</v>
          </cell>
        </row>
        <row r="3650">
          <cell r="A3650">
            <v>8804</v>
          </cell>
          <cell r="B3650" t="str">
            <v>DESPACH.DE TOALLA EN ROLLO HUM</v>
          </cell>
          <cell r="C3650">
            <v>1</v>
          </cell>
          <cell r="D3650">
            <v>1</v>
          </cell>
          <cell r="E3650" t="str">
            <v>Sobre Pedido</v>
          </cell>
          <cell r="F3650">
            <v>14</v>
          </cell>
        </row>
        <row r="3651">
          <cell r="A3651">
            <v>8806</v>
          </cell>
          <cell r="B3651" t="str">
            <v>KEY ODOCONTROL VI</v>
          </cell>
          <cell r="C3651">
            <v>1</v>
          </cell>
          <cell r="D3651">
            <v>1</v>
          </cell>
          <cell r="E3651" t="str">
            <v>Sobre Pedido</v>
          </cell>
          <cell r="F3651">
            <v>14</v>
          </cell>
        </row>
        <row r="3652">
          <cell r="A3652">
            <v>8807</v>
          </cell>
          <cell r="B3652" t="str">
            <v>ODOCONTROL VI TIPO "M"</v>
          </cell>
          <cell r="C3652">
            <v>1</v>
          </cell>
          <cell r="D3652">
            <v>1</v>
          </cell>
          <cell r="E3652" t="str">
            <v>Sobre Pedido</v>
          </cell>
          <cell r="F3652">
            <v>14</v>
          </cell>
        </row>
        <row r="3653">
          <cell r="A3653">
            <v>8809</v>
          </cell>
          <cell r="B3653" t="str">
            <v>JABONERA RELLENABLE</v>
          </cell>
          <cell r="C3653">
            <v>1</v>
          </cell>
          <cell r="D3653">
            <v>1</v>
          </cell>
          <cell r="E3653" t="str">
            <v>Sobre Pedido</v>
          </cell>
          <cell r="F3653">
            <v>21</v>
          </cell>
        </row>
        <row r="3654">
          <cell r="A3654">
            <v>8810</v>
          </cell>
          <cell r="B3654" t="str">
            <v>DESPACH.DE TOALLA INTERDOB.BCO</v>
          </cell>
          <cell r="C3654">
            <v>1</v>
          </cell>
          <cell r="D3654">
            <v>1</v>
          </cell>
          <cell r="E3654" t="str">
            <v>Sobre Pedido</v>
          </cell>
          <cell r="F3654">
            <v>7</v>
          </cell>
        </row>
        <row r="3655">
          <cell r="A3655">
            <v>8811</v>
          </cell>
          <cell r="B3655" t="str">
            <v>JABONERA KEY COLOR HUMO 1 PZA</v>
          </cell>
          <cell r="C3655">
            <v>1</v>
          </cell>
          <cell r="D3655">
            <v>1</v>
          </cell>
          <cell r="E3655" t="str">
            <v>Sobre Pedido</v>
          </cell>
          <cell r="F3655">
            <v>21</v>
          </cell>
        </row>
        <row r="3656">
          <cell r="A3656">
            <v>8812</v>
          </cell>
          <cell r="B3656" t="str">
            <v>DESPACHADOR DE TOAL 1 PZA</v>
          </cell>
          <cell r="C3656">
            <v>1</v>
          </cell>
          <cell r="D3656">
            <v>1</v>
          </cell>
          <cell r="E3656" t="str">
            <v>Sobre Pedido</v>
          </cell>
          <cell r="F3656">
            <v>21</v>
          </cell>
        </row>
        <row r="3657">
          <cell r="A3657">
            <v>8813</v>
          </cell>
          <cell r="B3657" t="str">
            <v>JABONERA KEY COLOR BEIGE</v>
          </cell>
          <cell r="C3657">
            <v>1</v>
          </cell>
          <cell r="D3657">
            <v>1</v>
          </cell>
          <cell r="E3657" t="str">
            <v>Sobre Pedido</v>
          </cell>
          <cell r="F3657">
            <v>14</v>
          </cell>
        </row>
        <row r="3658">
          <cell r="A3658">
            <v>8814</v>
          </cell>
          <cell r="B3658" t="str">
            <v>TOALLERO Z-600</v>
          </cell>
          <cell r="C3658">
            <v>1</v>
          </cell>
          <cell r="D3658">
            <v>1</v>
          </cell>
          <cell r="E3658" t="str">
            <v>Sobre Pedido</v>
          </cell>
          <cell r="F3658">
            <v>14</v>
          </cell>
        </row>
        <row r="3659">
          <cell r="A3659">
            <v>8815</v>
          </cell>
          <cell r="B3659" t="str">
            <v>JABONERA RELLENABLE 30 OZ.</v>
          </cell>
          <cell r="C3659">
            <v>1</v>
          </cell>
          <cell r="D3659">
            <v>1</v>
          </cell>
          <cell r="E3659" t="str">
            <v>Sobre Pedido</v>
          </cell>
          <cell r="F3659">
            <v>7</v>
          </cell>
        </row>
        <row r="3660">
          <cell r="A3660">
            <v>8816</v>
          </cell>
          <cell r="B3660" t="str">
            <v>JABONERA MARMOL ITALIANO</v>
          </cell>
          <cell r="C3660">
            <v>1</v>
          </cell>
          <cell r="D3660">
            <v>1</v>
          </cell>
          <cell r="E3660" t="str">
            <v>Sobre Pedido</v>
          </cell>
          <cell r="F3660">
            <v>14</v>
          </cell>
        </row>
        <row r="3661">
          <cell r="A3661">
            <v>8817</v>
          </cell>
          <cell r="B3661" t="str">
            <v>JABONERA MARMOL CAFE</v>
          </cell>
          <cell r="C3661">
            <v>1</v>
          </cell>
          <cell r="D3661">
            <v>1</v>
          </cell>
          <cell r="E3661" t="str">
            <v>Sobre Pedido</v>
          </cell>
          <cell r="F3661">
            <v>14</v>
          </cell>
        </row>
        <row r="3662">
          <cell r="A3662">
            <v>8818</v>
          </cell>
          <cell r="B3662" t="str">
            <v>JABONERA ORO</v>
          </cell>
          <cell r="C3662">
            <v>1</v>
          </cell>
          <cell r="D3662">
            <v>1</v>
          </cell>
          <cell r="E3662" t="str">
            <v>Sobre Pedido</v>
          </cell>
          <cell r="F3662">
            <v>14</v>
          </cell>
        </row>
        <row r="3663">
          <cell r="A3663">
            <v>8819</v>
          </cell>
          <cell r="B3663" t="str">
            <v>JABONERA HUMO</v>
          </cell>
          <cell r="C3663">
            <v>1</v>
          </cell>
          <cell r="D3663">
            <v>1</v>
          </cell>
          <cell r="E3663" t="str">
            <v>Sobre Pedido</v>
          </cell>
          <cell r="F3663">
            <v>14</v>
          </cell>
        </row>
        <row r="3664">
          <cell r="A3664">
            <v>8820</v>
          </cell>
          <cell r="B3664" t="str">
            <v>JABONERA INDUSTRIAL COMODATO</v>
          </cell>
          <cell r="C3664">
            <v>1</v>
          </cell>
          <cell r="D3664">
            <v>1</v>
          </cell>
          <cell r="E3664" t="str">
            <v>Stock</v>
          </cell>
          <cell r="F3664">
            <v>21</v>
          </cell>
        </row>
        <row r="3665">
          <cell r="A3665">
            <v>8821</v>
          </cell>
          <cell r="B3665" t="str">
            <v>DESP. TOALLA EN ROLLO BLANCO</v>
          </cell>
          <cell r="C3665">
            <v>1</v>
          </cell>
          <cell r="D3665">
            <v>1</v>
          </cell>
          <cell r="E3665" t="str">
            <v>Stock</v>
          </cell>
          <cell r="F3665">
            <v>14</v>
          </cell>
        </row>
        <row r="3666">
          <cell r="A3666">
            <v>8822</v>
          </cell>
          <cell r="B3666" t="str">
            <v>DESPACHADOR DOBLE R 1 PZA</v>
          </cell>
          <cell r="C3666">
            <v>1</v>
          </cell>
          <cell r="D3666">
            <v>1</v>
          </cell>
          <cell r="E3666" t="str">
            <v>Stock</v>
          </cell>
          <cell r="F3666">
            <v>21</v>
          </cell>
        </row>
        <row r="3667">
          <cell r="A3667">
            <v>8823</v>
          </cell>
          <cell r="B3667" t="str">
            <v>DESPACHADOR MINIROL 1 PZA</v>
          </cell>
          <cell r="C3667">
            <v>1</v>
          </cell>
          <cell r="D3667">
            <v>1</v>
          </cell>
          <cell r="E3667" t="str">
            <v>Stock</v>
          </cell>
          <cell r="F3667">
            <v>21</v>
          </cell>
        </row>
        <row r="3668">
          <cell r="A3668">
            <v>8824</v>
          </cell>
          <cell r="B3668" t="str">
            <v>DESPACHADOR JUMBO 2"</v>
          </cell>
          <cell r="C3668">
            <v>1</v>
          </cell>
          <cell r="D3668">
            <v>1</v>
          </cell>
          <cell r="E3668" t="str">
            <v>Stock</v>
          </cell>
          <cell r="F3668">
            <v>14</v>
          </cell>
        </row>
        <row r="3669">
          <cell r="A3669">
            <v>8831</v>
          </cell>
          <cell r="B3669" t="str">
            <v>NUEVA JABONERA KEY BLANCA</v>
          </cell>
          <cell r="C3669">
            <v>1</v>
          </cell>
          <cell r="D3669">
            <v>1</v>
          </cell>
          <cell r="E3669" t="str">
            <v>Stock</v>
          </cell>
          <cell r="F3669">
            <v>21</v>
          </cell>
        </row>
        <row r="3670">
          <cell r="A3670">
            <v>8832</v>
          </cell>
          <cell r="B3670" t="str">
            <v>DESPACHADOR CARROUS 1 PZA</v>
          </cell>
          <cell r="C3670">
            <v>1</v>
          </cell>
          <cell r="D3670">
            <v>1</v>
          </cell>
          <cell r="E3670" t="str">
            <v>Stock</v>
          </cell>
          <cell r="F3670">
            <v>21</v>
          </cell>
        </row>
        <row r="3671">
          <cell r="A3671">
            <v>8833</v>
          </cell>
          <cell r="B3671" t="str">
            <v>DESPACHADOR MAXIROL 1 PZA</v>
          </cell>
          <cell r="C3671">
            <v>1</v>
          </cell>
          <cell r="D3671">
            <v>1</v>
          </cell>
          <cell r="E3671" t="str">
            <v>Stock</v>
          </cell>
          <cell r="F3671">
            <v>21</v>
          </cell>
        </row>
        <row r="3672">
          <cell r="A3672">
            <v>8835</v>
          </cell>
          <cell r="B3672" t="str">
            <v>DESPACHADOR TABARCA 1 PZA</v>
          </cell>
          <cell r="C3672">
            <v>1</v>
          </cell>
          <cell r="D3672">
            <v>1</v>
          </cell>
          <cell r="E3672" t="str">
            <v>Stock</v>
          </cell>
          <cell r="F3672">
            <v>21</v>
          </cell>
        </row>
        <row r="3673">
          <cell r="A3673">
            <v>8836</v>
          </cell>
          <cell r="B3673" t="str">
            <v>DESPACHADOR MAXIRROLLO BLANCO</v>
          </cell>
          <cell r="C3673">
            <v>1</v>
          </cell>
          <cell r="D3673">
            <v>1</v>
          </cell>
          <cell r="E3673" t="str">
            <v>Stock</v>
          </cell>
          <cell r="F3673">
            <v>14</v>
          </cell>
        </row>
        <row r="3674">
          <cell r="A3674">
            <v>8837</v>
          </cell>
          <cell r="B3674" t="str">
            <v>DOSIF. NS-510R-PERISTAL, 1 SOL</v>
          </cell>
          <cell r="C3674">
            <v>1</v>
          </cell>
          <cell r="D3674">
            <v>1</v>
          </cell>
          <cell r="E3674" t="str">
            <v>Stock</v>
          </cell>
          <cell r="F3674">
            <v>7</v>
          </cell>
        </row>
        <row r="3675">
          <cell r="A3675">
            <v>8840</v>
          </cell>
          <cell r="B3675" t="str">
            <v>KIT ACCESORIOS P/ASPER. HYDRO</v>
          </cell>
          <cell r="C3675">
            <v>1</v>
          </cell>
          <cell r="D3675">
            <v>1</v>
          </cell>
          <cell r="E3675" t="str">
            <v>Stock</v>
          </cell>
          <cell r="F3675">
            <v>14</v>
          </cell>
        </row>
        <row r="3676">
          <cell r="A3676">
            <v>8841</v>
          </cell>
          <cell r="B3676" t="str">
            <v>DOSIF.NS-520 PERIST.P/LAV-100</v>
          </cell>
          <cell r="C3676">
            <v>1</v>
          </cell>
          <cell r="D3676">
            <v>1</v>
          </cell>
          <cell r="E3676" t="str">
            <v>Stock</v>
          </cell>
          <cell r="F3676">
            <v>14</v>
          </cell>
        </row>
        <row r="3677">
          <cell r="A3677">
            <v>8842</v>
          </cell>
          <cell r="B3677" t="str">
            <v>DOSIFICADOR HYDRO MOD-932</v>
          </cell>
          <cell r="C3677">
            <v>1</v>
          </cell>
          <cell r="D3677">
            <v>1</v>
          </cell>
          <cell r="E3677" t="str">
            <v>Stock</v>
          </cell>
          <cell r="F3677">
            <v>14</v>
          </cell>
        </row>
        <row r="3678">
          <cell r="A3678">
            <v>8843</v>
          </cell>
          <cell r="B3678" t="str">
            <v>DOSIF. P/DETERG.C/POLVO MP-200</v>
          </cell>
          <cell r="C3678">
            <v>1</v>
          </cell>
          <cell r="D3678">
            <v>1</v>
          </cell>
          <cell r="E3678" t="str">
            <v>Stock</v>
          </cell>
          <cell r="F3678">
            <v>7</v>
          </cell>
        </row>
        <row r="3679">
          <cell r="A3679">
            <v>8844</v>
          </cell>
          <cell r="B3679" t="str">
            <v>DESPACHADOR VERSATWIN 2.5"</v>
          </cell>
          <cell r="C3679">
            <v>1</v>
          </cell>
          <cell r="D3679">
            <v>1</v>
          </cell>
          <cell r="E3679" t="str">
            <v>Stock</v>
          </cell>
          <cell r="F3679">
            <v>21</v>
          </cell>
        </row>
        <row r="3680">
          <cell r="A3680">
            <v>8845</v>
          </cell>
          <cell r="B3680" t="str">
            <v>DESPACHADOR VERSATWIN 2.5"</v>
          </cell>
          <cell r="C3680">
            <v>1</v>
          </cell>
          <cell r="D3680">
            <v>1</v>
          </cell>
          <cell r="E3680" t="str">
            <v>Stock</v>
          </cell>
          <cell r="F3680">
            <v>21</v>
          </cell>
        </row>
        <row r="3681">
          <cell r="A3681">
            <v>8846</v>
          </cell>
          <cell r="B3681" t="str">
            <v>DOSIFICADOR HERMETICO UMP-200</v>
          </cell>
          <cell r="C3681">
            <v>1</v>
          </cell>
          <cell r="D3681">
            <v>1</v>
          </cell>
          <cell r="E3681" t="str">
            <v>Stock</v>
          </cell>
          <cell r="F3681">
            <v>7</v>
          </cell>
        </row>
        <row r="3682">
          <cell r="A3682">
            <v>8847</v>
          </cell>
          <cell r="B3682" t="str">
            <v>CONTENEDOR P/DETERG.ENCAPSULAD</v>
          </cell>
          <cell r="C3682">
            <v>1</v>
          </cell>
          <cell r="D3682">
            <v>1</v>
          </cell>
          <cell r="E3682" t="str">
            <v>Stock</v>
          </cell>
          <cell r="F3682">
            <v>7</v>
          </cell>
        </row>
        <row r="3683">
          <cell r="A3683">
            <v>8848</v>
          </cell>
          <cell r="B3683" t="str">
            <v>DOSIFICADOR 1 PROD. SP-3844</v>
          </cell>
          <cell r="C3683">
            <v>1</v>
          </cell>
          <cell r="D3683">
            <v>1</v>
          </cell>
          <cell r="E3683" t="str">
            <v>Stock</v>
          </cell>
          <cell r="F3683">
            <v>7</v>
          </cell>
        </row>
        <row r="3684">
          <cell r="A3684">
            <v>8849</v>
          </cell>
          <cell r="B3684" t="str">
            <v>DOSIFICADOR S.B. 4 BOTONES HYD</v>
          </cell>
          <cell r="C3684">
            <v>1</v>
          </cell>
          <cell r="D3684">
            <v>1</v>
          </cell>
          <cell r="E3684" t="str">
            <v>Stock</v>
          </cell>
          <cell r="F3684">
            <v>21</v>
          </cell>
        </row>
        <row r="3685">
          <cell r="A3685">
            <v>8856</v>
          </cell>
          <cell r="B3685" t="str">
            <v>DOSIFICADOR P/DET.LIQ.MP 200 L</v>
          </cell>
          <cell r="C3685">
            <v>1</v>
          </cell>
          <cell r="D3685">
            <v>1</v>
          </cell>
          <cell r="E3685" t="str">
            <v>Stock</v>
          </cell>
          <cell r="F3685">
            <v>7</v>
          </cell>
        </row>
        <row r="3686">
          <cell r="A3686">
            <v>8860</v>
          </cell>
          <cell r="B3686" t="str">
            <v>NUEVA JABONERA KEY HUMO</v>
          </cell>
          <cell r="C3686">
            <v>1</v>
          </cell>
          <cell r="D3686">
            <v>1</v>
          </cell>
          <cell r="E3686" t="str">
            <v>Stock</v>
          </cell>
          <cell r="F3686">
            <v>21</v>
          </cell>
        </row>
        <row r="3687">
          <cell r="A3687">
            <v>8863</v>
          </cell>
          <cell r="B3687" t="str">
            <v>DOSIFICADOR LIQ. GOTEADOR</v>
          </cell>
          <cell r="C3687">
            <v>15</v>
          </cell>
          <cell r="D3687">
            <v>15</v>
          </cell>
          <cell r="E3687" t="str">
            <v>Stock</v>
          </cell>
          <cell r="F3687">
            <v>7</v>
          </cell>
        </row>
        <row r="3688">
          <cell r="A3688">
            <v>8866</v>
          </cell>
          <cell r="B3688" t="str">
            <v>DISIFICADOR SANOR CENTURY</v>
          </cell>
          <cell r="C3688">
            <v>1</v>
          </cell>
          <cell r="D3688">
            <v>1</v>
          </cell>
          <cell r="E3688" t="str">
            <v>Stock</v>
          </cell>
          <cell r="F3688">
            <v>7</v>
          </cell>
        </row>
        <row r="3689">
          <cell r="A3689">
            <v>8867</v>
          </cell>
          <cell r="B3689" t="str">
            <v>PROPORCIONADOR MCA. DEMA MOD 1</v>
          </cell>
          <cell r="C3689">
            <v>1</v>
          </cell>
          <cell r="D3689">
            <v>1</v>
          </cell>
          <cell r="E3689" t="str">
            <v>Stock</v>
          </cell>
          <cell r="F3689">
            <v>21</v>
          </cell>
        </row>
        <row r="3690">
          <cell r="A3690">
            <v>8868</v>
          </cell>
          <cell r="B3690" t="str">
            <v>KEY ODOCONTROL DE SERV.ALTA CO</v>
          </cell>
          <cell r="C3690">
            <v>1</v>
          </cell>
          <cell r="D3690">
            <v>1</v>
          </cell>
          <cell r="E3690" t="str">
            <v>Stock</v>
          </cell>
          <cell r="F3690">
            <v>7</v>
          </cell>
        </row>
        <row r="3691">
          <cell r="A3691">
            <v>8869</v>
          </cell>
          <cell r="B3691" t="str">
            <v>JABONERA INDUSTRIAL COMPLETA</v>
          </cell>
          <cell r="C3691">
            <v>1</v>
          </cell>
          <cell r="D3691">
            <v>1</v>
          </cell>
          <cell r="E3691" t="str">
            <v>Stock</v>
          </cell>
          <cell r="F3691">
            <v>21</v>
          </cell>
        </row>
        <row r="3692">
          <cell r="A3692">
            <v>8871</v>
          </cell>
          <cell r="B3692" t="str">
            <v>ESTACION DE DESENGRASE ZINC</v>
          </cell>
          <cell r="C3692">
            <v>1</v>
          </cell>
          <cell r="D3692">
            <v>1</v>
          </cell>
          <cell r="E3692" t="str">
            <v>Stock</v>
          </cell>
          <cell r="F3692">
            <v>21</v>
          </cell>
        </row>
        <row r="3693">
          <cell r="A3693">
            <v>8872</v>
          </cell>
          <cell r="B3693" t="str">
            <v>KEY ODOCONTROL DE SERV.P/RENTA</v>
          </cell>
          <cell r="C3693">
            <v>1</v>
          </cell>
          <cell r="D3693">
            <v>1</v>
          </cell>
          <cell r="E3693" t="str">
            <v>Stock</v>
          </cell>
          <cell r="F3693">
            <v>7</v>
          </cell>
        </row>
        <row r="3694">
          <cell r="A3694">
            <v>8873</v>
          </cell>
          <cell r="B3694" t="str">
            <v>DESP. HIGIENICO ROLLSAVR VISTA</v>
          </cell>
          <cell r="C3694">
            <v>1</v>
          </cell>
          <cell r="D3694">
            <v>1</v>
          </cell>
          <cell r="E3694" t="str">
            <v>Stock</v>
          </cell>
          <cell r="F3694">
            <v>7</v>
          </cell>
        </row>
        <row r="3695">
          <cell r="A3695">
            <v>8874</v>
          </cell>
          <cell r="B3695" t="str">
            <v>ESTACION DE DESENGRASE</v>
          </cell>
          <cell r="C3695">
            <v>1</v>
          </cell>
          <cell r="D3695">
            <v>1</v>
          </cell>
          <cell r="E3695" t="str">
            <v>Stock</v>
          </cell>
          <cell r="F3695">
            <v>21</v>
          </cell>
        </row>
        <row r="3696">
          <cell r="A3696">
            <v>8875</v>
          </cell>
          <cell r="B3696" t="str">
            <v>ESTACION DE DES. COMPLETA.(TBC</v>
          </cell>
          <cell r="C3696">
            <v>1</v>
          </cell>
          <cell r="D3696">
            <v>1</v>
          </cell>
          <cell r="E3696" t="str">
            <v>Sobre Pedido</v>
          </cell>
          <cell r="F3696">
            <v>21</v>
          </cell>
        </row>
        <row r="3697">
          <cell r="A3697">
            <v>8876</v>
          </cell>
          <cell r="B3697" t="str">
            <v>DOSIFICADOR P/ DDBIO DE PILAS</v>
          </cell>
          <cell r="C3697">
            <v>1</v>
          </cell>
          <cell r="D3697">
            <v>1</v>
          </cell>
          <cell r="E3697" t="str">
            <v>Sobre Pedido</v>
          </cell>
          <cell r="F3697">
            <v>21</v>
          </cell>
        </row>
        <row r="3698">
          <cell r="A3698">
            <v>8877</v>
          </cell>
          <cell r="B3698" t="str">
            <v>DOSIFICADOR BIODIGESTOR 120 VO</v>
          </cell>
          <cell r="C3698">
            <v>1</v>
          </cell>
          <cell r="D3698">
            <v>1</v>
          </cell>
          <cell r="E3698" t="str">
            <v>Sobre Pedido</v>
          </cell>
          <cell r="F3698">
            <v>7</v>
          </cell>
        </row>
        <row r="3699">
          <cell r="A3699">
            <v>8880</v>
          </cell>
          <cell r="B3699" t="str">
            <v>DESP. TOALLA EN ROLLO AD.MATIC</v>
          </cell>
          <cell r="C3699">
            <v>1</v>
          </cell>
          <cell r="D3699">
            <v>1</v>
          </cell>
          <cell r="E3699" t="str">
            <v>Sobre Pedido</v>
          </cell>
          <cell r="F3699">
            <v>21</v>
          </cell>
        </row>
        <row r="3700">
          <cell r="A3700">
            <v>8881</v>
          </cell>
          <cell r="B3700" t="str">
            <v>DOSIFICADOR SUPER B 1 PZA</v>
          </cell>
          <cell r="C3700">
            <v>1</v>
          </cell>
          <cell r="D3700">
            <v>1</v>
          </cell>
          <cell r="E3700" t="str">
            <v>Stock</v>
          </cell>
          <cell r="F3700">
            <v>21</v>
          </cell>
        </row>
        <row r="3701">
          <cell r="A3701">
            <v>8883</v>
          </cell>
          <cell r="B3701" t="str">
            <v>DOSIFICADOR SUPER B 1 PZA</v>
          </cell>
          <cell r="C3701">
            <v>1</v>
          </cell>
          <cell r="D3701">
            <v>1</v>
          </cell>
          <cell r="E3701" t="str">
            <v>Stock</v>
          </cell>
          <cell r="F3701">
            <v>21</v>
          </cell>
        </row>
        <row r="3702">
          <cell r="A3702">
            <v>8884</v>
          </cell>
          <cell r="B3702" t="str">
            <v>CENTRO DE MEZCLADO 1 PZA</v>
          </cell>
          <cell r="C3702">
            <v>1</v>
          </cell>
          <cell r="D3702">
            <v>1</v>
          </cell>
          <cell r="E3702" t="str">
            <v>Stock</v>
          </cell>
          <cell r="F3702">
            <v>21</v>
          </cell>
        </row>
        <row r="3703">
          <cell r="A3703">
            <v>8886</v>
          </cell>
          <cell r="B3703" t="str">
            <v>ESTACION SANITIZANT 1 PZA</v>
          </cell>
          <cell r="C3703">
            <v>1</v>
          </cell>
          <cell r="D3703">
            <v>1</v>
          </cell>
          <cell r="E3703" t="str">
            <v>Stock</v>
          </cell>
          <cell r="F3703">
            <v>21</v>
          </cell>
        </row>
        <row r="3704">
          <cell r="A3704">
            <v>8887</v>
          </cell>
          <cell r="B3704" t="str">
            <v>ASPERSOR MONTABLE D 1 PZA</v>
          </cell>
          <cell r="C3704">
            <v>1</v>
          </cell>
          <cell r="D3704">
            <v>1</v>
          </cell>
          <cell r="E3704" t="str">
            <v>Stock</v>
          </cell>
          <cell r="F3704">
            <v>21</v>
          </cell>
        </row>
        <row r="3705">
          <cell r="A3705">
            <v>8888</v>
          </cell>
          <cell r="B3705" t="str">
            <v>PROPORCIONADOR Z-167</v>
          </cell>
          <cell r="C3705">
            <v>1</v>
          </cell>
          <cell r="D3705">
            <v>1</v>
          </cell>
          <cell r="E3705" t="str">
            <v>Stock</v>
          </cell>
          <cell r="F3705">
            <v>7</v>
          </cell>
        </row>
        <row r="3706">
          <cell r="A3706">
            <v>8889</v>
          </cell>
          <cell r="B3706" t="str">
            <v>DESP.T.KEY CORMATIC (ESM8197)</v>
          </cell>
          <cell r="C3706">
            <v>1</v>
          </cell>
          <cell r="D3706">
            <v>1</v>
          </cell>
          <cell r="E3706" t="str">
            <v>Stock</v>
          </cell>
          <cell r="F3706">
            <v>21</v>
          </cell>
        </row>
        <row r="3707">
          <cell r="A3707">
            <v>8890</v>
          </cell>
          <cell r="B3707" t="str">
            <v>DESP.PAPEL 3ROLLOS KEY CORMATI</v>
          </cell>
          <cell r="C3707">
            <v>1</v>
          </cell>
          <cell r="D3707">
            <v>1</v>
          </cell>
          <cell r="E3707" t="str">
            <v>Stock</v>
          </cell>
          <cell r="F3707">
            <v>7</v>
          </cell>
        </row>
        <row r="3708">
          <cell r="A3708">
            <v>8891</v>
          </cell>
          <cell r="B3708" t="str">
            <v>DESP.PAPEL 2 ROLLOS KEY CORM</v>
          </cell>
          <cell r="C3708">
            <v>1</v>
          </cell>
          <cell r="D3708">
            <v>1</v>
          </cell>
          <cell r="E3708" t="str">
            <v>Stock</v>
          </cell>
          <cell r="F3708">
            <v>7</v>
          </cell>
        </row>
        <row r="3709">
          <cell r="A3709">
            <v>8892</v>
          </cell>
          <cell r="B3709" t="str">
            <v>DESP. DE TOALLA HACCP (E0257)</v>
          </cell>
          <cell r="C3709">
            <v>1</v>
          </cell>
          <cell r="D3709">
            <v>1</v>
          </cell>
          <cell r="E3709" t="str">
            <v>Stock</v>
          </cell>
          <cell r="F3709">
            <v>21</v>
          </cell>
        </row>
        <row r="3710">
          <cell r="A3710">
            <v>8893</v>
          </cell>
          <cell r="B3710" t="str">
            <v>DESPACHADOR MINIROLLO BLANCO</v>
          </cell>
          <cell r="C3710">
            <v>1</v>
          </cell>
          <cell r="D3710">
            <v>1</v>
          </cell>
          <cell r="E3710" t="str">
            <v>Stock</v>
          </cell>
          <cell r="F3710">
            <v>7</v>
          </cell>
        </row>
        <row r="3711">
          <cell r="A3711">
            <v>8894</v>
          </cell>
          <cell r="B3711" t="str">
            <v>DESPACHADOR MINIROLLO 3.25"HUM</v>
          </cell>
          <cell r="C3711">
            <v>1</v>
          </cell>
          <cell r="D3711">
            <v>1</v>
          </cell>
          <cell r="E3711" t="str">
            <v>Stock</v>
          </cell>
          <cell r="F3711">
            <v>14</v>
          </cell>
        </row>
        <row r="3712">
          <cell r="A3712">
            <v>8897</v>
          </cell>
          <cell r="B3712" t="str">
            <v>DOSIFICADOR SUPER B 1 PZA</v>
          </cell>
          <cell r="C3712">
            <v>1</v>
          </cell>
          <cell r="D3712">
            <v>1</v>
          </cell>
          <cell r="E3712" t="str">
            <v>Stock</v>
          </cell>
          <cell r="F3712">
            <v>21</v>
          </cell>
        </row>
        <row r="3713">
          <cell r="A3713">
            <v>8898</v>
          </cell>
          <cell r="B3713" t="str">
            <v>DOSIFICADOR SUPER B 1 PZA</v>
          </cell>
          <cell r="C3713">
            <v>1</v>
          </cell>
          <cell r="D3713">
            <v>1</v>
          </cell>
          <cell r="E3713" t="str">
            <v>Stock</v>
          </cell>
          <cell r="F3713">
            <v>21</v>
          </cell>
        </row>
        <row r="3714">
          <cell r="A3714">
            <v>8899</v>
          </cell>
          <cell r="B3714" t="str">
            <v>DOSIFICADOR SUPER B 1 PZA</v>
          </cell>
          <cell r="C3714">
            <v>1</v>
          </cell>
          <cell r="D3714">
            <v>1</v>
          </cell>
          <cell r="E3714" t="str">
            <v>Stock</v>
          </cell>
          <cell r="F3714">
            <v>21</v>
          </cell>
        </row>
        <row r="3715">
          <cell r="A3715">
            <v>8901</v>
          </cell>
          <cell r="B3715" t="str">
            <v>KEY PAPEL CORMATIC H/S 216 M</v>
          </cell>
          <cell r="C3715">
            <v>1</v>
          </cell>
          <cell r="D3715">
            <v>1</v>
          </cell>
          <cell r="E3715" t="str">
            <v>Sobre Pedido</v>
          </cell>
          <cell r="F3715">
            <v>7</v>
          </cell>
        </row>
        <row r="3716">
          <cell r="A3716">
            <v>8902</v>
          </cell>
          <cell r="B3716" t="str">
            <v>KEY PAPEL CORMATIC H/D 108 M</v>
          </cell>
          <cell r="C3716">
            <v>1</v>
          </cell>
          <cell r="D3716">
            <v>1</v>
          </cell>
          <cell r="E3716" t="str">
            <v>Sobre Pedido</v>
          </cell>
          <cell r="F3716">
            <v>7</v>
          </cell>
        </row>
        <row r="3717">
          <cell r="A3717">
            <v>8903</v>
          </cell>
          <cell r="B3717" t="str">
            <v>KEY TOALLA EN ROLLO CORMATIC</v>
          </cell>
          <cell r="C3717">
            <v>1</v>
          </cell>
          <cell r="D3717">
            <v>1</v>
          </cell>
          <cell r="E3717" t="str">
            <v>Stock</v>
          </cell>
          <cell r="F3717">
            <v>8</v>
          </cell>
        </row>
        <row r="3718">
          <cell r="A3718">
            <v>8904</v>
          </cell>
          <cell r="B3718" t="str">
            <v>SOFPULL TOALLA EN ROLLO AUTOMA</v>
          </cell>
          <cell r="C3718">
            <v>1</v>
          </cell>
          <cell r="D3718">
            <v>1</v>
          </cell>
          <cell r="E3718" t="str">
            <v>Sobre Pedido</v>
          </cell>
          <cell r="F3718">
            <v>14</v>
          </cell>
        </row>
        <row r="3719">
          <cell r="A3719">
            <v>8905</v>
          </cell>
          <cell r="B3719" t="str">
            <v>SOFPULL TOALLA EN ROLLO MANUAL</v>
          </cell>
          <cell r="C3719">
            <v>1</v>
          </cell>
          <cell r="D3719">
            <v>1</v>
          </cell>
          <cell r="E3719" t="str">
            <v>Sobre Pedido</v>
          </cell>
          <cell r="F3719">
            <v>7</v>
          </cell>
        </row>
        <row r="3720">
          <cell r="A3720">
            <v>8906</v>
          </cell>
          <cell r="B3720" t="str">
            <v>ENMOTION 25 TOALLA/ROLLOBCA.HS</v>
          </cell>
          <cell r="C3720">
            <v>1</v>
          </cell>
          <cell r="D3720">
            <v>1</v>
          </cell>
          <cell r="E3720" t="str">
            <v>Stock</v>
          </cell>
          <cell r="F3720">
            <v>8</v>
          </cell>
        </row>
        <row r="3721">
          <cell r="A3721">
            <v>8907</v>
          </cell>
          <cell r="B3721" t="str">
            <v>COMPACT HIGIENICO 1500 H/D</v>
          </cell>
          <cell r="C3721">
            <v>1</v>
          </cell>
          <cell r="D3721">
            <v>1</v>
          </cell>
          <cell r="E3721" t="str">
            <v>Sobre Pedido</v>
          </cell>
          <cell r="F3721">
            <v>14</v>
          </cell>
        </row>
        <row r="3722">
          <cell r="A3722">
            <v>8908</v>
          </cell>
          <cell r="B3722" t="str">
            <v>COMPACT P.HIG H/D 114M C C/36</v>
          </cell>
          <cell r="C3722">
            <v>1</v>
          </cell>
          <cell r="D3722">
            <v>1</v>
          </cell>
          <cell r="E3722" t="str">
            <v>Stock</v>
          </cell>
          <cell r="F3722">
            <v>8</v>
          </cell>
        </row>
        <row r="3723">
          <cell r="A3723">
            <v>8909</v>
          </cell>
          <cell r="B3723" t="str">
            <v>CUBRE ASIENTOS (CAJA C/5000)</v>
          </cell>
          <cell r="C3723">
            <v>1</v>
          </cell>
          <cell r="D3723">
            <v>1</v>
          </cell>
          <cell r="E3723" t="str">
            <v>Sobre Pedido</v>
          </cell>
          <cell r="F3723">
            <v>14</v>
          </cell>
        </row>
        <row r="3724">
          <cell r="A3724">
            <v>8910</v>
          </cell>
          <cell r="B3724" t="str">
            <v>TOALLA EN ROLLO BCA.S.A.R.H/S</v>
          </cell>
          <cell r="C3724">
            <v>1</v>
          </cell>
          <cell r="D3724">
            <v>1</v>
          </cell>
          <cell r="E3724" t="str">
            <v>Sobre Pedido</v>
          </cell>
          <cell r="F3724">
            <v>7</v>
          </cell>
        </row>
        <row r="3725">
          <cell r="A3725">
            <v>8911</v>
          </cell>
          <cell r="B3725" t="str">
            <v>T.INTERDOB.BIG FOLD Z H/S 12PA</v>
          </cell>
          <cell r="C3725">
            <v>1</v>
          </cell>
          <cell r="D3725">
            <v>1</v>
          </cell>
          <cell r="E3725" t="str">
            <v>Sobre Pedido</v>
          </cell>
          <cell r="F3725">
            <v>7</v>
          </cell>
        </row>
        <row r="3726">
          <cell r="A3726">
            <v>8912</v>
          </cell>
          <cell r="B3726" t="str">
            <v>T.EN ROLLO SOFPULL FLUIDO CON</v>
          </cell>
          <cell r="C3726">
            <v>1</v>
          </cell>
          <cell r="D3726">
            <v>1</v>
          </cell>
          <cell r="E3726" t="str">
            <v>Stock</v>
          </cell>
          <cell r="F3726">
            <v>8</v>
          </cell>
        </row>
        <row r="3727">
          <cell r="A3727">
            <v>8913</v>
          </cell>
          <cell r="B3727" t="str">
            <v>T.EN ROLLO SOFPULL FLUIDO CON</v>
          </cell>
          <cell r="C3727">
            <v>1</v>
          </cell>
          <cell r="D3727">
            <v>1</v>
          </cell>
          <cell r="E3727" t="str">
            <v>Stock</v>
          </cell>
          <cell r="F3727">
            <v>7</v>
          </cell>
        </row>
        <row r="3728">
          <cell r="A3728">
            <v>8914</v>
          </cell>
          <cell r="B3728" t="str">
            <v>WIPER TUFFMATE TRAB.PESADOS CJ</v>
          </cell>
          <cell r="C3728">
            <v>1</v>
          </cell>
          <cell r="D3728">
            <v>1</v>
          </cell>
          <cell r="E3728" t="str">
            <v>Stock</v>
          </cell>
          <cell r="F3728">
            <v>7</v>
          </cell>
        </row>
        <row r="3729">
          <cell r="A3729">
            <v>8915</v>
          </cell>
          <cell r="B3729" t="str">
            <v>WIPER TASKMATE DRC T.P/MECANIC</v>
          </cell>
          <cell r="C3729">
            <v>1</v>
          </cell>
          <cell r="D3729">
            <v>1</v>
          </cell>
          <cell r="E3729" t="str">
            <v>Stock</v>
          </cell>
          <cell r="F3729">
            <v>7</v>
          </cell>
        </row>
        <row r="3730">
          <cell r="A3730">
            <v>8916</v>
          </cell>
          <cell r="B3730" t="str">
            <v>WIPER TASKMATE DRC USOS MULTIP</v>
          </cell>
          <cell r="C3730">
            <v>1</v>
          </cell>
          <cell r="D3730">
            <v>1</v>
          </cell>
          <cell r="E3730" t="str">
            <v>Stock</v>
          </cell>
          <cell r="F3730">
            <v>7</v>
          </cell>
        </row>
        <row r="3731">
          <cell r="A3731">
            <v>8917</v>
          </cell>
          <cell r="B3731" t="str">
            <v>WIPER TASKMATE DRC ECONOMICO</v>
          </cell>
          <cell r="C3731">
            <v>1</v>
          </cell>
          <cell r="D3731">
            <v>1</v>
          </cell>
          <cell r="E3731" t="str">
            <v>Stock</v>
          </cell>
          <cell r="F3731">
            <v>7</v>
          </cell>
        </row>
        <row r="3732">
          <cell r="A3732">
            <v>8918</v>
          </cell>
          <cell r="B3732" t="str">
            <v>WIPER TUFFMATE INDUST.Y MECANI</v>
          </cell>
          <cell r="C3732">
            <v>1</v>
          </cell>
          <cell r="D3732">
            <v>1</v>
          </cell>
          <cell r="E3732" t="str">
            <v>Stock</v>
          </cell>
          <cell r="F3732">
            <v>7</v>
          </cell>
        </row>
        <row r="3733">
          <cell r="A3733">
            <v>8919</v>
          </cell>
          <cell r="B3733" t="str">
            <v>ENMOTION 21 T.ROLLO BCA.HS 213</v>
          </cell>
          <cell r="C3733">
            <v>1</v>
          </cell>
          <cell r="D3733">
            <v>1</v>
          </cell>
          <cell r="E3733" t="str">
            <v>Stock</v>
          </cell>
          <cell r="F3733">
            <v>8</v>
          </cell>
        </row>
        <row r="3734">
          <cell r="A3734">
            <v>8920</v>
          </cell>
          <cell r="B3734" t="str">
            <v>SOFPULL TOALLA EN ROLLO MANUAL</v>
          </cell>
          <cell r="C3734">
            <v>1</v>
          </cell>
          <cell r="D3734">
            <v>1</v>
          </cell>
          <cell r="E3734" t="str">
            <v>Stock</v>
          </cell>
          <cell r="F3734">
            <v>7</v>
          </cell>
        </row>
        <row r="3735">
          <cell r="A3735">
            <v>8921</v>
          </cell>
          <cell r="B3735" t="str">
            <v>PAPEL HIGIEN. SMART ONE977 H/D</v>
          </cell>
          <cell r="C3735">
            <v>1</v>
          </cell>
          <cell r="D3735">
            <v>1</v>
          </cell>
          <cell r="E3735" t="str">
            <v>Stock</v>
          </cell>
          <cell r="F3735">
            <v>21</v>
          </cell>
        </row>
        <row r="3736">
          <cell r="A3736">
            <v>8922</v>
          </cell>
          <cell r="B3736" t="str">
            <v>SERVILLETA EASYNAP SR.BLANCA</v>
          </cell>
          <cell r="C3736">
            <v>1</v>
          </cell>
          <cell r="D3736">
            <v>1</v>
          </cell>
          <cell r="E3736" t="str">
            <v>Sobre Pedido</v>
          </cell>
          <cell r="F3736">
            <v>14</v>
          </cell>
        </row>
        <row r="3737">
          <cell r="A3737">
            <v>8923</v>
          </cell>
          <cell r="B3737" t="str">
            <v>SERVILLETA EASYNAP SR. KRAFT</v>
          </cell>
          <cell r="C3737">
            <v>1</v>
          </cell>
          <cell r="D3737">
            <v>1</v>
          </cell>
          <cell r="E3737" t="str">
            <v>Sobre Pedido</v>
          </cell>
          <cell r="F3737">
            <v>14</v>
          </cell>
        </row>
        <row r="3738">
          <cell r="A3738">
            <v>8924</v>
          </cell>
          <cell r="B3738" t="str">
            <v>SERVILLETA EASYNAP JR.BLANCA</v>
          </cell>
          <cell r="C3738">
            <v>1</v>
          </cell>
          <cell r="D3738">
            <v>1</v>
          </cell>
          <cell r="E3738" t="str">
            <v>Sobre Pedido</v>
          </cell>
          <cell r="F3738">
            <v>14</v>
          </cell>
        </row>
        <row r="3739">
          <cell r="A3739">
            <v>8925</v>
          </cell>
          <cell r="B3739" t="str">
            <v>SERVILLETA EASYNAP JR. KRAFT</v>
          </cell>
          <cell r="C3739">
            <v>1</v>
          </cell>
          <cell r="D3739">
            <v>1</v>
          </cell>
          <cell r="E3739" t="str">
            <v>Sobre Pedido</v>
          </cell>
          <cell r="F3739">
            <v>14</v>
          </cell>
        </row>
        <row r="3740">
          <cell r="A3740">
            <v>8926</v>
          </cell>
          <cell r="B3740" t="str">
            <v>HIGIENICO SOFPULL 925 H/D 197M</v>
          </cell>
          <cell r="C3740">
            <v>1</v>
          </cell>
          <cell r="D3740">
            <v>1</v>
          </cell>
          <cell r="E3740" t="str">
            <v>Sobre Pedido</v>
          </cell>
          <cell r="F3740">
            <v>14</v>
          </cell>
        </row>
        <row r="3741">
          <cell r="A3741">
            <v>8927</v>
          </cell>
          <cell r="B3741" t="str">
            <v>SOFPULL TOALLA EN ROLLO MANUAL</v>
          </cell>
          <cell r="C3741">
            <v>1</v>
          </cell>
          <cell r="D3741">
            <v>1</v>
          </cell>
          <cell r="E3741" t="str">
            <v>Sobre Pedido</v>
          </cell>
          <cell r="F3741">
            <v>14</v>
          </cell>
        </row>
        <row r="3742">
          <cell r="A3742">
            <v>8928</v>
          </cell>
          <cell r="B3742" t="str">
            <v>JABONERA GRANEL INSIGHT.HUMO</v>
          </cell>
          <cell r="C3742">
            <v>6</v>
          </cell>
          <cell r="D3742">
            <v>6</v>
          </cell>
          <cell r="E3742" t="str">
            <v>Sobre Pedido</v>
          </cell>
          <cell r="F3742">
            <v>22</v>
          </cell>
        </row>
        <row r="3743">
          <cell r="A3743">
            <v>8931</v>
          </cell>
          <cell r="B3743" t="str">
            <v>SERVILLETA CAFETERA H/S</v>
          </cell>
          <cell r="C3743">
            <v>1</v>
          </cell>
          <cell r="D3743">
            <v>1</v>
          </cell>
          <cell r="E3743" t="str">
            <v>Sobre Pedido</v>
          </cell>
          <cell r="F3743">
            <v>14</v>
          </cell>
        </row>
        <row r="3744">
          <cell r="A3744">
            <v>8932</v>
          </cell>
          <cell r="B3744" t="str">
            <v>SERVILLETA CAFETERA H/S</v>
          </cell>
          <cell r="C3744">
            <v>1</v>
          </cell>
          <cell r="D3744">
            <v>1</v>
          </cell>
          <cell r="E3744" t="str">
            <v>Sobre Pedido</v>
          </cell>
          <cell r="F3744">
            <v>14</v>
          </cell>
        </row>
        <row r="3745">
          <cell r="A3745">
            <v>8933</v>
          </cell>
          <cell r="B3745" t="str">
            <v>KEY PAÑUELO FACIAL PREMIUM</v>
          </cell>
          <cell r="C3745">
            <v>1</v>
          </cell>
          <cell r="D3745">
            <v>1</v>
          </cell>
          <cell r="E3745" t="str">
            <v>Sobre Pedido</v>
          </cell>
          <cell r="F3745">
            <v>14</v>
          </cell>
        </row>
        <row r="3746">
          <cell r="A3746">
            <v>8934</v>
          </cell>
          <cell r="B3746" t="str">
            <v>KEY PAÑUELO FACIAL PREMIUM</v>
          </cell>
          <cell r="C3746">
            <v>1</v>
          </cell>
          <cell r="D3746">
            <v>1</v>
          </cell>
          <cell r="E3746" t="str">
            <v>Sobre Pedido</v>
          </cell>
          <cell r="F3746">
            <v>14</v>
          </cell>
        </row>
        <row r="3747">
          <cell r="A3747">
            <v>8935</v>
          </cell>
          <cell r="B3747" t="str">
            <v>SERVILLETA BURGER KING PAQ. DE</v>
          </cell>
          <cell r="C3747">
            <v>1</v>
          </cell>
          <cell r="D3747">
            <v>1</v>
          </cell>
          <cell r="E3747" t="str">
            <v>Sobre Pedido</v>
          </cell>
          <cell r="F3747">
            <v>21</v>
          </cell>
        </row>
        <row r="3748">
          <cell r="A3748">
            <v>8936</v>
          </cell>
          <cell r="B3748" t="str">
            <v>TOALLA DE FLUIDO CENTRICO</v>
          </cell>
          <cell r="C3748">
            <v>1</v>
          </cell>
          <cell r="D3748">
            <v>1</v>
          </cell>
          <cell r="E3748" t="str">
            <v>Sobre Pedido</v>
          </cell>
          <cell r="F3748">
            <v>14</v>
          </cell>
        </row>
        <row r="3749">
          <cell r="A3749">
            <v>8937</v>
          </cell>
          <cell r="B3749" t="str">
            <v>TOALLA DE FLUIDO CENTRICO</v>
          </cell>
          <cell r="C3749">
            <v>1</v>
          </cell>
          <cell r="D3749">
            <v>1</v>
          </cell>
          <cell r="E3749" t="str">
            <v>Sobre Pedido</v>
          </cell>
          <cell r="F3749">
            <v>14</v>
          </cell>
        </row>
        <row r="3750">
          <cell r="A3750">
            <v>8938</v>
          </cell>
          <cell r="B3750" t="str">
            <v>TOALLA EN ROLLO NATURAL HS</v>
          </cell>
          <cell r="C3750">
            <v>1</v>
          </cell>
          <cell r="D3750">
            <v>1</v>
          </cell>
          <cell r="E3750" t="str">
            <v>Sobre Pedido</v>
          </cell>
          <cell r="F3750">
            <v>14</v>
          </cell>
        </row>
        <row r="3751">
          <cell r="A3751">
            <v>8939</v>
          </cell>
          <cell r="B3751" t="str">
            <v>TOALLA EN ROLLO NATURAL HS</v>
          </cell>
          <cell r="C3751">
            <v>1</v>
          </cell>
          <cell r="D3751">
            <v>1</v>
          </cell>
          <cell r="E3751" t="str">
            <v>Sobre Pedido</v>
          </cell>
          <cell r="F3751">
            <v>14</v>
          </cell>
        </row>
        <row r="3752">
          <cell r="A3752">
            <v>8942</v>
          </cell>
          <cell r="B3752" t="str">
            <v>JABON ENMOTION ANTIBAC. C/ALOE</v>
          </cell>
          <cell r="C3752">
            <v>1</v>
          </cell>
          <cell r="D3752">
            <v>1</v>
          </cell>
          <cell r="E3752" t="str">
            <v>Sobre Pedido</v>
          </cell>
          <cell r="F3752">
            <v>21</v>
          </cell>
        </row>
        <row r="3753">
          <cell r="A3753">
            <v>8943</v>
          </cell>
          <cell r="B3753" t="str">
            <v>JABON ENMOTION C/ALOE CAJA C/2</v>
          </cell>
          <cell r="C3753">
            <v>1</v>
          </cell>
          <cell r="D3753">
            <v>1</v>
          </cell>
          <cell r="E3753" t="str">
            <v>Sobre Pedido</v>
          </cell>
          <cell r="F3753">
            <v>21</v>
          </cell>
        </row>
        <row r="3754">
          <cell r="A3754">
            <v>8945</v>
          </cell>
          <cell r="B3754" t="str">
            <v>JABON ESPUMA GP MORADO</v>
          </cell>
          <cell r="C3754">
            <v>1</v>
          </cell>
          <cell r="D3754">
            <v>1</v>
          </cell>
          <cell r="E3754" t="str">
            <v>Sobre Pedido</v>
          </cell>
          <cell r="F3754">
            <v>14</v>
          </cell>
        </row>
        <row r="3755">
          <cell r="A3755">
            <v>8946</v>
          </cell>
          <cell r="B3755" t="str">
            <v>JABON ESPUMA GP ANTIBAC. C/2</v>
          </cell>
          <cell r="C3755">
            <v>1</v>
          </cell>
          <cell r="D3755">
            <v>1</v>
          </cell>
          <cell r="E3755" t="str">
            <v>Sobre Pedido</v>
          </cell>
          <cell r="F3755">
            <v>14</v>
          </cell>
        </row>
        <row r="3756">
          <cell r="A3756">
            <v>8947</v>
          </cell>
          <cell r="B3756" t="str">
            <v>GEL ANTIBACTERIAL PURELL CAJA</v>
          </cell>
          <cell r="C3756">
            <v>1</v>
          </cell>
          <cell r="D3756">
            <v>1</v>
          </cell>
          <cell r="E3756" t="str">
            <v>Sobre Pedido</v>
          </cell>
          <cell r="F3756">
            <v>14</v>
          </cell>
        </row>
        <row r="3757">
          <cell r="A3757">
            <v>8948</v>
          </cell>
          <cell r="B3757" t="str">
            <v>JABON ENMOTION ANTIBACTERIAL</v>
          </cell>
          <cell r="C3757">
            <v>1</v>
          </cell>
          <cell r="D3757">
            <v>1</v>
          </cell>
          <cell r="E3757" t="str">
            <v>Sobre Pedido</v>
          </cell>
          <cell r="F3757">
            <v>14</v>
          </cell>
        </row>
        <row r="3758">
          <cell r="A3758">
            <v>8949</v>
          </cell>
          <cell r="B3758" t="str">
            <v>JABONERA ENMOTION HUMO ARREND.</v>
          </cell>
          <cell r="C3758">
            <v>1</v>
          </cell>
          <cell r="D3758">
            <v>1</v>
          </cell>
          <cell r="E3758" t="str">
            <v>Sobre Pedido</v>
          </cell>
          <cell r="F3758">
            <v>21</v>
          </cell>
        </row>
        <row r="3759">
          <cell r="A3759">
            <v>8950</v>
          </cell>
          <cell r="B3759" t="str">
            <v>ENMOTION 21 T.ROLLO BCA.HS 213</v>
          </cell>
          <cell r="C3759">
            <v>1</v>
          </cell>
          <cell r="D3759">
            <v>1</v>
          </cell>
          <cell r="E3759" t="str">
            <v>Stock</v>
          </cell>
          <cell r="F3759">
            <v>8</v>
          </cell>
        </row>
        <row r="3760">
          <cell r="A3760">
            <v>8951</v>
          </cell>
          <cell r="B3760" t="str">
            <v>DESP. DE TOALLA CORMATIC HUMO</v>
          </cell>
          <cell r="C3760">
            <v>1</v>
          </cell>
          <cell r="D3760">
            <v>1</v>
          </cell>
          <cell r="E3760" t="str">
            <v>Stock</v>
          </cell>
          <cell r="F3760">
            <v>14</v>
          </cell>
        </row>
        <row r="3761">
          <cell r="A3761">
            <v>8952</v>
          </cell>
          <cell r="B3761" t="str">
            <v>DESP.HIGIENICO CORMATIC HUMO 2</v>
          </cell>
          <cell r="C3761">
            <v>1</v>
          </cell>
          <cell r="D3761">
            <v>1</v>
          </cell>
          <cell r="E3761" t="str">
            <v>Stock</v>
          </cell>
          <cell r="F3761">
            <v>14</v>
          </cell>
        </row>
        <row r="3762">
          <cell r="A3762">
            <v>8953</v>
          </cell>
          <cell r="B3762" t="str">
            <v>DESP.HIGIENICO CORMATIC HUMO 3</v>
          </cell>
          <cell r="C3762">
            <v>1</v>
          </cell>
          <cell r="D3762">
            <v>1</v>
          </cell>
          <cell r="E3762" t="str">
            <v>Stock</v>
          </cell>
          <cell r="F3762">
            <v>14</v>
          </cell>
        </row>
        <row r="3763">
          <cell r="A3763">
            <v>8954</v>
          </cell>
          <cell r="B3763" t="str">
            <v>DESP. TOALLA CORMATIC BLANCO</v>
          </cell>
          <cell r="C3763">
            <v>1</v>
          </cell>
          <cell r="D3763">
            <v>1</v>
          </cell>
          <cell r="E3763" t="str">
            <v>Stock</v>
          </cell>
          <cell r="F3763">
            <v>7</v>
          </cell>
        </row>
        <row r="3764">
          <cell r="A3764">
            <v>8955</v>
          </cell>
          <cell r="B3764" t="str">
            <v>DESP.PAPEL 2ROLL.KEY ULTIMATIC</v>
          </cell>
          <cell r="C3764">
            <v>1</v>
          </cell>
          <cell r="D3764">
            <v>1</v>
          </cell>
          <cell r="E3764" t="str">
            <v>Stock</v>
          </cell>
          <cell r="F3764">
            <v>7</v>
          </cell>
        </row>
        <row r="3765">
          <cell r="A3765">
            <v>8956</v>
          </cell>
          <cell r="B3765" t="str">
            <v>DESP.PAPEL 3ROLL.KEY ULTIMATIC</v>
          </cell>
          <cell r="C3765">
            <v>1</v>
          </cell>
          <cell r="D3765">
            <v>1</v>
          </cell>
          <cell r="E3765" t="str">
            <v>Stock</v>
          </cell>
          <cell r="F3765">
            <v>7</v>
          </cell>
        </row>
        <row r="3766">
          <cell r="A3766">
            <v>8957</v>
          </cell>
          <cell r="B3766" t="str">
            <v>DESPACHADOR TOALLA ENMOTION WR</v>
          </cell>
          <cell r="C3766">
            <v>1</v>
          </cell>
          <cell r="D3766">
            <v>1</v>
          </cell>
          <cell r="E3766" t="str">
            <v>Sobre Pedido</v>
          </cell>
          <cell r="F3766">
            <v>14</v>
          </cell>
        </row>
        <row r="3767">
          <cell r="A3767">
            <v>8958</v>
          </cell>
          <cell r="B3767" t="str">
            <v>DESP.TOALLA ENMOTION AZUL</v>
          </cell>
          <cell r="C3767">
            <v>1</v>
          </cell>
          <cell r="D3767">
            <v>1</v>
          </cell>
          <cell r="E3767" t="str">
            <v>Sobre Pedido</v>
          </cell>
          <cell r="F3767">
            <v>21</v>
          </cell>
        </row>
        <row r="3768">
          <cell r="A3768">
            <v>8959</v>
          </cell>
          <cell r="B3768" t="str">
            <v>DESP. TOALLA ENMOTION HUMO</v>
          </cell>
          <cell r="C3768">
            <v>1</v>
          </cell>
          <cell r="D3768">
            <v>1</v>
          </cell>
          <cell r="E3768" t="str">
            <v>Sobre Pedido</v>
          </cell>
          <cell r="F3768">
            <v>21</v>
          </cell>
        </row>
        <row r="3769">
          <cell r="A3769">
            <v>8960</v>
          </cell>
          <cell r="B3769" t="str">
            <v>DESP. T.R. SOFPULL AUTOMATICO</v>
          </cell>
          <cell r="C3769">
            <v>1</v>
          </cell>
          <cell r="D3769">
            <v>1</v>
          </cell>
          <cell r="E3769" t="str">
            <v>Sobre Pedido</v>
          </cell>
          <cell r="F3769">
            <v>14</v>
          </cell>
        </row>
        <row r="3770">
          <cell r="A3770">
            <v>8961</v>
          </cell>
          <cell r="B3770" t="str">
            <v>DESP. T.R. SOFPULL MANUAL HUMO</v>
          </cell>
          <cell r="C3770">
            <v>1</v>
          </cell>
          <cell r="D3770">
            <v>1</v>
          </cell>
          <cell r="E3770" t="str">
            <v>Sobre Pedido</v>
          </cell>
          <cell r="F3770">
            <v>14</v>
          </cell>
        </row>
        <row r="3771">
          <cell r="A3771">
            <v>8962</v>
          </cell>
          <cell r="B3771" t="str">
            <v>DESP. HIGIENICO COMPACT HUMO</v>
          </cell>
          <cell r="C3771">
            <v>1</v>
          </cell>
          <cell r="D3771">
            <v>1</v>
          </cell>
          <cell r="E3771" t="str">
            <v>Sobre Pedido</v>
          </cell>
          <cell r="F3771">
            <v>14</v>
          </cell>
        </row>
        <row r="3772">
          <cell r="A3772">
            <v>8963</v>
          </cell>
          <cell r="B3772" t="str">
            <v>DESP. HIGIENICO COMPACT AZUL</v>
          </cell>
          <cell r="C3772">
            <v>1</v>
          </cell>
          <cell r="D3772">
            <v>1</v>
          </cell>
          <cell r="E3772" t="str">
            <v>Sobre Pedido</v>
          </cell>
          <cell r="F3772">
            <v>14</v>
          </cell>
        </row>
        <row r="3773">
          <cell r="A3773">
            <v>8964</v>
          </cell>
          <cell r="B3773" t="str">
            <v>DESP. CUBRE ASIENTOS HUMO</v>
          </cell>
          <cell r="C3773">
            <v>1</v>
          </cell>
          <cell r="D3773">
            <v>1</v>
          </cell>
          <cell r="E3773" t="str">
            <v>Sobre Pedido</v>
          </cell>
          <cell r="F3773">
            <v>14</v>
          </cell>
        </row>
        <row r="3774">
          <cell r="A3774">
            <v>8965</v>
          </cell>
          <cell r="B3774" t="str">
            <v>DESP. HIGIENICO MICROTWIN HUMO</v>
          </cell>
          <cell r="C3774">
            <v>1</v>
          </cell>
          <cell r="D3774">
            <v>1</v>
          </cell>
          <cell r="E3774" t="str">
            <v>Sobre Pedido</v>
          </cell>
          <cell r="F3774">
            <v>7</v>
          </cell>
        </row>
        <row r="3775">
          <cell r="A3775">
            <v>8966</v>
          </cell>
          <cell r="B3775" t="str">
            <v>DESP. TOALLA ALTO RENDIM. HUMO</v>
          </cell>
          <cell r="C3775">
            <v>1</v>
          </cell>
          <cell r="D3775">
            <v>1</v>
          </cell>
          <cell r="E3775" t="str">
            <v>Sobre Pedido</v>
          </cell>
          <cell r="F3775">
            <v>14</v>
          </cell>
        </row>
        <row r="3776">
          <cell r="A3776">
            <v>8967</v>
          </cell>
          <cell r="B3776" t="str">
            <v>DESP. HIGIENICO ALTO REND.HUMO</v>
          </cell>
          <cell r="C3776">
            <v>1</v>
          </cell>
          <cell r="D3776">
            <v>1</v>
          </cell>
          <cell r="E3776" t="str">
            <v>Sobre Pedido</v>
          </cell>
          <cell r="F3776">
            <v>14</v>
          </cell>
        </row>
        <row r="3777">
          <cell r="A3777">
            <v>8968</v>
          </cell>
          <cell r="B3777" t="str">
            <v>DESP. TOALLA ALTO RENDIM. AZUL</v>
          </cell>
          <cell r="C3777">
            <v>1</v>
          </cell>
          <cell r="D3777">
            <v>1</v>
          </cell>
          <cell r="E3777" t="str">
            <v>Sobre Pedido</v>
          </cell>
          <cell r="F3777">
            <v>14</v>
          </cell>
        </row>
        <row r="3778">
          <cell r="A3778">
            <v>8969</v>
          </cell>
          <cell r="B3778" t="str">
            <v>DESP. HIGIENICO ALTO REND.AZUL</v>
          </cell>
          <cell r="C3778">
            <v>1</v>
          </cell>
          <cell r="D3778">
            <v>1</v>
          </cell>
          <cell r="E3778" t="str">
            <v>Sobre Pedido</v>
          </cell>
          <cell r="F3778">
            <v>14</v>
          </cell>
        </row>
        <row r="3779">
          <cell r="A3779">
            <v>8970</v>
          </cell>
          <cell r="B3779" t="str">
            <v>DESP.SOFPULL MEDIANO HUMO</v>
          </cell>
          <cell r="C3779">
            <v>1</v>
          </cell>
          <cell r="D3779">
            <v>1</v>
          </cell>
          <cell r="E3779" t="str">
            <v>Sobre Pedido</v>
          </cell>
          <cell r="F3779">
            <v>14</v>
          </cell>
        </row>
        <row r="3780">
          <cell r="A3780">
            <v>8971</v>
          </cell>
          <cell r="B3780" t="str">
            <v>DESP.SOFPULL MEDIANO AZUL</v>
          </cell>
          <cell r="C3780">
            <v>1</v>
          </cell>
          <cell r="D3780">
            <v>1</v>
          </cell>
          <cell r="E3780" t="str">
            <v>Sobre Pedido</v>
          </cell>
          <cell r="F3780">
            <v>14</v>
          </cell>
        </row>
        <row r="3781">
          <cell r="A3781">
            <v>8972</v>
          </cell>
          <cell r="B3781" t="str">
            <v>DESP.T.ENMOTION IMPULSE 21AZUL</v>
          </cell>
          <cell r="C3781">
            <v>1</v>
          </cell>
          <cell r="D3781">
            <v>1</v>
          </cell>
          <cell r="E3781" t="str">
            <v>Sobre Pedido</v>
          </cell>
          <cell r="F3781">
            <v>14</v>
          </cell>
        </row>
        <row r="3782">
          <cell r="A3782">
            <v>8973</v>
          </cell>
          <cell r="B3782" t="str">
            <v>DESP.T.ENMOTION IMPULSE 21HUMO</v>
          </cell>
          <cell r="C3782">
            <v>1</v>
          </cell>
          <cell r="D3782">
            <v>1</v>
          </cell>
          <cell r="E3782" t="str">
            <v>Sobre Pedido</v>
          </cell>
          <cell r="F3782">
            <v>14</v>
          </cell>
        </row>
        <row r="3783">
          <cell r="A3783">
            <v>8974</v>
          </cell>
          <cell r="B3783" t="str">
            <v>DESP. GO RAG P/WIPERS MANOS LI</v>
          </cell>
          <cell r="C3783">
            <v>1</v>
          </cell>
          <cell r="D3783">
            <v>1</v>
          </cell>
          <cell r="E3783" t="str">
            <v>Sobre Pedido</v>
          </cell>
          <cell r="F3783">
            <v>21</v>
          </cell>
        </row>
        <row r="3784">
          <cell r="A3784">
            <v>8975</v>
          </cell>
          <cell r="B3784" t="str">
            <v>DESP. AUTOMATICO DE TOALLA KEY</v>
          </cell>
          <cell r="C3784">
            <v>1</v>
          </cell>
          <cell r="D3784">
            <v>1</v>
          </cell>
          <cell r="E3784" t="str">
            <v>Sobre Pedido</v>
          </cell>
          <cell r="F3784">
            <v>14</v>
          </cell>
        </row>
        <row r="3785">
          <cell r="A3785">
            <v>8976</v>
          </cell>
          <cell r="B3785" t="str">
            <v>DESP.MANUAL TOALLA KEY CORMATI</v>
          </cell>
          <cell r="C3785">
            <v>1</v>
          </cell>
          <cell r="D3785">
            <v>1</v>
          </cell>
          <cell r="E3785" t="str">
            <v>Sobre Pedido</v>
          </cell>
          <cell r="F3785">
            <v>14</v>
          </cell>
        </row>
        <row r="3786">
          <cell r="A3786">
            <v>8977</v>
          </cell>
          <cell r="B3786" t="str">
            <v>DESP.HIGIENICO SOFPULL TWIN</v>
          </cell>
          <cell r="C3786">
            <v>1</v>
          </cell>
          <cell r="D3786">
            <v>1</v>
          </cell>
          <cell r="E3786" t="str">
            <v>Sobre Pedido</v>
          </cell>
          <cell r="F3786">
            <v>28</v>
          </cell>
        </row>
        <row r="3787">
          <cell r="A3787">
            <v>8978</v>
          </cell>
          <cell r="B3787" t="str">
            <v>DESP.HIGIENICO SOFPULL TWIN</v>
          </cell>
          <cell r="C3787">
            <v>1</v>
          </cell>
          <cell r="D3787">
            <v>1</v>
          </cell>
          <cell r="E3787" t="str">
            <v>Sobre Pedido</v>
          </cell>
          <cell r="F3787">
            <v>28</v>
          </cell>
        </row>
        <row r="3788">
          <cell r="A3788">
            <v>8979</v>
          </cell>
          <cell r="B3788" t="str">
            <v>DESP. TOALLA ENMOTION IMPULSE</v>
          </cell>
          <cell r="C3788">
            <v>1</v>
          </cell>
          <cell r="D3788">
            <v>1</v>
          </cell>
          <cell r="E3788" t="str">
            <v>Sobre Pedido</v>
          </cell>
          <cell r="F3788">
            <v>14</v>
          </cell>
        </row>
        <row r="3789">
          <cell r="A3789">
            <v>8980</v>
          </cell>
          <cell r="B3789" t="str">
            <v>DESP. TOALLA ENMOTION IMPULSE</v>
          </cell>
          <cell r="C3789">
            <v>1</v>
          </cell>
          <cell r="D3789">
            <v>1</v>
          </cell>
          <cell r="E3789" t="str">
            <v>Sobre Pedido</v>
          </cell>
          <cell r="F3789">
            <v>14</v>
          </cell>
        </row>
        <row r="3790">
          <cell r="A3790">
            <v>8981</v>
          </cell>
          <cell r="B3790" t="str">
            <v>DESP.COMPACT ALTA CAPAC. AZUL</v>
          </cell>
          <cell r="C3790">
            <v>1</v>
          </cell>
          <cell r="D3790">
            <v>1</v>
          </cell>
          <cell r="E3790" t="str">
            <v>Sobre Pedido</v>
          </cell>
          <cell r="F3790">
            <v>21</v>
          </cell>
        </row>
        <row r="3791">
          <cell r="A3791">
            <v>8982</v>
          </cell>
          <cell r="B3791" t="str">
            <v>DESP. COMPACT ALTA CAPAC. HUMO</v>
          </cell>
          <cell r="C3791">
            <v>1</v>
          </cell>
          <cell r="D3791">
            <v>1</v>
          </cell>
          <cell r="E3791" t="str">
            <v>Sobre Pedido</v>
          </cell>
          <cell r="F3791">
            <v>21</v>
          </cell>
        </row>
        <row r="3792">
          <cell r="A3792">
            <v>8983</v>
          </cell>
          <cell r="B3792" t="str">
            <v>DESP. SOFPULL BLANCO</v>
          </cell>
          <cell r="C3792">
            <v>1</v>
          </cell>
          <cell r="D3792">
            <v>1</v>
          </cell>
          <cell r="E3792" t="str">
            <v>Sobre Pedido</v>
          </cell>
          <cell r="F3792">
            <v>14</v>
          </cell>
        </row>
        <row r="3793">
          <cell r="A3793">
            <v>8984</v>
          </cell>
          <cell r="B3793" t="str">
            <v>DESP. SOFPULL HUMO</v>
          </cell>
          <cell r="C3793">
            <v>1</v>
          </cell>
          <cell r="D3793">
            <v>1</v>
          </cell>
          <cell r="E3793" t="str">
            <v>Sobre Pedido</v>
          </cell>
          <cell r="F3793">
            <v>14</v>
          </cell>
        </row>
        <row r="3794">
          <cell r="A3794">
            <v>8985</v>
          </cell>
          <cell r="B3794" t="str">
            <v>DESP. SMARTONE AZUL SPLASH</v>
          </cell>
          <cell r="C3794">
            <v>1</v>
          </cell>
          <cell r="D3794">
            <v>1</v>
          </cell>
          <cell r="E3794" t="str">
            <v>Sobre Pedido</v>
          </cell>
          <cell r="F3794">
            <v>14</v>
          </cell>
        </row>
        <row r="3795">
          <cell r="A3795">
            <v>8986</v>
          </cell>
          <cell r="B3795" t="str">
            <v>DESP. COMPACT QUAD AZUL</v>
          </cell>
          <cell r="C3795">
            <v>1</v>
          </cell>
          <cell r="D3795">
            <v>1</v>
          </cell>
          <cell r="E3795" t="str">
            <v>Sobre Pedido</v>
          </cell>
          <cell r="F3795">
            <v>14</v>
          </cell>
        </row>
        <row r="3796">
          <cell r="A3796">
            <v>8987</v>
          </cell>
          <cell r="B3796" t="str">
            <v>DESP. COMPACT QUAD HUMO</v>
          </cell>
          <cell r="C3796">
            <v>1</v>
          </cell>
          <cell r="D3796">
            <v>1</v>
          </cell>
          <cell r="E3796" t="str">
            <v>Sobre Pedido</v>
          </cell>
          <cell r="F3796">
            <v>14</v>
          </cell>
        </row>
        <row r="3797">
          <cell r="A3797">
            <v>8988</v>
          </cell>
          <cell r="B3797" t="str">
            <v>DESP. EASYNAP NEGRO</v>
          </cell>
          <cell r="C3797">
            <v>1</v>
          </cell>
          <cell r="D3797">
            <v>1</v>
          </cell>
          <cell r="E3797" t="str">
            <v>Sobre Pedido</v>
          </cell>
          <cell r="F3797">
            <v>14</v>
          </cell>
        </row>
        <row r="3798">
          <cell r="A3798">
            <v>8989</v>
          </cell>
          <cell r="B3798" t="str">
            <v>DESP. EASYNAP TABLETOP GRIS/NE</v>
          </cell>
          <cell r="C3798">
            <v>1</v>
          </cell>
          <cell r="D3798">
            <v>1</v>
          </cell>
          <cell r="E3798" t="str">
            <v>Sobre Pedido</v>
          </cell>
          <cell r="F3798">
            <v>14</v>
          </cell>
        </row>
        <row r="3799">
          <cell r="A3799">
            <v>8990</v>
          </cell>
          <cell r="B3799" t="str">
            <v>DESP. EASYNAP TABLETOP NEGRO</v>
          </cell>
          <cell r="C3799">
            <v>1</v>
          </cell>
          <cell r="D3799">
            <v>1</v>
          </cell>
          <cell r="E3799" t="str">
            <v>Sobre Pedido</v>
          </cell>
          <cell r="F3799">
            <v>14</v>
          </cell>
        </row>
        <row r="3800">
          <cell r="A3800">
            <v>8991</v>
          </cell>
          <cell r="B3800" t="str">
            <v>DESP. EASYNAP TORRE NEGRO</v>
          </cell>
          <cell r="C3800">
            <v>1</v>
          </cell>
          <cell r="D3800">
            <v>1</v>
          </cell>
          <cell r="E3800" t="str">
            <v>Sobre Pedido</v>
          </cell>
          <cell r="F3800">
            <v>14</v>
          </cell>
        </row>
        <row r="3801">
          <cell r="A3801">
            <v>8992</v>
          </cell>
          <cell r="B3801" t="str">
            <v>DESP. EASYNAP TORRE GRIS</v>
          </cell>
          <cell r="C3801">
            <v>1</v>
          </cell>
          <cell r="D3801">
            <v>1</v>
          </cell>
          <cell r="E3801" t="str">
            <v>Sobre Pedido</v>
          </cell>
          <cell r="F3801">
            <v>14</v>
          </cell>
        </row>
        <row r="3802">
          <cell r="A3802">
            <v>8993</v>
          </cell>
          <cell r="B3802" t="str">
            <v>DESP. EASYNAP JR. NEGRO</v>
          </cell>
          <cell r="C3802">
            <v>1</v>
          </cell>
          <cell r="D3802">
            <v>1</v>
          </cell>
          <cell r="E3802" t="str">
            <v>Sobre Pedido</v>
          </cell>
          <cell r="F3802">
            <v>14</v>
          </cell>
        </row>
        <row r="3803">
          <cell r="A3803">
            <v>8994</v>
          </cell>
          <cell r="B3803" t="str">
            <v>DESP. EASYNAP JR. AZUL</v>
          </cell>
          <cell r="C3803">
            <v>1</v>
          </cell>
          <cell r="D3803">
            <v>1</v>
          </cell>
          <cell r="E3803" t="str">
            <v>Sobre Pedido</v>
          </cell>
          <cell r="F3803">
            <v>14</v>
          </cell>
        </row>
        <row r="3804">
          <cell r="A3804">
            <v>8995</v>
          </cell>
          <cell r="B3804" t="str">
            <v>DESP. JABON ESPUMA NEGRO GP</v>
          </cell>
          <cell r="C3804">
            <v>1</v>
          </cell>
          <cell r="D3804">
            <v>1</v>
          </cell>
          <cell r="E3804" t="str">
            <v>Sobre Pedido</v>
          </cell>
          <cell r="F3804">
            <v>14</v>
          </cell>
        </row>
        <row r="3805">
          <cell r="A3805">
            <v>8996</v>
          </cell>
          <cell r="B3805" t="str">
            <v>DESP. JABON ESPUMA BLANCO GP</v>
          </cell>
          <cell r="C3805">
            <v>1</v>
          </cell>
          <cell r="D3805">
            <v>1</v>
          </cell>
          <cell r="E3805" t="str">
            <v>Sobre Pedido</v>
          </cell>
          <cell r="F3805">
            <v>14</v>
          </cell>
        </row>
        <row r="3806">
          <cell r="A3806">
            <v>8997</v>
          </cell>
          <cell r="B3806" t="str">
            <v>DESPACHADOR TOALLA ENMOTION JR</v>
          </cell>
          <cell r="C3806">
            <v>1</v>
          </cell>
          <cell r="D3806">
            <v>1</v>
          </cell>
          <cell r="E3806" t="str">
            <v>Sobre Pedido</v>
          </cell>
          <cell r="F3806">
            <v>14</v>
          </cell>
        </row>
        <row r="3807">
          <cell r="A3807">
            <v>8998</v>
          </cell>
          <cell r="B3807" t="str">
            <v>DESPACHADOR TOALLA ENMOTION JR</v>
          </cell>
          <cell r="C3807">
            <v>1</v>
          </cell>
          <cell r="D3807">
            <v>1</v>
          </cell>
          <cell r="E3807" t="str">
            <v>Sobre Pedido</v>
          </cell>
          <cell r="F3807">
            <v>14</v>
          </cell>
        </row>
        <row r="3808">
          <cell r="A3808">
            <v>8999</v>
          </cell>
          <cell r="B3808" t="str">
            <v>DESPACHADOR SERVILLETA BLANCO</v>
          </cell>
          <cell r="C3808">
            <v>1</v>
          </cell>
          <cell r="D3808">
            <v>1</v>
          </cell>
          <cell r="E3808" t="str">
            <v>Sobre Pedido</v>
          </cell>
          <cell r="F3808">
            <v>21</v>
          </cell>
        </row>
        <row r="3809">
          <cell r="A3809">
            <v>9001</v>
          </cell>
          <cell r="B3809" t="str">
            <v>BOMBA PUSH DOWN DE NARIZ C/TAP</v>
          </cell>
          <cell r="C3809">
            <v>40</v>
          </cell>
          <cell r="D3809">
            <v>40</v>
          </cell>
          <cell r="E3809" t="str">
            <v>Sobre Pedido</v>
          </cell>
          <cell r="F3809">
            <v>56</v>
          </cell>
        </row>
        <row r="3810">
          <cell r="A3810">
            <v>9002</v>
          </cell>
          <cell r="B3810" t="str">
            <v>GALON VACIO 4 LTS. C/TAPA</v>
          </cell>
          <cell r="C3810">
            <v>1</v>
          </cell>
          <cell r="D3810">
            <v>1</v>
          </cell>
          <cell r="E3810" t="str">
            <v>Sobre Pedido</v>
          </cell>
          <cell r="F3810">
            <v>21</v>
          </cell>
        </row>
        <row r="3811">
          <cell r="A3811">
            <v>9004</v>
          </cell>
          <cell r="B3811" t="str">
            <v>BASE PARA MOP ECONOMICO 60 CM</v>
          </cell>
          <cell r="C3811">
            <v>10</v>
          </cell>
          <cell r="D3811">
            <v>10</v>
          </cell>
          <cell r="E3811" t="str">
            <v>Stock</v>
          </cell>
          <cell r="F3811">
            <v>8</v>
          </cell>
        </row>
        <row r="3812">
          <cell r="A3812">
            <v>9005</v>
          </cell>
          <cell r="B3812" t="str">
            <v>REPUESTO MOP ECONOMICO 60 CM.</v>
          </cell>
          <cell r="C3812">
            <v>12</v>
          </cell>
          <cell r="D3812">
            <v>12</v>
          </cell>
          <cell r="E3812" t="str">
            <v>Stock</v>
          </cell>
          <cell r="F3812">
            <v>8</v>
          </cell>
        </row>
        <row r="3813">
          <cell r="A3813">
            <v>9006</v>
          </cell>
          <cell r="B3813" t="str">
            <v>BASE PARA MOP ECONOMICO 90 CM.</v>
          </cell>
          <cell r="C3813">
            <v>10</v>
          </cell>
          <cell r="D3813">
            <v>10</v>
          </cell>
          <cell r="E3813" t="str">
            <v>Stock</v>
          </cell>
          <cell r="F3813">
            <v>8</v>
          </cell>
        </row>
        <row r="3814">
          <cell r="A3814">
            <v>9007</v>
          </cell>
          <cell r="B3814" t="str">
            <v>REPUESTO MOP ECONOMICO 90 CM.</v>
          </cell>
          <cell r="C3814">
            <v>1</v>
          </cell>
          <cell r="D3814">
            <v>1</v>
          </cell>
          <cell r="E3814" t="str">
            <v>Stock</v>
          </cell>
          <cell r="F3814">
            <v>8</v>
          </cell>
        </row>
        <row r="3815">
          <cell r="A3815">
            <v>9008</v>
          </cell>
          <cell r="B3815" t="str">
            <v>BASE PARA MOP ECONOMICO 120 CM</v>
          </cell>
          <cell r="C3815">
            <v>10</v>
          </cell>
          <cell r="D3815">
            <v>10</v>
          </cell>
          <cell r="E3815" t="str">
            <v>Stock</v>
          </cell>
          <cell r="F3815">
            <v>8</v>
          </cell>
        </row>
        <row r="3816">
          <cell r="A3816">
            <v>9009</v>
          </cell>
          <cell r="B3816" t="str">
            <v>REPUESTO MOP ECONOMICO 120 CM.</v>
          </cell>
          <cell r="C3816">
            <v>12</v>
          </cell>
          <cell r="D3816">
            <v>12</v>
          </cell>
          <cell r="E3816" t="str">
            <v>Stock</v>
          </cell>
          <cell r="F3816">
            <v>8</v>
          </cell>
        </row>
        <row r="3817">
          <cell r="A3817">
            <v>9010</v>
          </cell>
          <cell r="B3817" t="str">
            <v>FIBRA VERDE/AMARILLA ECONOM.</v>
          </cell>
          <cell r="C3817">
            <v>1</v>
          </cell>
          <cell r="D3817">
            <v>1</v>
          </cell>
          <cell r="E3817" t="str">
            <v>Stock</v>
          </cell>
          <cell r="F3817">
            <v>8</v>
          </cell>
        </row>
        <row r="3818">
          <cell r="A3818">
            <v>9011</v>
          </cell>
          <cell r="B3818" t="str">
            <v>MOTA PARA LUSTRADO DE AUTOS</v>
          </cell>
          <cell r="C3818">
            <v>1</v>
          </cell>
          <cell r="D3818">
            <v>1</v>
          </cell>
          <cell r="E3818" t="str">
            <v>Stock</v>
          </cell>
          <cell r="F3818">
            <v>8</v>
          </cell>
        </row>
        <row r="3819">
          <cell r="A3819">
            <v>9012</v>
          </cell>
          <cell r="B3819" t="str">
            <v>CUBETA CON EXPRIMIDOR 25L ECO</v>
          </cell>
          <cell r="C3819">
            <v>1</v>
          </cell>
          <cell r="D3819">
            <v>1</v>
          </cell>
          <cell r="E3819" t="str">
            <v>Sobre Pedido</v>
          </cell>
          <cell r="F3819">
            <v>50</v>
          </cell>
        </row>
        <row r="3820">
          <cell r="A3820">
            <v>9013</v>
          </cell>
          <cell r="B3820" t="str">
            <v>SEÑAL DE PISO MOJADO ECO</v>
          </cell>
          <cell r="C3820">
            <v>1</v>
          </cell>
          <cell r="D3820">
            <v>1</v>
          </cell>
          <cell r="E3820" t="str">
            <v>Sobre Pedido</v>
          </cell>
          <cell r="F3820">
            <v>50</v>
          </cell>
        </row>
        <row r="3821">
          <cell r="A3821">
            <v>9014</v>
          </cell>
          <cell r="B3821" t="str">
            <v>RASTRILLO PISOS S/MANGO 55 CM</v>
          </cell>
          <cell r="C3821">
            <v>1</v>
          </cell>
          <cell r="D3821">
            <v>1</v>
          </cell>
          <cell r="E3821" t="str">
            <v>Sobre Pedido</v>
          </cell>
          <cell r="F3821">
            <v>50</v>
          </cell>
        </row>
        <row r="3822">
          <cell r="A3822">
            <v>9015</v>
          </cell>
          <cell r="B3822" t="str">
            <v>MANGO DE ALUMINIO P/RASTRILLO</v>
          </cell>
          <cell r="C3822">
            <v>1</v>
          </cell>
          <cell r="D3822">
            <v>1</v>
          </cell>
          <cell r="E3822" t="str">
            <v>Sobre Pedido</v>
          </cell>
          <cell r="F3822">
            <v>50</v>
          </cell>
        </row>
        <row r="3823">
          <cell r="A3823">
            <v>9016</v>
          </cell>
          <cell r="B3823" t="str">
            <v>CUBETA CON EXPRIMIDOR 36L ECO</v>
          </cell>
          <cell r="C3823">
            <v>1</v>
          </cell>
          <cell r="D3823">
            <v>1</v>
          </cell>
          <cell r="E3823" t="str">
            <v>Sobre Pedido</v>
          </cell>
          <cell r="F3823">
            <v>50</v>
          </cell>
        </row>
        <row r="3824">
          <cell r="A3824">
            <v>9017</v>
          </cell>
          <cell r="B3824" t="str">
            <v>CUBETA DOBLE C/EXPRIMIDOR 60L</v>
          </cell>
          <cell r="C3824">
            <v>1</v>
          </cell>
          <cell r="D3824">
            <v>1</v>
          </cell>
          <cell r="E3824" t="str">
            <v>Sobre Pedido</v>
          </cell>
          <cell r="F3824">
            <v>50</v>
          </cell>
        </row>
        <row r="3825">
          <cell r="A3825">
            <v>9018</v>
          </cell>
          <cell r="B3825" t="str">
            <v>CARRO PARA ASEADOR ECO</v>
          </cell>
          <cell r="C3825">
            <v>1</v>
          </cell>
          <cell r="D3825">
            <v>1</v>
          </cell>
          <cell r="E3825" t="str">
            <v>Sobre Pedido</v>
          </cell>
          <cell r="F3825">
            <v>50</v>
          </cell>
        </row>
        <row r="3826">
          <cell r="A3826">
            <v>9019</v>
          </cell>
          <cell r="B3826" t="str">
            <v>CARRO UTILITY ECO</v>
          </cell>
          <cell r="C3826">
            <v>1</v>
          </cell>
          <cell r="D3826">
            <v>1</v>
          </cell>
          <cell r="E3826" t="str">
            <v>Sobre Pedido</v>
          </cell>
          <cell r="F3826">
            <v>50</v>
          </cell>
        </row>
        <row r="3827">
          <cell r="A3827">
            <v>9020</v>
          </cell>
          <cell r="B3827" t="str">
            <v>CARRO P/CAMARISTA COMPACTO ECO</v>
          </cell>
          <cell r="C3827">
            <v>1</v>
          </cell>
          <cell r="D3827">
            <v>1</v>
          </cell>
          <cell r="E3827" t="str">
            <v>Sobre Pedido</v>
          </cell>
          <cell r="F3827">
            <v>50</v>
          </cell>
        </row>
        <row r="3828">
          <cell r="A3828">
            <v>9021</v>
          </cell>
          <cell r="B3828" t="str">
            <v>BOTE TIPO HUSKEE 130L C/RUEDAS</v>
          </cell>
          <cell r="C3828">
            <v>1</v>
          </cell>
          <cell r="D3828">
            <v>1</v>
          </cell>
          <cell r="E3828" t="str">
            <v>Sobre Pedido</v>
          </cell>
          <cell r="F3828">
            <v>50</v>
          </cell>
        </row>
        <row r="3829">
          <cell r="A3829">
            <v>9022</v>
          </cell>
          <cell r="B3829" t="str">
            <v>BOTE TIPO HUSKEE 130L ECO</v>
          </cell>
          <cell r="C3829">
            <v>1</v>
          </cell>
          <cell r="D3829">
            <v>1</v>
          </cell>
          <cell r="E3829" t="str">
            <v>Sobre Pedido</v>
          </cell>
          <cell r="F3829">
            <v>50</v>
          </cell>
        </row>
        <row r="3830">
          <cell r="A3830">
            <v>9023</v>
          </cell>
          <cell r="B3830" t="str">
            <v>TAPA PARA BOTE TIPO HUSKEE ECO</v>
          </cell>
          <cell r="C3830">
            <v>1</v>
          </cell>
          <cell r="D3830">
            <v>1</v>
          </cell>
          <cell r="E3830" t="str">
            <v>Sobre Pedido</v>
          </cell>
          <cell r="F3830">
            <v>50</v>
          </cell>
        </row>
        <row r="3831">
          <cell r="A3831">
            <v>9024</v>
          </cell>
          <cell r="B3831" t="str">
            <v>DOLLY P/BOTE TIPO HUSKEE ECO</v>
          </cell>
          <cell r="C3831">
            <v>1</v>
          </cell>
          <cell r="D3831">
            <v>1</v>
          </cell>
          <cell r="E3831" t="str">
            <v>Sobre Pedido</v>
          </cell>
          <cell r="F3831">
            <v>50</v>
          </cell>
        </row>
        <row r="3832">
          <cell r="A3832">
            <v>9026</v>
          </cell>
          <cell r="B3832" t="str">
            <v>BOLSA DE UTENSILIOS PARA BOTE</v>
          </cell>
          <cell r="C3832">
            <v>1</v>
          </cell>
          <cell r="D3832">
            <v>1</v>
          </cell>
          <cell r="E3832" t="str">
            <v>Sobre Pedido</v>
          </cell>
          <cell r="F3832">
            <v>50</v>
          </cell>
        </row>
        <row r="3833">
          <cell r="A3833">
            <v>9027</v>
          </cell>
          <cell r="B3833" t="str">
            <v>BOTE TIPO MINI TILT C/RUEDAS</v>
          </cell>
          <cell r="C3833">
            <v>1</v>
          </cell>
          <cell r="D3833">
            <v>1</v>
          </cell>
          <cell r="E3833" t="str">
            <v>Sobre Pedido</v>
          </cell>
          <cell r="F3833">
            <v>50</v>
          </cell>
        </row>
        <row r="3834">
          <cell r="A3834">
            <v>9028</v>
          </cell>
          <cell r="B3834" t="str">
            <v>RECOGEDOR CON ESCOBILLA ECO</v>
          </cell>
          <cell r="C3834">
            <v>1</v>
          </cell>
          <cell r="D3834">
            <v>1</v>
          </cell>
          <cell r="E3834" t="str">
            <v>Sobre Pedido</v>
          </cell>
          <cell r="F3834">
            <v>50</v>
          </cell>
        </row>
        <row r="3835">
          <cell r="A3835">
            <v>9029</v>
          </cell>
          <cell r="B3835" t="str">
            <v>BASURERO GRANDE 25L ECO</v>
          </cell>
          <cell r="C3835">
            <v>1</v>
          </cell>
          <cell r="D3835">
            <v>1</v>
          </cell>
          <cell r="E3835" t="str">
            <v>Sobre Pedido</v>
          </cell>
          <cell r="F3835">
            <v>50</v>
          </cell>
        </row>
        <row r="3836">
          <cell r="A3836">
            <v>9030</v>
          </cell>
          <cell r="B3836" t="str">
            <v>TAPA VAIVEN BASURERO GRANDE EC</v>
          </cell>
          <cell r="C3836">
            <v>1</v>
          </cell>
          <cell r="D3836">
            <v>1</v>
          </cell>
          <cell r="E3836" t="str">
            <v>Sobre Pedido</v>
          </cell>
          <cell r="F3836">
            <v>50</v>
          </cell>
        </row>
        <row r="3837">
          <cell r="A3837">
            <v>9031</v>
          </cell>
          <cell r="B3837" t="str">
            <v>BASURERO PEQUEÑO 7.6L ECO</v>
          </cell>
          <cell r="C3837">
            <v>1</v>
          </cell>
          <cell r="D3837">
            <v>1</v>
          </cell>
          <cell r="E3837" t="str">
            <v>Stock</v>
          </cell>
          <cell r="F3837">
            <v>50</v>
          </cell>
        </row>
        <row r="3838">
          <cell r="A3838">
            <v>9032</v>
          </cell>
          <cell r="B3838" t="str">
            <v>REPUESTO P/MOP 90 CM.CAJA C/12</v>
          </cell>
          <cell r="C3838">
            <v>1</v>
          </cell>
          <cell r="D3838">
            <v>1</v>
          </cell>
          <cell r="E3838" t="str">
            <v>Stock</v>
          </cell>
          <cell r="F3838">
            <v>9</v>
          </cell>
        </row>
        <row r="3839">
          <cell r="A3839">
            <v>9033</v>
          </cell>
          <cell r="B3839" t="str">
            <v>BASE PARA MOP 90 CM. CAJA C/10</v>
          </cell>
          <cell r="C3839">
            <v>1</v>
          </cell>
          <cell r="D3839">
            <v>1</v>
          </cell>
          <cell r="E3839" t="str">
            <v>Sobre Pedido</v>
          </cell>
          <cell r="F3839">
            <v>9</v>
          </cell>
        </row>
        <row r="3840">
          <cell r="A3840">
            <v>9034</v>
          </cell>
          <cell r="B3840" t="str">
            <v>CAJA C/12 BOTES DE 1 LT. C/PIS</v>
          </cell>
          <cell r="C3840">
            <v>1</v>
          </cell>
          <cell r="D3840">
            <v>1</v>
          </cell>
          <cell r="E3840" t="str">
            <v>Stock</v>
          </cell>
          <cell r="F3840">
            <v>9</v>
          </cell>
        </row>
        <row r="3841">
          <cell r="A3841">
            <v>9035</v>
          </cell>
          <cell r="B3841" t="str">
            <v>KEY LUMEN REMOVEDOR 4 X 4 LT.</v>
          </cell>
          <cell r="C3841">
            <v>12</v>
          </cell>
          <cell r="D3841">
            <v>12</v>
          </cell>
          <cell r="E3841" t="str">
            <v>Sobre Pedido</v>
          </cell>
          <cell r="F3841">
            <v>21</v>
          </cell>
        </row>
        <row r="3842">
          <cell r="A3842">
            <v>9036</v>
          </cell>
          <cell r="B3842" t="str">
            <v>LIMPIABAÑOS SEGURO EN MARMOL</v>
          </cell>
          <cell r="C3842">
            <v>1</v>
          </cell>
          <cell r="D3842">
            <v>1</v>
          </cell>
          <cell r="E3842" t="str">
            <v>Stock</v>
          </cell>
          <cell r="F3842">
            <v>8</v>
          </cell>
        </row>
        <row r="3843">
          <cell r="A3843">
            <v>9037</v>
          </cell>
          <cell r="B3843" t="str">
            <v>VANG. IMPREG.BASE SOLV.12X1 LT</v>
          </cell>
          <cell r="C3843">
            <v>1</v>
          </cell>
          <cell r="D3843">
            <v>1</v>
          </cell>
          <cell r="E3843" t="str">
            <v>Sobre Pedido</v>
          </cell>
          <cell r="F3843">
            <v>21</v>
          </cell>
        </row>
        <row r="3844">
          <cell r="A3844">
            <v>9038</v>
          </cell>
          <cell r="B3844" t="str">
            <v>VANG. LIMPIAVIDRIOS 4 X 4 LT.</v>
          </cell>
          <cell r="C3844">
            <v>1</v>
          </cell>
          <cell r="D3844">
            <v>1</v>
          </cell>
          <cell r="E3844" t="str">
            <v>Stock</v>
          </cell>
          <cell r="F3844">
            <v>8</v>
          </cell>
        </row>
        <row r="3845">
          <cell r="A3845">
            <v>9039</v>
          </cell>
          <cell r="B3845" t="str">
            <v>KEY MULTIUSOS SB NUEVO NCC 4X4</v>
          </cell>
          <cell r="C3845">
            <v>1</v>
          </cell>
          <cell r="D3845">
            <v>1</v>
          </cell>
          <cell r="E3845" t="str">
            <v>Sobre Pedido</v>
          </cell>
          <cell r="F3845">
            <v>8</v>
          </cell>
        </row>
        <row r="3846">
          <cell r="A3846">
            <v>9040</v>
          </cell>
          <cell r="B3846" t="str">
            <v>KEY LUMEN SELLADOR ACAB.4X4 LT</v>
          </cell>
          <cell r="C3846">
            <v>12</v>
          </cell>
          <cell r="D3846">
            <v>12</v>
          </cell>
          <cell r="E3846" t="str">
            <v>Sobre Pedido</v>
          </cell>
          <cell r="F3846">
            <v>21</v>
          </cell>
        </row>
        <row r="3847">
          <cell r="A3847">
            <v>9041</v>
          </cell>
          <cell r="B3847" t="str">
            <v>TRAPEADOR HILO SUAVE (12 PZAS)</v>
          </cell>
          <cell r="C3847">
            <v>1</v>
          </cell>
          <cell r="D3847">
            <v>1</v>
          </cell>
          <cell r="E3847" t="str">
            <v>Sobre Pedido</v>
          </cell>
          <cell r="F3847">
            <v>9</v>
          </cell>
        </row>
        <row r="3848">
          <cell r="A3848">
            <v>9042</v>
          </cell>
          <cell r="B3848" t="str">
            <v>GUANTE ROJO T9 CAJA C/24 PARES</v>
          </cell>
          <cell r="C3848">
            <v>1</v>
          </cell>
          <cell r="D3848">
            <v>1</v>
          </cell>
          <cell r="E3848" t="str">
            <v>Stock</v>
          </cell>
          <cell r="F3848">
            <v>9</v>
          </cell>
        </row>
        <row r="3849">
          <cell r="A3849">
            <v>9043</v>
          </cell>
          <cell r="B3849" t="str">
            <v>KEY LUMEN SELLADOR ACABADO 20L</v>
          </cell>
          <cell r="C3849">
            <v>10</v>
          </cell>
          <cell r="D3849">
            <v>10</v>
          </cell>
          <cell r="E3849" t="str">
            <v>Sobre Pedido</v>
          </cell>
          <cell r="F3849">
            <v>21</v>
          </cell>
        </row>
        <row r="3850">
          <cell r="A3850">
            <v>9044</v>
          </cell>
          <cell r="B3850" t="str">
            <v>KEY TRIPLE ACCION PARAISO 20 L</v>
          </cell>
          <cell r="C3850">
            <v>1</v>
          </cell>
          <cell r="D3850">
            <v>1</v>
          </cell>
          <cell r="E3850" t="str">
            <v>Stock</v>
          </cell>
          <cell r="F3850">
            <v>8</v>
          </cell>
        </row>
        <row r="3851">
          <cell r="A3851">
            <v>9045</v>
          </cell>
          <cell r="B3851" t="str">
            <v>KEY LUMEN REMOVEDOR 20 LT.</v>
          </cell>
          <cell r="C3851">
            <v>1</v>
          </cell>
          <cell r="D3851">
            <v>1</v>
          </cell>
          <cell r="E3851" t="str">
            <v>Sobre Pedido</v>
          </cell>
          <cell r="F3851">
            <v>21</v>
          </cell>
        </row>
        <row r="3852">
          <cell r="A3852">
            <v>9046</v>
          </cell>
          <cell r="B3852" t="str">
            <v>KEY LUMEN RESTAURADOR 20 LT.</v>
          </cell>
          <cell r="C3852">
            <v>1</v>
          </cell>
          <cell r="D3852">
            <v>1</v>
          </cell>
          <cell r="E3852" t="str">
            <v>Sobre Pedido</v>
          </cell>
          <cell r="F3852">
            <v>21</v>
          </cell>
        </row>
        <row r="3853">
          <cell r="A3853">
            <v>9047</v>
          </cell>
          <cell r="B3853" t="str">
            <v>BOMBA PUSH DOWN DE NARIZ C/TAP</v>
          </cell>
          <cell r="C3853">
            <v>1</v>
          </cell>
          <cell r="D3853">
            <v>1</v>
          </cell>
          <cell r="E3853" t="str">
            <v>Sobre Pedido</v>
          </cell>
          <cell r="F3853">
            <v>56</v>
          </cell>
        </row>
        <row r="3854">
          <cell r="A3854">
            <v>9049</v>
          </cell>
          <cell r="B3854" t="str">
            <v>KEY DERM-O-WIPE CAJA 4X4 LT.</v>
          </cell>
          <cell r="C3854">
            <v>13</v>
          </cell>
          <cell r="D3854">
            <v>13</v>
          </cell>
          <cell r="E3854" t="str">
            <v>Sobre Pedido</v>
          </cell>
          <cell r="F3854">
            <v>21</v>
          </cell>
        </row>
        <row r="3855">
          <cell r="A3855">
            <v>9050</v>
          </cell>
          <cell r="B3855" t="str">
            <v>KEY AEROSAN CAJA 12X1 LT.</v>
          </cell>
          <cell r="C3855">
            <v>17</v>
          </cell>
          <cell r="D3855">
            <v>17</v>
          </cell>
          <cell r="E3855" t="str">
            <v>Sobre Pedido</v>
          </cell>
          <cell r="F3855">
            <v>21</v>
          </cell>
        </row>
        <row r="3856">
          <cell r="A3856">
            <v>9051</v>
          </cell>
          <cell r="B3856" t="str">
            <v>JABONERA MAN.ESPUMA CART.DESEC</v>
          </cell>
          <cell r="C3856">
            <v>1</v>
          </cell>
          <cell r="D3856">
            <v>1</v>
          </cell>
          <cell r="E3856" t="str">
            <v>Sobre Pedido</v>
          </cell>
          <cell r="F3856">
            <v>21</v>
          </cell>
        </row>
        <row r="3857">
          <cell r="A3857">
            <v>9052</v>
          </cell>
          <cell r="B3857" t="str">
            <v>JABONERA AUT.ESPUMA CART.DESEC</v>
          </cell>
          <cell r="C3857">
            <v>1</v>
          </cell>
          <cell r="D3857">
            <v>1</v>
          </cell>
          <cell r="E3857" t="str">
            <v>Sobre Pedido</v>
          </cell>
          <cell r="F3857">
            <v>21</v>
          </cell>
        </row>
        <row r="3858">
          <cell r="A3858">
            <v>9053</v>
          </cell>
          <cell r="B3858" t="str">
            <v>PEDESTAL DE MADERA P/DOSIFICAD</v>
          </cell>
          <cell r="C3858">
            <v>1</v>
          </cell>
          <cell r="D3858">
            <v>1</v>
          </cell>
          <cell r="E3858" t="str">
            <v>Sobre Pedido</v>
          </cell>
          <cell r="F3858">
            <v>14</v>
          </cell>
        </row>
        <row r="3859">
          <cell r="A3859">
            <v>9054</v>
          </cell>
          <cell r="B3859" t="str">
            <v>BASE PARA MOP QUIJADA AUTOZONE</v>
          </cell>
          <cell r="C3859">
            <v>12</v>
          </cell>
          <cell r="D3859">
            <v>12</v>
          </cell>
          <cell r="E3859" t="str">
            <v>Sobre Pedido</v>
          </cell>
          <cell r="F3859">
            <v>9</v>
          </cell>
        </row>
        <row r="3860">
          <cell r="A3860">
            <v>9055</v>
          </cell>
          <cell r="B3860" t="str">
            <v>REPUESTO TRAPEADOR GRANDE CAJA</v>
          </cell>
          <cell r="C3860">
            <v>1</v>
          </cell>
          <cell r="D3860">
            <v>1</v>
          </cell>
          <cell r="E3860" t="str">
            <v>Sobre Pedido</v>
          </cell>
          <cell r="F3860">
            <v>9</v>
          </cell>
        </row>
        <row r="3861">
          <cell r="A3861">
            <v>9056</v>
          </cell>
          <cell r="B3861" t="str">
            <v>REPUESTO P/MOP NACIONAL 90 CM.</v>
          </cell>
          <cell r="C3861">
            <v>1</v>
          </cell>
          <cell r="D3861">
            <v>1</v>
          </cell>
          <cell r="E3861" t="str">
            <v>Sobre Pedido</v>
          </cell>
          <cell r="F3861">
            <v>9</v>
          </cell>
        </row>
        <row r="3862">
          <cell r="A3862">
            <v>9057</v>
          </cell>
          <cell r="B3862" t="str">
            <v>BAYETA UNIVERSAL ROLLO VILEDA</v>
          </cell>
          <cell r="C3862">
            <v>1</v>
          </cell>
          <cell r="D3862">
            <v>1</v>
          </cell>
          <cell r="E3862" t="str">
            <v>Sobre Pedido</v>
          </cell>
          <cell r="F3862">
            <v>14</v>
          </cell>
        </row>
        <row r="3863">
          <cell r="A3863">
            <v>9058</v>
          </cell>
          <cell r="B3863" t="str">
            <v>BAYETA SECAPLUS ROLLO VILEDA</v>
          </cell>
          <cell r="C3863">
            <v>1</v>
          </cell>
          <cell r="D3863">
            <v>1</v>
          </cell>
          <cell r="E3863" t="str">
            <v>Sobre Pedido</v>
          </cell>
          <cell r="F3863">
            <v>14</v>
          </cell>
        </row>
        <row r="3864">
          <cell r="A3864">
            <v>9059</v>
          </cell>
          <cell r="B3864" t="str">
            <v>GAMUZA MULTIP AMARILLA VILEDA</v>
          </cell>
          <cell r="C3864">
            <v>1</v>
          </cell>
          <cell r="D3864">
            <v>1</v>
          </cell>
          <cell r="E3864" t="str">
            <v>Sobre Pedido</v>
          </cell>
          <cell r="F3864">
            <v>14</v>
          </cell>
        </row>
        <row r="3865">
          <cell r="A3865">
            <v>9060</v>
          </cell>
          <cell r="B3865" t="str">
            <v>GAMUZA MULTIP AZUL VILEDA</v>
          </cell>
          <cell r="C3865">
            <v>1</v>
          </cell>
          <cell r="D3865">
            <v>1</v>
          </cell>
          <cell r="E3865" t="str">
            <v>Sobre Pedido</v>
          </cell>
          <cell r="F3865">
            <v>14</v>
          </cell>
        </row>
        <row r="3866">
          <cell r="A3866">
            <v>9061</v>
          </cell>
          <cell r="B3866" t="str">
            <v>QUICK STAR MICRO AZUL VILEDA</v>
          </cell>
          <cell r="C3866">
            <v>1</v>
          </cell>
          <cell r="D3866">
            <v>1</v>
          </cell>
          <cell r="E3866" t="str">
            <v>Sobre Pedido</v>
          </cell>
          <cell r="F3866">
            <v>14</v>
          </cell>
        </row>
        <row r="3867">
          <cell r="A3867">
            <v>9062</v>
          </cell>
          <cell r="B3867" t="str">
            <v>QUICK STAR MICRO ROJA VILEDA</v>
          </cell>
          <cell r="C3867">
            <v>1</v>
          </cell>
          <cell r="D3867">
            <v>1</v>
          </cell>
          <cell r="E3867" t="str">
            <v>Sobre Pedido</v>
          </cell>
          <cell r="F3867">
            <v>14</v>
          </cell>
        </row>
        <row r="3868">
          <cell r="A3868">
            <v>9063</v>
          </cell>
          <cell r="B3868" t="str">
            <v>MICROTUF SWIFT AZUL VILEDA</v>
          </cell>
          <cell r="C3868">
            <v>20</v>
          </cell>
          <cell r="D3868">
            <v>20</v>
          </cell>
          <cell r="E3868" t="str">
            <v>Sobre Pedido</v>
          </cell>
          <cell r="F3868">
            <v>14</v>
          </cell>
        </row>
        <row r="3869">
          <cell r="A3869">
            <v>9064</v>
          </cell>
          <cell r="B3869" t="str">
            <v>ESPONJA PURACTIVE VILEDA</v>
          </cell>
          <cell r="C3869">
            <v>1</v>
          </cell>
          <cell r="D3869">
            <v>1</v>
          </cell>
          <cell r="E3869" t="str">
            <v>Sobre Pedido</v>
          </cell>
          <cell r="F3869">
            <v>14</v>
          </cell>
        </row>
        <row r="3870">
          <cell r="A3870">
            <v>9065</v>
          </cell>
          <cell r="B3870" t="str">
            <v>MIRACLEAN VILEDA PAQ C/12</v>
          </cell>
          <cell r="C3870">
            <v>1</v>
          </cell>
          <cell r="D3870">
            <v>1</v>
          </cell>
          <cell r="E3870" t="str">
            <v>Sobre Pedido</v>
          </cell>
          <cell r="F3870">
            <v>14</v>
          </cell>
        </row>
        <row r="3871">
          <cell r="A3871">
            <v>9066</v>
          </cell>
          <cell r="B3871" t="str">
            <v>MOP INDUST CABEZAL AZUL VILEDA</v>
          </cell>
          <cell r="C3871">
            <v>1</v>
          </cell>
          <cell r="D3871">
            <v>1</v>
          </cell>
          <cell r="E3871" t="str">
            <v>Sobre Pedido</v>
          </cell>
          <cell r="F3871">
            <v>14</v>
          </cell>
        </row>
        <row r="3872">
          <cell r="A3872">
            <v>9067</v>
          </cell>
          <cell r="B3872" t="str">
            <v>MOP INDUST CABEZAL ROJO VILEDA</v>
          </cell>
          <cell r="C3872">
            <v>1</v>
          </cell>
          <cell r="D3872">
            <v>1</v>
          </cell>
          <cell r="E3872" t="str">
            <v>Sobre Pedido</v>
          </cell>
          <cell r="F3872">
            <v>14</v>
          </cell>
        </row>
        <row r="3873">
          <cell r="A3873">
            <v>9068</v>
          </cell>
          <cell r="B3873" t="str">
            <v>CUBO 10L CON ESCURRIDOR VILEDA</v>
          </cell>
          <cell r="C3873">
            <v>1</v>
          </cell>
          <cell r="D3873">
            <v>1</v>
          </cell>
          <cell r="E3873" t="str">
            <v>Sobre Pedido</v>
          </cell>
          <cell r="F3873">
            <v>14</v>
          </cell>
        </row>
        <row r="3874">
          <cell r="A3874">
            <v>9069</v>
          </cell>
          <cell r="B3874" t="str">
            <v>BASTON P/MOP ALGODON 140 CM VI</v>
          </cell>
          <cell r="C3874">
            <v>12</v>
          </cell>
          <cell r="D3874">
            <v>12</v>
          </cell>
          <cell r="E3874" t="str">
            <v>Sobre Pedido</v>
          </cell>
          <cell r="F3874">
            <v>14</v>
          </cell>
        </row>
        <row r="3875">
          <cell r="A3875">
            <v>9070</v>
          </cell>
          <cell r="B3875" t="str">
            <v>KIT COMPLETO ULTRASPEED 25L VI</v>
          </cell>
          <cell r="C3875">
            <v>1</v>
          </cell>
          <cell r="D3875">
            <v>1</v>
          </cell>
          <cell r="E3875" t="str">
            <v>Sobre Pedido</v>
          </cell>
          <cell r="F3875">
            <v>14</v>
          </cell>
        </row>
        <row r="3876">
          <cell r="A3876">
            <v>9071</v>
          </cell>
          <cell r="B3876" t="str">
            <v>GUANTES ULTRAPROTECTORES</v>
          </cell>
          <cell r="C3876">
            <v>1</v>
          </cell>
          <cell r="D3876">
            <v>1</v>
          </cell>
          <cell r="E3876" t="str">
            <v>Sobre Pedido</v>
          </cell>
          <cell r="F3876">
            <v>14</v>
          </cell>
        </row>
        <row r="3877">
          <cell r="A3877">
            <v>9072</v>
          </cell>
          <cell r="B3877" t="str">
            <v>MOP ULTRASPEED MICROPLUS 40CM</v>
          </cell>
          <cell r="C3877">
            <v>1</v>
          </cell>
          <cell r="D3877">
            <v>1</v>
          </cell>
          <cell r="E3877" t="str">
            <v>Sobre Pedido</v>
          </cell>
          <cell r="F3877">
            <v>14</v>
          </cell>
        </row>
        <row r="3878">
          <cell r="A3878">
            <v>9073</v>
          </cell>
          <cell r="B3878" t="str">
            <v>GZ QUICK STAR MICRO 38X40 CM</v>
          </cell>
          <cell r="C3878">
            <v>1</v>
          </cell>
          <cell r="D3878">
            <v>1</v>
          </cell>
          <cell r="E3878" t="str">
            <v>Sobre Pedido</v>
          </cell>
          <cell r="F3878">
            <v>14</v>
          </cell>
        </row>
        <row r="3879">
          <cell r="A3879">
            <v>9074</v>
          </cell>
          <cell r="B3879" t="str">
            <v>SOPORTE MOP ULTRASPEED 40 CM</v>
          </cell>
          <cell r="C3879">
            <v>1</v>
          </cell>
          <cell r="D3879">
            <v>1</v>
          </cell>
          <cell r="E3879" t="str">
            <v>Sobre Pedido</v>
          </cell>
          <cell r="F3879">
            <v>14</v>
          </cell>
        </row>
        <row r="3880">
          <cell r="A3880">
            <v>9075</v>
          </cell>
          <cell r="B3880" t="str">
            <v>MOP ULTRASPEED TRIO 40 CM</v>
          </cell>
          <cell r="C3880">
            <v>1</v>
          </cell>
          <cell r="D3880">
            <v>1</v>
          </cell>
          <cell r="E3880" t="str">
            <v>Sobre Pedido</v>
          </cell>
          <cell r="F3880">
            <v>14</v>
          </cell>
        </row>
        <row r="3881">
          <cell r="A3881">
            <v>9077</v>
          </cell>
          <cell r="B3881" t="str">
            <v>CUBO 15 ULTRASPEED VILEDA</v>
          </cell>
          <cell r="C3881">
            <v>1</v>
          </cell>
          <cell r="D3881">
            <v>1</v>
          </cell>
          <cell r="E3881" t="str">
            <v>Sobre Pedido</v>
          </cell>
          <cell r="F3881">
            <v>14</v>
          </cell>
        </row>
        <row r="3882">
          <cell r="A3882">
            <v>9078</v>
          </cell>
          <cell r="B3882" t="str">
            <v>PRENSA ULTRASPEED</v>
          </cell>
          <cell r="C3882">
            <v>10</v>
          </cell>
          <cell r="D3882">
            <v>10</v>
          </cell>
          <cell r="E3882" t="str">
            <v>Sobre Pedido</v>
          </cell>
          <cell r="F3882">
            <v>14</v>
          </cell>
        </row>
        <row r="3883">
          <cell r="A3883">
            <v>9079</v>
          </cell>
          <cell r="B3883" t="str">
            <v>MOP INDUSTRIAL CABEZAL AZUL AG</v>
          </cell>
          <cell r="C3883">
            <v>24</v>
          </cell>
          <cell r="D3883">
            <v>24</v>
          </cell>
          <cell r="E3883" t="str">
            <v>Sobre Pedido</v>
          </cell>
          <cell r="F3883">
            <v>28</v>
          </cell>
        </row>
        <row r="3884">
          <cell r="A3884">
            <v>9080</v>
          </cell>
          <cell r="B3884" t="str">
            <v>MOP INDUSTRIAL CABEZAL ROJO AG</v>
          </cell>
          <cell r="C3884">
            <v>24</v>
          </cell>
          <cell r="D3884">
            <v>24</v>
          </cell>
          <cell r="E3884" t="str">
            <v>Sobre Pedido</v>
          </cell>
          <cell r="F3884">
            <v>28</v>
          </cell>
        </row>
        <row r="3885">
          <cell r="A3885">
            <v>9081</v>
          </cell>
          <cell r="B3885" t="str">
            <v>GAMUZA MULTILIMP ROJA VILEDA</v>
          </cell>
          <cell r="C3885">
            <v>10</v>
          </cell>
          <cell r="D3885">
            <v>10</v>
          </cell>
          <cell r="E3885" t="str">
            <v>Sobre Pedido</v>
          </cell>
          <cell r="F3885">
            <v>21</v>
          </cell>
        </row>
        <row r="3886">
          <cell r="A3886">
            <v>9082</v>
          </cell>
          <cell r="B3886" t="str">
            <v>GAMUZA MULTILIMP VERDE VILEDA</v>
          </cell>
          <cell r="C3886">
            <v>10</v>
          </cell>
          <cell r="D3886">
            <v>10</v>
          </cell>
          <cell r="E3886" t="str">
            <v>Sobre Pedido</v>
          </cell>
          <cell r="F3886">
            <v>21</v>
          </cell>
        </row>
        <row r="3887">
          <cell r="A3887">
            <v>9083</v>
          </cell>
          <cell r="B3887" t="str">
            <v>BY MICROSTUF SWIFT AMARILLA</v>
          </cell>
          <cell r="C3887">
            <v>20</v>
          </cell>
          <cell r="D3887">
            <v>20</v>
          </cell>
          <cell r="E3887" t="str">
            <v>Sobre Pedido</v>
          </cell>
          <cell r="F3887">
            <v>21</v>
          </cell>
        </row>
        <row r="3888">
          <cell r="A3888">
            <v>9084</v>
          </cell>
          <cell r="B3888" t="str">
            <v>MICROTUF SWIFT ROJA PAQ C/5</v>
          </cell>
          <cell r="C3888">
            <v>20</v>
          </cell>
          <cell r="D3888">
            <v>20</v>
          </cell>
          <cell r="E3888" t="str">
            <v>Sobre Pedido</v>
          </cell>
          <cell r="F3888">
            <v>28</v>
          </cell>
        </row>
        <row r="3889">
          <cell r="A3889">
            <v>9085</v>
          </cell>
          <cell r="B3889" t="str">
            <v>MICROTUF SWIFT VERDE PAQ C/5</v>
          </cell>
          <cell r="C3889">
            <v>20</v>
          </cell>
          <cell r="D3889">
            <v>20</v>
          </cell>
          <cell r="E3889" t="str">
            <v>Sobre Pedido</v>
          </cell>
          <cell r="F3889">
            <v>28</v>
          </cell>
        </row>
        <row r="3890">
          <cell r="A3890">
            <v>9086</v>
          </cell>
          <cell r="B3890" t="str">
            <v>PILA PANASONIC "AA" CAJA C/48</v>
          </cell>
          <cell r="C3890">
            <v>1</v>
          </cell>
          <cell r="D3890">
            <v>1</v>
          </cell>
          <cell r="E3890" t="str">
            <v>Stock</v>
          </cell>
          <cell r="F3890">
            <v>8</v>
          </cell>
        </row>
        <row r="3891">
          <cell r="A3891">
            <v>9087</v>
          </cell>
          <cell r="B3891" t="str">
            <v>PILA PANASONIC "C" CAJA C/24</v>
          </cell>
          <cell r="C3891">
            <v>1</v>
          </cell>
          <cell r="D3891">
            <v>1</v>
          </cell>
          <cell r="E3891" t="str">
            <v>Stock</v>
          </cell>
          <cell r="F3891">
            <v>8</v>
          </cell>
        </row>
        <row r="3892">
          <cell r="A3892">
            <v>9088</v>
          </cell>
          <cell r="B3892" t="str">
            <v>PILA PANASONIC "D" CAJA C/24</v>
          </cell>
          <cell r="C3892">
            <v>1</v>
          </cell>
          <cell r="D3892">
            <v>1</v>
          </cell>
          <cell r="E3892" t="str">
            <v>Stock</v>
          </cell>
          <cell r="F3892">
            <v>8</v>
          </cell>
        </row>
        <row r="3893">
          <cell r="A3893">
            <v>9090</v>
          </cell>
          <cell r="B3893" t="str">
            <v>BASE PARA MOP 90 CM. CAJA C/5</v>
          </cell>
          <cell r="C3893">
            <v>1</v>
          </cell>
          <cell r="D3893">
            <v>1</v>
          </cell>
          <cell r="E3893" t="str">
            <v>Sobre Pedido</v>
          </cell>
          <cell r="F3893">
            <v>30</v>
          </cell>
        </row>
        <row r="3894">
          <cell r="A3894">
            <v>9100</v>
          </cell>
          <cell r="B3894" t="str">
            <v>HIGIENICO SOFPULL MINI 16/500</v>
          </cell>
          <cell r="C3894">
            <v>1</v>
          </cell>
          <cell r="D3894">
            <v>1</v>
          </cell>
          <cell r="E3894" t="str">
            <v>Sobre Pedido</v>
          </cell>
          <cell r="F3894">
            <v>21</v>
          </cell>
        </row>
        <row r="3895">
          <cell r="A3895">
            <v>9101</v>
          </cell>
          <cell r="B3895" t="str">
            <v>TOALLA SOFPULL HCA BCA 6/305 M</v>
          </cell>
          <cell r="C3895">
            <v>1</v>
          </cell>
          <cell r="D3895">
            <v>1</v>
          </cell>
          <cell r="E3895" t="str">
            <v>Sobre Pedido</v>
          </cell>
          <cell r="F3895">
            <v>21</v>
          </cell>
        </row>
        <row r="3896">
          <cell r="A3896">
            <v>9102</v>
          </cell>
          <cell r="B3896" t="str">
            <v>TOALLA SOFPULL HCA CAFE 6/305M</v>
          </cell>
          <cell r="C3896">
            <v>1</v>
          </cell>
          <cell r="D3896">
            <v>1</v>
          </cell>
          <cell r="E3896" t="str">
            <v>Sobre Pedido</v>
          </cell>
          <cell r="F3896">
            <v>21</v>
          </cell>
        </row>
        <row r="3897">
          <cell r="A3897">
            <v>9103</v>
          </cell>
          <cell r="B3897" t="str">
            <v>FACIALES ENVISION 30/100 HD</v>
          </cell>
          <cell r="C3897">
            <v>1</v>
          </cell>
          <cell r="D3897">
            <v>1</v>
          </cell>
          <cell r="E3897" t="str">
            <v>Sobre Pedido</v>
          </cell>
          <cell r="F3897">
            <v>21</v>
          </cell>
        </row>
        <row r="3898">
          <cell r="A3898">
            <v>9104</v>
          </cell>
          <cell r="B3898" t="str">
            <v>DESPACHADOR HIG SOFPULL MINI</v>
          </cell>
          <cell r="C3898">
            <v>1</v>
          </cell>
          <cell r="D3898">
            <v>1</v>
          </cell>
          <cell r="E3898" t="str">
            <v>Sobre Pedido</v>
          </cell>
          <cell r="F3898">
            <v>21</v>
          </cell>
        </row>
        <row r="3899">
          <cell r="A3899">
            <v>9105</v>
          </cell>
          <cell r="B3899" t="str">
            <v>DESPACHADOR HIG SOFPULL MINI</v>
          </cell>
          <cell r="C3899">
            <v>1</v>
          </cell>
          <cell r="D3899">
            <v>1</v>
          </cell>
          <cell r="E3899" t="str">
            <v>Sobre Pedido</v>
          </cell>
          <cell r="F3899">
            <v>21</v>
          </cell>
        </row>
        <row r="3900">
          <cell r="A3900">
            <v>9106</v>
          </cell>
          <cell r="B3900" t="str">
            <v>DESPACHADOR HIG SOFPULL MINI</v>
          </cell>
          <cell r="C3900">
            <v>1</v>
          </cell>
          <cell r="D3900">
            <v>1</v>
          </cell>
          <cell r="E3900" t="str">
            <v>Sobre Pedido</v>
          </cell>
          <cell r="F3900">
            <v>21</v>
          </cell>
        </row>
        <row r="3901">
          <cell r="A3901">
            <v>9107</v>
          </cell>
          <cell r="B3901" t="str">
            <v>DESPACHADOR TOALLA SOFPULL HCA</v>
          </cell>
          <cell r="C3901">
            <v>1</v>
          </cell>
          <cell r="D3901">
            <v>1</v>
          </cell>
          <cell r="E3901" t="str">
            <v>Sobre Pedido</v>
          </cell>
          <cell r="F3901">
            <v>21</v>
          </cell>
        </row>
        <row r="3902">
          <cell r="A3902">
            <v>9108</v>
          </cell>
          <cell r="B3902" t="str">
            <v>DESPACHADOR TOALLA SOFPULL HCA</v>
          </cell>
          <cell r="C3902">
            <v>1</v>
          </cell>
          <cell r="D3902">
            <v>1</v>
          </cell>
          <cell r="E3902" t="str">
            <v>Sobre Pedido</v>
          </cell>
          <cell r="F3902">
            <v>21</v>
          </cell>
        </row>
        <row r="3903">
          <cell r="A3903">
            <v>9109</v>
          </cell>
          <cell r="B3903" t="str">
            <v>TOALLA ENMOTION JR CAFE 6/213M</v>
          </cell>
          <cell r="C3903">
            <v>1</v>
          </cell>
          <cell r="D3903">
            <v>1</v>
          </cell>
          <cell r="E3903" t="str">
            <v>Sobre Pedido</v>
          </cell>
          <cell r="F3903">
            <v>21</v>
          </cell>
        </row>
        <row r="3904">
          <cell r="A3904">
            <v>9110</v>
          </cell>
          <cell r="B3904" t="str">
            <v>TOALLA ENMOTION CLASICA CAFE</v>
          </cell>
          <cell r="C3904">
            <v>1</v>
          </cell>
          <cell r="D3904">
            <v>1</v>
          </cell>
          <cell r="E3904" t="str">
            <v>Sobre Pedido</v>
          </cell>
          <cell r="F3904">
            <v>21</v>
          </cell>
        </row>
        <row r="3905">
          <cell r="A3905">
            <v>9111</v>
          </cell>
          <cell r="B3905" t="str">
            <v>SPINDLE P/COMPACT CAJA C/100</v>
          </cell>
          <cell r="C3905">
            <v>1</v>
          </cell>
          <cell r="D3905">
            <v>1</v>
          </cell>
          <cell r="E3905" t="str">
            <v>Sobre Pedido</v>
          </cell>
          <cell r="F3905">
            <v>21</v>
          </cell>
        </row>
        <row r="3906">
          <cell r="A3906">
            <v>9112</v>
          </cell>
          <cell r="B3906" t="str">
            <v>DESPACHADOR HIG. COMPACT DOBLE</v>
          </cell>
          <cell r="C3906">
            <v>1</v>
          </cell>
          <cell r="D3906">
            <v>1</v>
          </cell>
          <cell r="E3906" t="str">
            <v>Sobre Pedido</v>
          </cell>
          <cell r="F3906">
            <v>21</v>
          </cell>
        </row>
        <row r="3907">
          <cell r="A3907">
            <v>9113</v>
          </cell>
          <cell r="B3907" t="str">
            <v>ENMOTION 25 TOALLA ROLLO  BLAN</v>
          </cell>
          <cell r="C3907">
            <v>1</v>
          </cell>
          <cell r="D3907">
            <v>1</v>
          </cell>
          <cell r="E3907" t="str">
            <v>Sobre Pedido</v>
          </cell>
          <cell r="F3907">
            <v>21</v>
          </cell>
        </row>
        <row r="3908">
          <cell r="A3908">
            <v>9114</v>
          </cell>
          <cell r="B3908" t="str">
            <v>DIXIE PAN LINER VS GRASA 1000</v>
          </cell>
          <cell r="C3908">
            <v>52</v>
          </cell>
          <cell r="D3908">
            <v>52</v>
          </cell>
          <cell r="E3908" t="str">
            <v>Sobre Pedido</v>
          </cell>
          <cell r="F3908">
            <v>21</v>
          </cell>
        </row>
        <row r="3909">
          <cell r="A3909">
            <v>9115</v>
          </cell>
          <cell r="B3909" t="str">
            <v>HIGIENICO SOFPULL 1000 H/D</v>
          </cell>
          <cell r="C3909">
            <v>1</v>
          </cell>
          <cell r="D3909">
            <v>1</v>
          </cell>
          <cell r="E3909" t="str">
            <v>Stock</v>
          </cell>
          <cell r="F3909">
            <v>8</v>
          </cell>
        </row>
        <row r="3910">
          <cell r="A3910">
            <v>9116</v>
          </cell>
          <cell r="B3910" t="str">
            <v>SERVILLETA DE LUJO GP PROFESSI</v>
          </cell>
          <cell r="C3910">
            <v>1</v>
          </cell>
          <cell r="D3910">
            <v>1</v>
          </cell>
          <cell r="E3910" t="str">
            <v>Sobre Pedido</v>
          </cell>
          <cell r="F3910">
            <v>21</v>
          </cell>
        </row>
        <row r="3911">
          <cell r="A3911">
            <v>9117</v>
          </cell>
          <cell r="B3911" t="str">
            <v>DESP. EASY NAP SR. TABLETOP</v>
          </cell>
          <cell r="C3911">
            <v>1</v>
          </cell>
          <cell r="D3911">
            <v>1</v>
          </cell>
          <cell r="E3911" t="str">
            <v>Sobre Pedido</v>
          </cell>
          <cell r="F3911">
            <v>21</v>
          </cell>
        </row>
        <row r="3912">
          <cell r="A3912">
            <v>9118</v>
          </cell>
          <cell r="B3912" t="str">
            <v>ENMOTION SANITIZANTE 1000 ML</v>
          </cell>
          <cell r="C3912">
            <v>1</v>
          </cell>
          <cell r="D3912">
            <v>1</v>
          </cell>
          <cell r="E3912" t="str">
            <v>Sobre Pedido</v>
          </cell>
          <cell r="F3912">
            <v>21</v>
          </cell>
        </row>
        <row r="3913">
          <cell r="A3913">
            <v>9119</v>
          </cell>
          <cell r="B3913" t="str">
            <v>VASO PERFECTOUCH B. CALIENTES</v>
          </cell>
          <cell r="C3913">
            <v>1</v>
          </cell>
          <cell r="D3913">
            <v>1</v>
          </cell>
          <cell r="E3913" t="str">
            <v>Sobre Pedido</v>
          </cell>
          <cell r="F3913">
            <v>21</v>
          </cell>
        </row>
        <row r="3914">
          <cell r="A3914">
            <v>9120</v>
          </cell>
          <cell r="B3914" t="str">
            <v>TAPA VASO PERFECTOUCH 12&amp;16 OZ</v>
          </cell>
          <cell r="C3914">
            <v>1</v>
          </cell>
          <cell r="D3914">
            <v>1</v>
          </cell>
          <cell r="E3914" t="str">
            <v>Sobre Pedido</v>
          </cell>
          <cell r="F3914">
            <v>21</v>
          </cell>
        </row>
        <row r="3915">
          <cell r="A3915">
            <v>9121</v>
          </cell>
          <cell r="B3915" t="str">
            <v>JABONERA GP MANUAL HUMO</v>
          </cell>
          <cell r="C3915">
            <v>1</v>
          </cell>
          <cell r="D3915">
            <v>1</v>
          </cell>
          <cell r="E3915" t="str">
            <v>Sobre Pedido</v>
          </cell>
          <cell r="F3915">
            <v>21</v>
          </cell>
        </row>
        <row r="3916">
          <cell r="A3916">
            <v>9122</v>
          </cell>
          <cell r="B3916" t="str">
            <v>JABONERA GP MANUAL AZUL</v>
          </cell>
          <cell r="C3916">
            <v>1</v>
          </cell>
          <cell r="D3916">
            <v>1</v>
          </cell>
          <cell r="E3916" t="str">
            <v>Sobre Pedido</v>
          </cell>
          <cell r="F3916">
            <v>21</v>
          </cell>
        </row>
        <row r="3917">
          <cell r="A3917">
            <v>9123</v>
          </cell>
          <cell r="B3917" t="str">
            <v>JABON PACIFIC GARDEN 4/1200 ML</v>
          </cell>
          <cell r="C3917">
            <v>1</v>
          </cell>
          <cell r="D3917">
            <v>1</v>
          </cell>
          <cell r="E3917" t="str">
            <v>Sobre Pedido</v>
          </cell>
          <cell r="F3917">
            <v>21</v>
          </cell>
        </row>
        <row r="3918">
          <cell r="A3918">
            <v>9901</v>
          </cell>
          <cell r="B3918" t="str">
            <v>PRODUCTO NO INVENTARIABLE</v>
          </cell>
          <cell r="C3918">
            <v>1</v>
          </cell>
          <cell r="D3918">
            <v>1</v>
          </cell>
          <cell r="E3918" t="str">
            <v>Stock</v>
          </cell>
          <cell r="F3918">
            <v>7</v>
          </cell>
        </row>
        <row r="3919">
          <cell r="A3919">
            <v>9902</v>
          </cell>
          <cell r="B3919" t="str">
            <v>ODOCONTROL II COM.  1 PZA</v>
          </cell>
          <cell r="C3919">
            <v>1</v>
          </cell>
          <cell r="D3919">
            <v>1</v>
          </cell>
          <cell r="E3919" t="str">
            <v>Stock</v>
          </cell>
          <cell r="F3919">
            <v>7</v>
          </cell>
        </row>
        <row r="3920">
          <cell r="A3920">
            <v>9903</v>
          </cell>
          <cell r="B3920" t="str">
            <v>PRODUCTO NO INVRENTARIABLE</v>
          </cell>
          <cell r="C3920">
            <v>1</v>
          </cell>
          <cell r="D3920">
            <v>1</v>
          </cell>
          <cell r="E3920" t="str">
            <v>Stock</v>
          </cell>
          <cell r="F3920">
            <v>7</v>
          </cell>
        </row>
        <row r="3921">
          <cell r="A3921">
            <v>9904</v>
          </cell>
          <cell r="B3921" t="str">
            <v>PRODUCTO NO INVENTARIABLE</v>
          </cell>
          <cell r="C3921">
            <v>1</v>
          </cell>
          <cell r="D3921">
            <v>1</v>
          </cell>
          <cell r="E3921" t="str">
            <v>Stock</v>
          </cell>
          <cell r="F3921">
            <v>7</v>
          </cell>
        </row>
        <row r="3922">
          <cell r="A3922">
            <v>9905</v>
          </cell>
          <cell r="B3922" t="str">
            <v>REGISTRO DEL CLIENTE</v>
          </cell>
          <cell r="C3922">
            <v>1</v>
          </cell>
          <cell r="D3922">
            <v>1</v>
          </cell>
          <cell r="E3922" t="str">
            <v>Stock</v>
          </cell>
          <cell r="F3922">
            <v>7</v>
          </cell>
        </row>
        <row r="3923">
          <cell r="A3923">
            <v>9906</v>
          </cell>
          <cell r="B3923" t="str">
            <v>REGISTRO DE TERRITORIO</v>
          </cell>
          <cell r="C3923">
            <v>1</v>
          </cell>
          <cell r="D3923">
            <v>1</v>
          </cell>
          <cell r="E3923" t="str">
            <v>Stock</v>
          </cell>
          <cell r="F3923">
            <v>7</v>
          </cell>
        </row>
        <row r="3924">
          <cell r="A3924">
            <v>9907</v>
          </cell>
          <cell r="B3924" t="str">
            <v>WALL CHART L. LAVANCE</v>
          </cell>
          <cell r="C3924">
            <v>1</v>
          </cell>
          <cell r="D3924">
            <v>1</v>
          </cell>
          <cell r="E3924" t="str">
            <v>Stock</v>
          </cell>
          <cell r="F3924">
            <v>7</v>
          </cell>
        </row>
        <row r="3925">
          <cell r="A3925">
            <v>9908</v>
          </cell>
          <cell r="B3925" t="str">
            <v>DOSIF. DE LIQ. GOTEADOR WIZARD</v>
          </cell>
          <cell r="C3925">
            <v>1</v>
          </cell>
          <cell r="D3925">
            <v>1</v>
          </cell>
          <cell r="E3925" t="str">
            <v>Sobre Pedido</v>
          </cell>
          <cell r="F3925">
            <v>7</v>
          </cell>
        </row>
        <row r="3926">
          <cell r="A3926">
            <v>9909</v>
          </cell>
          <cell r="B3926" t="str">
            <v>HOJAS DE FICHAS TECNICAS</v>
          </cell>
          <cell r="C3926">
            <v>1</v>
          </cell>
          <cell r="D3926">
            <v>1</v>
          </cell>
          <cell r="E3926" t="str">
            <v>Sobre Pedido</v>
          </cell>
          <cell r="F3926">
            <v>7</v>
          </cell>
        </row>
        <row r="3927">
          <cell r="A3927">
            <v>9910</v>
          </cell>
          <cell r="B3927" t="str">
            <v>FICHAS TEC.MAQ.ASEO Y LIMPIEZA</v>
          </cell>
          <cell r="C3927">
            <v>1</v>
          </cell>
          <cell r="D3927">
            <v>1</v>
          </cell>
          <cell r="E3927" t="str">
            <v>Sobre Pedido</v>
          </cell>
          <cell r="F3927">
            <v>7</v>
          </cell>
        </row>
        <row r="3928">
          <cell r="A3928">
            <v>9911</v>
          </cell>
          <cell r="B3928" t="str">
            <v>AGENDA MENSUAL SAPRIK</v>
          </cell>
          <cell r="C3928">
            <v>1</v>
          </cell>
          <cell r="D3928">
            <v>1</v>
          </cell>
          <cell r="E3928" t="str">
            <v>Sobre Pedido</v>
          </cell>
          <cell r="F3928">
            <v>7</v>
          </cell>
        </row>
        <row r="3929">
          <cell r="A3929">
            <v>9912</v>
          </cell>
          <cell r="B3929" t="str">
            <v>BLOCK REMISIONES ENT.A TERCERO</v>
          </cell>
          <cell r="C3929">
            <v>1</v>
          </cell>
          <cell r="D3929">
            <v>1</v>
          </cell>
          <cell r="E3929" t="str">
            <v>Sobre Pedido</v>
          </cell>
          <cell r="F3929">
            <v>7</v>
          </cell>
        </row>
        <row r="3930">
          <cell r="A3930">
            <v>9913</v>
          </cell>
          <cell r="B3930" t="str">
            <v>CAMISA BLANCA KEY</v>
          </cell>
          <cell r="C3930">
            <v>1</v>
          </cell>
          <cell r="D3930">
            <v>1</v>
          </cell>
          <cell r="E3930" t="str">
            <v>Sobre Pedido</v>
          </cell>
          <cell r="F3930">
            <v>7</v>
          </cell>
        </row>
        <row r="3931">
          <cell r="A3931">
            <v>9914</v>
          </cell>
          <cell r="B3931" t="str">
            <v>CARPETA INF.TEC.INDUST./INST.</v>
          </cell>
          <cell r="C3931">
            <v>1</v>
          </cell>
          <cell r="D3931">
            <v>1</v>
          </cell>
          <cell r="E3931" t="str">
            <v>Sobre Pedido</v>
          </cell>
          <cell r="F3931">
            <v>7</v>
          </cell>
        </row>
        <row r="3932">
          <cell r="A3932">
            <v>9915</v>
          </cell>
          <cell r="B3932" t="str">
            <v>CARPETA DE MODULOS GERENCIALES</v>
          </cell>
          <cell r="C3932">
            <v>1</v>
          </cell>
          <cell r="D3932">
            <v>1</v>
          </cell>
          <cell r="E3932" t="str">
            <v>Sobre Pedido</v>
          </cell>
          <cell r="F3932">
            <v>7</v>
          </cell>
        </row>
        <row r="3933">
          <cell r="A3933">
            <v>9916</v>
          </cell>
          <cell r="B3933" t="str">
            <v>CARPETA DE TRABAJO DIARIO</v>
          </cell>
          <cell r="C3933">
            <v>1</v>
          </cell>
          <cell r="D3933">
            <v>1</v>
          </cell>
          <cell r="E3933" t="str">
            <v>Sobre Pedido</v>
          </cell>
          <cell r="F3933">
            <v>7</v>
          </cell>
        </row>
        <row r="3934">
          <cell r="A3934">
            <v>9917</v>
          </cell>
          <cell r="B3934" t="str">
            <v>CONTRATOS COMODATOS DIST.C/25</v>
          </cell>
          <cell r="C3934">
            <v>1</v>
          </cell>
          <cell r="D3934">
            <v>1</v>
          </cell>
          <cell r="E3934" t="str">
            <v>Sobre Pedido</v>
          </cell>
          <cell r="F3934">
            <v>7</v>
          </cell>
        </row>
        <row r="3935">
          <cell r="A3935">
            <v>9918</v>
          </cell>
          <cell r="B3935" t="str">
            <v>FOLLETO 8 PETICIONES</v>
          </cell>
          <cell r="C3935">
            <v>1</v>
          </cell>
          <cell r="D3935">
            <v>1</v>
          </cell>
          <cell r="E3935" t="str">
            <v>Sobre Pedido</v>
          </cell>
          <cell r="F3935">
            <v>7</v>
          </cell>
        </row>
        <row r="3936">
          <cell r="A3936">
            <v>9919</v>
          </cell>
          <cell r="B3936" t="str">
            <v>FOLLETO PROGRAMA ABC</v>
          </cell>
          <cell r="C3936">
            <v>1</v>
          </cell>
          <cell r="D3936">
            <v>1</v>
          </cell>
          <cell r="E3936" t="str">
            <v>Sobre Pedido</v>
          </cell>
          <cell r="F3936">
            <v>10</v>
          </cell>
        </row>
        <row r="3937">
          <cell r="A3937">
            <v>9920</v>
          </cell>
          <cell r="B3937" t="str">
            <v>FOLLETO CATALOGO ESPECIF.IND.</v>
          </cell>
          <cell r="C3937">
            <v>1</v>
          </cell>
          <cell r="D3937">
            <v>1</v>
          </cell>
          <cell r="E3937" t="str">
            <v>Sobre Pedido</v>
          </cell>
          <cell r="F3937">
            <v>7</v>
          </cell>
        </row>
        <row r="3938">
          <cell r="A3938">
            <v>9921</v>
          </cell>
          <cell r="B3938" t="str">
            <v>FOLLETO CATALOGO ESPECIF.INST.</v>
          </cell>
          <cell r="C3938">
            <v>1</v>
          </cell>
          <cell r="D3938">
            <v>1</v>
          </cell>
          <cell r="E3938" t="str">
            <v>Sobre Pedido</v>
          </cell>
          <cell r="F3938">
            <v>7</v>
          </cell>
        </row>
        <row r="3939">
          <cell r="A3939">
            <v>9922</v>
          </cell>
          <cell r="B3939" t="str">
            <v>FOLLETO CATAL.ESPECIF.LAVANCE</v>
          </cell>
          <cell r="C3939">
            <v>1</v>
          </cell>
          <cell r="D3939">
            <v>1</v>
          </cell>
          <cell r="E3939" t="str">
            <v>Sobre Pedido</v>
          </cell>
          <cell r="F3939">
            <v>7</v>
          </cell>
        </row>
        <row r="3940">
          <cell r="A3940">
            <v>9923</v>
          </cell>
          <cell r="B3940" t="str">
            <v>FOLLETO CATALOGO ESPECIF.UNISA</v>
          </cell>
          <cell r="C3940">
            <v>1</v>
          </cell>
          <cell r="D3940">
            <v>1</v>
          </cell>
          <cell r="E3940" t="str">
            <v>Sobre Pedido</v>
          </cell>
          <cell r="F3940">
            <v>7</v>
          </cell>
        </row>
        <row r="3941">
          <cell r="A3941">
            <v>9924</v>
          </cell>
          <cell r="B3941" t="str">
            <v>FOLLETO HOSPITALES</v>
          </cell>
          <cell r="C3941">
            <v>1</v>
          </cell>
          <cell r="D3941">
            <v>1</v>
          </cell>
          <cell r="E3941" t="str">
            <v>Sobre Pedido</v>
          </cell>
          <cell r="F3941">
            <v>7</v>
          </cell>
        </row>
        <row r="3942">
          <cell r="A3942">
            <v>9925</v>
          </cell>
          <cell r="B3942" t="str">
            <v>FOLLETO PRESENTACION DE LA CIA</v>
          </cell>
          <cell r="C3942">
            <v>1</v>
          </cell>
          <cell r="D3942">
            <v>1</v>
          </cell>
          <cell r="E3942" t="str">
            <v>Sobre Pedido</v>
          </cell>
          <cell r="F3942">
            <v>7</v>
          </cell>
        </row>
        <row r="3943">
          <cell r="A3943">
            <v>9926</v>
          </cell>
          <cell r="B3943" t="str">
            <v>FOLLETO HOTELERIA</v>
          </cell>
          <cell r="C3943">
            <v>1</v>
          </cell>
          <cell r="D3943">
            <v>1</v>
          </cell>
          <cell r="E3943" t="str">
            <v>Sobre Pedido</v>
          </cell>
          <cell r="F3943">
            <v>7</v>
          </cell>
        </row>
        <row r="3944">
          <cell r="A3944">
            <v>9927</v>
          </cell>
          <cell r="B3944" t="str">
            <v>FOLLETO INDUSTRIAL</v>
          </cell>
          <cell r="C3944">
            <v>1</v>
          </cell>
          <cell r="D3944">
            <v>1</v>
          </cell>
          <cell r="E3944" t="str">
            <v>Sobre Pedido</v>
          </cell>
          <cell r="F3944">
            <v>7</v>
          </cell>
        </row>
        <row r="3945">
          <cell r="A3945">
            <v>9928</v>
          </cell>
          <cell r="B3945" t="str">
            <v>FOLLETO RESTAURANTES</v>
          </cell>
          <cell r="C3945">
            <v>1</v>
          </cell>
          <cell r="D3945">
            <v>1</v>
          </cell>
          <cell r="E3945" t="str">
            <v>Sobre Pedido</v>
          </cell>
          <cell r="F3945">
            <v>7</v>
          </cell>
        </row>
        <row r="3946">
          <cell r="A3946">
            <v>9929</v>
          </cell>
          <cell r="B3946" t="str">
            <v>FOLLETO SUPER BASE</v>
          </cell>
          <cell r="C3946">
            <v>1</v>
          </cell>
          <cell r="D3946">
            <v>1</v>
          </cell>
          <cell r="E3946" t="str">
            <v>Sobre Pedido</v>
          </cell>
          <cell r="F3946">
            <v>7</v>
          </cell>
        </row>
        <row r="3947">
          <cell r="A3947">
            <v>9930</v>
          </cell>
          <cell r="B3947" t="str">
            <v>FOLLETO SUPER "D"</v>
          </cell>
          <cell r="C3947">
            <v>1</v>
          </cell>
          <cell r="D3947">
            <v>1</v>
          </cell>
          <cell r="E3947" t="str">
            <v>Sobre Pedido</v>
          </cell>
          <cell r="F3947">
            <v>7</v>
          </cell>
        </row>
        <row r="3948">
          <cell r="A3948">
            <v>9931</v>
          </cell>
          <cell r="B3948" t="str">
            <v>FOLLETO UNISAN</v>
          </cell>
          <cell r="C3948">
            <v>1</v>
          </cell>
          <cell r="D3948">
            <v>1</v>
          </cell>
          <cell r="E3948" t="str">
            <v>Sobre Pedido</v>
          </cell>
          <cell r="F3948">
            <v>7</v>
          </cell>
        </row>
        <row r="3949">
          <cell r="A3949">
            <v>9932</v>
          </cell>
          <cell r="B3949" t="str">
            <v>MANUAL DE ADMON.Y OPER.SUCURSA</v>
          </cell>
          <cell r="C3949">
            <v>1</v>
          </cell>
          <cell r="D3949">
            <v>1</v>
          </cell>
          <cell r="E3949" t="str">
            <v>Sobre Pedido</v>
          </cell>
          <cell r="F3949">
            <v>7</v>
          </cell>
        </row>
        <row r="3950">
          <cell r="A3950">
            <v>9933</v>
          </cell>
          <cell r="B3950" t="str">
            <v>MANUAL DE REPRESENT.IND./INST.</v>
          </cell>
          <cell r="C3950">
            <v>1</v>
          </cell>
          <cell r="D3950">
            <v>1</v>
          </cell>
          <cell r="E3950" t="str">
            <v>Sobre Pedido</v>
          </cell>
          <cell r="F3950">
            <v>7</v>
          </cell>
        </row>
        <row r="3951">
          <cell r="A3951">
            <v>9934</v>
          </cell>
          <cell r="B3951" t="str">
            <v>MANUAL DEL USUARIO SIST.COMPUT</v>
          </cell>
          <cell r="C3951">
            <v>1</v>
          </cell>
          <cell r="D3951">
            <v>1</v>
          </cell>
          <cell r="E3951" t="str">
            <v>Sobre Pedido</v>
          </cell>
          <cell r="F3951">
            <v>7</v>
          </cell>
        </row>
        <row r="3952">
          <cell r="A3952">
            <v>9935</v>
          </cell>
          <cell r="B3952" t="str">
            <v>FORMATO CONTROL DE LA PROMOCIO</v>
          </cell>
          <cell r="C3952">
            <v>1</v>
          </cell>
          <cell r="D3952">
            <v>1</v>
          </cell>
          <cell r="E3952" t="str">
            <v>Sobre Pedido</v>
          </cell>
          <cell r="F3952">
            <v>7</v>
          </cell>
        </row>
        <row r="3953">
          <cell r="A3953">
            <v>9936</v>
          </cell>
          <cell r="B3953" t="str">
            <v>GUIA PARA REMOVER MANCHAS</v>
          </cell>
          <cell r="C3953">
            <v>1</v>
          </cell>
          <cell r="D3953">
            <v>1</v>
          </cell>
          <cell r="E3953" t="str">
            <v>Sobre Pedido</v>
          </cell>
          <cell r="F3953">
            <v>7</v>
          </cell>
        </row>
        <row r="3954">
          <cell r="A3954">
            <v>9937</v>
          </cell>
          <cell r="B3954" t="str">
            <v>MANUAL DE INFORMACION TECNICA</v>
          </cell>
          <cell r="C3954">
            <v>1</v>
          </cell>
          <cell r="D3954">
            <v>1</v>
          </cell>
          <cell r="E3954" t="str">
            <v>Sobre Pedido</v>
          </cell>
          <cell r="F3954">
            <v>7</v>
          </cell>
        </row>
        <row r="3955">
          <cell r="A3955">
            <v>9938</v>
          </cell>
          <cell r="B3955" t="str">
            <v>GUIAS DE ENVIOS</v>
          </cell>
          <cell r="C3955">
            <v>1</v>
          </cell>
          <cell r="D3955">
            <v>1</v>
          </cell>
          <cell r="E3955" t="str">
            <v>Sobre Pedido</v>
          </cell>
          <cell r="F3955">
            <v>7</v>
          </cell>
        </row>
        <row r="3956">
          <cell r="A3956">
            <v>9939</v>
          </cell>
          <cell r="B3956" t="str">
            <v>CARPETA DEL INSTRUCTOR</v>
          </cell>
          <cell r="C3956">
            <v>1</v>
          </cell>
          <cell r="D3956">
            <v>1</v>
          </cell>
          <cell r="E3956" t="str">
            <v>Sobre Pedido</v>
          </cell>
          <cell r="F3956">
            <v>7</v>
          </cell>
        </row>
        <row r="3957">
          <cell r="A3957">
            <v>9940</v>
          </cell>
          <cell r="B3957" t="str">
            <v>MANUAL DE CAPACITACION TECNICA</v>
          </cell>
          <cell r="C3957">
            <v>1</v>
          </cell>
          <cell r="D3957">
            <v>1</v>
          </cell>
          <cell r="E3957" t="str">
            <v>Sobre Pedido</v>
          </cell>
          <cell r="F3957">
            <v>7</v>
          </cell>
        </row>
        <row r="3958">
          <cell r="A3958">
            <v>9941</v>
          </cell>
          <cell r="B3958" t="str">
            <v>MANUAL DEL REPRESENTANTE</v>
          </cell>
          <cell r="C3958">
            <v>1</v>
          </cell>
          <cell r="D3958">
            <v>1</v>
          </cell>
          <cell r="E3958" t="str">
            <v>Sobre Pedido</v>
          </cell>
          <cell r="F3958">
            <v>7</v>
          </cell>
        </row>
        <row r="3959">
          <cell r="A3959">
            <v>9942</v>
          </cell>
          <cell r="B3959" t="str">
            <v>INFORM.TECNICA INDUST.NORMATIV</v>
          </cell>
          <cell r="C3959">
            <v>1</v>
          </cell>
          <cell r="D3959">
            <v>1</v>
          </cell>
          <cell r="E3959" t="str">
            <v>Sobre Pedido</v>
          </cell>
          <cell r="F3959">
            <v>7</v>
          </cell>
        </row>
        <row r="3960">
          <cell r="A3960">
            <v>9943</v>
          </cell>
          <cell r="B3960" t="str">
            <v>CARPETA DE EXPED.DEL REPRESENT</v>
          </cell>
          <cell r="C3960">
            <v>1</v>
          </cell>
          <cell r="D3960">
            <v>1</v>
          </cell>
          <cell r="E3960" t="str">
            <v>Sobre Pedido</v>
          </cell>
          <cell r="F3960">
            <v>7</v>
          </cell>
        </row>
        <row r="3961">
          <cell r="A3961">
            <v>9944</v>
          </cell>
          <cell r="B3961" t="str">
            <v>VIDEO PROGRAMA H</v>
          </cell>
          <cell r="C3961">
            <v>1</v>
          </cell>
          <cell r="D3961">
            <v>1</v>
          </cell>
          <cell r="E3961" t="str">
            <v>Sobre Pedido</v>
          </cell>
          <cell r="F3961">
            <v>7</v>
          </cell>
        </row>
        <row r="3962">
          <cell r="A3962">
            <v>9945</v>
          </cell>
          <cell r="B3962" t="str">
            <v>VIDEO PROGRAMA SERVSAFE</v>
          </cell>
          <cell r="C3962">
            <v>1</v>
          </cell>
          <cell r="D3962">
            <v>1</v>
          </cell>
          <cell r="E3962" t="str">
            <v>Sobre Pedido</v>
          </cell>
          <cell r="F3962">
            <v>7</v>
          </cell>
        </row>
        <row r="3963">
          <cell r="A3963">
            <v>9946</v>
          </cell>
          <cell r="B3963" t="str">
            <v>BIBLIOTECA DE PROCEDIMIENTOS</v>
          </cell>
          <cell r="C3963">
            <v>1</v>
          </cell>
          <cell r="D3963">
            <v>1</v>
          </cell>
          <cell r="E3963" t="str">
            <v>Sobre Pedido</v>
          </cell>
          <cell r="F3963">
            <v>7</v>
          </cell>
        </row>
        <row r="3964">
          <cell r="A3964">
            <v>9947</v>
          </cell>
          <cell r="B3964" t="str">
            <v>GUIA DE ANALISIS</v>
          </cell>
          <cell r="C3964">
            <v>1</v>
          </cell>
          <cell r="D3964">
            <v>1</v>
          </cell>
          <cell r="E3964" t="str">
            <v>Sobre Pedido</v>
          </cell>
          <cell r="F3964">
            <v>7</v>
          </cell>
        </row>
        <row r="3965">
          <cell r="A3965">
            <v>9948</v>
          </cell>
          <cell r="B3965" t="str">
            <v>MANUAL DE SERV.A SIST.DE PROP.</v>
          </cell>
          <cell r="C3965">
            <v>1</v>
          </cell>
          <cell r="D3965">
            <v>1</v>
          </cell>
          <cell r="E3965" t="str">
            <v>Sobre Pedido</v>
          </cell>
          <cell r="F3965">
            <v>7</v>
          </cell>
        </row>
        <row r="3966">
          <cell r="A3966">
            <v>9949</v>
          </cell>
          <cell r="B3966" t="str">
            <v>FOLLETO MANOS (VERS.ALIMENTOS)</v>
          </cell>
          <cell r="C3966">
            <v>1</v>
          </cell>
          <cell r="D3966">
            <v>1</v>
          </cell>
          <cell r="E3966" t="str">
            <v>Sobre Pedido</v>
          </cell>
          <cell r="F3966">
            <v>7</v>
          </cell>
        </row>
        <row r="3967">
          <cell r="A3967">
            <v>9950</v>
          </cell>
          <cell r="B3967" t="str">
            <v>FOLLETO MANOS(V.INSTITUCIONAL)</v>
          </cell>
          <cell r="C3967">
            <v>1</v>
          </cell>
          <cell r="D3967">
            <v>1</v>
          </cell>
          <cell r="E3967" t="str">
            <v>Stock</v>
          </cell>
          <cell r="F3967">
            <v>7</v>
          </cell>
        </row>
        <row r="3968">
          <cell r="A3968">
            <v>9951</v>
          </cell>
          <cell r="B3968" t="str">
            <v>FOLLETO HIGIENE EN SERV.ALIMEN</v>
          </cell>
          <cell r="C3968">
            <v>1</v>
          </cell>
          <cell r="D3968">
            <v>1</v>
          </cell>
          <cell r="E3968" t="str">
            <v>Stock</v>
          </cell>
          <cell r="F3968">
            <v>7</v>
          </cell>
        </row>
        <row r="3969">
          <cell r="A3969">
            <v>9952</v>
          </cell>
          <cell r="B3969" t="str">
            <v>WALL CHART LAVADO DE MANOS CON</v>
          </cell>
          <cell r="C3969">
            <v>1</v>
          </cell>
          <cell r="D3969">
            <v>1</v>
          </cell>
          <cell r="E3969" t="str">
            <v>Stock</v>
          </cell>
          <cell r="F3969">
            <v>7</v>
          </cell>
        </row>
        <row r="3970">
          <cell r="A3970">
            <v>9953</v>
          </cell>
          <cell r="B3970" t="str">
            <v>WALL CHART LAVADO AUT.DE LOZA</v>
          </cell>
          <cell r="C3970">
            <v>1</v>
          </cell>
          <cell r="D3970">
            <v>1</v>
          </cell>
          <cell r="E3970" t="str">
            <v>Stock</v>
          </cell>
          <cell r="F3970">
            <v>7</v>
          </cell>
        </row>
        <row r="3971">
          <cell r="A3971">
            <v>9954</v>
          </cell>
          <cell r="B3971" t="str">
            <v>WALL CHART GUIA P/EL USO D´PRO</v>
          </cell>
          <cell r="C3971">
            <v>1</v>
          </cell>
          <cell r="D3971">
            <v>1</v>
          </cell>
          <cell r="E3971" t="str">
            <v>Stock</v>
          </cell>
          <cell r="F3971">
            <v>7</v>
          </cell>
        </row>
        <row r="3972">
          <cell r="A3972">
            <v>9955</v>
          </cell>
          <cell r="B3972" t="str">
            <v>WALLCH.PROCED.P/LAV.DE LA MAQ.</v>
          </cell>
          <cell r="C3972">
            <v>1</v>
          </cell>
          <cell r="D3972">
            <v>1</v>
          </cell>
          <cell r="E3972" t="str">
            <v>Stock</v>
          </cell>
          <cell r="F3972">
            <v>7</v>
          </cell>
        </row>
        <row r="3973">
          <cell r="A3973">
            <v>9956</v>
          </cell>
          <cell r="B3973" t="str">
            <v>WALL CHART NORMAS DE HIG.PERSO</v>
          </cell>
          <cell r="C3973">
            <v>1</v>
          </cell>
          <cell r="D3973">
            <v>1</v>
          </cell>
          <cell r="E3973" t="str">
            <v>Stock</v>
          </cell>
          <cell r="F3973">
            <v>7</v>
          </cell>
        </row>
        <row r="3974">
          <cell r="A3974">
            <v>9957</v>
          </cell>
          <cell r="B3974" t="str">
            <v>MANUAL INSTRUCTOR LINEA INDUST</v>
          </cell>
          <cell r="C3974">
            <v>1</v>
          </cell>
          <cell r="D3974">
            <v>1</v>
          </cell>
          <cell r="E3974" t="str">
            <v>Stock</v>
          </cell>
          <cell r="F3974">
            <v>7</v>
          </cell>
        </row>
        <row r="3975">
          <cell r="A3975">
            <v>9958</v>
          </cell>
          <cell r="B3975" t="str">
            <v>MANUAL INSTRUCTOR LINEA INSTIT</v>
          </cell>
          <cell r="C3975">
            <v>1</v>
          </cell>
          <cell r="D3975">
            <v>1</v>
          </cell>
          <cell r="E3975" t="str">
            <v>Stock</v>
          </cell>
          <cell r="F3975">
            <v>7</v>
          </cell>
        </row>
        <row r="3976">
          <cell r="A3976">
            <v>9959</v>
          </cell>
          <cell r="B3976" t="str">
            <v>MANUAL INSTRUCTOR LINEA LAVANC</v>
          </cell>
          <cell r="C3976">
            <v>1</v>
          </cell>
          <cell r="D3976">
            <v>1</v>
          </cell>
          <cell r="E3976" t="str">
            <v>Stock</v>
          </cell>
          <cell r="F3976">
            <v>7</v>
          </cell>
        </row>
        <row r="3977">
          <cell r="A3977">
            <v>9960</v>
          </cell>
          <cell r="B3977" t="str">
            <v>MANUAL INSTRUCTOR LINEA UNISAN</v>
          </cell>
          <cell r="C3977">
            <v>1</v>
          </cell>
          <cell r="D3977">
            <v>1</v>
          </cell>
          <cell r="E3977" t="str">
            <v>Stock</v>
          </cell>
          <cell r="F3977">
            <v>7</v>
          </cell>
        </row>
        <row r="3978">
          <cell r="A3978">
            <v>9961</v>
          </cell>
          <cell r="B3978" t="str">
            <v>MANUAL REPRESENT.LINEA INSTITU</v>
          </cell>
          <cell r="C3978">
            <v>1</v>
          </cell>
          <cell r="D3978">
            <v>1</v>
          </cell>
          <cell r="E3978" t="str">
            <v>Stock</v>
          </cell>
          <cell r="F3978">
            <v>7</v>
          </cell>
        </row>
        <row r="3979">
          <cell r="A3979">
            <v>9962</v>
          </cell>
          <cell r="B3979" t="str">
            <v>MANUAL REPRESENT.LINEA INDUSTR</v>
          </cell>
          <cell r="C3979">
            <v>1</v>
          </cell>
          <cell r="D3979">
            <v>1</v>
          </cell>
          <cell r="E3979" t="str">
            <v>Stock</v>
          </cell>
          <cell r="F3979">
            <v>7</v>
          </cell>
        </row>
        <row r="3980">
          <cell r="A3980">
            <v>9963</v>
          </cell>
          <cell r="B3980" t="str">
            <v>MANUAL REPRESENT. LINEA UNISAN</v>
          </cell>
          <cell r="C3980">
            <v>1</v>
          </cell>
          <cell r="D3980">
            <v>1</v>
          </cell>
          <cell r="E3980" t="str">
            <v>Stock</v>
          </cell>
          <cell r="F3980">
            <v>7</v>
          </cell>
        </row>
        <row r="3981">
          <cell r="A3981">
            <v>9964</v>
          </cell>
          <cell r="B3981" t="str">
            <v>MANUAL REPRESENT.LINEA LAVANCE</v>
          </cell>
          <cell r="C3981">
            <v>1</v>
          </cell>
          <cell r="D3981">
            <v>1</v>
          </cell>
          <cell r="E3981" t="str">
            <v>Stock</v>
          </cell>
          <cell r="F3981">
            <v>7</v>
          </cell>
        </row>
        <row r="3982">
          <cell r="A3982">
            <v>9965</v>
          </cell>
          <cell r="B3982" t="str">
            <v>MODULO CAPAC.TECNICA L.INSTITU</v>
          </cell>
          <cell r="C3982">
            <v>1</v>
          </cell>
          <cell r="D3982">
            <v>1</v>
          </cell>
          <cell r="E3982" t="str">
            <v>Stock</v>
          </cell>
          <cell r="F3982">
            <v>7</v>
          </cell>
        </row>
        <row r="3983">
          <cell r="A3983">
            <v>9966</v>
          </cell>
          <cell r="B3983" t="str">
            <v>MODULO CAPAC.TECNICA L.INDUSTR</v>
          </cell>
          <cell r="C3983">
            <v>1</v>
          </cell>
          <cell r="D3983">
            <v>1</v>
          </cell>
          <cell r="E3983" t="str">
            <v>Stock</v>
          </cell>
          <cell r="F3983">
            <v>7</v>
          </cell>
        </row>
        <row r="3984">
          <cell r="A3984">
            <v>9967</v>
          </cell>
          <cell r="B3984" t="str">
            <v>MODULO CAPAC.TECNICA L. UNISAN</v>
          </cell>
          <cell r="C3984">
            <v>1</v>
          </cell>
          <cell r="D3984">
            <v>1</v>
          </cell>
          <cell r="E3984" t="str">
            <v>Stock</v>
          </cell>
          <cell r="F3984">
            <v>7</v>
          </cell>
        </row>
        <row r="3985">
          <cell r="A3985">
            <v>9968</v>
          </cell>
          <cell r="B3985" t="str">
            <v>MODULO CAPAC.TECNICA L.LAVANCE</v>
          </cell>
          <cell r="C3985">
            <v>1</v>
          </cell>
          <cell r="D3985">
            <v>1</v>
          </cell>
          <cell r="E3985" t="str">
            <v>Stock</v>
          </cell>
          <cell r="F3985">
            <v>7</v>
          </cell>
        </row>
        <row r="3986">
          <cell r="A3986">
            <v>9969</v>
          </cell>
          <cell r="B3986" t="str">
            <v>WALL CHART PROD.GENER.DOMINO'S</v>
          </cell>
          <cell r="C3986">
            <v>1</v>
          </cell>
          <cell r="D3986">
            <v>1</v>
          </cell>
          <cell r="E3986" t="str">
            <v>Stock</v>
          </cell>
          <cell r="F3986">
            <v>7</v>
          </cell>
        </row>
        <row r="3987">
          <cell r="A3987">
            <v>9970</v>
          </cell>
          <cell r="B3987" t="str">
            <v>WALL CHART LAVADO UTENSILIOS</v>
          </cell>
          <cell r="C3987">
            <v>1</v>
          </cell>
          <cell r="D3987">
            <v>1</v>
          </cell>
          <cell r="E3987" t="str">
            <v>Stock</v>
          </cell>
          <cell r="F3987">
            <v>7</v>
          </cell>
        </row>
        <row r="3988">
          <cell r="A3988">
            <v>9971</v>
          </cell>
          <cell r="B3988" t="str">
            <v>WALL CHART LAVADO MANOS DOMINO</v>
          </cell>
          <cell r="C3988">
            <v>1</v>
          </cell>
          <cell r="D3988">
            <v>1</v>
          </cell>
          <cell r="E3988" t="str">
            <v>Stock</v>
          </cell>
          <cell r="F3988">
            <v>7</v>
          </cell>
        </row>
        <row r="3989">
          <cell r="A3989">
            <v>9972</v>
          </cell>
          <cell r="B3989" t="str">
            <v>DIFER. PRECIO LIQ.GOT.MANZANA</v>
          </cell>
          <cell r="C3989">
            <v>1</v>
          </cell>
          <cell r="D3989">
            <v>1</v>
          </cell>
          <cell r="E3989" t="str">
            <v>Stock</v>
          </cell>
          <cell r="F3989">
            <v>7</v>
          </cell>
        </row>
        <row r="3990">
          <cell r="A3990">
            <v>9973</v>
          </cell>
          <cell r="B3990" t="str">
            <v>DIFER.PRECIO LIQ.GOT.PRIMAVERA</v>
          </cell>
          <cell r="C3990">
            <v>1</v>
          </cell>
          <cell r="D3990">
            <v>1</v>
          </cell>
          <cell r="E3990" t="str">
            <v>Stock</v>
          </cell>
          <cell r="F3990">
            <v>7</v>
          </cell>
        </row>
        <row r="3991">
          <cell r="A3991">
            <v>9974</v>
          </cell>
          <cell r="B3991" t="str">
            <v>FOLLETO POR GIRO (OFICINAS)</v>
          </cell>
          <cell r="C3991">
            <v>1</v>
          </cell>
          <cell r="D3991">
            <v>1</v>
          </cell>
          <cell r="E3991" t="str">
            <v>Stock</v>
          </cell>
          <cell r="F3991">
            <v>7</v>
          </cell>
        </row>
        <row r="3992">
          <cell r="A3992">
            <v>9975</v>
          </cell>
          <cell r="B3992" t="str">
            <v>FOLLETO POR GIRO (RESTAURANTES</v>
          </cell>
          <cell r="C3992">
            <v>1</v>
          </cell>
          <cell r="D3992">
            <v>1</v>
          </cell>
          <cell r="E3992" t="str">
            <v>Stock</v>
          </cell>
          <cell r="F3992">
            <v>7</v>
          </cell>
        </row>
        <row r="3993">
          <cell r="A3993">
            <v>9976</v>
          </cell>
          <cell r="B3993" t="str">
            <v>FOLLETO POR GIRO (ESCUELAS)</v>
          </cell>
          <cell r="C3993">
            <v>1</v>
          </cell>
          <cell r="D3993">
            <v>1</v>
          </cell>
          <cell r="E3993" t="str">
            <v>Stock</v>
          </cell>
          <cell r="F3993">
            <v>7</v>
          </cell>
        </row>
        <row r="3994">
          <cell r="A3994">
            <v>9977</v>
          </cell>
          <cell r="B3994" t="str">
            <v>FOLLETO POR GIRO (TALLERES)</v>
          </cell>
          <cell r="C3994">
            <v>1</v>
          </cell>
          <cell r="D3994">
            <v>1</v>
          </cell>
          <cell r="E3994" t="str">
            <v>Stock</v>
          </cell>
          <cell r="F3994">
            <v>7</v>
          </cell>
        </row>
        <row r="3995">
          <cell r="A3995">
            <v>9978</v>
          </cell>
          <cell r="B3995" t="str">
            <v>FOLLETO POR GIRO (CLINICAS)</v>
          </cell>
          <cell r="C3995">
            <v>1</v>
          </cell>
          <cell r="D3995">
            <v>1</v>
          </cell>
          <cell r="E3995" t="str">
            <v>Stock</v>
          </cell>
          <cell r="F3995">
            <v>7</v>
          </cell>
        </row>
        <row r="3996">
          <cell r="A3996">
            <v>9979</v>
          </cell>
          <cell r="B3996" t="str">
            <v>FOLLETO POR GIRO (HOTELES)</v>
          </cell>
          <cell r="C3996">
            <v>1</v>
          </cell>
          <cell r="D3996">
            <v>1</v>
          </cell>
          <cell r="E3996" t="str">
            <v>Stock</v>
          </cell>
          <cell r="F3996">
            <v>7</v>
          </cell>
        </row>
        <row r="3997">
          <cell r="A3997">
            <v>9980</v>
          </cell>
          <cell r="B3997" t="str">
            <v>WALL CHART ESPIGUEROS</v>
          </cell>
          <cell r="C3997">
            <v>1</v>
          </cell>
          <cell r="D3997">
            <v>1</v>
          </cell>
          <cell r="E3997" t="str">
            <v>Stock</v>
          </cell>
          <cell r="F3997">
            <v>7</v>
          </cell>
        </row>
        <row r="3998">
          <cell r="A3998">
            <v>9981</v>
          </cell>
          <cell r="B3998" t="str">
            <v>WALL CHART ROSTICEROS</v>
          </cell>
          <cell r="C3998">
            <v>1</v>
          </cell>
          <cell r="D3998">
            <v>1</v>
          </cell>
          <cell r="E3998" t="str">
            <v>Stock</v>
          </cell>
          <cell r="F3998">
            <v>7</v>
          </cell>
        </row>
        <row r="3999">
          <cell r="A3999">
            <v>9982</v>
          </cell>
          <cell r="B3999" t="str">
            <v>WALL CHART LAVADO MANOS C/SECA</v>
          </cell>
          <cell r="C3999">
            <v>1</v>
          </cell>
          <cell r="D3999">
            <v>1</v>
          </cell>
          <cell r="E3999" t="str">
            <v>Stock</v>
          </cell>
          <cell r="F3999">
            <v>7</v>
          </cell>
        </row>
        <row r="4000">
          <cell r="A4000">
            <v>9983</v>
          </cell>
          <cell r="B4000" t="str">
            <v>WALL CHART DESINF.FRUTAS Y VER</v>
          </cell>
          <cell r="C4000">
            <v>1</v>
          </cell>
          <cell r="D4000">
            <v>1</v>
          </cell>
          <cell r="E4000" t="str">
            <v>Stock</v>
          </cell>
          <cell r="F4000">
            <v>7</v>
          </cell>
        </row>
        <row r="4001">
          <cell r="A4001">
            <v>9984</v>
          </cell>
          <cell r="B4001" t="str">
            <v>DIFER. PRECIO.LIQ.GOT.CITRICO</v>
          </cell>
          <cell r="C4001">
            <v>1</v>
          </cell>
          <cell r="D4001">
            <v>1</v>
          </cell>
          <cell r="E4001" t="str">
            <v>Stock</v>
          </cell>
          <cell r="F4001">
            <v>7</v>
          </cell>
        </row>
        <row r="4002">
          <cell r="A4002">
            <v>9989</v>
          </cell>
          <cell r="B4002" t="str">
            <v>DIFER.EN PRECIO.LIQ.GOT.CEREZA</v>
          </cell>
          <cell r="C4002">
            <v>1</v>
          </cell>
          <cell r="D4002">
            <v>1</v>
          </cell>
          <cell r="E4002" t="str">
            <v>Stock</v>
          </cell>
          <cell r="F4002">
            <v>7</v>
          </cell>
        </row>
        <row r="4003">
          <cell r="A4003">
            <v>9990</v>
          </cell>
          <cell r="B4003" t="str">
            <v>FOLLETO KEY ODOCONTROL</v>
          </cell>
          <cell r="C4003">
            <v>1</v>
          </cell>
          <cell r="D4003">
            <v>1</v>
          </cell>
          <cell r="E4003" t="str">
            <v>Stock</v>
          </cell>
          <cell r="F4003">
            <v>7</v>
          </cell>
        </row>
        <row r="4004">
          <cell r="A4004">
            <v>9999</v>
          </cell>
          <cell r="B4004" t="str">
            <v>CODIGO VARIOS</v>
          </cell>
          <cell r="C4004">
            <v>1</v>
          </cell>
          <cell r="D4004">
            <v>1</v>
          </cell>
          <cell r="E4004" t="str">
            <v>Sobre Pedido</v>
          </cell>
          <cell r="F4004">
            <v>7</v>
          </cell>
        </row>
        <row r="4005">
          <cell r="A4005">
            <v>16201</v>
          </cell>
          <cell r="B4005" t="str">
            <v>KEY ODOCONTROL TRAD. MANGO</v>
          </cell>
          <cell r="C4005">
            <v>12</v>
          </cell>
          <cell r="D4005">
            <v>12</v>
          </cell>
          <cell r="E4005" t="str">
            <v>Stock</v>
          </cell>
          <cell r="F4005">
            <v>8</v>
          </cell>
        </row>
        <row r="4006">
          <cell r="A4006">
            <v>16211</v>
          </cell>
          <cell r="B4006" t="str">
            <v>KEY ODOCONTROL TRAD. BRISA</v>
          </cell>
          <cell r="C4006">
            <v>12</v>
          </cell>
          <cell r="D4006">
            <v>12</v>
          </cell>
          <cell r="E4006" t="str">
            <v>Stock</v>
          </cell>
          <cell r="F4006">
            <v>8</v>
          </cell>
        </row>
        <row r="4007">
          <cell r="A4007">
            <v>16221</v>
          </cell>
          <cell r="B4007" t="str">
            <v>KEY ODOCONTROL TRAD.NATURALEZA</v>
          </cell>
          <cell r="C4007">
            <v>12</v>
          </cell>
          <cell r="D4007">
            <v>12</v>
          </cell>
          <cell r="E4007" t="str">
            <v>Stock</v>
          </cell>
          <cell r="F4007">
            <v>8</v>
          </cell>
        </row>
        <row r="4008">
          <cell r="A4008">
            <v>16231</v>
          </cell>
          <cell r="B4008" t="str">
            <v>KEY ODOCONTROL TRAD. MANANTIAL</v>
          </cell>
          <cell r="C4008">
            <v>12</v>
          </cell>
          <cell r="D4008">
            <v>12</v>
          </cell>
          <cell r="E4008" t="str">
            <v>Stock</v>
          </cell>
          <cell r="F4008">
            <v>8</v>
          </cell>
        </row>
        <row r="4009">
          <cell r="A4009">
            <v>16241</v>
          </cell>
          <cell r="B4009" t="str">
            <v>KEY ODOCONTROL CANELA ALTA</v>
          </cell>
          <cell r="C4009">
            <v>12</v>
          </cell>
          <cell r="D4009">
            <v>12</v>
          </cell>
          <cell r="E4009" t="str">
            <v>Stock</v>
          </cell>
          <cell r="F4009">
            <v>8</v>
          </cell>
        </row>
        <row r="4010">
          <cell r="A4010">
            <v>16311</v>
          </cell>
          <cell r="B4010" t="str">
            <v>KEY ODOCONTROL NATURALEZA ALTA</v>
          </cell>
          <cell r="C4010">
            <v>12</v>
          </cell>
          <cell r="D4010">
            <v>12</v>
          </cell>
          <cell r="E4010" t="str">
            <v>Stock</v>
          </cell>
          <cell r="F4010">
            <v>8</v>
          </cell>
        </row>
        <row r="4011">
          <cell r="A4011">
            <v>16321</v>
          </cell>
          <cell r="B4011" t="str">
            <v>KEY ODOCONTROL MANANTIAL ALTA</v>
          </cell>
          <cell r="C4011">
            <v>12</v>
          </cell>
          <cell r="D4011">
            <v>12</v>
          </cell>
          <cell r="E4011" t="str">
            <v>Stock</v>
          </cell>
          <cell r="F4011">
            <v>8</v>
          </cell>
        </row>
        <row r="4012">
          <cell r="A4012">
            <v>16331</v>
          </cell>
          <cell r="B4012" t="str">
            <v>KEY ODOCONTROL MANGO ALTA</v>
          </cell>
          <cell r="C4012">
            <v>12</v>
          </cell>
          <cell r="D4012">
            <v>12</v>
          </cell>
          <cell r="E4012" t="str">
            <v>Stock</v>
          </cell>
          <cell r="F4012">
            <v>8</v>
          </cell>
        </row>
        <row r="4013">
          <cell r="A4013">
            <v>16341</v>
          </cell>
          <cell r="B4013" t="str">
            <v>KEY ODOCONTROL TRAD. CANELA</v>
          </cell>
          <cell r="C4013">
            <v>12</v>
          </cell>
          <cell r="D4013">
            <v>12</v>
          </cell>
          <cell r="E4013" t="str">
            <v>Stock</v>
          </cell>
          <cell r="F4013">
            <v>8</v>
          </cell>
        </row>
        <row r="4014">
          <cell r="A4014">
            <v>16371</v>
          </cell>
          <cell r="B4014" t="str">
            <v>KEY ODOCONTROL BRISA MARINA H2</v>
          </cell>
          <cell r="C4014">
            <v>6</v>
          </cell>
          <cell r="D4014">
            <v>6</v>
          </cell>
          <cell r="E4014" t="str">
            <v>Stock</v>
          </cell>
          <cell r="F4014">
            <v>8</v>
          </cell>
        </row>
        <row r="4015">
          <cell r="A4015">
            <v>16381</v>
          </cell>
          <cell r="B4015" t="str">
            <v>KEY ODOCONTROL AMANECER TROPH2</v>
          </cell>
          <cell r="C4015">
            <v>6</v>
          </cell>
          <cell r="D4015">
            <v>6</v>
          </cell>
          <cell r="E4015" t="str">
            <v>Stock</v>
          </cell>
          <cell r="F4015">
            <v>8</v>
          </cell>
        </row>
        <row r="4016">
          <cell r="A4016">
            <v>16391</v>
          </cell>
          <cell r="B4016" t="str">
            <v>KEY ODOCONTROL CITRUS H2</v>
          </cell>
          <cell r="C4016">
            <v>6</v>
          </cell>
          <cell r="D4016">
            <v>6</v>
          </cell>
          <cell r="E4016" t="str">
            <v>Stock</v>
          </cell>
          <cell r="F4016">
            <v>8</v>
          </cell>
        </row>
        <row r="4017">
          <cell r="A4017">
            <v>16641</v>
          </cell>
          <cell r="B4017" t="str">
            <v>KEY AEROSOL BRISA ALTA CONC.</v>
          </cell>
          <cell r="C4017">
            <v>12</v>
          </cell>
          <cell r="D4017">
            <v>12</v>
          </cell>
          <cell r="E4017" t="str">
            <v>Stock</v>
          </cell>
          <cell r="F4017">
            <v>8</v>
          </cell>
        </row>
        <row r="4018">
          <cell r="A4018">
            <v>17321</v>
          </cell>
          <cell r="B4018" t="str">
            <v>TELAS REMOVEDORAS DE GRAFITI</v>
          </cell>
          <cell r="C4018">
            <v>1</v>
          </cell>
          <cell r="D4018">
            <v>1</v>
          </cell>
          <cell r="E4018" t="str">
            <v>Stock</v>
          </cell>
          <cell r="F4018">
            <v>8</v>
          </cell>
        </row>
        <row r="4019">
          <cell r="A4019">
            <v>30000</v>
          </cell>
          <cell r="B4019" t="str">
            <v>TORK PREMIUM JABON LIQ. SUAVE</v>
          </cell>
          <cell r="C4019">
            <v>1</v>
          </cell>
          <cell r="D4019">
            <v>1</v>
          </cell>
          <cell r="E4019" t="str">
            <v>Stock</v>
          </cell>
          <cell r="F4019">
            <v>14</v>
          </cell>
        </row>
        <row r="4020">
          <cell r="A4020">
            <v>30001</v>
          </cell>
          <cell r="B4020" t="str">
            <v>TORK PREMIUM JABON LIQ.P/CUERP</v>
          </cell>
          <cell r="C4020">
            <v>1</v>
          </cell>
          <cell r="D4020">
            <v>1</v>
          </cell>
          <cell r="E4020" t="str">
            <v>Stock</v>
          </cell>
          <cell r="F4020">
            <v>14</v>
          </cell>
        </row>
        <row r="4021">
          <cell r="A4021">
            <v>30002</v>
          </cell>
          <cell r="B4021" t="str">
            <v>TORK PREMIUM JABON LIQ.ANTIBAC</v>
          </cell>
          <cell r="C4021">
            <v>1</v>
          </cell>
          <cell r="D4021">
            <v>1</v>
          </cell>
          <cell r="E4021" t="str">
            <v>Stock</v>
          </cell>
          <cell r="F4021">
            <v>14</v>
          </cell>
        </row>
        <row r="4022">
          <cell r="A4022">
            <v>30003</v>
          </cell>
          <cell r="B4022" t="str">
            <v>TORK PREMIUM GEL ANTIBACTERIAL</v>
          </cell>
          <cell r="C4022">
            <v>1</v>
          </cell>
          <cell r="D4022">
            <v>1</v>
          </cell>
          <cell r="E4022" t="str">
            <v>Stock</v>
          </cell>
          <cell r="F4022">
            <v>14</v>
          </cell>
        </row>
        <row r="4023">
          <cell r="A4023">
            <v>30004</v>
          </cell>
          <cell r="B4023" t="str">
            <v>TORK PREMIUM JABON LIQ. SUAVE</v>
          </cell>
          <cell r="C4023">
            <v>1</v>
          </cell>
          <cell r="D4023">
            <v>1</v>
          </cell>
          <cell r="E4023" t="str">
            <v>Sobre Pedido</v>
          </cell>
          <cell r="F4023">
            <v>14</v>
          </cell>
        </row>
        <row r="4024">
          <cell r="A4024">
            <v>30005</v>
          </cell>
          <cell r="B4024" t="str">
            <v>TORK PREMIUM JABON LIQ.P/CUERP</v>
          </cell>
          <cell r="C4024">
            <v>1</v>
          </cell>
          <cell r="D4024">
            <v>1</v>
          </cell>
          <cell r="E4024" t="str">
            <v>Sobre Pedido</v>
          </cell>
          <cell r="F4024">
            <v>14</v>
          </cell>
        </row>
        <row r="4025">
          <cell r="A4025">
            <v>30006</v>
          </cell>
          <cell r="B4025" t="str">
            <v>TORK PREMIUM JABON LIQ.ANTIBAC</v>
          </cell>
          <cell r="C4025">
            <v>1</v>
          </cell>
          <cell r="D4025">
            <v>1</v>
          </cell>
          <cell r="E4025" t="str">
            <v>Sobre Pedido</v>
          </cell>
          <cell r="F4025">
            <v>14</v>
          </cell>
        </row>
        <row r="4026">
          <cell r="A4026">
            <v>30007</v>
          </cell>
          <cell r="B4026" t="str">
            <v>TORK PREMIUM GEL ANTIBACTERIAL</v>
          </cell>
          <cell r="C4026">
            <v>1</v>
          </cell>
          <cell r="D4026">
            <v>1</v>
          </cell>
          <cell r="E4026" t="str">
            <v>Sobre Pedido</v>
          </cell>
          <cell r="F4026">
            <v>14</v>
          </cell>
        </row>
        <row r="4027">
          <cell r="A4027">
            <v>30008</v>
          </cell>
          <cell r="B4027" t="str">
            <v>TORK ADVANCE JABON LIQ. MANOS</v>
          </cell>
          <cell r="C4027">
            <v>1</v>
          </cell>
          <cell r="D4027">
            <v>1</v>
          </cell>
          <cell r="E4027" t="str">
            <v>Stock</v>
          </cell>
          <cell r="F4027">
            <v>14</v>
          </cell>
        </row>
        <row r="4028">
          <cell r="A4028">
            <v>30009</v>
          </cell>
          <cell r="B4028" t="str">
            <v>TORK UNIVERSAL JABON LIQ.MANOS</v>
          </cell>
          <cell r="C4028">
            <v>1</v>
          </cell>
          <cell r="D4028">
            <v>1</v>
          </cell>
          <cell r="E4028" t="str">
            <v>Stock</v>
          </cell>
          <cell r="F4028">
            <v>14</v>
          </cell>
        </row>
        <row r="4029">
          <cell r="A4029">
            <v>30010</v>
          </cell>
          <cell r="B4029" t="str">
            <v>TORK ADVANCE JABON LIQ.P/MANOS</v>
          </cell>
          <cell r="C4029">
            <v>1</v>
          </cell>
          <cell r="D4029">
            <v>1</v>
          </cell>
          <cell r="E4029" t="str">
            <v>Sobre Pedido</v>
          </cell>
          <cell r="F4029">
            <v>14</v>
          </cell>
        </row>
        <row r="4030">
          <cell r="A4030">
            <v>30103</v>
          </cell>
          <cell r="B4030" t="str">
            <v>SPOT OUT 4 LT.</v>
          </cell>
          <cell r="C4030">
            <v>4</v>
          </cell>
          <cell r="D4030">
            <v>4</v>
          </cell>
          <cell r="E4030" t="str">
            <v>Sobre Pedido</v>
          </cell>
          <cell r="F4030">
            <v>7</v>
          </cell>
        </row>
        <row r="4031">
          <cell r="A4031">
            <v>30108</v>
          </cell>
          <cell r="B4031" t="str">
            <v>ODO GERM LAVANDA 4 LT.</v>
          </cell>
          <cell r="C4031">
            <v>4</v>
          </cell>
          <cell r="D4031">
            <v>4</v>
          </cell>
          <cell r="E4031" t="str">
            <v>Sobre Pedido</v>
          </cell>
          <cell r="F4031">
            <v>7</v>
          </cell>
        </row>
        <row r="4032">
          <cell r="A4032">
            <v>30500</v>
          </cell>
          <cell r="B4032" t="str">
            <v>LAVATRASTES LIQ. ANTIBACTERIAL</v>
          </cell>
          <cell r="C4032">
            <v>1</v>
          </cell>
          <cell r="D4032">
            <v>1</v>
          </cell>
          <cell r="E4032" t="str">
            <v>Stock</v>
          </cell>
          <cell r="F4032">
            <v>14</v>
          </cell>
        </row>
        <row r="4033">
          <cell r="A4033">
            <v>30506</v>
          </cell>
          <cell r="B4033" t="str">
            <v>LAVATRASTES LIQUIDO LIMON</v>
          </cell>
          <cell r="C4033">
            <v>1</v>
          </cell>
          <cell r="D4033">
            <v>1</v>
          </cell>
          <cell r="E4033" t="str">
            <v>Stock</v>
          </cell>
          <cell r="F4033">
            <v>14</v>
          </cell>
        </row>
        <row r="4034">
          <cell r="A4034">
            <v>30511</v>
          </cell>
          <cell r="B4034" t="str">
            <v>LAVATRASTES LIQUIDO 3 ACCIONES</v>
          </cell>
          <cell r="C4034">
            <v>1</v>
          </cell>
          <cell r="D4034">
            <v>1</v>
          </cell>
          <cell r="E4034" t="str">
            <v>Stock</v>
          </cell>
          <cell r="F4034">
            <v>14</v>
          </cell>
        </row>
        <row r="4035">
          <cell r="A4035">
            <v>31530</v>
          </cell>
          <cell r="B4035" t="str">
            <v>COMBO DE CUBETA Y EXPRIMIDOR D</v>
          </cell>
          <cell r="C4035">
            <v>1</v>
          </cell>
          <cell r="D4035">
            <v>1</v>
          </cell>
          <cell r="E4035" t="str">
            <v>Stock</v>
          </cell>
          <cell r="F4035">
            <v>16</v>
          </cell>
        </row>
        <row r="4036">
          <cell r="A4036">
            <v>33002</v>
          </cell>
          <cell r="B4036" t="str">
            <v>NOVUX DEGREASER CONCENTRATE 1Q</v>
          </cell>
          <cell r="C4036">
            <v>52</v>
          </cell>
          <cell r="D4036">
            <v>52</v>
          </cell>
          <cell r="E4036" t="str">
            <v>Sobre Pedido</v>
          </cell>
          <cell r="F4036">
            <v>21</v>
          </cell>
        </row>
        <row r="4037">
          <cell r="A4037">
            <v>33003</v>
          </cell>
          <cell r="B4037" t="str">
            <v>NOVUX DEGREASER CONCENTRATE 1</v>
          </cell>
          <cell r="C4037">
            <v>52</v>
          </cell>
          <cell r="D4037">
            <v>52</v>
          </cell>
          <cell r="E4037" t="str">
            <v>Sobre Pedido</v>
          </cell>
          <cell r="F4037">
            <v>21</v>
          </cell>
        </row>
        <row r="4038">
          <cell r="A4038">
            <v>33004</v>
          </cell>
          <cell r="B4038" t="str">
            <v>NOVUX DEGREASER CONCENTRATE 5</v>
          </cell>
          <cell r="C4038">
            <v>10</v>
          </cell>
          <cell r="D4038">
            <v>10</v>
          </cell>
          <cell r="E4038" t="str">
            <v>Sobre Pedido</v>
          </cell>
          <cell r="F4038">
            <v>21</v>
          </cell>
        </row>
        <row r="4039">
          <cell r="A4039">
            <v>33007</v>
          </cell>
          <cell r="B4039" t="str">
            <v>NOVUX NEUTRAL CLEANER CONCEN</v>
          </cell>
          <cell r="C4039">
            <v>204</v>
          </cell>
          <cell r="D4039">
            <v>204</v>
          </cell>
          <cell r="E4039" t="str">
            <v>Sobre Pedido</v>
          </cell>
          <cell r="F4039">
            <v>21</v>
          </cell>
        </row>
        <row r="4040">
          <cell r="A4040">
            <v>33008</v>
          </cell>
          <cell r="B4040" t="str">
            <v>NOVUX NEUTRAL CLEANER CONCEN</v>
          </cell>
          <cell r="C4040">
            <v>52</v>
          </cell>
          <cell r="D4040">
            <v>52</v>
          </cell>
          <cell r="E4040" t="str">
            <v>Sobre Pedido</v>
          </cell>
          <cell r="F4040">
            <v>21</v>
          </cell>
        </row>
        <row r="4041">
          <cell r="A4041">
            <v>33009</v>
          </cell>
          <cell r="B4041" t="str">
            <v>NOVUX NEUTRAL CLEANER CONCEN</v>
          </cell>
          <cell r="C4041">
            <v>10</v>
          </cell>
          <cell r="D4041">
            <v>10</v>
          </cell>
          <cell r="E4041" t="str">
            <v>Sobre Pedido</v>
          </cell>
          <cell r="F4041">
            <v>21</v>
          </cell>
        </row>
        <row r="4042">
          <cell r="A4042">
            <v>33012</v>
          </cell>
          <cell r="B4042" t="str">
            <v>NOVUX GLASS CLEANER CONCENTRAT</v>
          </cell>
          <cell r="C4042">
            <v>204</v>
          </cell>
          <cell r="D4042">
            <v>204</v>
          </cell>
          <cell r="E4042" t="str">
            <v>Sobre Pedido</v>
          </cell>
          <cell r="F4042">
            <v>21</v>
          </cell>
        </row>
        <row r="4043">
          <cell r="A4043">
            <v>33013</v>
          </cell>
          <cell r="B4043" t="str">
            <v>NOVUX GLASS CLEANER CONCENTRAT</v>
          </cell>
          <cell r="C4043">
            <v>52</v>
          </cell>
          <cell r="D4043">
            <v>52</v>
          </cell>
          <cell r="E4043" t="str">
            <v>Sobre Pedido</v>
          </cell>
          <cell r="F4043">
            <v>21</v>
          </cell>
        </row>
        <row r="4044">
          <cell r="A4044">
            <v>33014</v>
          </cell>
          <cell r="B4044" t="str">
            <v>NOVUX GLASS CLEANER CONCENTRAT</v>
          </cell>
          <cell r="C4044">
            <v>10</v>
          </cell>
          <cell r="D4044">
            <v>10</v>
          </cell>
          <cell r="E4044" t="str">
            <v>Sobre Pedido</v>
          </cell>
          <cell r="F4044">
            <v>21</v>
          </cell>
        </row>
        <row r="4045">
          <cell r="A4045">
            <v>33017</v>
          </cell>
          <cell r="B4045" t="str">
            <v>NOVUX DEGREASER (BUTYL FREE)1Q</v>
          </cell>
          <cell r="C4045">
            <v>204</v>
          </cell>
          <cell r="D4045">
            <v>204</v>
          </cell>
          <cell r="E4045" t="str">
            <v>Sobre Pedido</v>
          </cell>
          <cell r="F4045">
            <v>21</v>
          </cell>
        </row>
        <row r="4046">
          <cell r="A4046">
            <v>33018</v>
          </cell>
          <cell r="B4046" t="str">
            <v>NOVUX DEGREASER (BUTYL FREE) 1</v>
          </cell>
          <cell r="C4046">
            <v>52</v>
          </cell>
          <cell r="D4046">
            <v>52</v>
          </cell>
          <cell r="E4046" t="str">
            <v>Sobre Pedido</v>
          </cell>
          <cell r="F4046">
            <v>21</v>
          </cell>
        </row>
        <row r="4047">
          <cell r="A4047">
            <v>33019</v>
          </cell>
          <cell r="B4047" t="str">
            <v>NOVUX DEGREASER (BUTYL FREE) 5</v>
          </cell>
          <cell r="C4047">
            <v>10</v>
          </cell>
          <cell r="D4047">
            <v>10</v>
          </cell>
          <cell r="E4047" t="str">
            <v>Sobre Pedido</v>
          </cell>
          <cell r="F4047">
            <v>21</v>
          </cell>
        </row>
        <row r="4048">
          <cell r="A4048">
            <v>33022</v>
          </cell>
          <cell r="B4048" t="str">
            <v>NOVUX HARD SURFACE &amp; GLASS</v>
          </cell>
          <cell r="C4048">
            <v>204</v>
          </cell>
          <cell r="D4048">
            <v>204</v>
          </cell>
          <cell r="E4048" t="str">
            <v>Sobre Pedido</v>
          </cell>
          <cell r="F4048">
            <v>21</v>
          </cell>
        </row>
        <row r="4049">
          <cell r="A4049">
            <v>33023</v>
          </cell>
          <cell r="B4049" t="str">
            <v>NOVUX HARD SURFACE &amp; GLASS</v>
          </cell>
          <cell r="C4049">
            <v>4</v>
          </cell>
          <cell r="D4049">
            <v>4</v>
          </cell>
          <cell r="E4049" t="str">
            <v>Sobre Pedido</v>
          </cell>
          <cell r="F4049">
            <v>21</v>
          </cell>
        </row>
        <row r="4050">
          <cell r="A4050">
            <v>33024</v>
          </cell>
          <cell r="B4050" t="str">
            <v>NOVUX HARD SURFACE &amp; GLASS</v>
          </cell>
          <cell r="C4050">
            <v>1</v>
          </cell>
          <cell r="D4050">
            <v>1</v>
          </cell>
          <cell r="E4050" t="str">
            <v>Sobre Pedido</v>
          </cell>
          <cell r="F4050">
            <v>21</v>
          </cell>
        </row>
        <row r="4051">
          <cell r="A4051">
            <v>33027</v>
          </cell>
          <cell r="B4051" t="str">
            <v>NOVUX DEGREASER (BUTYL-FREE)</v>
          </cell>
          <cell r="C4051">
            <v>12</v>
          </cell>
          <cell r="D4051">
            <v>12</v>
          </cell>
          <cell r="E4051" t="str">
            <v>Sobre Pedido</v>
          </cell>
          <cell r="F4051">
            <v>21</v>
          </cell>
        </row>
        <row r="4052">
          <cell r="A4052">
            <v>33252</v>
          </cell>
          <cell r="B4052" t="str">
            <v>NOVUX DUST MOP TREATMENT 1 QT</v>
          </cell>
          <cell r="C4052">
            <v>204</v>
          </cell>
          <cell r="D4052">
            <v>204</v>
          </cell>
          <cell r="E4052" t="str">
            <v>Sobre Pedido</v>
          </cell>
          <cell r="F4052">
            <v>21</v>
          </cell>
        </row>
        <row r="4053">
          <cell r="A4053">
            <v>33253</v>
          </cell>
          <cell r="B4053" t="str">
            <v>NOVUX DUST MOP TREATMENT 1 GAL</v>
          </cell>
          <cell r="C4053">
            <v>4</v>
          </cell>
          <cell r="D4053">
            <v>4</v>
          </cell>
          <cell r="E4053" t="str">
            <v>Sobre Pedido</v>
          </cell>
          <cell r="F4053">
            <v>21</v>
          </cell>
        </row>
        <row r="4054">
          <cell r="A4054">
            <v>33254</v>
          </cell>
          <cell r="B4054" t="str">
            <v>NOVUX DUST MOP TREATMENT 5 GAL</v>
          </cell>
          <cell r="C4054">
            <v>1</v>
          </cell>
          <cell r="D4054">
            <v>1</v>
          </cell>
          <cell r="E4054" t="str">
            <v>Sobre Pedido</v>
          </cell>
          <cell r="F4054">
            <v>21</v>
          </cell>
        </row>
        <row r="4055">
          <cell r="A4055">
            <v>33262</v>
          </cell>
          <cell r="B4055" t="str">
            <v>NOVUX FURNITURE CLEANER 1 QT.</v>
          </cell>
          <cell r="C4055">
            <v>12</v>
          </cell>
          <cell r="D4055">
            <v>12</v>
          </cell>
          <cell r="E4055" t="str">
            <v>Sobre Pedido</v>
          </cell>
          <cell r="F4055">
            <v>21</v>
          </cell>
        </row>
        <row r="4056">
          <cell r="A4056">
            <v>33263</v>
          </cell>
          <cell r="B4056" t="str">
            <v>NOVUX FURNITURE CLEANER 1 GAL.</v>
          </cell>
          <cell r="C4056">
            <v>4</v>
          </cell>
          <cell r="D4056">
            <v>4</v>
          </cell>
          <cell r="E4056" t="str">
            <v>Sobre Pedido</v>
          </cell>
          <cell r="F4056">
            <v>21</v>
          </cell>
        </row>
        <row r="4057">
          <cell r="A4057">
            <v>33264</v>
          </cell>
          <cell r="B4057" t="str">
            <v>NOVUX FURNITURE CLEANER 5 GAL.</v>
          </cell>
          <cell r="C4057">
            <v>1</v>
          </cell>
          <cell r="D4057">
            <v>1</v>
          </cell>
          <cell r="E4057" t="str">
            <v>Sobre Pedido</v>
          </cell>
          <cell r="F4057">
            <v>21</v>
          </cell>
        </row>
        <row r="4058">
          <cell r="A4058">
            <v>33272</v>
          </cell>
          <cell r="B4058" t="str">
            <v>NOVUX ANTISTATIC CLEANER 1 QT.</v>
          </cell>
          <cell r="C4058">
            <v>12</v>
          </cell>
          <cell r="D4058">
            <v>12</v>
          </cell>
          <cell r="E4058" t="str">
            <v>Sobre Pedido</v>
          </cell>
          <cell r="F4058">
            <v>21</v>
          </cell>
        </row>
        <row r="4059">
          <cell r="A4059">
            <v>33273</v>
          </cell>
          <cell r="B4059" t="str">
            <v>NOVUX ANTISTATIC CLEANER 1 GAL</v>
          </cell>
          <cell r="C4059">
            <v>4</v>
          </cell>
          <cell r="D4059">
            <v>4</v>
          </cell>
          <cell r="E4059" t="str">
            <v>Sobre Pedido</v>
          </cell>
          <cell r="F4059">
            <v>21</v>
          </cell>
        </row>
        <row r="4060">
          <cell r="A4060">
            <v>33274</v>
          </cell>
          <cell r="B4060" t="str">
            <v>NOVUX ANTISTATIC CLEANER 5 GAL</v>
          </cell>
          <cell r="C4060">
            <v>1</v>
          </cell>
          <cell r="D4060">
            <v>1</v>
          </cell>
          <cell r="E4060" t="str">
            <v>Sobre Pedido</v>
          </cell>
          <cell r="F4060">
            <v>21</v>
          </cell>
        </row>
        <row r="4061">
          <cell r="A4061">
            <v>33352</v>
          </cell>
          <cell r="B4061" t="str">
            <v>NOVUX AIR FRESHNER CONCENTRATE</v>
          </cell>
          <cell r="C4061">
            <v>12</v>
          </cell>
          <cell r="D4061">
            <v>12</v>
          </cell>
          <cell r="E4061" t="str">
            <v>Sobre Pedido</v>
          </cell>
          <cell r="F4061">
            <v>21</v>
          </cell>
        </row>
        <row r="4062">
          <cell r="A4062">
            <v>33353</v>
          </cell>
          <cell r="B4062" t="str">
            <v>NOVUX AIR FRESHNER CONCENTRATE</v>
          </cell>
          <cell r="C4062">
            <v>4</v>
          </cell>
          <cell r="D4062">
            <v>4</v>
          </cell>
          <cell r="E4062" t="str">
            <v>Sobre Pedido</v>
          </cell>
          <cell r="F4062">
            <v>21</v>
          </cell>
        </row>
        <row r="4063">
          <cell r="A4063">
            <v>33354</v>
          </cell>
          <cell r="B4063" t="str">
            <v>NOVUX AIR FRESHNER CONCENTRATE</v>
          </cell>
          <cell r="C4063">
            <v>1</v>
          </cell>
          <cell r="D4063">
            <v>1</v>
          </cell>
          <cell r="E4063" t="str">
            <v>Sobre Pedido</v>
          </cell>
          <cell r="F4063">
            <v>21</v>
          </cell>
        </row>
        <row r="4064">
          <cell r="A4064">
            <v>33357</v>
          </cell>
          <cell r="B4064" t="str">
            <v>NOVUX AIR FRESHNER (APPLE CI</v>
          </cell>
          <cell r="C4064">
            <v>12</v>
          </cell>
          <cell r="D4064">
            <v>12</v>
          </cell>
          <cell r="E4064" t="str">
            <v>Sobre Pedido</v>
          </cell>
          <cell r="F4064">
            <v>21</v>
          </cell>
        </row>
        <row r="4065">
          <cell r="A4065">
            <v>33362</v>
          </cell>
          <cell r="B4065" t="str">
            <v>NOVUX AIR FRESHNER (CITRUS)RTU</v>
          </cell>
          <cell r="C4065">
            <v>12</v>
          </cell>
          <cell r="D4065">
            <v>12</v>
          </cell>
          <cell r="E4065" t="str">
            <v>Sobre Pedido</v>
          </cell>
          <cell r="F4065">
            <v>21</v>
          </cell>
        </row>
        <row r="4066">
          <cell r="A4066">
            <v>33367</v>
          </cell>
          <cell r="B4066" t="str">
            <v>NOVUX AIR FRESHNER (FRUITY)RTU</v>
          </cell>
          <cell r="C4066">
            <v>12</v>
          </cell>
          <cell r="D4066">
            <v>12</v>
          </cell>
          <cell r="E4066" t="str">
            <v>Sobre Pedido</v>
          </cell>
          <cell r="F4066">
            <v>21</v>
          </cell>
        </row>
        <row r="4067">
          <cell r="A4067">
            <v>33402</v>
          </cell>
          <cell r="B4067" t="str">
            <v>NOVUX ODOR COUNTERACTANT(FORES</v>
          </cell>
          <cell r="C4067">
            <v>12</v>
          </cell>
          <cell r="D4067">
            <v>12</v>
          </cell>
          <cell r="E4067" t="str">
            <v>Sobre Pedido</v>
          </cell>
          <cell r="F4067">
            <v>21</v>
          </cell>
        </row>
        <row r="4068">
          <cell r="A4068">
            <v>33403</v>
          </cell>
          <cell r="B4068" t="str">
            <v>NOVUX ODOR COUNTERACTANT(FORES</v>
          </cell>
          <cell r="C4068">
            <v>4</v>
          </cell>
          <cell r="D4068">
            <v>4</v>
          </cell>
          <cell r="E4068" t="str">
            <v>Sobre Pedido</v>
          </cell>
          <cell r="F4068">
            <v>21</v>
          </cell>
        </row>
        <row r="4069">
          <cell r="A4069">
            <v>33404</v>
          </cell>
          <cell r="B4069" t="str">
            <v>NOVUX ODOR COUNTERACTANT(FORES</v>
          </cell>
          <cell r="C4069">
            <v>1</v>
          </cell>
          <cell r="D4069">
            <v>1</v>
          </cell>
          <cell r="E4069" t="str">
            <v>Sobre Pedido</v>
          </cell>
          <cell r="F4069">
            <v>21</v>
          </cell>
        </row>
        <row r="4070">
          <cell r="A4070">
            <v>33407</v>
          </cell>
          <cell r="B4070" t="str">
            <v>NOVUX DIGESTER 1 QT.</v>
          </cell>
          <cell r="C4070">
            <v>204</v>
          </cell>
          <cell r="D4070">
            <v>204</v>
          </cell>
          <cell r="E4070" t="str">
            <v>Sobre Pedido</v>
          </cell>
          <cell r="F4070">
            <v>21</v>
          </cell>
        </row>
        <row r="4071">
          <cell r="A4071">
            <v>33408</v>
          </cell>
          <cell r="B4071" t="str">
            <v>NOVUX DIGESTER 1 GAL.</v>
          </cell>
          <cell r="C4071">
            <v>52</v>
          </cell>
          <cell r="D4071">
            <v>52</v>
          </cell>
          <cell r="E4071" t="str">
            <v>Sobre Pedido</v>
          </cell>
          <cell r="F4071">
            <v>21</v>
          </cell>
        </row>
        <row r="4072">
          <cell r="A4072">
            <v>33409</v>
          </cell>
          <cell r="B4072" t="str">
            <v>NOVUX DIGESTER 5 GAL.</v>
          </cell>
          <cell r="C4072">
            <v>10</v>
          </cell>
          <cell r="D4072">
            <v>10</v>
          </cell>
          <cell r="E4072" t="str">
            <v>Sobre Pedido</v>
          </cell>
          <cell r="F4072">
            <v>21</v>
          </cell>
        </row>
        <row r="4073">
          <cell r="A4073">
            <v>33412</v>
          </cell>
          <cell r="B4073" t="str">
            <v>NOVUX NON ACID RESTROOM CLEANE</v>
          </cell>
          <cell r="C4073">
            <v>12</v>
          </cell>
          <cell r="D4073">
            <v>12</v>
          </cell>
          <cell r="E4073" t="str">
            <v>Sobre Pedido</v>
          </cell>
          <cell r="F4073">
            <v>21</v>
          </cell>
        </row>
        <row r="4074">
          <cell r="A4074">
            <v>33413</v>
          </cell>
          <cell r="B4074" t="str">
            <v>NOVUX NON ACID RESTROOM CLEANE</v>
          </cell>
          <cell r="C4074">
            <v>4</v>
          </cell>
          <cell r="D4074">
            <v>4</v>
          </cell>
          <cell r="E4074" t="str">
            <v>Sobre Pedido</v>
          </cell>
          <cell r="F4074">
            <v>21</v>
          </cell>
        </row>
        <row r="4075">
          <cell r="A4075">
            <v>33414</v>
          </cell>
          <cell r="B4075" t="str">
            <v>NOVUX NON ACID RESTROOM CLEANE</v>
          </cell>
          <cell r="C4075">
            <v>1</v>
          </cell>
          <cell r="D4075">
            <v>1</v>
          </cell>
          <cell r="E4075" t="str">
            <v>Sobre Pedido</v>
          </cell>
          <cell r="F4075">
            <v>21</v>
          </cell>
        </row>
        <row r="4076">
          <cell r="A4076">
            <v>33417</v>
          </cell>
          <cell r="B4076" t="str">
            <v>NOVUX NON ACID RESTROOM CLEANE</v>
          </cell>
          <cell r="C4076">
            <v>12</v>
          </cell>
          <cell r="D4076">
            <v>12</v>
          </cell>
          <cell r="E4076" t="str">
            <v>Sobre Pedido</v>
          </cell>
          <cell r="F4076">
            <v>21</v>
          </cell>
        </row>
        <row r="4077">
          <cell r="A4077">
            <v>33502</v>
          </cell>
          <cell r="B4077" t="str">
            <v>NOVUX CARPET CLEANER AND SPOT</v>
          </cell>
          <cell r="C4077">
            <v>12</v>
          </cell>
          <cell r="D4077">
            <v>12</v>
          </cell>
          <cell r="E4077" t="str">
            <v>Sobre Pedido</v>
          </cell>
          <cell r="F4077">
            <v>21</v>
          </cell>
        </row>
        <row r="4078">
          <cell r="A4078">
            <v>33503</v>
          </cell>
          <cell r="B4078" t="str">
            <v>NOVUX CARPET CLEANER AND SPOT</v>
          </cell>
          <cell r="C4078">
            <v>4</v>
          </cell>
          <cell r="D4078">
            <v>4</v>
          </cell>
          <cell r="E4078" t="str">
            <v>Sobre Pedido</v>
          </cell>
          <cell r="F4078">
            <v>21</v>
          </cell>
        </row>
        <row r="4079">
          <cell r="A4079">
            <v>33504</v>
          </cell>
          <cell r="B4079" t="str">
            <v>NOVUX CARPET CLEANER AND SPOT</v>
          </cell>
          <cell r="C4079">
            <v>1</v>
          </cell>
          <cell r="D4079">
            <v>1</v>
          </cell>
          <cell r="E4079" t="str">
            <v>Sobre Pedido</v>
          </cell>
          <cell r="F4079">
            <v>21</v>
          </cell>
        </row>
        <row r="4080">
          <cell r="A4080">
            <v>33512</v>
          </cell>
          <cell r="B4080" t="str">
            <v>NOVUX HEAVY DUTY SPOT REMOVER</v>
          </cell>
          <cell r="C4080">
            <v>12</v>
          </cell>
          <cell r="D4080">
            <v>12</v>
          </cell>
          <cell r="E4080" t="str">
            <v>Sobre Pedido</v>
          </cell>
          <cell r="F4080">
            <v>21</v>
          </cell>
        </row>
        <row r="4081">
          <cell r="A4081">
            <v>33513</v>
          </cell>
          <cell r="B4081" t="str">
            <v>NOVUX HEAVY DUTY SPOT REMOVER</v>
          </cell>
          <cell r="C4081">
            <v>4</v>
          </cell>
          <cell r="D4081">
            <v>4</v>
          </cell>
          <cell r="E4081" t="str">
            <v>Sobre Pedido</v>
          </cell>
          <cell r="F4081">
            <v>21</v>
          </cell>
        </row>
        <row r="4082">
          <cell r="A4082">
            <v>33514</v>
          </cell>
          <cell r="B4082" t="str">
            <v>NOVUX HEAVY DUTY SPOT REMOVER</v>
          </cell>
          <cell r="C4082">
            <v>1</v>
          </cell>
          <cell r="D4082">
            <v>1</v>
          </cell>
          <cell r="E4082" t="str">
            <v>Sobre Pedido</v>
          </cell>
          <cell r="F4082">
            <v>21</v>
          </cell>
        </row>
        <row r="4083">
          <cell r="A4083">
            <v>33517</v>
          </cell>
          <cell r="B4083" t="str">
            <v>NOVUX HEAVY DUTY SPOT REMOVER</v>
          </cell>
          <cell r="C4083">
            <v>12</v>
          </cell>
          <cell r="D4083">
            <v>12</v>
          </cell>
          <cell r="E4083" t="str">
            <v>Sobre Pedido</v>
          </cell>
          <cell r="F4083">
            <v>21</v>
          </cell>
        </row>
        <row r="4084">
          <cell r="A4084">
            <v>33597</v>
          </cell>
          <cell r="B4084" t="str">
            <v>NOVUX LOW FOAM EXTRACTOR CON</v>
          </cell>
          <cell r="C4084">
            <v>12</v>
          </cell>
          <cell r="D4084">
            <v>12</v>
          </cell>
          <cell r="E4084" t="str">
            <v>Sobre Pedido</v>
          </cell>
          <cell r="F4084">
            <v>21</v>
          </cell>
        </row>
        <row r="4085">
          <cell r="A4085">
            <v>33598</v>
          </cell>
          <cell r="B4085" t="str">
            <v>NOVUX LOW FOAM EXTRACTOR CON</v>
          </cell>
          <cell r="C4085">
            <v>4</v>
          </cell>
          <cell r="D4085">
            <v>4</v>
          </cell>
          <cell r="E4085" t="str">
            <v>Sobre Pedido</v>
          </cell>
          <cell r="F4085">
            <v>21</v>
          </cell>
        </row>
        <row r="4086">
          <cell r="A4086">
            <v>33599</v>
          </cell>
          <cell r="B4086" t="str">
            <v>NOVUX LOW FOAM EXTRACTOR CON</v>
          </cell>
          <cell r="C4086">
            <v>1</v>
          </cell>
          <cell r="D4086">
            <v>1</v>
          </cell>
          <cell r="E4086" t="str">
            <v>Sobre Pedido</v>
          </cell>
          <cell r="F4086">
            <v>21</v>
          </cell>
        </row>
        <row r="4087">
          <cell r="A4087">
            <v>33603</v>
          </cell>
          <cell r="B4087" t="str">
            <v>NOVUX FLOOR STRIPPER 1 GAL.</v>
          </cell>
          <cell r="C4087">
            <v>4</v>
          </cell>
          <cell r="D4087">
            <v>4</v>
          </cell>
          <cell r="E4087" t="str">
            <v>Sobre Pedido</v>
          </cell>
          <cell r="F4087">
            <v>21</v>
          </cell>
        </row>
        <row r="4088">
          <cell r="A4088">
            <v>33604</v>
          </cell>
          <cell r="B4088" t="str">
            <v>NOVUX FLOOR STRIPPER 5 GAL.</v>
          </cell>
          <cell r="C4088">
            <v>1</v>
          </cell>
          <cell r="D4088">
            <v>1</v>
          </cell>
          <cell r="E4088" t="str">
            <v>Sobre Pedido</v>
          </cell>
          <cell r="F4088">
            <v>21</v>
          </cell>
        </row>
        <row r="4089">
          <cell r="A4089">
            <v>33613</v>
          </cell>
          <cell r="B4089" t="str">
            <v>NOVUX FLOOR FINISH (20%) 1 GAL</v>
          </cell>
          <cell r="C4089">
            <v>4</v>
          </cell>
          <cell r="D4089">
            <v>4</v>
          </cell>
          <cell r="E4089" t="str">
            <v>Sobre Pedido</v>
          </cell>
          <cell r="F4089">
            <v>21</v>
          </cell>
        </row>
        <row r="4090">
          <cell r="A4090">
            <v>33614</v>
          </cell>
          <cell r="B4090" t="str">
            <v>NOVUX FLOOR FINISH (20%) 5 GAL</v>
          </cell>
          <cell r="C4090">
            <v>1</v>
          </cell>
          <cell r="D4090">
            <v>1</v>
          </cell>
          <cell r="E4090" t="str">
            <v>Sobre Pedido</v>
          </cell>
          <cell r="F4090">
            <v>21</v>
          </cell>
        </row>
        <row r="4091">
          <cell r="A4091">
            <v>33618</v>
          </cell>
          <cell r="B4091" t="str">
            <v>NOVUX FLOOR FINISH (25%) 1 GAL</v>
          </cell>
          <cell r="C4091">
            <v>4</v>
          </cell>
          <cell r="D4091">
            <v>4</v>
          </cell>
          <cell r="E4091" t="str">
            <v>Sobre Pedido</v>
          </cell>
          <cell r="F4091">
            <v>21</v>
          </cell>
        </row>
        <row r="4092">
          <cell r="A4092">
            <v>33619</v>
          </cell>
          <cell r="B4092" t="str">
            <v>NOVUX FLOOR FINISH (25%) 5 GAL</v>
          </cell>
          <cell r="C4092">
            <v>1</v>
          </cell>
          <cell r="D4092">
            <v>1</v>
          </cell>
          <cell r="E4092" t="str">
            <v>Sobre Pedido</v>
          </cell>
          <cell r="F4092">
            <v>21</v>
          </cell>
        </row>
        <row r="4093">
          <cell r="A4093">
            <v>33623</v>
          </cell>
          <cell r="B4093" t="str">
            <v>NOVUX FLOOR RESTORER 1 GAL.</v>
          </cell>
          <cell r="C4093">
            <v>4</v>
          </cell>
          <cell r="D4093">
            <v>4</v>
          </cell>
          <cell r="E4093" t="str">
            <v>Sobre Pedido</v>
          </cell>
          <cell r="F4093">
            <v>21</v>
          </cell>
        </row>
        <row r="4094">
          <cell r="A4094">
            <v>33624</v>
          </cell>
          <cell r="B4094" t="str">
            <v>NOVUX FLOOR RESTORER 5 GAL.</v>
          </cell>
          <cell r="C4094">
            <v>1</v>
          </cell>
          <cell r="D4094">
            <v>1</v>
          </cell>
          <cell r="E4094" t="str">
            <v>Sobre Pedido</v>
          </cell>
          <cell r="F4094">
            <v>21</v>
          </cell>
        </row>
        <row r="4095">
          <cell r="A4095">
            <v>33628</v>
          </cell>
          <cell r="B4095" t="str">
            <v>NOVUX FLOOR FINISH (18%) 1 GAL</v>
          </cell>
          <cell r="C4095">
            <v>4</v>
          </cell>
          <cell r="D4095">
            <v>4</v>
          </cell>
          <cell r="E4095" t="str">
            <v>Sobre Pedido</v>
          </cell>
          <cell r="F4095">
            <v>21</v>
          </cell>
        </row>
        <row r="4096">
          <cell r="A4096">
            <v>33629</v>
          </cell>
          <cell r="B4096" t="str">
            <v>NOVUX FLOOR FINISH (18%) 5 GAL</v>
          </cell>
          <cell r="C4096">
            <v>1</v>
          </cell>
          <cell r="D4096">
            <v>1</v>
          </cell>
          <cell r="E4096" t="str">
            <v>Sobre Pedido</v>
          </cell>
          <cell r="F4096">
            <v>21</v>
          </cell>
        </row>
        <row r="4097">
          <cell r="A4097">
            <v>33697</v>
          </cell>
          <cell r="B4097" t="str">
            <v>NOVUX DEFOAMER 1 QT.</v>
          </cell>
          <cell r="C4097">
            <v>12</v>
          </cell>
          <cell r="D4097">
            <v>12</v>
          </cell>
          <cell r="E4097" t="str">
            <v>Sobre Pedido</v>
          </cell>
          <cell r="F4097">
            <v>21</v>
          </cell>
        </row>
        <row r="4098">
          <cell r="A4098">
            <v>33698</v>
          </cell>
          <cell r="B4098" t="str">
            <v>NOVUX DEFOAMER 1 GAL.</v>
          </cell>
          <cell r="C4098">
            <v>4</v>
          </cell>
          <cell r="D4098">
            <v>4</v>
          </cell>
          <cell r="E4098" t="str">
            <v>Sobre Pedido</v>
          </cell>
          <cell r="F4098">
            <v>21</v>
          </cell>
        </row>
        <row r="4099">
          <cell r="A4099">
            <v>33699</v>
          </cell>
          <cell r="B4099" t="str">
            <v>NOVUX DEFOAMER 5 GAL.</v>
          </cell>
          <cell r="C4099">
            <v>1</v>
          </cell>
          <cell r="D4099">
            <v>1</v>
          </cell>
          <cell r="E4099" t="str">
            <v>Sobre Pedido</v>
          </cell>
          <cell r="F4099">
            <v>21</v>
          </cell>
        </row>
        <row r="4100">
          <cell r="A4100">
            <v>33702</v>
          </cell>
          <cell r="B4100" t="str">
            <v>NOVUX HAND SOAP (GEL) CITRUS</v>
          </cell>
          <cell r="C4100">
            <v>12</v>
          </cell>
          <cell r="D4100">
            <v>12</v>
          </cell>
          <cell r="E4100" t="str">
            <v>Sobre Pedido</v>
          </cell>
          <cell r="F4100">
            <v>21</v>
          </cell>
        </row>
        <row r="4101">
          <cell r="A4101">
            <v>33703</v>
          </cell>
          <cell r="B4101" t="str">
            <v>NOVUX HAND SOAP (GEL) CITRUS</v>
          </cell>
          <cell r="C4101">
            <v>4</v>
          </cell>
          <cell r="D4101">
            <v>4</v>
          </cell>
          <cell r="E4101" t="str">
            <v>Sobre Pedido</v>
          </cell>
          <cell r="F4101">
            <v>21</v>
          </cell>
        </row>
        <row r="4102">
          <cell r="A4102">
            <v>33704</v>
          </cell>
          <cell r="B4102" t="str">
            <v>NOVUX HAND SOAP (GEL) CITRUS</v>
          </cell>
          <cell r="C4102">
            <v>1</v>
          </cell>
          <cell r="D4102">
            <v>1</v>
          </cell>
          <cell r="E4102" t="str">
            <v>Sobre Pedido</v>
          </cell>
          <cell r="F4102">
            <v>21</v>
          </cell>
        </row>
        <row r="4103">
          <cell r="A4103">
            <v>33707</v>
          </cell>
          <cell r="B4103" t="str">
            <v>NOVUX HAND SOAP (GEL) FLORAL</v>
          </cell>
          <cell r="C4103">
            <v>12</v>
          </cell>
          <cell r="D4103">
            <v>12</v>
          </cell>
          <cell r="E4103" t="str">
            <v>Sobre Pedido</v>
          </cell>
          <cell r="F4103">
            <v>21</v>
          </cell>
        </row>
        <row r="4104">
          <cell r="A4104">
            <v>33708</v>
          </cell>
          <cell r="B4104" t="str">
            <v>NOVUX HAND SOAP (GEL) FLORAL 1</v>
          </cell>
          <cell r="C4104">
            <v>4</v>
          </cell>
          <cell r="D4104">
            <v>4</v>
          </cell>
          <cell r="E4104" t="str">
            <v>Sobre Pedido</v>
          </cell>
          <cell r="F4104">
            <v>21</v>
          </cell>
        </row>
        <row r="4105">
          <cell r="A4105">
            <v>33709</v>
          </cell>
          <cell r="B4105" t="str">
            <v>NOVUX HAND SOAP (GEL) FLORAL 5</v>
          </cell>
          <cell r="C4105">
            <v>1</v>
          </cell>
          <cell r="D4105">
            <v>1</v>
          </cell>
          <cell r="E4105" t="str">
            <v>Sobre Pedido</v>
          </cell>
          <cell r="F4105">
            <v>21</v>
          </cell>
        </row>
        <row r="4106">
          <cell r="A4106">
            <v>33712</v>
          </cell>
          <cell r="B4106" t="str">
            <v>NOVUX HAND SOAP (FOAM) ALMOND</v>
          </cell>
          <cell r="C4106">
            <v>12</v>
          </cell>
          <cell r="D4106">
            <v>12</v>
          </cell>
          <cell r="E4106" t="str">
            <v>Sobre Pedido</v>
          </cell>
          <cell r="F4106">
            <v>21</v>
          </cell>
        </row>
        <row r="4107">
          <cell r="A4107">
            <v>33713</v>
          </cell>
          <cell r="B4107" t="str">
            <v>NOVUX HAND SOAP (FOAM) ALMOND</v>
          </cell>
          <cell r="C4107">
            <v>4</v>
          </cell>
          <cell r="D4107">
            <v>4</v>
          </cell>
          <cell r="E4107" t="str">
            <v>Sobre Pedido</v>
          </cell>
          <cell r="F4107">
            <v>21</v>
          </cell>
        </row>
        <row r="4108">
          <cell r="A4108">
            <v>33714</v>
          </cell>
          <cell r="B4108" t="str">
            <v>NOVUX HAND SOAP (FOAM) ALMOND</v>
          </cell>
          <cell r="C4108">
            <v>1</v>
          </cell>
          <cell r="D4108">
            <v>1</v>
          </cell>
          <cell r="E4108" t="str">
            <v>Sobre Pedido</v>
          </cell>
          <cell r="F4108">
            <v>21</v>
          </cell>
        </row>
        <row r="4109">
          <cell r="A4109">
            <v>33717</v>
          </cell>
          <cell r="B4109" t="str">
            <v>NOVUX HAND SOAP (CREAM) ALMOND</v>
          </cell>
          <cell r="C4109">
            <v>12</v>
          </cell>
          <cell r="D4109">
            <v>12</v>
          </cell>
          <cell r="E4109" t="str">
            <v>Sobre Pedido</v>
          </cell>
          <cell r="F4109">
            <v>21</v>
          </cell>
        </row>
        <row r="4110">
          <cell r="A4110">
            <v>33718</v>
          </cell>
          <cell r="B4110" t="str">
            <v>NOVUX HAND SOAP (CREAM) ALMOND</v>
          </cell>
          <cell r="C4110">
            <v>4</v>
          </cell>
          <cell r="D4110">
            <v>4</v>
          </cell>
          <cell r="E4110" t="str">
            <v>Sobre Pedido</v>
          </cell>
          <cell r="F4110">
            <v>21</v>
          </cell>
        </row>
        <row r="4111">
          <cell r="A4111">
            <v>33719</v>
          </cell>
          <cell r="B4111" t="str">
            <v>NOVUX HAND SOAP (CREAM) ALMOND</v>
          </cell>
          <cell r="C4111">
            <v>1</v>
          </cell>
          <cell r="D4111">
            <v>1</v>
          </cell>
          <cell r="E4111" t="str">
            <v>Sobre Pedido</v>
          </cell>
          <cell r="F4111">
            <v>21</v>
          </cell>
        </row>
        <row r="4112">
          <cell r="A4112">
            <v>34000</v>
          </cell>
          <cell r="B4112" t="str">
            <v>KEY BW-106 20 LT.</v>
          </cell>
          <cell r="C4112">
            <v>1</v>
          </cell>
          <cell r="D4112">
            <v>1</v>
          </cell>
          <cell r="E4112" t="str">
            <v>Sobre Pedido</v>
          </cell>
          <cell r="F4112">
            <v>21</v>
          </cell>
        </row>
        <row r="4113">
          <cell r="A4113">
            <v>34002</v>
          </cell>
          <cell r="B4113" t="str">
            <v>KEY BW-202 20 LT.</v>
          </cell>
          <cell r="C4113">
            <v>1</v>
          </cell>
          <cell r="D4113">
            <v>1</v>
          </cell>
          <cell r="E4113" t="str">
            <v>Sobre Pedido</v>
          </cell>
          <cell r="F4113">
            <v>21</v>
          </cell>
        </row>
        <row r="4114">
          <cell r="A4114">
            <v>34004</v>
          </cell>
          <cell r="B4114" t="str">
            <v>KEY BW-301 25 KG.</v>
          </cell>
          <cell r="C4114">
            <v>1</v>
          </cell>
          <cell r="D4114">
            <v>1</v>
          </cell>
          <cell r="E4114" t="str">
            <v>Sobre Pedido</v>
          </cell>
          <cell r="F4114">
            <v>21</v>
          </cell>
        </row>
        <row r="4115">
          <cell r="A4115">
            <v>34006</v>
          </cell>
          <cell r="B4115" t="str">
            <v>KEY CSI-101 20 LT.</v>
          </cell>
          <cell r="C4115">
            <v>1</v>
          </cell>
          <cell r="D4115">
            <v>1</v>
          </cell>
          <cell r="E4115" t="str">
            <v>Sobre Pedido</v>
          </cell>
          <cell r="F4115">
            <v>21</v>
          </cell>
        </row>
        <row r="4116">
          <cell r="A4116">
            <v>34007</v>
          </cell>
          <cell r="B4116" t="str">
            <v>KEY CSI-101 200 LT.</v>
          </cell>
          <cell r="C4116">
            <v>1</v>
          </cell>
          <cell r="D4116">
            <v>1</v>
          </cell>
          <cell r="E4116" t="str">
            <v>Sobre Pedido</v>
          </cell>
          <cell r="F4116">
            <v>21</v>
          </cell>
        </row>
        <row r="4117">
          <cell r="A4117">
            <v>34009</v>
          </cell>
          <cell r="B4117" t="str">
            <v>KEY CSI-101 M 200 LT.</v>
          </cell>
          <cell r="C4117">
            <v>1</v>
          </cell>
          <cell r="D4117">
            <v>1</v>
          </cell>
          <cell r="E4117" t="str">
            <v>Sobre Pedido</v>
          </cell>
          <cell r="F4117">
            <v>21</v>
          </cell>
        </row>
        <row r="4118">
          <cell r="A4118">
            <v>34010</v>
          </cell>
          <cell r="B4118" t="str">
            <v>KEY CSI-102 20 LT.</v>
          </cell>
          <cell r="C4118">
            <v>1</v>
          </cell>
          <cell r="D4118">
            <v>1</v>
          </cell>
          <cell r="E4118" t="str">
            <v>Sobre Pedido</v>
          </cell>
          <cell r="F4118">
            <v>21</v>
          </cell>
        </row>
        <row r="4119">
          <cell r="A4119">
            <v>34012</v>
          </cell>
          <cell r="B4119" t="str">
            <v>KEY CSI-102 TRAZADOR 1 LT</v>
          </cell>
          <cell r="C4119">
            <v>12</v>
          </cell>
          <cell r="D4119">
            <v>12</v>
          </cell>
          <cell r="E4119" t="str">
            <v>Sobre Pedido</v>
          </cell>
          <cell r="F4119">
            <v>21</v>
          </cell>
        </row>
        <row r="4120">
          <cell r="A4120">
            <v>34015</v>
          </cell>
          <cell r="B4120" t="str">
            <v>KEY CSI-102 TRAZADOR 20OL</v>
          </cell>
          <cell r="C4120">
            <v>1</v>
          </cell>
          <cell r="D4120">
            <v>1</v>
          </cell>
          <cell r="E4120" t="str">
            <v>Sobre Pedido</v>
          </cell>
          <cell r="F4120">
            <v>21</v>
          </cell>
        </row>
        <row r="4121">
          <cell r="A4121">
            <v>34016</v>
          </cell>
          <cell r="B4121" t="str">
            <v>KEY CW-103 20 LT.</v>
          </cell>
          <cell r="C4121">
            <v>1</v>
          </cell>
          <cell r="D4121">
            <v>1</v>
          </cell>
          <cell r="E4121" t="str">
            <v>Sobre Pedido</v>
          </cell>
          <cell r="F4121">
            <v>21</v>
          </cell>
        </row>
        <row r="4122">
          <cell r="A4122">
            <v>34018</v>
          </cell>
          <cell r="B4122" t="str">
            <v>KEY CW-209 20 LT.</v>
          </cell>
          <cell r="C4122">
            <v>1</v>
          </cell>
          <cell r="D4122">
            <v>1</v>
          </cell>
          <cell r="E4122" t="str">
            <v>Sobre Pedido</v>
          </cell>
          <cell r="F4122">
            <v>21</v>
          </cell>
        </row>
        <row r="4123">
          <cell r="A4123">
            <v>34020</v>
          </cell>
          <cell r="B4123" t="str">
            <v>KEY CW-302 20 LT.</v>
          </cell>
          <cell r="C4123">
            <v>1</v>
          </cell>
          <cell r="D4123">
            <v>1</v>
          </cell>
          <cell r="E4123" t="str">
            <v>Sobre Pedido</v>
          </cell>
          <cell r="F4123">
            <v>21</v>
          </cell>
        </row>
        <row r="4124">
          <cell r="A4124">
            <v>34022</v>
          </cell>
          <cell r="B4124" t="str">
            <v>KEY CW-303 20 LT.</v>
          </cell>
          <cell r="C4124">
            <v>1</v>
          </cell>
          <cell r="D4124">
            <v>1</v>
          </cell>
          <cell r="E4124" t="str">
            <v>Sobre Pedido</v>
          </cell>
          <cell r="F4124">
            <v>21</v>
          </cell>
        </row>
        <row r="4125">
          <cell r="A4125">
            <v>34024</v>
          </cell>
          <cell r="B4125" t="str">
            <v>KEY CW-310 20 LT.</v>
          </cell>
          <cell r="C4125">
            <v>1</v>
          </cell>
          <cell r="D4125">
            <v>1</v>
          </cell>
          <cell r="E4125" t="str">
            <v>Sobre Pedido</v>
          </cell>
          <cell r="F4125">
            <v>21</v>
          </cell>
        </row>
        <row r="4126">
          <cell r="A4126">
            <v>34027</v>
          </cell>
          <cell r="B4126" t="str">
            <v>KEY RW-6106 200 LT.</v>
          </cell>
          <cell r="C4126">
            <v>1</v>
          </cell>
          <cell r="D4126">
            <v>1</v>
          </cell>
          <cell r="E4126" t="str">
            <v>Sobre Pedido</v>
          </cell>
          <cell r="F4126">
            <v>21</v>
          </cell>
        </row>
        <row r="4127">
          <cell r="A4127">
            <v>35000</v>
          </cell>
          <cell r="B4127" t="str">
            <v>BARREDOR PARA ALFOMBRAS RB</v>
          </cell>
          <cell r="C4127">
            <v>1</v>
          </cell>
          <cell r="D4127">
            <v>1</v>
          </cell>
          <cell r="E4127" t="str">
            <v>Stock</v>
          </cell>
          <cell r="F4127">
            <v>8</v>
          </cell>
        </row>
        <row r="4128">
          <cell r="A4128">
            <v>35001</v>
          </cell>
          <cell r="B4128" t="str">
            <v>CUBETA ERGONOMETRICA 33.1 L RB</v>
          </cell>
          <cell r="C4128">
            <v>1</v>
          </cell>
          <cell r="D4128">
            <v>1</v>
          </cell>
          <cell r="E4128" t="str">
            <v>Stock</v>
          </cell>
          <cell r="F4128">
            <v>8</v>
          </cell>
        </row>
        <row r="4129">
          <cell r="A4129">
            <v>35002</v>
          </cell>
          <cell r="B4129" t="str">
            <v>SEÑAL PISO MOJADO RB</v>
          </cell>
          <cell r="C4129">
            <v>6</v>
          </cell>
          <cell r="D4129">
            <v>6</v>
          </cell>
          <cell r="E4129" t="str">
            <v>Sobre Pedido</v>
          </cell>
          <cell r="F4129">
            <v>35</v>
          </cell>
        </row>
        <row r="4130">
          <cell r="A4130">
            <v>35003</v>
          </cell>
          <cell r="B4130" t="str">
            <v>CUBETA 24.6 L C/EXPRIMIDOR RB</v>
          </cell>
          <cell r="C4130">
            <v>1</v>
          </cell>
          <cell r="D4130">
            <v>1</v>
          </cell>
          <cell r="E4130" t="str">
            <v>Stock</v>
          </cell>
          <cell r="F4130">
            <v>8</v>
          </cell>
        </row>
        <row r="4131">
          <cell r="A4131">
            <v>35004</v>
          </cell>
          <cell r="B4131" t="str">
            <v>BASE P/MOP (QUIJADA) RB</v>
          </cell>
          <cell r="C4131">
            <v>1</v>
          </cell>
          <cell r="D4131">
            <v>1</v>
          </cell>
          <cell r="E4131" t="str">
            <v>Stock</v>
          </cell>
          <cell r="F4131">
            <v>8</v>
          </cell>
        </row>
        <row r="4132">
          <cell r="A4132">
            <v>35005</v>
          </cell>
          <cell r="B4132" t="str">
            <v>BASTON CON TANQUE USO RUDO P/</v>
          </cell>
          <cell r="C4132">
            <v>1</v>
          </cell>
          <cell r="D4132">
            <v>1</v>
          </cell>
          <cell r="E4132" t="str">
            <v>Stock</v>
          </cell>
          <cell r="F4132">
            <v>8</v>
          </cell>
        </row>
        <row r="4133">
          <cell r="A4133">
            <v>35006</v>
          </cell>
          <cell r="B4133" t="str">
            <v>MOP MICROFIBRA AZUL HUMEDO RB</v>
          </cell>
          <cell r="C4133">
            <v>1</v>
          </cell>
          <cell r="D4133">
            <v>1</v>
          </cell>
          <cell r="E4133" t="str">
            <v>Stock</v>
          </cell>
          <cell r="F4133">
            <v>8</v>
          </cell>
        </row>
        <row r="4134">
          <cell r="A4134">
            <v>35007</v>
          </cell>
          <cell r="B4134" t="str">
            <v>MOP MICROFIBRA VERDE HUMEDO RB</v>
          </cell>
          <cell r="C4134">
            <v>1</v>
          </cell>
          <cell r="D4134">
            <v>1</v>
          </cell>
          <cell r="E4134" t="str">
            <v>Stock</v>
          </cell>
          <cell r="F4134">
            <v>8</v>
          </cell>
        </row>
        <row r="4135">
          <cell r="A4135">
            <v>35008</v>
          </cell>
          <cell r="B4135" t="str">
            <v>MOP MICROFIBRA ROJO HUMEDO RB</v>
          </cell>
          <cell r="C4135">
            <v>1</v>
          </cell>
          <cell r="D4135">
            <v>1</v>
          </cell>
          <cell r="E4135" t="str">
            <v>Stock</v>
          </cell>
          <cell r="F4135">
            <v>8</v>
          </cell>
        </row>
        <row r="4136">
          <cell r="A4136">
            <v>35009</v>
          </cell>
          <cell r="B4136" t="str">
            <v>CUBETA HIGIENE P/MOPS MICROFI</v>
          </cell>
          <cell r="C4136">
            <v>3</v>
          </cell>
          <cell r="D4136">
            <v>3</v>
          </cell>
          <cell r="E4136" t="str">
            <v>Sobre Pedido</v>
          </cell>
          <cell r="F4136">
            <v>35</v>
          </cell>
        </row>
        <row r="4137">
          <cell r="A4137">
            <v>35010</v>
          </cell>
          <cell r="B4137" t="str">
            <v>BASTON CON TANQUE USO DOMESTIC</v>
          </cell>
          <cell r="C4137">
            <v>1</v>
          </cell>
          <cell r="D4137">
            <v>1</v>
          </cell>
          <cell r="E4137" t="str">
            <v>Stock</v>
          </cell>
          <cell r="F4137">
            <v>8</v>
          </cell>
        </row>
        <row r="4138">
          <cell r="A4138">
            <v>35011</v>
          </cell>
          <cell r="B4138" t="str">
            <v>RECOGEDOR 1 PZA. RB</v>
          </cell>
          <cell r="C4138">
            <v>1</v>
          </cell>
          <cell r="D4138">
            <v>1</v>
          </cell>
          <cell r="E4138" t="str">
            <v>Stock</v>
          </cell>
          <cell r="F4138">
            <v>8</v>
          </cell>
        </row>
        <row r="4139">
          <cell r="A4139">
            <v>35012</v>
          </cell>
          <cell r="B4139" t="str">
            <v>ESCOBILLA P/RECOGEDOR RB</v>
          </cell>
          <cell r="C4139">
            <v>1</v>
          </cell>
          <cell r="D4139">
            <v>1</v>
          </cell>
          <cell r="E4139" t="str">
            <v>Sobre Pedido</v>
          </cell>
          <cell r="F4139">
            <v>35</v>
          </cell>
        </row>
        <row r="4140">
          <cell r="A4140">
            <v>35013</v>
          </cell>
          <cell r="B4140" t="str">
            <v>RASTRILLO P/PISOS 18" C/REPUES</v>
          </cell>
          <cell r="C4140">
            <v>1</v>
          </cell>
          <cell r="D4140">
            <v>1</v>
          </cell>
          <cell r="E4140" t="str">
            <v>Stock</v>
          </cell>
          <cell r="F4140">
            <v>8</v>
          </cell>
        </row>
        <row r="4141">
          <cell r="A4141">
            <v>35014</v>
          </cell>
          <cell r="B4141" t="str">
            <v>MANGO P/RASTRILLO PISOS RB</v>
          </cell>
          <cell r="C4141">
            <v>1</v>
          </cell>
          <cell r="D4141">
            <v>1</v>
          </cell>
          <cell r="E4141" t="str">
            <v>Sobre Pedido</v>
          </cell>
          <cell r="F4141">
            <v>35</v>
          </cell>
        </row>
        <row r="4142">
          <cell r="A4142">
            <v>35015</v>
          </cell>
          <cell r="B4142" t="str">
            <v>CARRO UTILITY NEGRO RB</v>
          </cell>
          <cell r="C4142">
            <v>1</v>
          </cell>
          <cell r="D4142">
            <v>1</v>
          </cell>
          <cell r="E4142" t="str">
            <v>Stock</v>
          </cell>
          <cell r="F4142">
            <v>8</v>
          </cell>
        </row>
        <row r="4143">
          <cell r="A4143">
            <v>35016</v>
          </cell>
          <cell r="B4143" t="str">
            <v>CARRO P/ASEADOR RB</v>
          </cell>
          <cell r="C4143">
            <v>1</v>
          </cell>
          <cell r="D4143">
            <v>1</v>
          </cell>
          <cell r="E4143" t="str">
            <v>Stock</v>
          </cell>
          <cell r="F4143">
            <v>8</v>
          </cell>
        </row>
        <row r="4144">
          <cell r="A4144">
            <v>35017</v>
          </cell>
          <cell r="B4144" t="str">
            <v>CARRO P/AMA DE LLAVES RB</v>
          </cell>
          <cell r="C4144">
            <v>1</v>
          </cell>
          <cell r="D4144">
            <v>1</v>
          </cell>
          <cell r="E4144" t="str">
            <v>Stock</v>
          </cell>
          <cell r="F4144">
            <v>8</v>
          </cell>
        </row>
        <row r="4145">
          <cell r="A4145">
            <v>35018</v>
          </cell>
          <cell r="B4145" t="str">
            <v>BOLSA P/CARRO ASEADOR RB</v>
          </cell>
          <cell r="C4145">
            <v>1</v>
          </cell>
          <cell r="D4145">
            <v>1</v>
          </cell>
          <cell r="E4145" t="str">
            <v>Stock</v>
          </cell>
          <cell r="F4145">
            <v>8</v>
          </cell>
        </row>
        <row r="4146">
          <cell r="A4146">
            <v>35019</v>
          </cell>
          <cell r="B4146" t="str">
            <v>RECIPIENTE TOALLAS SANITARIAS</v>
          </cell>
          <cell r="C4146">
            <v>1</v>
          </cell>
          <cell r="D4146">
            <v>1</v>
          </cell>
          <cell r="E4146" t="str">
            <v>Stock</v>
          </cell>
          <cell r="F4146">
            <v>8</v>
          </cell>
        </row>
        <row r="4147">
          <cell r="A4147">
            <v>35020</v>
          </cell>
          <cell r="B4147" t="str">
            <v>BOLSAS ENCERADAS P/RECIP.TOALL</v>
          </cell>
          <cell r="C4147">
            <v>1</v>
          </cell>
          <cell r="D4147">
            <v>1</v>
          </cell>
          <cell r="E4147" t="str">
            <v>Stock</v>
          </cell>
          <cell r="F4147">
            <v>8</v>
          </cell>
        </row>
        <row r="4148">
          <cell r="A4148">
            <v>35021</v>
          </cell>
          <cell r="B4148" t="str">
            <v>RECIPIENTE STEP ON RESIDUOS</v>
          </cell>
          <cell r="C4148">
            <v>1</v>
          </cell>
          <cell r="D4148">
            <v>1</v>
          </cell>
          <cell r="E4148" t="str">
            <v>Stock</v>
          </cell>
          <cell r="F4148">
            <v>8</v>
          </cell>
        </row>
        <row r="4149">
          <cell r="A4149">
            <v>35022</v>
          </cell>
          <cell r="B4149" t="str">
            <v>CENICERO PASILLO NEGRO RB</v>
          </cell>
          <cell r="C4149">
            <v>1</v>
          </cell>
          <cell r="D4149">
            <v>1</v>
          </cell>
          <cell r="E4149" t="str">
            <v>Sobre Pedido</v>
          </cell>
          <cell r="F4149">
            <v>35</v>
          </cell>
        </row>
        <row r="4150">
          <cell r="A4150">
            <v>35023</v>
          </cell>
          <cell r="B4150" t="str">
            <v>BASURERO PERSONAL BEIGE RB</v>
          </cell>
          <cell r="C4150">
            <v>1</v>
          </cell>
          <cell r="D4150">
            <v>1</v>
          </cell>
          <cell r="E4150" t="str">
            <v>Stock</v>
          </cell>
          <cell r="F4150">
            <v>8</v>
          </cell>
        </row>
        <row r="4151">
          <cell r="A4151">
            <v>35024</v>
          </cell>
          <cell r="B4151" t="str">
            <v>BASURERO PERSONAL NEGRO RB</v>
          </cell>
          <cell r="C4151">
            <v>1</v>
          </cell>
          <cell r="D4151">
            <v>1</v>
          </cell>
          <cell r="E4151" t="str">
            <v>Stock</v>
          </cell>
          <cell r="F4151">
            <v>8</v>
          </cell>
        </row>
        <row r="4152">
          <cell r="A4152">
            <v>35025</v>
          </cell>
          <cell r="B4152" t="str">
            <v>BASURERO P/ESCRITORIO BEIGE RB</v>
          </cell>
          <cell r="C4152">
            <v>1</v>
          </cell>
          <cell r="D4152">
            <v>1</v>
          </cell>
          <cell r="E4152" t="str">
            <v>Stock</v>
          </cell>
          <cell r="F4152">
            <v>8</v>
          </cell>
        </row>
        <row r="4153">
          <cell r="A4153">
            <v>35026</v>
          </cell>
          <cell r="B4153" t="str">
            <v>BASURERO P/ESCRITORIO NEGRO RB</v>
          </cell>
          <cell r="C4153">
            <v>1</v>
          </cell>
          <cell r="D4153">
            <v>1</v>
          </cell>
          <cell r="E4153" t="str">
            <v>Stock</v>
          </cell>
          <cell r="F4153">
            <v>8</v>
          </cell>
        </row>
        <row r="4154">
          <cell r="A4154">
            <v>35027</v>
          </cell>
          <cell r="B4154" t="str">
            <v>BASURERO P/PASILLO BEIGE RB</v>
          </cell>
          <cell r="C4154">
            <v>1</v>
          </cell>
          <cell r="D4154">
            <v>1</v>
          </cell>
          <cell r="E4154" t="str">
            <v>Sobre Pedido</v>
          </cell>
          <cell r="F4154">
            <v>35</v>
          </cell>
        </row>
        <row r="4155">
          <cell r="A4155">
            <v>35028</v>
          </cell>
          <cell r="B4155" t="str">
            <v>BASURERO MONTABLE BASE BEIGE</v>
          </cell>
          <cell r="C4155">
            <v>1</v>
          </cell>
          <cell r="D4155">
            <v>1</v>
          </cell>
          <cell r="E4155" t="str">
            <v>Stock</v>
          </cell>
          <cell r="F4155">
            <v>8</v>
          </cell>
        </row>
        <row r="4156">
          <cell r="A4156">
            <v>35029</v>
          </cell>
          <cell r="B4156" t="str">
            <v>BASURERO P/BAÑO BEIGE RB</v>
          </cell>
          <cell r="C4156">
            <v>1</v>
          </cell>
          <cell r="D4156">
            <v>1</v>
          </cell>
          <cell r="E4156" t="str">
            <v>Stock</v>
          </cell>
          <cell r="F4156">
            <v>8</v>
          </cell>
        </row>
        <row r="4157">
          <cell r="A4157">
            <v>35030</v>
          </cell>
          <cell r="B4157" t="str">
            <v>TAPA BASURERO P/BAÑO BEIGE RB</v>
          </cell>
          <cell r="C4157">
            <v>1</v>
          </cell>
          <cell r="D4157">
            <v>1</v>
          </cell>
          <cell r="E4157" t="str">
            <v>Stock</v>
          </cell>
          <cell r="F4157">
            <v>8</v>
          </cell>
        </row>
        <row r="4158">
          <cell r="A4158">
            <v>35031</v>
          </cell>
          <cell r="B4158" t="str">
            <v>BASURERO EXTERIOR CAFE 1 PZ RB</v>
          </cell>
          <cell r="C4158">
            <v>1</v>
          </cell>
          <cell r="D4158">
            <v>1</v>
          </cell>
          <cell r="E4158" t="str">
            <v>Sobre Pedido</v>
          </cell>
          <cell r="F4158">
            <v>35</v>
          </cell>
        </row>
        <row r="4159">
          <cell r="A4159">
            <v>35032</v>
          </cell>
          <cell r="B4159" t="str">
            <v>TAPA P/BASURERO EXTERIOR CAFE</v>
          </cell>
          <cell r="C4159">
            <v>1</v>
          </cell>
          <cell r="D4159">
            <v>1</v>
          </cell>
          <cell r="E4159" t="str">
            <v>Sobre Pedido</v>
          </cell>
          <cell r="F4159">
            <v>35</v>
          </cell>
        </row>
        <row r="4160">
          <cell r="A4160">
            <v>35033</v>
          </cell>
          <cell r="B4160" t="str">
            <v>MUEBLE CAMBIADOR PARA BEBES RB</v>
          </cell>
          <cell r="C4160">
            <v>1</v>
          </cell>
          <cell r="D4160">
            <v>1</v>
          </cell>
          <cell r="E4160" t="str">
            <v>Stock</v>
          </cell>
          <cell r="F4160">
            <v>8</v>
          </cell>
        </row>
        <row r="4161">
          <cell r="A4161">
            <v>35034</v>
          </cell>
          <cell r="B4161" t="str">
            <v>BASE BRUTE 32 GLS. RB</v>
          </cell>
          <cell r="C4161">
            <v>1</v>
          </cell>
          <cell r="D4161">
            <v>1</v>
          </cell>
          <cell r="E4161" t="str">
            <v>Stock</v>
          </cell>
          <cell r="F4161">
            <v>8</v>
          </cell>
        </row>
        <row r="4162">
          <cell r="A4162">
            <v>35035</v>
          </cell>
          <cell r="B4162" t="str">
            <v>BASE BRUTE 55 GLS. RB</v>
          </cell>
          <cell r="C4162">
            <v>1</v>
          </cell>
          <cell r="D4162">
            <v>1</v>
          </cell>
          <cell r="E4162" t="str">
            <v>Stock</v>
          </cell>
          <cell r="F4162">
            <v>8</v>
          </cell>
        </row>
        <row r="4163">
          <cell r="A4163">
            <v>35036</v>
          </cell>
          <cell r="B4163" t="str">
            <v>TAPA BRUTE 32 GLS. RB</v>
          </cell>
          <cell r="C4163">
            <v>1</v>
          </cell>
          <cell r="D4163">
            <v>1</v>
          </cell>
          <cell r="E4163" t="str">
            <v>Stock</v>
          </cell>
          <cell r="F4163">
            <v>8</v>
          </cell>
        </row>
        <row r="4164">
          <cell r="A4164">
            <v>35037</v>
          </cell>
          <cell r="B4164" t="str">
            <v>TAPA BRUTE 55 GLS. RB</v>
          </cell>
          <cell r="C4164">
            <v>1</v>
          </cell>
          <cell r="D4164">
            <v>1</v>
          </cell>
          <cell r="E4164" t="str">
            <v>Stock</v>
          </cell>
          <cell r="F4164">
            <v>8</v>
          </cell>
        </row>
        <row r="4165">
          <cell r="A4165">
            <v>35038</v>
          </cell>
          <cell r="B4165" t="str">
            <v>DOLY BRUTE RB</v>
          </cell>
          <cell r="C4165">
            <v>1</v>
          </cell>
          <cell r="D4165">
            <v>1</v>
          </cell>
          <cell r="E4165" t="str">
            <v>Stock</v>
          </cell>
          <cell r="F4165">
            <v>8</v>
          </cell>
        </row>
        <row r="4166">
          <cell r="A4166">
            <v>35039</v>
          </cell>
          <cell r="B4166" t="str">
            <v>MINI TILT TRUCK RB</v>
          </cell>
          <cell r="C4166">
            <v>1</v>
          </cell>
          <cell r="D4166">
            <v>1</v>
          </cell>
          <cell r="E4166" t="str">
            <v>Stock</v>
          </cell>
          <cell r="F4166">
            <v>8</v>
          </cell>
        </row>
        <row r="4167">
          <cell r="A4167">
            <v>35040</v>
          </cell>
          <cell r="B4167" t="str">
            <v>TILT TRUCK RB</v>
          </cell>
          <cell r="C4167">
            <v>1</v>
          </cell>
          <cell r="D4167">
            <v>1</v>
          </cell>
          <cell r="E4167" t="str">
            <v>Stock</v>
          </cell>
          <cell r="F4167">
            <v>8</v>
          </cell>
        </row>
        <row r="4168">
          <cell r="A4168">
            <v>35041</v>
          </cell>
          <cell r="B4168" t="str">
            <v>CUBIERTA DE TILT TRUCK RB</v>
          </cell>
          <cell r="C4168">
            <v>1</v>
          </cell>
          <cell r="D4168">
            <v>1</v>
          </cell>
          <cell r="E4168" t="str">
            <v>Sobre Pedido</v>
          </cell>
          <cell r="F4168">
            <v>35</v>
          </cell>
        </row>
        <row r="4169">
          <cell r="A4169">
            <v>35042</v>
          </cell>
          <cell r="B4169" t="str">
            <v>CARRO X-TRA NEGRO RB</v>
          </cell>
          <cell r="C4169">
            <v>1</v>
          </cell>
          <cell r="D4169">
            <v>1</v>
          </cell>
          <cell r="E4169" t="str">
            <v>Sobre Pedido</v>
          </cell>
          <cell r="F4169">
            <v>35</v>
          </cell>
        </row>
        <row r="4170">
          <cell r="A4170">
            <v>35043</v>
          </cell>
          <cell r="B4170" t="str">
            <v>SET 4 CUBETAS CODIGO COLOR RB</v>
          </cell>
          <cell r="C4170">
            <v>1</v>
          </cell>
          <cell r="D4170">
            <v>1</v>
          </cell>
          <cell r="E4170" t="str">
            <v>Stock</v>
          </cell>
          <cell r="F4170">
            <v>8</v>
          </cell>
        </row>
        <row r="4171">
          <cell r="A4171">
            <v>35044</v>
          </cell>
          <cell r="B4171" t="str">
            <v>TAZA MEDIDORA 12 OZ. RB</v>
          </cell>
          <cell r="C4171">
            <v>6</v>
          </cell>
          <cell r="D4171">
            <v>6</v>
          </cell>
          <cell r="E4171" t="str">
            <v>Sobre Pedido</v>
          </cell>
          <cell r="F4171">
            <v>35</v>
          </cell>
        </row>
        <row r="4172">
          <cell r="A4172">
            <v>35045</v>
          </cell>
          <cell r="B4172" t="str">
            <v>TAPA BOTE GLUTTON CAFE RB</v>
          </cell>
          <cell r="C4172">
            <v>1</v>
          </cell>
          <cell r="D4172">
            <v>1</v>
          </cell>
          <cell r="E4172" t="str">
            <v>Sobre Pedido</v>
          </cell>
          <cell r="F4172">
            <v>35</v>
          </cell>
        </row>
        <row r="4173">
          <cell r="A4173">
            <v>35046</v>
          </cell>
          <cell r="B4173" t="str">
            <v>CENICERO INFINITY RB RB</v>
          </cell>
          <cell r="C4173">
            <v>1</v>
          </cell>
          <cell r="D4173">
            <v>1</v>
          </cell>
          <cell r="E4173" t="str">
            <v>Sobre Pedido</v>
          </cell>
          <cell r="F4173">
            <v>35</v>
          </cell>
        </row>
        <row r="4174">
          <cell r="A4174">
            <v>35047</v>
          </cell>
          <cell r="B4174" t="str">
            <v>TILT TRUCK NEGRO RB CAP 952.5K</v>
          </cell>
          <cell r="C4174">
            <v>1</v>
          </cell>
          <cell r="D4174">
            <v>1</v>
          </cell>
          <cell r="E4174" t="str">
            <v>Sobre Pedido</v>
          </cell>
          <cell r="F4174">
            <v>35</v>
          </cell>
        </row>
        <row r="4175">
          <cell r="A4175">
            <v>35048</v>
          </cell>
          <cell r="B4175" t="str">
            <v>CARRITO LAVANDERIA BLANCO RB</v>
          </cell>
          <cell r="C4175">
            <v>1</v>
          </cell>
          <cell r="D4175">
            <v>1</v>
          </cell>
          <cell r="E4175" t="str">
            <v>Sobre Pedido</v>
          </cell>
          <cell r="F4175">
            <v>35</v>
          </cell>
        </row>
        <row r="4176">
          <cell r="A4176">
            <v>35049</v>
          </cell>
          <cell r="B4176" t="str">
            <v>SEÑAL PISO MOJADO 4 LADOS RB</v>
          </cell>
          <cell r="C4176">
            <v>6</v>
          </cell>
          <cell r="D4176">
            <v>6</v>
          </cell>
          <cell r="E4176" t="str">
            <v>Sobre Pedido</v>
          </cell>
          <cell r="F4176">
            <v>35</v>
          </cell>
        </row>
        <row r="4177">
          <cell r="A4177">
            <v>35050</v>
          </cell>
          <cell r="B4177" t="str">
            <v>BARRERA MOVIL SEÑAL PISO MOJAD</v>
          </cell>
          <cell r="C4177">
            <v>1</v>
          </cell>
          <cell r="D4177">
            <v>1</v>
          </cell>
          <cell r="E4177" t="str">
            <v>Sobre Pedido</v>
          </cell>
          <cell r="F4177">
            <v>35</v>
          </cell>
        </row>
        <row r="4178">
          <cell r="A4178">
            <v>35051</v>
          </cell>
          <cell r="B4178" t="str">
            <v>BOTE BRUTE 32 GAL AMARILLO RB</v>
          </cell>
          <cell r="C4178">
            <v>1</v>
          </cell>
          <cell r="D4178">
            <v>1</v>
          </cell>
          <cell r="E4178" t="str">
            <v>Stock</v>
          </cell>
          <cell r="F4178">
            <v>8</v>
          </cell>
        </row>
        <row r="4179">
          <cell r="A4179">
            <v>35052</v>
          </cell>
          <cell r="B4179" t="str">
            <v>CUBIERTA DE VINYL PARA RACK RB</v>
          </cell>
          <cell r="C4179">
            <v>1</v>
          </cell>
          <cell r="D4179">
            <v>1</v>
          </cell>
          <cell r="E4179" t="str">
            <v>Sobre Pedido</v>
          </cell>
          <cell r="F4179">
            <v>35</v>
          </cell>
        </row>
        <row r="4180">
          <cell r="A4180">
            <v>35053</v>
          </cell>
          <cell r="B4180" t="str">
            <v>BOTE OPEN TOP FGJSM327000PL</v>
          </cell>
          <cell r="C4180">
            <v>1</v>
          </cell>
          <cell r="D4180">
            <v>1</v>
          </cell>
          <cell r="E4180" t="str">
            <v>Sobre Pedido</v>
          </cell>
          <cell r="F4180">
            <v>35</v>
          </cell>
        </row>
        <row r="4181">
          <cell r="A4181">
            <v>35054</v>
          </cell>
          <cell r="B4181" t="str">
            <v>CUBETA EXPRIMIDORA CAFE 33.1L</v>
          </cell>
          <cell r="C4181">
            <v>1</v>
          </cell>
          <cell r="D4181">
            <v>1</v>
          </cell>
          <cell r="E4181" t="str">
            <v>Sobre Pedido</v>
          </cell>
          <cell r="F4181">
            <v>35</v>
          </cell>
        </row>
        <row r="4182">
          <cell r="A4182">
            <v>35055</v>
          </cell>
          <cell r="B4182" t="str">
            <v>CENICERO INFINITY ULTRA ALTA</v>
          </cell>
          <cell r="C4182">
            <v>1</v>
          </cell>
          <cell r="D4182">
            <v>1</v>
          </cell>
          <cell r="E4182" t="str">
            <v>Sobre Pedido</v>
          </cell>
          <cell r="F4182">
            <v>21</v>
          </cell>
        </row>
        <row r="4183">
          <cell r="A4183">
            <v>35056</v>
          </cell>
          <cell r="B4183" t="str">
            <v>BOTE LIGHT DUTY COMBO NEGRO RB</v>
          </cell>
          <cell r="C4183">
            <v>1</v>
          </cell>
          <cell r="D4183">
            <v>1</v>
          </cell>
          <cell r="E4183" t="str">
            <v>Sobre Pedido</v>
          </cell>
          <cell r="F4183">
            <v>35</v>
          </cell>
        </row>
        <row r="4184">
          <cell r="A4184">
            <v>35057</v>
          </cell>
          <cell r="B4184" t="str">
            <v>TAPA UNTOUCHABLE NEGRO RB</v>
          </cell>
          <cell r="C4184">
            <v>1</v>
          </cell>
          <cell r="D4184">
            <v>1</v>
          </cell>
          <cell r="E4184" t="str">
            <v>Sobre Pedido</v>
          </cell>
          <cell r="F4184">
            <v>35</v>
          </cell>
        </row>
        <row r="4185">
          <cell r="A4185">
            <v>35058</v>
          </cell>
          <cell r="B4185" t="str">
            <v>TAPA TIPO EMBUDO P/BRUTE 32</v>
          </cell>
          <cell r="C4185">
            <v>1</v>
          </cell>
          <cell r="D4185">
            <v>1</v>
          </cell>
          <cell r="E4185" t="str">
            <v>Stock</v>
          </cell>
          <cell r="F4185">
            <v>8</v>
          </cell>
        </row>
        <row r="4186">
          <cell r="A4186">
            <v>35059</v>
          </cell>
          <cell r="B4186" t="str">
            <v>BOTE UNTOUCHABLE COMBO BEIGERB</v>
          </cell>
          <cell r="C4186">
            <v>6</v>
          </cell>
          <cell r="D4186">
            <v>6</v>
          </cell>
          <cell r="E4186" t="str">
            <v>Sobre Pedido</v>
          </cell>
          <cell r="F4186">
            <v>35</v>
          </cell>
        </row>
        <row r="4187">
          <cell r="A4187">
            <v>35060</v>
          </cell>
          <cell r="B4187" t="str">
            <v>BOTE SLIM JIM GRIS RB 87 1L</v>
          </cell>
          <cell r="C4187">
            <v>1</v>
          </cell>
          <cell r="D4187">
            <v>1</v>
          </cell>
          <cell r="E4187" t="str">
            <v>Stock</v>
          </cell>
          <cell r="F4187">
            <v>8</v>
          </cell>
        </row>
        <row r="4188">
          <cell r="A4188">
            <v>35061</v>
          </cell>
          <cell r="B4188" t="str">
            <v>BOTE SLIM JIM GRIS CON ASAS RB</v>
          </cell>
          <cell r="C4188">
            <v>1</v>
          </cell>
          <cell r="D4188">
            <v>1</v>
          </cell>
          <cell r="E4188" t="str">
            <v>Stock</v>
          </cell>
          <cell r="F4188">
            <v>8</v>
          </cell>
        </row>
        <row r="4189">
          <cell r="A4189">
            <v>35062</v>
          </cell>
          <cell r="B4189" t="str">
            <v>PLATAFORMA INDUSTRIAL RB 453.6</v>
          </cell>
          <cell r="C4189">
            <v>1</v>
          </cell>
          <cell r="D4189">
            <v>1</v>
          </cell>
          <cell r="E4189" t="str">
            <v>Sobre Pedido</v>
          </cell>
          <cell r="F4189">
            <v>35</v>
          </cell>
        </row>
        <row r="4190">
          <cell r="A4190">
            <v>35063</v>
          </cell>
          <cell r="B4190" t="str">
            <v>SILLA PARA BEBE PLATINO RB</v>
          </cell>
          <cell r="C4190">
            <v>1</v>
          </cell>
          <cell r="D4190">
            <v>1</v>
          </cell>
          <cell r="E4190" t="str">
            <v>Sobre Pedido</v>
          </cell>
          <cell r="F4190">
            <v>35</v>
          </cell>
        </row>
        <row r="4191">
          <cell r="A4191">
            <v>35064</v>
          </cell>
          <cell r="B4191" t="str">
            <v>TAPA PENDULO PARA SLIM JIM</v>
          </cell>
          <cell r="C4191">
            <v>1</v>
          </cell>
          <cell r="D4191">
            <v>1</v>
          </cell>
          <cell r="E4191" t="str">
            <v>Stock</v>
          </cell>
          <cell r="F4191">
            <v>8</v>
          </cell>
        </row>
        <row r="4192">
          <cell r="A4192">
            <v>35065</v>
          </cell>
          <cell r="B4192" t="str">
            <v>SLIM JIM CON MANIJAS 60 LTS</v>
          </cell>
          <cell r="C4192">
            <v>1</v>
          </cell>
          <cell r="D4192">
            <v>1</v>
          </cell>
          <cell r="E4192" t="str">
            <v>Sobre Pedido</v>
          </cell>
          <cell r="F4192">
            <v>35</v>
          </cell>
        </row>
        <row r="4193">
          <cell r="A4193">
            <v>35066</v>
          </cell>
          <cell r="B4193" t="str">
            <v>HIDE A BAG EN ACERO INOXIDABLE</v>
          </cell>
          <cell r="C4193">
            <v>1</v>
          </cell>
          <cell r="D4193">
            <v>1</v>
          </cell>
          <cell r="E4193" t="str">
            <v>Sobre Pedido</v>
          </cell>
          <cell r="F4193">
            <v>35</v>
          </cell>
        </row>
        <row r="4194">
          <cell r="A4194">
            <v>35067</v>
          </cell>
          <cell r="B4194" t="str">
            <v>CONTENEDOR METALICO BRONCE</v>
          </cell>
          <cell r="C4194">
            <v>1</v>
          </cell>
          <cell r="D4194">
            <v>1</v>
          </cell>
          <cell r="E4194" t="str">
            <v>Sobre Pedido</v>
          </cell>
          <cell r="F4194">
            <v>14</v>
          </cell>
        </row>
        <row r="4195">
          <cell r="A4195">
            <v>35068</v>
          </cell>
          <cell r="B4195" t="str">
            <v>ARENA NEGRA</v>
          </cell>
          <cell r="C4195">
            <v>1</v>
          </cell>
          <cell r="D4195">
            <v>1</v>
          </cell>
          <cell r="E4195" t="str">
            <v>Sobre Pedido</v>
          </cell>
          <cell r="F4195">
            <v>14</v>
          </cell>
        </row>
        <row r="4196">
          <cell r="A4196">
            <v>35069</v>
          </cell>
          <cell r="B4196" t="str">
            <v>TAPA UNTOUCHABLE PARA CESTO</v>
          </cell>
          <cell r="C4196">
            <v>1</v>
          </cell>
          <cell r="D4196">
            <v>1</v>
          </cell>
          <cell r="E4196" t="str">
            <v>Stock</v>
          </cell>
          <cell r="F4196">
            <v>8</v>
          </cell>
        </row>
        <row r="4197">
          <cell r="A4197">
            <v>35070</v>
          </cell>
          <cell r="B4197" t="str">
            <v>BAUL BRUTE TAPA 14 GAL BLANCO</v>
          </cell>
          <cell r="C4197">
            <v>1</v>
          </cell>
          <cell r="D4197">
            <v>1</v>
          </cell>
          <cell r="E4197" t="str">
            <v>Sobre Pedido</v>
          </cell>
          <cell r="F4197">
            <v>35</v>
          </cell>
        </row>
        <row r="4198">
          <cell r="A4198">
            <v>35071</v>
          </cell>
          <cell r="B4198" t="str">
            <v>BAUL BRUTE TAPA 20 GAL BLANCO</v>
          </cell>
          <cell r="C4198">
            <v>1</v>
          </cell>
          <cell r="D4198">
            <v>1</v>
          </cell>
          <cell r="E4198" t="str">
            <v>Sobre Pedido</v>
          </cell>
          <cell r="F4198">
            <v>35</v>
          </cell>
        </row>
        <row r="4199">
          <cell r="A4199">
            <v>35072</v>
          </cell>
          <cell r="B4199" t="str">
            <v>COMBO WAVE BRAKE 33.L ROJO RB</v>
          </cell>
          <cell r="C4199">
            <v>1</v>
          </cell>
          <cell r="D4199">
            <v>1</v>
          </cell>
          <cell r="E4199" t="str">
            <v>Sobre Pedido</v>
          </cell>
          <cell r="F4199">
            <v>35</v>
          </cell>
        </row>
        <row r="4200">
          <cell r="A4200">
            <v>35073</v>
          </cell>
          <cell r="B4200" t="str">
            <v>COMBO WAVE BRAKE 33 1L VERDERB</v>
          </cell>
          <cell r="C4200">
            <v>1</v>
          </cell>
          <cell r="D4200">
            <v>1</v>
          </cell>
          <cell r="E4200" t="str">
            <v>Sobre Pedido</v>
          </cell>
          <cell r="F4200">
            <v>35</v>
          </cell>
        </row>
        <row r="4201">
          <cell r="A4201">
            <v>35074</v>
          </cell>
          <cell r="B4201" t="str">
            <v>COMBO WAVE BRAKE 33.1 AZUL RB</v>
          </cell>
          <cell r="C4201">
            <v>1</v>
          </cell>
          <cell r="D4201">
            <v>1</v>
          </cell>
          <cell r="E4201" t="str">
            <v>Sobre Pedido</v>
          </cell>
          <cell r="F4201">
            <v>35</v>
          </cell>
        </row>
        <row r="4202">
          <cell r="A4202">
            <v>35075</v>
          </cell>
          <cell r="B4202" t="str">
            <v>KEY ODOCONTROL BRISA 6 OZ</v>
          </cell>
          <cell r="C4202">
            <v>6</v>
          </cell>
          <cell r="D4202">
            <v>6</v>
          </cell>
          <cell r="E4202" t="str">
            <v>Sobre Pedido</v>
          </cell>
          <cell r="F4202">
            <v>14</v>
          </cell>
        </row>
        <row r="4203">
          <cell r="A4203">
            <v>35077</v>
          </cell>
          <cell r="B4203" t="str">
            <v>KEY ODOCONTROL MANGO 6 OZ</v>
          </cell>
          <cell r="C4203">
            <v>6</v>
          </cell>
          <cell r="D4203">
            <v>6</v>
          </cell>
          <cell r="E4203" t="str">
            <v>Sobre Pedido</v>
          </cell>
          <cell r="F4203">
            <v>14</v>
          </cell>
        </row>
        <row r="4204">
          <cell r="A4204">
            <v>35079</v>
          </cell>
          <cell r="B4204" t="str">
            <v>KEY ODOCONTROL MANANTIAL 6 OZ</v>
          </cell>
          <cell r="C4204">
            <v>6</v>
          </cell>
          <cell r="D4204">
            <v>6</v>
          </cell>
          <cell r="E4204" t="str">
            <v>Sobre Pedido</v>
          </cell>
          <cell r="F4204">
            <v>14</v>
          </cell>
        </row>
        <row r="4205">
          <cell r="A4205">
            <v>35080</v>
          </cell>
          <cell r="B4205" t="str">
            <v>KEY ODOCONTROL NATURALEZA 6 OZ</v>
          </cell>
          <cell r="C4205">
            <v>6</v>
          </cell>
          <cell r="D4205">
            <v>6</v>
          </cell>
          <cell r="E4205" t="str">
            <v>Sobre Pedido</v>
          </cell>
          <cell r="F4205">
            <v>14</v>
          </cell>
        </row>
        <row r="4206">
          <cell r="A4206">
            <v>35082</v>
          </cell>
          <cell r="B4206" t="str">
            <v>KEY ODOCONTROL CANELA 6 OZ</v>
          </cell>
          <cell r="C4206">
            <v>6</v>
          </cell>
          <cell r="D4206">
            <v>6</v>
          </cell>
          <cell r="E4206" t="str">
            <v>Sobre Pedido</v>
          </cell>
          <cell r="F4206">
            <v>14</v>
          </cell>
        </row>
        <row r="4207">
          <cell r="A4207">
            <v>35083</v>
          </cell>
          <cell r="B4207" t="str">
            <v>KEY AEROSOL BRISA 2 OZ</v>
          </cell>
          <cell r="C4207">
            <v>12</v>
          </cell>
          <cell r="D4207">
            <v>12</v>
          </cell>
          <cell r="E4207" t="str">
            <v>Sobre Pedido</v>
          </cell>
          <cell r="F4207">
            <v>14</v>
          </cell>
        </row>
        <row r="4208">
          <cell r="A4208">
            <v>35085</v>
          </cell>
          <cell r="B4208" t="str">
            <v>KEY AEROSOL MANGO 2 OZ</v>
          </cell>
          <cell r="C4208">
            <v>12</v>
          </cell>
          <cell r="D4208">
            <v>12</v>
          </cell>
          <cell r="E4208" t="str">
            <v>Sobre Pedido</v>
          </cell>
          <cell r="F4208">
            <v>14</v>
          </cell>
        </row>
        <row r="4209">
          <cell r="A4209">
            <v>35087</v>
          </cell>
          <cell r="B4209" t="str">
            <v>KEY AEROSOL MANANTIAL 2 OZ</v>
          </cell>
          <cell r="C4209">
            <v>12</v>
          </cell>
          <cell r="D4209">
            <v>12</v>
          </cell>
          <cell r="E4209" t="str">
            <v>Sobre Pedido</v>
          </cell>
          <cell r="F4209">
            <v>14</v>
          </cell>
        </row>
        <row r="4210">
          <cell r="A4210">
            <v>35088</v>
          </cell>
          <cell r="B4210" t="str">
            <v>KEY AEROSOL NATURALEZA 2 OZ</v>
          </cell>
          <cell r="C4210">
            <v>12</v>
          </cell>
          <cell r="D4210">
            <v>12</v>
          </cell>
          <cell r="E4210" t="str">
            <v>Sobre Pedido</v>
          </cell>
          <cell r="F4210">
            <v>14</v>
          </cell>
        </row>
        <row r="4211">
          <cell r="A4211">
            <v>35090</v>
          </cell>
          <cell r="B4211" t="str">
            <v>KEY AEROSOL CANELA 2 OZ</v>
          </cell>
          <cell r="C4211">
            <v>12</v>
          </cell>
          <cell r="D4211">
            <v>12</v>
          </cell>
          <cell r="E4211" t="str">
            <v>Sobre Pedido</v>
          </cell>
          <cell r="F4211">
            <v>14</v>
          </cell>
        </row>
        <row r="4212">
          <cell r="A4212">
            <v>35091</v>
          </cell>
          <cell r="B4212" t="str">
            <v>TRAPEADOR DE 8 HEBRAS DE</v>
          </cell>
          <cell r="C4212">
            <v>12</v>
          </cell>
          <cell r="D4212">
            <v>12</v>
          </cell>
          <cell r="E4212" t="str">
            <v>Sobre Pedido</v>
          </cell>
          <cell r="F4212">
            <v>35</v>
          </cell>
        </row>
        <row r="4213">
          <cell r="A4213">
            <v>35092</v>
          </cell>
          <cell r="B4213" t="str">
            <v>MANGO DE MADERA SUJECION</v>
          </cell>
          <cell r="C4213">
            <v>12</v>
          </cell>
          <cell r="D4213">
            <v>12</v>
          </cell>
          <cell r="E4213" t="str">
            <v>Stock</v>
          </cell>
          <cell r="F4213">
            <v>8</v>
          </cell>
        </row>
        <row r="4214">
          <cell r="A4214">
            <v>35093</v>
          </cell>
          <cell r="B4214" t="str">
            <v>CONTENEDOR SEMICILINDRICO</v>
          </cell>
          <cell r="C4214">
            <v>4</v>
          </cell>
          <cell r="D4214">
            <v>4</v>
          </cell>
          <cell r="E4214" t="str">
            <v>Sobre Pedido</v>
          </cell>
          <cell r="F4214">
            <v>35</v>
          </cell>
        </row>
        <row r="4215">
          <cell r="A4215">
            <v>35094</v>
          </cell>
          <cell r="B4215" t="str">
            <v>SLIM JIM CON CANALES DE VENTI</v>
          </cell>
          <cell r="C4215">
            <v>4</v>
          </cell>
          <cell r="D4215">
            <v>4</v>
          </cell>
          <cell r="E4215" t="str">
            <v>Sobre Pedido</v>
          </cell>
          <cell r="F4215">
            <v>35</v>
          </cell>
        </row>
        <row r="4216">
          <cell r="A4216">
            <v>35095</v>
          </cell>
          <cell r="B4216" t="str">
            <v>SLIM JIM CON CANALES DE VENTI</v>
          </cell>
          <cell r="C4216">
            <v>4</v>
          </cell>
          <cell r="D4216">
            <v>4</v>
          </cell>
          <cell r="E4216" t="str">
            <v>Stock</v>
          </cell>
          <cell r="F4216">
            <v>8</v>
          </cell>
        </row>
        <row r="4217">
          <cell r="A4217">
            <v>35096</v>
          </cell>
          <cell r="B4217" t="str">
            <v>CONTENEDOR BRUTE SIN TAPA 55</v>
          </cell>
          <cell r="C4217">
            <v>3</v>
          </cell>
          <cell r="D4217">
            <v>3</v>
          </cell>
          <cell r="E4217" t="str">
            <v>Sobre Pedido</v>
          </cell>
          <cell r="F4217">
            <v>35</v>
          </cell>
        </row>
        <row r="4218">
          <cell r="A4218">
            <v>35097</v>
          </cell>
          <cell r="B4218" t="str">
            <v>CONTENEDOR BRUTE SIN TAPA 55</v>
          </cell>
          <cell r="C4218">
            <v>3</v>
          </cell>
          <cell r="D4218">
            <v>3</v>
          </cell>
          <cell r="E4218" t="str">
            <v>Sobre Pedido</v>
          </cell>
          <cell r="F4218">
            <v>35</v>
          </cell>
        </row>
        <row r="4219">
          <cell r="A4219">
            <v>35098</v>
          </cell>
          <cell r="B4219" t="str">
            <v>MOP HUMEDO SWINGE LOOP CH AZUL</v>
          </cell>
          <cell r="C4219">
            <v>6</v>
          </cell>
          <cell r="D4219">
            <v>6</v>
          </cell>
          <cell r="E4219" t="str">
            <v>Sobre Pedido</v>
          </cell>
          <cell r="F4219">
            <v>35</v>
          </cell>
        </row>
        <row r="4220">
          <cell r="A4220">
            <v>35099</v>
          </cell>
          <cell r="B4220" t="str">
            <v>MOP HUMEDO SWINGE LOOP CH VERD</v>
          </cell>
          <cell r="C4220">
            <v>6</v>
          </cell>
          <cell r="D4220">
            <v>6</v>
          </cell>
          <cell r="E4220" t="str">
            <v>Sobre Pedido</v>
          </cell>
          <cell r="F4220">
            <v>35</v>
          </cell>
        </row>
        <row r="4221">
          <cell r="A4221">
            <v>35100</v>
          </cell>
          <cell r="B4221" t="str">
            <v>MOP HUMEDO SWINGE LOOP CH BLAN</v>
          </cell>
          <cell r="C4221">
            <v>6</v>
          </cell>
          <cell r="D4221">
            <v>6</v>
          </cell>
          <cell r="E4221" t="str">
            <v>Sobre Pedido</v>
          </cell>
          <cell r="F4221">
            <v>35</v>
          </cell>
        </row>
        <row r="4222">
          <cell r="A4222">
            <v>35101</v>
          </cell>
          <cell r="B4222" t="str">
            <v>MOP HUMEDO LOOP MEDIANO AZUL R</v>
          </cell>
          <cell r="C4222">
            <v>6</v>
          </cell>
          <cell r="D4222">
            <v>6</v>
          </cell>
          <cell r="E4222" t="str">
            <v>Sobre Pedido</v>
          </cell>
          <cell r="F4222">
            <v>35</v>
          </cell>
        </row>
        <row r="4223">
          <cell r="A4223">
            <v>35102</v>
          </cell>
          <cell r="B4223" t="str">
            <v>MOP HUMEDO SWINGE LOOP MED VER</v>
          </cell>
          <cell r="C4223">
            <v>6</v>
          </cell>
          <cell r="D4223">
            <v>6</v>
          </cell>
          <cell r="E4223" t="str">
            <v>Sobre Pedido</v>
          </cell>
          <cell r="F4223">
            <v>35</v>
          </cell>
        </row>
        <row r="4224">
          <cell r="A4224">
            <v>35103</v>
          </cell>
          <cell r="B4224" t="str">
            <v>MOP HUMEDO SWINGE LOOP MED BLA</v>
          </cell>
          <cell r="C4224">
            <v>6</v>
          </cell>
          <cell r="D4224">
            <v>6</v>
          </cell>
          <cell r="E4224" t="str">
            <v>Sobre Pedido</v>
          </cell>
          <cell r="F4224">
            <v>35</v>
          </cell>
        </row>
        <row r="4225">
          <cell r="A4225">
            <v>35104</v>
          </cell>
          <cell r="B4225" t="str">
            <v>MOP HUMEDO SWINGE LOOP GDE AZU</v>
          </cell>
          <cell r="C4225">
            <v>6</v>
          </cell>
          <cell r="D4225">
            <v>6</v>
          </cell>
          <cell r="E4225" t="str">
            <v>Sobre Pedido</v>
          </cell>
          <cell r="F4225">
            <v>35</v>
          </cell>
        </row>
        <row r="4226">
          <cell r="A4226">
            <v>35105</v>
          </cell>
          <cell r="B4226" t="str">
            <v>MOP HUMEDO SWINGE LOOP GDE VER</v>
          </cell>
          <cell r="C4226">
            <v>6</v>
          </cell>
          <cell r="D4226">
            <v>6</v>
          </cell>
          <cell r="E4226" t="str">
            <v>Sobre Pedido</v>
          </cell>
          <cell r="F4226">
            <v>35</v>
          </cell>
        </row>
        <row r="4227">
          <cell r="A4227">
            <v>35106</v>
          </cell>
          <cell r="B4227" t="str">
            <v>MOP HUMEDO SWINGE LOOP GDE BLA</v>
          </cell>
          <cell r="C4227">
            <v>6</v>
          </cell>
          <cell r="D4227">
            <v>6</v>
          </cell>
          <cell r="E4227" t="str">
            <v>Sobre Pedido</v>
          </cell>
          <cell r="F4227">
            <v>35</v>
          </cell>
        </row>
        <row r="4228">
          <cell r="A4228">
            <v>35107</v>
          </cell>
          <cell r="B4228" t="str">
            <v>MOP ACAB SPR STITCH BAND 12.7C</v>
          </cell>
          <cell r="C4228">
            <v>6</v>
          </cell>
          <cell r="D4228">
            <v>6</v>
          </cell>
          <cell r="E4228" t="str">
            <v>Sobre Pedido</v>
          </cell>
          <cell r="F4228">
            <v>35</v>
          </cell>
        </row>
        <row r="4229">
          <cell r="A4229">
            <v>35108</v>
          </cell>
          <cell r="B4229" t="str">
            <v>MOP ACAB SPR STITCH BAND 12.7C</v>
          </cell>
          <cell r="C4229">
            <v>6</v>
          </cell>
          <cell r="D4229">
            <v>6</v>
          </cell>
          <cell r="E4229" t="str">
            <v>Sobre Pedido</v>
          </cell>
          <cell r="F4229">
            <v>35</v>
          </cell>
        </row>
        <row r="4230">
          <cell r="A4230">
            <v>35109</v>
          </cell>
          <cell r="B4230" t="str">
            <v>MOP ACAB SPR STITCH BAND 2.5CM</v>
          </cell>
          <cell r="C4230">
            <v>6</v>
          </cell>
          <cell r="D4230">
            <v>6</v>
          </cell>
          <cell r="E4230" t="str">
            <v>Sobre Pedido</v>
          </cell>
          <cell r="F4230">
            <v>35</v>
          </cell>
        </row>
        <row r="4231">
          <cell r="A4231">
            <v>35110</v>
          </cell>
          <cell r="B4231" t="str">
            <v>MOP ACAB SPR STITCH BAND 2.5CM</v>
          </cell>
          <cell r="C4231">
            <v>6</v>
          </cell>
          <cell r="D4231">
            <v>6</v>
          </cell>
          <cell r="E4231" t="str">
            <v>Sobre Pedido</v>
          </cell>
          <cell r="F4231">
            <v>35</v>
          </cell>
        </row>
        <row r="4232">
          <cell r="A4232">
            <v>35111</v>
          </cell>
          <cell r="B4232" t="str">
            <v>MOP ACABADO SWINGER LOOP MED</v>
          </cell>
          <cell r="C4232">
            <v>6</v>
          </cell>
          <cell r="D4232">
            <v>6</v>
          </cell>
          <cell r="E4232" t="str">
            <v>Sobre Pedido</v>
          </cell>
          <cell r="F4232">
            <v>35</v>
          </cell>
        </row>
        <row r="4233">
          <cell r="A4233">
            <v>35112</v>
          </cell>
          <cell r="B4233" t="str">
            <v>MOP ACABADO SWINGER LOOP GDE</v>
          </cell>
          <cell r="C4233">
            <v>6</v>
          </cell>
          <cell r="D4233">
            <v>6</v>
          </cell>
          <cell r="E4233" t="str">
            <v>Sobre Pedido</v>
          </cell>
          <cell r="F4233">
            <v>35</v>
          </cell>
        </row>
        <row r="4234">
          <cell r="A4234">
            <v>35113</v>
          </cell>
          <cell r="B4234" t="str">
            <v>BRUTE TAPA DOMO GRIS RB</v>
          </cell>
          <cell r="C4234">
            <v>1</v>
          </cell>
          <cell r="D4234">
            <v>1</v>
          </cell>
          <cell r="E4234" t="str">
            <v>Stock</v>
          </cell>
          <cell r="F4234">
            <v>8</v>
          </cell>
        </row>
        <row r="4235">
          <cell r="A4235">
            <v>35114</v>
          </cell>
          <cell r="B4235" t="str">
            <v>CONTENEDOR SLIM JIM AZUL RB</v>
          </cell>
          <cell r="C4235">
            <v>1</v>
          </cell>
          <cell r="D4235">
            <v>1</v>
          </cell>
          <cell r="E4235" t="str">
            <v>Stock</v>
          </cell>
          <cell r="F4235">
            <v>8</v>
          </cell>
        </row>
        <row r="4236">
          <cell r="A4236">
            <v>35115</v>
          </cell>
          <cell r="B4236" t="str">
            <v>CONTENEDOR SLIM JIM BEIGE RB</v>
          </cell>
          <cell r="C4236">
            <v>1</v>
          </cell>
          <cell r="D4236">
            <v>1</v>
          </cell>
          <cell r="E4236" t="str">
            <v>Stock</v>
          </cell>
          <cell r="F4236">
            <v>8</v>
          </cell>
        </row>
        <row r="4237">
          <cell r="A4237">
            <v>35116</v>
          </cell>
          <cell r="B4237" t="str">
            <v>BOTE SLIM JIM RANURA VENT VERD</v>
          </cell>
          <cell r="C4237">
            <v>4</v>
          </cell>
          <cell r="D4237">
            <v>4</v>
          </cell>
          <cell r="E4237" t="str">
            <v>Stock</v>
          </cell>
          <cell r="F4237">
            <v>8</v>
          </cell>
        </row>
        <row r="4238">
          <cell r="A4238">
            <v>35117</v>
          </cell>
          <cell r="B4238" t="str">
            <v>TAPA P/RECICL PAPEL P/SLIM JIM</v>
          </cell>
          <cell r="C4238">
            <v>4</v>
          </cell>
          <cell r="D4238">
            <v>4</v>
          </cell>
          <cell r="E4238" t="str">
            <v>Sobre Pedido</v>
          </cell>
          <cell r="F4238">
            <v>35</v>
          </cell>
        </row>
        <row r="4239">
          <cell r="A4239">
            <v>35118</v>
          </cell>
          <cell r="B4239" t="str">
            <v>TAPA RECICLA BOT-LATA P/SJ VER</v>
          </cell>
          <cell r="C4239">
            <v>1</v>
          </cell>
          <cell r="D4239">
            <v>1</v>
          </cell>
          <cell r="E4239" t="str">
            <v>Stock</v>
          </cell>
          <cell r="F4239">
            <v>8</v>
          </cell>
        </row>
        <row r="4240">
          <cell r="A4240">
            <v>35119</v>
          </cell>
          <cell r="B4240" t="str">
            <v>TAPA PENDULO P/SLIM JIM BEIGE</v>
          </cell>
          <cell r="C4240">
            <v>1</v>
          </cell>
          <cell r="D4240">
            <v>1</v>
          </cell>
          <cell r="E4240" t="str">
            <v>Stock</v>
          </cell>
          <cell r="F4240">
            <v>8</v>
          </cell>
        </row>
        <row r="4241">
          <cell r="A4241">
            <v>35120</v>
          </cell>
          <cell r="B4241" t="str">
            <v>ARMAZON QUICK-CONNECT SECO/MOJ</v>
          </cell>
          <cell r="C4241">
            <v>6</v>
          </cell>
          <cell r="D4241">
            <v>6</v>
          </cell>
          <cell r="E4241" t="str">
            <v>Sobre Pedido</v>
          </cell>
          <cell r="F4241">
            <v>35</v>
          </cell>
        </row>
        <row r="4242">
          <cell r="A4242">
            <v>35121</v>
          </cell>
          <cell r="B4242" t="str">
            <v>MOP DE ALGODON VERDE 682 grm</v>
          </cell>
          <cell r="C4242">
            <v>24</v>
          </cell>
          <cell r="D4242">
            <v>24</v>
          </cell>
          <cell r="E4242" t="str">
            <v>Sobre Pedido</v>
          </cell>
          <cell r="F4242">
            <v>133</v>
          </cell>
        </row>
        <row r="4243">
          <cell r="A4243">
            <v>35122</v>
          </cell>
          <cell r="B4243" t="str">
            <v>MOP DE ALGODON ROJO 682 grm</v>
          </cell>
          <cell r="C4243">
            <v>24</v>
          </cell>
          <cell r="D4243">
            <v>24</v>
          </cell>
          <cell r="E4243" t="str">
            <v>Sobre Pedido</v>
          </cell>
          <cell r="F4243">
            <v>21</v>
          </cell>
        </row>
        <row r="4244">
          <cell r="A4244">
            <v>35123</v>
          </cell>
          <cell r="B4244" t="str">
            <v>BASTON DE ACERO QUICK CONNECT</v>
          </cell>
          <cell r="C4244">
            <v>1</v>
          </cell>
          <cell r="D4244">
            <v>1</v>
          </cell>
          <cell r="E4244" t="str">
            <v>Sobre Pedido</v>
          </cell>
          <cell r="F4244">
            <v>35</v>
          </cell>
        </row>
        <row r="4245">
          <cell r="A4245">
            <v>35124</v>
          </cell>
          <cell r="B4245" t="str">
            <v>MOP DE ALGODON BLANCO</v>
          </cell>
          <cell r="C4245">
            <v>24</v>
          </cell>
          <cell r="D4245">
            <v>24</v>
          </cell>
          <cell r="E4245" t="str">
            <v>Sobre Pedido</v>
          </cell>
          <cell r="F4245">
            <v>21</v>
          </cell>
        </row>
        <row r="4246">
          <cell r="A4246">
            <v>35125</v>
          </cell>
          <cell r="B4246" t="str">
            <v>BOTE BRUTE GAL ROJO RB</v>
          </cell>
          <cell r="C4246">
            <v>1</v>
          </cell>
          <cell r="D4246">
            <v>1</v>
          </cell>
          <cell r="E4246" t="str">
            <v>Stock</v>
          </cell>
          <cell r="F4246">
            <v>8</v>
          </cell>
        </row>
        <row r="4247">
          <cell r="A4247">
            <v>35126</v>
          </cell>
          <cell r="B4247" t="str">
            <v>BOTE BRUTE GAL BLANCO RB</v>
          </cell>
          <cell r="C4247">
            <v>1</v>
          </cell>
          <cell r="D4247">
            <v>1</v>
          </cell>
          <cell r="E4247" t="str">
            <v>Stock</v>
          </cell>
          <cell r="F4247">
            <v>8</v>
          </cell>
        </row>
        <row r="4248">
          <cell r="A4248">
            <v>35127</v>
          </cell>
          <cell r="B4248" t="str">
            <v>SILLA STURDY CHAIR CON RUEDAS</v>
          </cell>
          <cell r="C4248">
            <v>1</v>
          </cell>
          <cell r="D4248">
            <v>1</v>
          </cell>
          <cell r="E4248" t="str">
            <v>Sobre Pedido</v>
          </cell>
          <cell r="F4248">
            <v>35</v>
          </cell>
        </row>
        <row r="4249">
          <cell r="A4249">
            <v>35128</v>
          </cell>
          <cell r="B4249" t="str">
            <v>CONTENEDOR BRUTE SIN TAPA AZUL</v>
          </cell>
          <cell r="C4249">
            <v>1</v>
          </cell>
          <cell r="D4249">
            <v>1</v>
          </cell>
          <cell r="E4249" t="str">
            <v>Sobre Pedido</v>
          </cell>
          <cell r="F4249">
            <v>35</v>
          </cell>
        </row>
        <row r="4250">
          <cell r="A4250">
            <v>35129</v>
          </cell>
          <cell r="B4250" t="str">
            <v>TAPA DOMO BRUTE P/55 GAL. GRIS</v>
          </cell>
          <cell r="C4250">
            <v>1</v>
          </cell>
          <cell r="D4250">
            <v>1</v>
          </cell>
          <cell r="E4250" t="str">
            <v>Sobre Pedido</v>
          </cell>
          <cell r="F4250">
            <v>35</v>
          </cell>
        </row>
        <row r="4251">
          <cell r="A4251">
            <v>35130</v>
          </cell>
          <cell r="B4251" t="str">
            <v>COMBO DE CUBETA Y EXPRIMIDOR D</v>
          </cell>
          <cell r="C4251">
            <v>1</v>
          </cell>
          <cell r="D4251">
            <v>1</v>
          </cell>
          <cell r="E4251" t="str">
            <v>Sobre Pedido</v>
          </cell>
          <cell r="F4251">
            <v>35</v>
          </cell>
        </row>
        <row r="4252">
          <cell r="A4252">
            <v>35131</v>
          </cell>
          <cell r="B4252" t="str">
            <v>CARRO DE LIMPIEZA DE ALTA CAPA</v>
          </cell>
          <cell r="C4252">
            <v>1</v>
          </cell>
          <cell r="D4252">
            <v>1</v>
          </cell>
          <cell r="E4252" t="str">
            <v>Sobre Pedido</v>
          </cell>
          <cell r="F4252">
            <v>28</v>
          </cell>
        </row>
        <row r="4253">
          <cell r="A4253">
            <v>35132</v>
          </cell>
          <cell r="B4253" t="str">
            <v>BOTE BRUTE 44 GAL. AZUL RB</v>
          </cell>
          <cell r="C4253">
            <v>1</v>
          </cell>
          <cell r="D4253">
            <v>1</v>
          </cell>
          <cell r="E4253" t="str">
            <v>Sobre Pedido</v>
          </cell>
          <cell r="F4253">
            <v>28</v>
          </cell>
        </row>
        <row r="4254">
          <cell r="A4254">
            <v>35133</v>
          </cell>
          <cell r="B4254" t="str">
            <v>BOTE BRUTE 44 GAL. VERDE RB</v>
          </cell>
          <cell r="C4254">
            <v>1</v>
          </cell>
          <cell r="D4254">
            <v>1</v>
          </cell>
          <cell r="E4254" t="str">
            <v>Sobre Pedido</v>
          </cell>
          <cell r="F4254">
            <v>35</v>
          </cell>
        </row>
        <row r="4255">
          <cell r="A4255">
            <v>35134</v>
          </cell>
          <cell r="B4255" t="str">
            <v>BOTE BRUTE 44 GAL. GRIS RB</v>
          </cell>
          <cell r="C4255">
            <v>1</v>
          </cell>
          <cell r="D4255">
            <v>1</v>
          </cell>
          <cell r="E4255" t="str">
            <v>Sobre Pedido</v>
          </cell>
          <cell r="F4255">
            <v>35</v>
          </cell>
        </row>
        <row r="4256">
          <cell r="A4256">
            <v>35135</v>
          </cell>
          <cell r="B4256" t="str">
            <v>BOTE BRUTE 44 GAL. BLANCO RB</v>
          </cell>
          <cell r="C4256">
            <v>1</v>
          </cell>
          <cell r="D4256">
            <v>1</v>
          </cell>
          <cell r="E4256" t="str">
            <v>Sobre Pedido</v>
          </cell>
          <cell r="F4256">
            <v>35</v>
          </cell>
        </row>
        <row r="4257">
          <cell r="A4257">
            <v>35136</v>
          </cell>
          <cell r="B4257" t="str">
            <v>BOTE BRUTE 44 GAL. AMARILLO RB</v>
          </cell>
          <cell r="C4257">
            <v>1</v>
          </cell>
          <cell r="D4257">
            <v>1</v>
          </cell>
          <cell r="E4257" t="str">
            <v>Sobre Pedido</v>
          </cell>
          <cell r="F4257">
            <v>35</v>
          </cell>
        </row>
        <row r="4258">
          <cell r="A4258">
            <v>35137</v>
          </cell>
          <cell r="B4258" t="str">
            <v>TAPA BRUTE P/44 GAL. AZUL RB</v>
          </cell>
          <cell r="C4258">
            <v>1</v>
          </cell>
          <cell r="D4258">
            <v>1</v>
          </cell>
          <cell r="E4258" t="str">
            <v>Sobre Pedido</v>
          </cell>
          <cell r="F4258">
            <v>35</v>
          </cell>
        </row>
        <row r="4259">
          <cell r="A4259">
            <v>35138</v>
          </cell>
          <cell r="B4259" t="str">
            <v>TAPA BRUTE P/44 GAL. GRIS RB</v>
          </cell>
          <cell r="C4259">
            <v>1</v>
          </cell>
          <cell r="D4259">
            <v>1</v>
          </cell>
          <cell r="E4259" t="str">
            <v>Sobre Pedido</v>
          </cell>
          <cell r="F4259">
            <v>35</v>
          </cell>
        </row>
        <row r="4260">
          <cell r="A4260">
            <v>35139</v>
          </cell>
          <cell r="B4260" t="str">
            <v>TAPA BRUTE P/44 GAL. BLANCO RB</v>
          </cell>
          <cell r="C4260">
            <v>1</v>
          </cell>
          <cell r="D4260">
            <v>1</v>
          </cell>
          <cell r="E4260" t="str">
            <v>Sobre Pedido</v>
          </cell>
          <cell r="F4260">
            <v>35</v>
          </cell>
        </row>
        <row r="4261">
          <cell r="A4261">
            <v>35140</v>
          </cell>
          <cell r="B4261" t="str">
            <v>TAPA BRUTE P/44 GAL. VERDE RB</v>
          </cell>
          <cell r="C4261">
            <v>1</v>
          </cell>
          <cell r="D4261">
            <v>1</v>
          </cell>
          <cell r="E4261" t="str">
            <v>Sobre Pedido</v>
          </cell>
          <cell r="F4261">
            <v>35</v>
          </cell>
        </row>
        <row r="4262">
          <cell r="A4262">
            <v>35141</v>
          </cell>
          <cell r="B4262" t="str">
            <v>TAPA BRUTE P/44 GAL.AMARILLO</v>
          </cell>
          <cell r="C4262">
            <v>1</v>
          </cell>
          <cell r="D4262">
            <v>1</v>
          </cell>
          <cell r="E4262" t="str">
            <v>Sobre Pedido</v>
          </cell>
          <cell r="F4262">
            <v>35</v>
          </cell>
        </row>
        <row r="4263">
          <cell r="A4263">
            <v>35142</v>
          </cell>
          <cell r="B4263" t="str">
            <v>RECIPIENTE DE 2 TAZAS C/CUCHAR</v>
          </cell>
          <cell r="C4263">
            <v>1</v>
          </cell>
          <cell r="D4263">
            <v>1</v>
          </cell>
          <cell r="E4263" t="str">
            <v>Sobre Pedido</v>
          </cell>
          <cell r="F4263">
            <v>35</v>
          </cell>
        </row>
        <row r="4264">
          <cell r="A4264">
            <v>35143</v>
          </cell>
          <cell r="B4264" t="str">
            <v>BOTE BRUTE 32 GAL. AZUL RB</v>
          </cell>
          <cell r="C4264">
            <v>1</v>
          </cell>
          <cell r="D4264">
            <v>1</v>
          </cell>
          <cell r="E4264" t="str">
            <v>Stock</v>
          </cell>
          <cell r="F4264">
            <v>8</v>
          </cell>
        </row>
        <row r="4265">
          <cell r="A4265">
            <v>35144</v>
          </cell>
          <cell r="B4265" t="str">
            <v>MOP DE POLVO MICROFIBRA 60 CM</v>
          </cell>
          <cell r="C4265">
            <v>1</v>
          </cell>
          <cell r="D4265">
            <v>1</v>
          </cell>
          <cell r="E4265" t="str">
            <v>Sobre Pedido</v>
          </cell>
          <cell r="F4265">
            <v>35</v>
          </cell>
        </row>
        <row r="4266">
          <cell r="A4266">
            <v>35145</v>
          </cell>
          <cell r="B4266" t="str">
            <v>MOP DE POLVO MICROFIBRA 120 CM</v>
          </cell>
          <cell r="C4266">
            <v>1</v>
          </cell>
          <cell r="D4266">
            <v>1</v>
          </cell>
          <cell r="E4266" t="str">
            <v>Sobre Pedido</v>
          </cell>
          <cell r="F4266">
            <v>35</v>
          </cell>
        </row>
        <row r="4267">
          <cell r="A4267">
            <v>35146</v>
          </cell>
          <cell r="B4267" t="str">
            <v>ORGANIZADOR ARMARIOS/PORTAUTEN</v>
          </cell>
          <cell r="C4267">
            <v>1</v>
          </cell>
          <cell r="D4267">
            <v>1</v>
          </cell>
          <cell r="E4267" t="str">
            <v>Sobre Pedido</v>
          </cell>
          <cell r="F4267">
            <v>35</v>
          </cell>
        </row>
        <row r="4268">
          <cell r="A4268">
            <v>35147</v>
          </cell>
          <cell r="B4268" t="str">
            <v>ORGANIZADOR ARMARIOS/PORTAUTEN</v>
          </cell>
          <cell r="C4268">
            <v>1</v>
          </cell>
          <cell r="D4268">
            <v>1</v>
          </cell>
          <cell r="E4268" t="str">
            <v>Sobre Pedido</v>
          </cell>
          <cell r="F4268">
            <v>35</v>
          </cell>
        </row>
        <row r="4269">
          <cell r="A4269">
            <v>35148</v>
          </cell>
          <cell r="B4269" t="str">
            <v>BOTE DE PEDAL BLANCO 87.1 L RB</v>
          </cell>
          <cell r="C4269">
            <v>1</v>
          </cell>
          <cell r="D4269">
            <v>1</v>
          </cell>
          <cell r="E4269" t="str">
            <v>Sobre Pedido</v>
          </cell>
          <cell r="F4269">
            <v>35</v>
          </cell>
        </row>
        <row r="4270">
          <cell r="A4270">
            <v>35149</v>
          </cell>
          <cell r="B4270" t="str">
            <v>CUBETA P/AGUA SUCIA P/WAVEBREA</v>
          </cell>
          <cell r="C4270">
            <v>6</v>
          </cell>
          <cell r="D4270">
            <v>6</v>
          </cell>
          <cell r="E4270" t="str">
            <v>Sobre Pedido</v>
          </cell>
          <cell r="F4270">
            <v>35</v>
          </cell>
        </row>
        <row r="4271">
          <cell r="A4271">
            <v>35150</v>
          </cell>
          <cell r="B4271" t="str">
            <v>RECOGEDOR VERTICAL LOBBY PRO</v>
          </cell>
          <cell r="C4271">
            <v>1</v>
          </cell>
          <cell r="D4271">
            <v>1</v>
          </cell>
          <cell r="E4271" t="str">
            <v>Sobre Pedido</v>
          </cell>
          <cell r="F4271">
            <v>35</v>
          </cell>
        </row>
        <row r="4272">
          <cell r="A4272">
            <v>35151</v>
          </cell>
          <cell r="B4272" t="str">
            <v>TAPA UNTOUCHABLE NEGRA RB</v>
          </cell>
          <cell r="C4272">
            <v>1</v>
          </cell>
          <cell r="D4272">
            <v>1</v>
          </cell>
          <cell r="E4272" t="str">
            <v>Stock</v>
          </cell>
          <cell r="F4272">
            <v>8</v>
          </cell>
        </row>
        <row r="4273">
          <cell r="A4273">
            <v>35152</v>
          </cell>
          <cell r="B4273" t="str">
            <v>MANGO DE MADERA BARNIZADO PUNT</v>
          </cell>
          <cell r="C4273">
            <v>12</v>
          </cell>
          <cell r="D4273">
            <v>12</v>
          </cell>
          <cell r="E4273" t="str">
            <v>Sobre Pedido</v>
          </cell>
          <cell r="F4273">
            <v>35</v>
          </cell>
        </row>
        <row r="4274">
          <cell r="A4274">
            <v>35153</v>
          </cell>
          <cell r="B4274" t="str">
            <v>ESCOBILLON TRABAJO MEDIO BASE</v>
          </cell>
          <cell r="C4274">
            <v>12</v>
          </cell>
          <cell r="D4274">
            <v>12</v>
          </cell>
          <cell r="E4274" t="str">
            <v>Sobre Pedido</v>
          </cell>
          <cell r="F4274">
            <v>35</v>
          </cell>
        </row>
        <row r="4275">
          <cell r="A4275">
            <v>35154</v>
          </cell>
          <cell r="B4275" t="str">
            <v>CESTO BASURA MEDIANO GRIS RB</v>
          </cell>
          <cell r="C4275">
            <v>1</v>
          </cell>
          <cell r="D4275">
            <v>1</v>
          </cell>
          <cell r="E4275" t="str">
            <v>Stock</v>
          </cell>
          <cell r="F4275">
            <v>8</v>
          </cell>
        </row>
        <row r="4276">
          <cell r="A4276">
            <v>35155</v>
          </cell>
          <cell r="B4276" t="str">
            <v>BOTE BRUTE 32 GAL VERDE RB</v>
          </cell>
          <cell r="C4276">
            <v>1</v>
          </cell>
          <cell r="D4276">
            <v>1</v>
          </cell>
          <cell r="E4276" t="str">
            <v>Stock</v>
          </cell>
          <cell r="F4276">
            <v>8</v>
          </cell>
        </row>
        <row r="4277">
          <cell r="A4277">
            <v>35156</v>
          </cell>
          <cell r="B4277" t="str">
            <v>TAPA PARA BRUTE 32GAL AMARILLA</v>
          </cell>
          <cell r="C4277">
            <v>1</v>
          </cell>
          <cell r="D4277">
            <v>1</v>
          </cell>
          <cell r="E4277" t="str">
            <v>Stock</v>
          </cell>
          <cell r="F4277">
            <v>8</v>
          </cell>
        </row>
        <row r="4278">
          <cell r="A4278">
            <v>35157</v>
          </cell>
          <cell r="B4278" t="str">
            <v>TAPA PARA BRUTE 32GAL AZUL RB</v>
          </cell>
          <cell r="C4278">
            <v>1</v>
          </cell>
          <cell r="D4278">
            <v>1</v>
          </cell>
          <cell r="E4278" t="str">
            <v>Sobre Pedido</v>
          </cell>
          <cell r="F4278">
            <v>35</v>
          </cell>
        </row>
        <row r="4279">
          <cell r="A4279">
            <v>35158</v>
          </cell>
          <cell r="B4279" t="str">
            <v>MOP MICROFIBRA LIMP EN SECO</v>
          </cell>
          <cell r="C4279">
            <v>6</v>
          </cell>
          <cell r="D4279">
            <v>6</v>
          </cell>
          <cell r="E4279" t="str">
            <v>Sobre Pedido</v>
          </cell>
          <cell r="F4279">
            <v>28</v>
          </cell>
        </row>
        <row r="4280">
          <cell r="A4280">
            <v>35159</v>
          </cell>
          <cell r="B4280" t="str">
            <v>CUBETA EXPRIMIDORA DE PRENSA</v>
          </cell>
          <cell r="C4280">
            <v>1</v>
          </cell>
          <cell r="D4280">
            <v>1</v>
          </cell>
          <cell r="E4280" t="str">
            <v>Sobre Pedido</v>
          </cell>
          <cell r="F4280">
            <v>35</v>
          </cell>
        </row>
        <row r="4281">
          <cell r="A4281">
            <v>35160</v>
          </cell>
          <cell r="B4281" t="str">
            <v>CONTENEDOR DE RUEDAS BRUTE</v>
          </cell>
          <cell r="C4281">
            <v>1</v>
          </cell>
          <cell r="D4281">
            <v>1</v>
          </cell>
          <cell r="E4281" t="str">
            <v>Sobre Pedido</v>
          </cell>
          <cell r="F4281">
            <v>35</v>
          </cell>
        </row>
        <row r="4282">
          <cell r="A4282">
            <v>35161</v>
          </cell>
          <cell r="B4282" t="str">
            <v>CONTENEDOR DE RUEDAS BRUTE</v>
          </cell>
          <cell r="C4282">
            <v>1</v>
          </cell>
          <cell r="D4282">
            <v>1</v>
          </cell>
          <cell r="E4282" t="str">
            <v>Sobre Pedido</v>
          </cell>
          <cell r="F4282">
            <v>35</v>
          </cell>
        </row>
        <row r="4283">
          <cell r="A4283">
            <v>35162</v>
          </cell>
          <cell r="B4283" t="str">
            <v>CONTENEDOR DE RUEDAS BRUTE</v>
          </cell>
          <cell r="C4283">
            <v>1</v>
          </cell>
          <cell r="D4283">
            <v>1</v>
          </cell>
          <cell r="E4283" t="str">
            <v>Sobre Pedido</v>
          </cell>
          <cell r="F4283">
            <v>35</v>
          </cell>
        </row>
        <row r="4284">
          <cell r="A4284">
            <v>35163</v>
          </cell>
          <cell r="B4284" t="str">
            <v>CONTENEDOR DE RUEDAS BRUTE</v>
          </cell>
          <cell r="C4284">
            <v>1</v>
          </cell>
          <cell r="D4284">
            <v>1</v>
          </cell>
          <cell r="E4284" t="str">
            <v>Sobre Pedido</v>
          </cell>
          <cell r="F4284">
            <v>35</v>
          </cell>
        </row>
        <row r="4285">
          <cell r="A4285">
            <v>35164</v>
          </cell>
          <cell r="B4285" t="str">
            <v>CARRO PARA EQUIPO NEGRO RB</v>
          </cell>
          <cell r="C4285">
            <v>1</v>
          </cell>
          <cell r="D4285">
            <v>1</v>
          </cell>
          <cell r="E4285" t="str">
            <v>Sobre Pedido</v>
          </cell>
          <cell r="F4285">
            <v>35</v>
          </cell>
        </row>
        <row r="4286">
          <cell r="A4286">
            <v>35165</v>
          </cell>
          <cell r="B4286" t="str">
            <v>BOTE SLIM JIM BEIGE CON ASAS</v>
          </cell>
          <cell r="C4286">
            <v>1</v>
          </cell>
          <cell r="D4286">
            <v>1</v>
          </cell>
          <cell r="E4286" t="str">
            <v>Sobre Pedido</v>
          </cell>
          <cell r="F4286">
            <v>35</v>
          </cell>
        </row>
        <row r="4287">
          <cell r="A4287">
            <v>35166</v>
          </cell>
          <cell r="B4287" t="str">
            <v>BOTE SLIM JIM AZUL CON ASAS</v>
          </cell>
          <cell r="C4287">
            <v>1</v>
          </cell>
          <cell r="D4287">
            <v>1</v>
          </cell>
          <cell r="E4287" t="str">
            <v>Sobre Pedido</v>
          </cell>
          <cell r="F4287">
            <v>35</v>
          </cell>
        </row>
        <row r="4288">
          <cell r="A4288">
            <v>35167</v>
          </cell>
          <cell r="B4288" t="str">
            <v>TAPETE SAFTI-GRIP PARA BAÑO</v>
          </cell>
          <cell r="C4288">
            <v>1</v>
          </cell>
          <cell r="D4288">
            <v>1</v>
          </cell>
          <cell r="E4288" t="str">
            <v>Sobre Pedido</v>
          </cell>
          <cell r="F4288">
            <v>35</v>
          </cell>
        </row>
        <row r="4289">
          <cell r="A4289">
            <v>35168</v>
          </cell>
          <cell r="B4289" t="str">
            <v>MOP DE POLVO DE ALGODON</v>
          </cell>
          <cell r="C4289">
            <v>1</v>
          </cell>
          <cell r="D4289">
            <v>1</v>
          </cell>
          <cell r="E4289" t="str">
            <v>Sobre Pedido</v>
          </cell>
          <cell r="F4289">
            <v>35</v>
          </cell>
        </row>
        <row r="4290">
          <cell r="A4290">
            <v>35169</v>
          </cell>
          <cell r="B4290" t="str">
            <v>ARMAZON ALAMBRE SNAP-ON PARA</v>
          </cell>
          <cell r="C4290">
            <v>1</v>
          </cell>
          <cell r="D4290">
            <v>1</v>
          </cell>
          <cell r="E4290" t="str">
            <v>Sobre Pedido</v>
          </cell>
          <cell r="F4290">
            <v>35</v>
          </cell>
        </row>
        <row r="4291">
          <cell r="A4291">
            <v>35170</v>
          </cell>
          <cell r="B4291" t="str">
            <v>MANGO DE MADERA DURA SNAP-ON</v>
          </cell>
          <cell r="C4291">
            <v>12</v>
          </cell>
          <cell r="D4291">
            <v>12</v>
          </cell>
          <cell r="E4291" t="str">
            <v>Sobre Pedido</v>
          </cell>
          <cell r="F4291">
            <v>35</v>
          </cell>
        </row>
        <row r="4292">
          <cell r="A4292">
            <v>35171</v>
          </cell>
          <cell r="B4292" t="str">
            <v>CEPILLO BASE HIERRO FIBRAS</v>
          </cell>
          <cell r="C4292">
            <v>1</v>
          </cell>
          <cell r="D4292">
            <v>1</v>
          </cell>
          <cell r="E4292" t="str">
            <v>Sobre Pedido</v>
          </cell>
          <cell r="F4292">
            <v>28</v>
          </cell>
        </row>
        <row r="4293">
          <cell r="A4293">
            <v>35172</v>
          </cell>
          <cell r="B4293" t="str">
            <v>CEPILLO INODOROS FIBRA DE</v>
          </cell>
          <cell r="C4293">
            <v>1</v>
          </cell>
          <cell r="D4293">
            <v>1</v>
          </cell>
          <cell r="E4293" t="str">
            <v>Sobre Pedido</v>
          </cell>
          <cell r="F4293">
            <v>28</v>
          </cell>
        </row>
        <row r="4294">
          <cell r="A4294">
            <v>35173</v>
          </cell>
          <cell r="B4294" t="str">
            <v>BASE PARA CEPILLO DE INODORO</v>
          </cell>
          <cell r="C4294">
            <v>1</v>
          </cell>
          <cell r="D4294">
            <v>1</v>
          </cell>
          <cell r="E4294" t="str">
            <v>Sobre Pedido</v>
          </cell>
          <cell r="F4294">
            <v>28</v>
          </cell>
        </row>
        <row r="4295">
          <cell r="A4295">
            <v>35174</v>
          </cell>
          <cell r="B4295" t="str">
            <v>JALADOR PARA PISO RECTO 61CM</v>
          </cell>
          <cell r="C4295">
            <v>1</v>
          </cell>
          <cell r="D4295">
            <v>1</v>
          </cell>
          <cell r="E4295" t="str">
            <v>Sobre Pedido</v>
          </cell>
          <cell r="F4295">
            <v>28</v>
          </cell>
        </row>
        <row r="4296">
          <cell r="A4296">
            <v>35175</v>
          </cell>
          <cell r="B4296" t="str">
            <v>MANGO DE SUJECION LATERAL DE</v>
          </cell>
          <cell r="C4296">
            <v>12</v>
          </cell>
          <cell r="D4296">
            <v>12</v>
          </cell>
          <cell r="E4296" t="str">
            <v>Sobre Pedido</v>
          </cell>
          <cell r="F4296">
            <v>28</v>
          </cell>
        </row>
        <row r="4297">
          <cell r="A4297">
            <v>35176</v>
          </cell>
          <cell r="B4297" t="str">
            <v>MOP TUBOS MICROFIB WEB FOOT</v>
          </cell>
          <cell r="C4297">
            <v>6</v>
          </cell>
          <cell r="D4297">
            <v>6</v>
          </cell>
          <cell r="E4297" t="str">
            <v>Sobre Pedido</v>
          </cell>
          <cell r="F4297">
            <v>28</v>
          </cell>
        </row>
        <row r="4298">
          <cell r="A4298">
            <v>35177</v>
          </cell>
          <cell r="B4298" t="str">
            <v>ESCOBILLON TRABAJO PESADO BASE</v>
          </cell>
          <cell r="C4298">
            <v>12</v>
          </cell>
          <cell r="D4298">
            <v>12</v>
          </cell>
          <cell r="E4298" t="str">
            <v>Sobre Pedido</v>
          </cell>
          <cell r="F4298">
            <v>28</v>
          </cell>
        </row>
        <row r="4299">
          <cell r="A4299">
            <v>35178</v>
          </cell>
          <cell r="B4299" t="str">
            <v>ESCOBA 1" DIA METAL RECUBIERTO</v>
          </cell>
          <cell r="C4299">
            <v>1</v>
          </cell>
          <cell r="D4299">
            <v>1</v>
          </cell>
          <cell r="E4299" t="str">
            <v>Sobre Pedido</v>
          </cell>
          <cell r="F4299">
            <v>28</v>
          </cell>
        </row>
        <row r="4300">
          <cell r="A4300">
            <v>35179</v>
          </cell>
          <cell r="B4300" t="str">
            <v>TAPA PARA BRUTE 32GAL VERDE RB</v>
          </cell>
          <cell r="C4300">
            <v>1</v>
          </cell>
          <cell r="D4300">
            <v>1</v>
          </cell>
          <cell r="E4300" t="str">
            <v>Sobre Pedido</v>
          </cell>
          <cell r="F4300">
            <v>28</v>
          </cell>
        </row>
        <row r="4301">
          <cell r="A4301">
            <v>35180</v>
          </cell>
          <cell r="B4301" t="str">
            <v>TAPA PARA BRUTE 32GAL ROJA RB</v>
          </cell>
          <cell r="C4301">
            <v>1</v>
          </cell>
          <cell r="D4301">
            <v>1</v>
          </cell>
          <cell r="E4301" t="str">
            <v>Sobre Pedido</v>
          </cell>
          <cell r="F4301">
            <v>28</v>
          </cell>
        </row>
        <row r="4302">
          <cell r="A4302">
            <v>35181</v>
          </cell>
          <cell r="B4302" t="str">
            <v>TAPA PARA BRUTE 32GAL BLANCA</v>
          </cell>
          <cell r="C4302">
            <v>1</v>
          </cell>
          <cell r="D4302">
            <v>1</v>
          </cell>
          <cell r="E4302" t="str">
            <v>Sobre Pedido</v>
          </cell>
          <cell r="F4302">
            <v>28</v>
          </cell>
        </row>
        <row r="4303">
          <cell r="A4303">
            <v>35182</v>
          </cell>
          <cell r="B4303" t="str">
            <v>CONTENEDOR BRUTE C/RUEDAS PARA</v>
          </cell>
          <cell r="C4303">
            <v>1</v>
          </cell>
          <cell r="D4303">
            <v>1</v>
          </cell>
          <cell r="E4303" t="str">
            <v>Sobre Pedido</v>
          </cell>
          <cell r="F4303">
            <v>28</v>
          </cell>
        </row>
        <row r="4304">
          <cell r="A4304">
            <v>35183</v>
          </cell>
          <cell r="B4304" t="str">
            <v>CONTENEDOR DE RUEDAS BRUTE</v>
          </cell>
          <cell r="C4304">
            <v>1</v>
          </cell>
          <cell r="D4304">
            <v>1</v>
          </cell>
          <cell r="E4304" t="str">
            <v>Sobre Pedido</v>
          </cell>
          <cell r="F4304">
            <v>28</v>
          </cell>
        </row>
        <row r="4305">
          <cell r="A4305">
            <v>35184</v>
          </cell>
          <cell r="B4305" t="str">
            <v>MANGO DE MADERA CONICO ,LIJADO</v>
          </cell>
          <cell r="C4305">
            <v>1</v>
          </cell>
          <cell r="D4305">
            <v>1</v>
          </cell>
          <cell r="E4305" t="str">
            <v>Sobre Pedido</v>
          </cell>
          <cell r="F4305">
            <v>21</v>
          </cell>
        </row>
        <row r="4306">
          <cell r="A4306">
            <v>35185</v>
          </cell>
          <cell r="B4306" t="str">
            <v>CARRITO P/AMA DE LLAVES NORMAL</v>
          </cell>
          <cell r="C4306">
            <v>1</v>
          </cell>
          <cell r="D4306">
            <v>1</v>
          </cell>
          <cell r="E4306" t="str">
            <v>Sobre Pedido</v>
          </cell>
          <cell r="F4306">
            <v>28</v>
          </cell>
        </row>
        <row r="4307">
          <cell r="A4307">
            <v>35186</v>
          </cell>
          <cell r="B4307" t="str">
            <v>CESTO BASURA GRANDE BEIGE RB</v>
          </cell>
          <cell r="C4307">
            <v>12</v>
          </cell>
          <cell r="D4307">
            <v>12</v>
          </cell>
          <cell r="E4307" t="str">
            <v>Sobre Pedido</v>
          </cell>
          <cell r="F4307">
            <v>28</v>
          </cell>
        </row>
        <row r="4308">
          <cell r="A4308">
            <v>35187</v>
          </cell>
          <cell r="B4308" t="str">
            <v>TAPA UNTOUCHABLE CESTO GRANDE</v>
          </cell>
          <cell r="C4308">
            <v>1</v>
          </cell>
          <cell r="D4308">
            <v>1</v>
          </cell>
          <cell r="E4308" t="str">
            <v>Sobre Pedido</v>
          </cell>
          <cell r="F4308">
            <v>28</v>
          </cell>
        </row>
        <row r="4309">
          <cell r="A4309">
            <v>35188</v>
          </cell>
          <cell r="B4309" t="str">
            <v>COMBO CONTENEDOR UNTOUCH ,TAPA</v>
          </cell>
          <cell r="C4309">
            <v>1</v>
          </cell>
          <cell r="D4309">
            <v>1</v>
          </cell>
          <cell r="E4309" t="str">
            <v>Sobre Pedido</v>
          </cell>
          <cell r="F4309">
            <v>28</v>
          </cell>
        </row>
        <row r="4310">
          <cell r="A4310">
            <v>35189</v>
          </cell>
          <cell r="B4310" t="str">
            <v>PAÑO MICROFIBRA ECONOMICO</v>
          </cell>
          <cell r="C4310">
            <v>24</v>
          </cell>
          <cell r="D4310">
            <v>24</v>
          </cell>
          <cell r="E4310" t="str">
            <v>Stock</v>
          </cell>
          <cell r="F4310">
            <v>8</v>
          </cell>
        </row>
        <row r="4311">
          <cell r="A4311">
            <v>35190</v>
          </cell>
          <cell r="B4311" t="str">
            <v>ESCOBILLON TRABAJO MEDIO BASE</v>
          </cell>
          <cell r="C4311">
            <v>1</v>
          </cell>
          <cell r="D4311">
            <v>1</v>
          </cell>
          <cell r="E4311" t="str">
            <v>Sobre Pedido</v>
          </cell>
          <cell r="F4311">
            <v>28</v>
          </cell>
        </row>
        <row r="4312">
          <cell r="A4312">
            <v>35191</v>
          </cell>
          <cell r="B4312" t="str">
            <v>TAPETE SAFTI-GRIP PARA BAÑO</v>
          </cell>
          <cell r="C4312">
            <v>1</v>
          </cell>
          <cell r="D4312">
            <v>1</v>
          </cell>
          <cell r="E4312" t="str">
            <v>Sobre Pedido</v>
          </cell>
          <cell r="F4312">
            <v>28</v>
          </cell>
        </row>
        <row r="4313">
          <cell r="A4313">
            <v>35192</v>
          </cell>
          <cell r="B4313" t="str">
            <v>BOLSA ORGANIZADORA BRUTE</v>
          </cell>
          <cell r="C4313">
            <v>6</v>
          </cell>
          <cell r="D4313">
            <v>6</v>
          </cell>
          <cell r="E4313" t="str">
            <v>Sobre Pedido</v>
          </cell>
          <cell r="F4313">
            <v>28</v>
          </cell>
        </row>
        <row r="4314">
          <cell r="A4314">
            <v>35193</v>
          </cell>
          <cell r="B4314" t="str">
            <v>CONTENEDOR BRUTE 44GAL GRIS RB</v>
          </cell>
          <cell r="C4314">
            <v>4</v>
          </cell>
          <cell r="D4314">
            <v>4</v>
          </cell>
          <cell r="E4314" t="str">
            <v>Sobre Pedido</v>
          </cell>
          <cell r="F4314">
            <v>28</v>
          </cell>
        </row>
        <row r="4315">
          <cell r="A4315">
            <v>35194</v>
          </cell>
          <cell r="B4315" t="str">
            <v>CESTO DE BASURA CHICO GRIS RB</v>
          </cell>
          <cell r="C4315">
            <v>12</v>
          </cell>
          <cell r="D4315">
            <v>12</v>
          </cell>
          <cell r="E4315" t="str">
            <v>Sobre Pedido</v>
          </cell>
          <cell r="F4315">
            <v>28</v>
          </cell>
        </row>
        <row r="4316">
          <cell r="A4316">
            <v>35195</v>
          </cell>
          <cell r="B4316" t="str">
            <v>PLATAFORMA RODANTE BRUTE NEGRA</v>
          </cell>
          <cell r="C4316">
            <v>2</v>
          </cell>
          <cell r="D4316">
            <v>2</v>
          </cell>
          <cell r="E4316" t="str">
            <v>Sobre Pedido</v>
          </cell>
          <cell r="F4316">
            <v>28</v>
          </cell>
        </row>
        <row r="4317">
          <cell r="A4317">
            <v>35196</v>
          </cell>
          <cell r="B4317" t="str">
            <v>MANGO DE SUJECCION LATERAL DE</v>
          </cell>
          <cell r="C4317">
            <v>12</v>
          </cell>
          <cell r="D4317">
            <v>12</v>
          </cell>
          <cell r="E4317" t="str">
            <v>Stock</v>
          </cell>
          <cell r="F4317">
            <v>8</v>
          </cell>
        </row>
        <row r="4318">
          <cell r="A4318">
            <v>35197</v>
          </cell>
          <cell r="B4318" t="str">
            <v>CONTENEDOR DE VOLTEO TODO USO</v>
          </cell>
          <cell r="C4318">
            <v>1</v>
          </cell>
          <cell r="D4318">
            <v>1</v>
          </cell>
          <cell r="E4318" t="str">
            <v>Sobre Pedido</v>
          </cell>
          <cell r="F4318">
            <v>28</v>
          </cell>
        </row>
        <row r="4319">
          <cell r="A4319">
            <v>35198</v>
          </cell>
          <cell r="B4319" t="str">
            <v>MANGO MADERA AGARRE FUERTE</v>
          </cell>
          <cell r="C4319">
            <v>12</v>
          </cell>
          <cell r="D4319">
            <v>12</v>
          </cell>
          <cell r="E4319" t="str">
            <v>Sobre Pedido</v>
          </cell>
          <cell r="F4319">
            <v>28</v>
          </cell>
        </row>
        <row r="4320">
          <cell r="A4320">
            <v>35199</v>
          </cell>
          <cell r="B4320" t="str">
            <v>ESCOBILLON FINO BASE PLASTICA</v>
          </cell>
          <cell r="C4320">
            <v>12</v>
          </cell>
          <cell r="D4320">
            <v>12</v>
          </cell>
          <cell r="E4320" t="str">
            <v>Sobre Pedido</v>
          </cell>
          <cell r="F4320">
            <v>28</v>
          </cell>
        </row>
        <row r="4321">
          <cell r="A4321">
            <v>35200</v>
          </cell>
          <cell r="B4321" t="str">
            <v>CONTENEDOR CUADRADO UNTOUCHABL</v>
          </cell>
          <cell r="C4321">
            <v>4</v>
          </cell>
          <cell r="D4321">
            <v>4</v>
          </cell>
          <cell r="E4321" t="str">
            <v>Sobre Pedido</v>
          </cell>
          <cell r="F4321">
            <v>28</v>
          </cell>
        </row>
        <row r="4322">
          <cell r="A4322">
            <v>35201</v>
          </cell>
          <cell r="B4322" t="str">
            <v>TAPA CUADRADA PARA CONT 23GAL</v>
          </cell>
          <cell r="C4322">
            <v>4</v>
          </cell>
          <cell r="D4322">
            <v>4</v>
          </cell>
          <cell r="E4322" t="str">
            <v>Sobre Pedido</v>
          </cell>
          <cell r="F4322">
            <v>28</v>
          </cell>
        </row>
        <row r="4323">
          <cell r="A4323">
            <v>35202</v>
          </cell>
          <cell r="B4323" t="str">
            <v>CONTENEDOR C/CENICERO DE</v>
          </cell>
          <cell r="C4323">
            <v>1</v>
          </cell>
          <cell r="D4323">
            <v>1</v>
          </cell>
          <cell r="E4323" t="str">
            <v>Sobre Pedido</v>
          </cell>
          <cell r="F4323">
            <v>28</v>
          </cell>
        </row>
        <row r="4324">
          <cell r="A4324">
            <v>35203</v>
          </cell>
          <cell r="B4324" t="str">
            <v>PAÑO MICROFIBRA LAVABLE 40x47</v>
          </cell>
          <cell r="C4324">
            <v>24</v>
          </cell>
          <cell r="D4324">
            <v>24</v>
          </cell>
          <cell r="E4324" t="str">
            <v>Stock</v>
          </cell>
          <cell r="F4324">
            <v>8</v>
          </cell>
        </row>
        <row r="4325">
          <cell r="A4325">
            <v>35204</v>
          </cell>
          <cell r="B4325" t="str">
            <v>PAÑO MICROFIBRA LAVABLE 40x47</v>
          </cell>
          <cell r="C4325">
            <v>24</v>
          </cell>
          <cell r="D4325">
            <v>24</v>
          </cell>
          <cell r="E4325" t="str">
            <v>Stock</v>
          </cell>
          <cell r="F4325">
            <v>8</v>
          </cell>
        </row>
        <row r="4326">
          <cell r="A4326">
            <v>35205</v>
          </cell>
          <cell r="B4326" t="str">
            <v>CONTENEDOR CUBICO C/RUEDAS</v>
          </cell>
          <cell r="C4326">
            <v>1</v>
          </cell>
          <cell r="D4326">
            <v>1</v>
          </cell>
          <cell r="E4326" t="str">
            <v>Sobre Pedido</v>
          </cell>
          <cell r="F4326">
            <v>35</v>
          </cell>
        </row>
        <row r="4327">
          <cell r="A4327">
            <v>35206</v>
          </cell>
          <cell r="B4327" t="str">
            <v>CARTUCHO JABON ENRICHED FOAMRB</v>
          </cell>
          <cell r="C4327">
            <v>4</v>
          </cell>
          <cell r="D4327">
            <v>4</v>
          </cell>
          <cell r="E4327" t="str">
            <v>Sobre Pedido</v>
          </cell>
          <cell r="F4327">
            <v>21</v>
          </cell>
        </row>
        <row r="4328">
          <cell r="A4328">
            <v>35207</v>
          </cell>
          <cell r="B4328" t="str">
            <v>BOTE BRUTE SIN TAPA 55GAL</v>
          </cell>
          <cell r="C4328">
            <v>3</v>
          </cell>
          <cell r="D4328">
            <v>3</v>
          </cell>
          <cell r="E4328" t="str">
            <v>Sobre Pedido</v>
          </cell>
          <cell r="F4328">
            <v>28</v>
          </cell>
        </row>
        <row r="4329">
          <cell r="A4329">
            <v>35208</v>
          </cell>
          <cell r="B4329" t="str">
            <v>TAPA P/BRUTE 55GAL AMARILLO RB</v>
          </cell>
          <cell r="C4329">
            <v>3</v>
          </cell>
          <cell r="D4329">
            <v>3</v>
          </cell>
          <cell r="E4329" t="str">
            <v>Sobre Pedido</v>
          </cell>
          <cell r="F4329">
            <v>28</v>
          </cell>
        </row>
        <row r="4330">
          <cell r="A4330">
            <v>35209</v>
          </cell>
          <cell r="B4330" t="str">
            <v>PAÑO MICROFIBRA LAVABLE 40x47</v>
          </cell>
          <cell r="C4330">
            <v>24</v>
          </cell>
          <cell r="D4330">
            <v>24</v>
          </cell>
          <cell r="E4330" t="str">
            <v>Stock</v>
          </cell>
          <cell r="F4330">
            <v>8</v>
          </cell>
        </row>
        <row r="4331">
          <cell r="A4331">
            <v>35210</v>
          </cell>
          <cell r="B4331" t="str">
            <v>VARILLA FLEXIBLE LIMP EN SECO</v>
          </cell>
          <cell r="C4331">
            <v>6</v>
          </cell>
          <cell r="D4331">
            <v>6</v>
          </cell>
          <cell r="E4331" t="str">
            <v>Sobre Pedido</v>
          </cell>
          <cell r="F4331">
            <v>28</v>
          </cell>
        </row>
        <row r="4332">
          <cell r="A4332">
            <v>35211</v>
          </cell>
          <cell r="B4332" t="str">
            <v>BOLSA DE VINIL DE REPUESTO DE</v>
          </cell>
          <cell r="C4332">
            <v>2</v>
          </cell>
          <cell r="D4332">
            <v>2</v>
          </cell>
          <cell r="E4332" t="str">
            <v>Sobre Pedido</v>
          </cell>
          <cell r="F4332">
            <v>35</v>
          </cell>
        </row>
        <row r="4333">
          <cell r="A4333">
            <v>35212</v>
          </cell>
          <cell r="B4333" t="str">
            <v>ESCOBILLON TRABAJO PESADO</v>
          </cell>
          <cell r="C4333">
            <v>12</v>
          </cell>
          <cell r="D4333">
            <v>12</v>
          </cell>
          <cell r="E4333" t="str">
            <v>Sobre Pedido</v>
          </cell>
          <cell r="F4333">
            <v>28</v>
          </cell>
        </row>
        <row r="4334">
          <cell r="A4334">
            <v>35213</v>
          </cell>
          <cell r="B4334" t="str">
            <v>CONTENEDOR CUBICO C/RUEDA AZUL</v>
          </cell>
          <cell r="C4334">
            <v>1</v>
          </cell>
          <cell r="D4334">
            <v>1</v>
          </cell>
          <cell r="E4334" t="str">
            <v>Sobre Pedido</v>
          </cell>
          <cell r="F4334">
            <v>28</v>
          </cell>
        </row>
        <row r="4335">
          <cell r="A4335">
            <v>35214</v>
          </cell>
          <cell r="B4335" t="str">
            <v>CENICERO INFINITY ALTA CAP.</v>
          </cell>
          <cell r="C4335">
            <v>1</v>
          </cell>
          <cell r="D4335">
            <v>1</v>
          </cell>
          <cell r="E4335" t="str">
            <v>Sobre Pedido</v>
          </cell>
          <cell r="F4335">
            <v>28</v>
          </cell>
        </row>
        <row r="4336">
          <cell r="A4336">
            <v>35215</v>
          </cell>
          <cell r="B4336" t="str">
            <v>CONTENEDOR PEDAL BLANCO 87.1L</v>
          </cell>
          <cell r="C4336">
            <v>1</v>
          </cell>
          <cell r="D4336">
            <v>1</v>
          </cell>
          <cell r="E4336" t="str">
            <v>Stock</v>
          </cell>
          <cell r="F4336">
            <v>8</v>
          </cell>
        </row>
        <row r="4337">
          <cell r="A4337">
            <v>35216</v>
          </cell>
          <cell r="B4337" t="str">
            <v>TAPA DESLIZANTE C/CUCHARA 3TZS</v>
          </cell>
          <cell r="C4337">
            <v>1</v>
          </cell>
          <cell r="D4337">
            <v>1</v>
          </cell>
          <cell r="E4337" t="str">
            <v>Sobre Pedido</v>
          </cell>
          <cell r="F4337">
            <v>42</v>
          </cell>
        </row>
        <row r="4338">
          <cell r="A4338">
            <v>35217</v>
          </cell>
          <cell r="B4338" t="str">
            <v>MICROFIBRA 40x40 ROJA RB</v>
          </cell>
          <cell r="C4338">
            <v>24</v>
          </cell>
          <cell r="D4338">
            <v>24</v>
          </cell>
          <cell r="E4338" t="str">
            <v>Stock</v>
          </cell>
          <cell r="F4338">
            <v>8</v>
          </cell>
        </row>
        <row r="4339">
          <cell r="A4339">
            <v>35218</v>
          </cell>
          <cell r="B4339" t="str">
            <v>MICROFIBRA 40x40 VERDE RB</v>
          </cell>
          <cell r="C4339">
            <v>24</v>
          </cell>
          <cell r="D4339">
            <v>24</v>
          </cell>
          <cell r="E4339" t="str">
            <v>Stock</v>
          </cell>
          <cell r="F4339">
            <v>8</v>
          </cell>
        </row>
        <row r="4340">
          <cell r="A4340">
            <v>35219</v>
          </cell>
          <cell r="B4340" t="str">
            <v>MICROFIBRA 40x40 AZUL RB</v>
          </cell>
          <cell r="C4340">
            <v>24</v>
          </cell>
          <cell r="D4340">
            <v>24</v>
          </cell>
          <cell r="E4340" t="str">
            <v>Stock</v>
          </cell>
          <cell r="F4340">
            <v>8</v>
          </cell>
        </row>
        <row r="4341">
          <cell r="A4341">
            <v>35220</v>
          </cell>
          <cell r="B4341" t="str">
            <v>MICROFIBRA 40x40 AMARILLA RB</v>
          </cell>
          <cell r="C4341">
            <v>24</v>
          </cell>
          <cell r="D4341">
            <v>24</v>
          </cell>
          <cell r="E4341" t="str">
            <v>Stock</v>
          </cell>
          <cell r="F4341">
            <v>8</v>
          </cell>
        </row>
        <row r="4342">
          <cell r="A4342">
            <v>35221</v>
          </cell>
          <cell r="B4342" t="str">
            <v>ESTACION FUMADORES PLATA METRO</v>
          </cell>
          <cell r="C4342">
            <v>1</v>
          </cell>
          <cell r="D4342">
            <v>1</v>
          </cell>
          <cell r="E4342" t="str">
            <v>Sobre Pedido</v>
          </cell>
          <cell r="F4342">
            <v>28</v>
          </cell>
        </row>
        <row r="4343">
          <cell r="A4343">
            <v>35222</v>
          </cell>
          <cell r="B4343" t="str">
            <v>SUPERSTITCH BLEND MEDIUM ROJO</v>
          </cell>
          <cell r="C4343">
            <v>6</v>
          </cell>
          <cell r="D4343">
            <v>6</v>
          </cell>
          <cell r="E4343" t="str">
            <v>Sobre Pedido</v>
          </cell>
          <cell r="F4343">
            <v>21</v>
          </cell>
        </row>
        <row r="4344">
          <cell r="A4344">
            <v>35223</v>
          </cell>
          <cell r="B4344" t="str">
            <v>ESTACION FUMADORES METROPOLITA</v>
          </cell>
          <cell r="C4344">
            <v>1</v>
          </cell>
          <cell r="D4344">
            <v>1</v>
          </cell>
          <cell r="E4344" t="str">
            <v>Sobre Pedido</v>
          </cell>
          <cell r="F4344">
            <v>28</v>
          </cell>
        </row>
        <row r="4345">
          <cell r="A4345">
            <v>35224</v>
          </cell>
          <cell r="B4345" t="str">
            <v>CONTENEDOR DE PEDAL GRIS RB</v>
          </cell>
          <cell r="C4345">
            <v>1</v>
          </cell>
          <cell r="D4345">
            <v>1</v>
          </cell>
          <cell r="E4345" t="str">
            <v>Sobre Pedido</v>
          </cell>
          <cell r="F4345">
            <v>28</v>
          </cell>
        </row>
        <row r="4346">
          <cell r="A4346">
            <v>35225</v>
          </cell>
          <cell r="B4346" t="str">
            <v>RUEDAS MINI TILT RB</v>
          </cell>
          <cell r="C4346">
            <v>1</v>
          </cell>
          <cell r="D4346">
            <v>1</v>
          </cell>
          <cell r="E4346" t="str">
            <v>Sobre Pedido</v>
          </cell>
          <cell r="F4346">
            <v>28</v>
          </cell>
        </row>
        <row r="4347">
          <cell r="A4347">
            <v>35226</v>
          </cell>
          <cell r="B4347" t="str">
            <v>DISPENSADOR P/CONDIMENTOS RB</v>
          </cell>
          <cell r="C4347">
            <v>1</v>
          </cell>
          <cell r="D4347">
            <v>1</v>
          </cell>
          <cell r="E4347" t="str">
            <v>Sobre Pedido</v>
          </cell>
          <cell r="F4347">
            <v>28</v>
          </cell>
        </row>
        <row r="4348">
          <cell r="A4348">
            <v>35227</v>
          </cell>
          <cell r="B4348" t="str">
            <v>RECIPIENTE P/MANEJO HIELO RB</v>
          </cell>
          <cell r="C4348">
            <v>1</v>
          </cell>
          <cell r="D4348">
            <v>1</v>
          </cell>
          <cell r="E4348" t="str">
            <v>Sobre Pedido</v>
          </cell>
          <cell r="F4348">
            <v>28</v>
          </cell>
        </row>
        <row r="4349">
          <cell r="A4349">
            <v>35228</v>
          </cell>
          <cell r="B4349" t="str">
            <v>RACK 24" x 36" P/ESTIBAR RB</v>
          </cell>
          <cell r="C4349">
            <v>1</v>
          </cell>
          <cell r="D4349">
            <v>1</v>
          </cell>
          <cell r="E4349" t="str">
            <v>Sobre Pedido</v>
          </cell>
          <cell r="F4349">
            <v>28</v>
          </cell>
        </row>
        <row r="4350">
          <cell r="A4350">
            <v>35229</v>
          </cell>
          <cell r="B4350" t="str">
            <v>PAÑO HYGEN ROJO RB</v>
          </cell>
          <cell r="C4350">
            <v>12</v>
          </cell>
          <cell r="D4350">
            <v>12</v>
          </cell>
          <cell r="E4350" t="str">
            <v>Sobre Pedido</v>
          </cell>
          <cell r="F4350">
            <v>28</v>
          </cell>
        </row>
        <row r="4351">
          <cell r="A4351">
            <v>35230</v>
          </cell>
          <cell r="B4351" t="str">
            <v>PAÑO HYGEN VERDE RB</v>
          </cell>
          <cell r="C4351">
            <v>12</v>
          </cell>
          <cell r="D4351">
            <v>12</v>
          </cell>
          <cell r="E4351" t="str">
            <v>Sobre Pedido</v>
          </cell>
          <cell r="F4351">
            <v>28</v>
          </cell>
        </row>
        <row r="4352">
          <cell r="A4352">
            <v>35231</v>
          </cell>
          <cell r="B4352" t="str">
            <v>PAÑO HYGEN AZUL RB</v>
          </cell>
          <cell r="C4352">
            <v>12</v>
          </cell>
          <cell r="D4352">
            <v>12</v>
          </cell>
          <cell r="E4352" t="str">
            <v>Sobre Pedido</v>
          </cell>
          <cell r="F4352">
            <v>28</v>
          </cell>
        </row>
        <row r="4353">
          <cell r="A4353">
            <v>35232</v>
          </cell>
          <cell r="B4353" t="str">
            <v>PAÑO HYGEN AMARILLO RB</v>
          </cell>
          <cell r="C4353">
            <v>12</v>
          </cell>
          <cell r="D4353">
            <v>12</v>
          </cell>
          <cell r="E4353" t="str">
            <v>Sobre Pedido</v>
          </cell>
          <cell r="F4353">
            <v>28</v>
          </cell>
        </row>
        <row r="4354">
          <cell r="A4354">
            <v>35233</v>
          </cell>
          <cell r="B4354" t="str">
            <v>BASTON DE ALUMINIO RB</v>
          </cell>
          <cell r="C4354">
            <v>12</v>
          </cell>
          <cell r="D4354">
            <v>12</v>
          </cell>
          <cell r="E4354" t="str">
            <v>Sobre Pedido</v>
          </cell>
          <cell r="F4354">
            <v>28</v>
          </cell>
        </row>
        <row r="4355">
          <cell r="A4355">
            <v>35234</v>
          </cell>
          <cell r="B4355" t="str">
            <v>CAJON ROJO P/CARRO UTIL. RB</v>
          </cell>
          <cell r="C4355">
            <v>1</v>
          </cell>
          <cell r="D4355">
            <v>1</v>
          </cell>
          <cell r="E4355" t="str">
            <v>Sobre Pedido</v>
          </cell>
          <cell r="F4355">
            <v>28</v>
          </cell>
        </row>
        <row r="4356">
          <cell r="A4356">
            <v>35235</v>
          </cell>
          <cell r="B4356" t="str">
            <v>CARRO UTILITARIO RB</v>
          </cell>
          <cell r="C4356">
            <v>1</v>
          </cell>
          <cell r="D4356">
            <v>1</v>
          </cell>
          <cell r="E4356" t="str">
            <v>Sobre Pedido</v>
          </cell>
          <cell r="F4356">
            <v>28</v>
          </cell>
        </row>
        <row r="4357">
          <cell r="A4357">
            <v>35236</v>
          </cell>
          <cell r="B4357" t="str">
            <v>ESTACION DE RECICLAJE RB</v>
          </cell>
          <cell r="C4357">
            <v>3</v>
          </cell>
          <cell r="D4357">
            <v>3</v>
          </cell>
          <cell r="E4357" t="str">
            <v>Sobre Pedido</v>
          </cell>
          <cell r="F4357">
            <v>42</v>
          </cell>
        </row>
        <row r="4358">
          <cell r="A4358">
            <v>35237</v>
          </cell>
          <cell r="B4358" t="str">
            <v>TAPA VAIVEN CAFE RB</v>
          </cell>
          <cell r="C4358">
            <v>1</v>
          </cell>
          <cell r="D4358">
            <v>1</v>
          </cell>
          <cell r="E4358" t="str">
            <v>Sobre Pedido</v>
          </cell>
          <cell r="F4358">
            <v>21</v>
          </cell>
        </row>
        <row r="4359">
          <cell r="A4359">
            <v>35238</v>
          </cell>
          <cell r="B4359" t="str">
            <v>LLAVE AUTOMATICA RB</v>
          </cell>
          <cell r="C4359">
            <v>1</v>
          </cell>
          <cell r="D4359">
            <v>1</v>
          </cell>
          <cell r="E4359" t="str">
            <v>Sobre Pedido</v>
          </cell>
          <cell r="F4359">
            <v>21</v>
          </cell>
        </row>
        <row r="4360">
          <cell r="A4360">
            <v>35239</v>
          </cell>
          <cell r="B4360" t="str">
            <v>CONTENEDOR DESECHO CIGARROS RB</v>
          </cell>
          <cell r="C4360">
            <v>1</v>
          </cell>
          <cell r="D4360">
            <v>1</v>
          </cell>
          <cell r="E4360" t="str">
            <v>Sobre Pedido</v>
          </cell>
          <cell r="F4360">
            <v>21</v>
          </cell>
        </row>
        <row r="4361">
          <cell r="A4361">
            <v>35240</v>
          </cell>
          <cell r="B4361" t="str">
            <v>ESTACION FUMADORES METROPOLITA</v>
          </cell>
          <cell r="C4361">
            <v>1</v>
          </cell>
          <cell r="D4361">
            <v>1</v>
          </cell>
          <cell r="E4361" t="str">
            <v>Sobre Pedido</v>
          </cell>
          <cell r="F4361">
            <v>28</v>
          </cell>
        </row>
        <row r="4362">
          <cell r="A4362">
            <v>35241</v>
          </cell>
          <cell r="B4362" t="str">
            <v>REFACCIONES LLANTAS RB</v>
          </cell>
          <cell r="C4362">
            <v>2</v>
          </cell>
          <cell r="D4362">
            <v>2</v>
          </cell>
          <cell r="E4362" t="str">
            <v>Sobre Pedido</v>
          </cell>
          <cell r="F4362">
            <v>28</v>
          </cell>
        </row>
        <row r="4363">
          <cell r="A4363">
            <v>35242</v>
          </cell>
          <cell r="B4363" t="str">
            <v>BRUTE 20 GAL AZUL RB</v>
          </cell>
          <cell r="C4363">
            <v>6</v>
          </cell>
          <cell r="D4363">
            <v>6</v>
          </cell>
          <cell r="E4363" t="str">
            <v>Sobre Pedido</v>
          </cell>
          <cell r="F4363">
            <v>28</v>
          </cell>
        </row>
        <row r="4364">
          <cell r="A4364">
            <v>35243</v>
          </cell>
          <cell r="B4364" t="str">
            <v>BRUTE 20 GAL AMARILLO RB</v>
          </cell>
          <cell r="C4364">
            <v>6</v>
          </cell>
          <cell r="D4364">
            <v>6</v>
          </cell>
          <cell r="E4364" t="str">
            <v>Sobre Pedido</v>
          </cell>
          <cell r="F4364">
            <v>28</v>
          </cell>
        </row>
        <row r="4365">
          <cell r="A4365">
            <v>35244</v>
          </cell>
          <cell r="B4365" t="str">
            <v>DOLLY BRUTE SILENCIOSO RB</v>
          </cell>
          <cell r="C4365">
            <v>2</v>
          </cell>
          <cell r="D4365">
            <v>2</v>
          </cell>
          <cell r="E4365" t="str">
            <v>Sobre Pedido</v>
          </cell>
          <cell r="F4365">
            <v>28</v>
          </cell>
        </row>
        <row r="4366">
          <cell r="A4366">
            <v>35245</v>
          </cell>
          <cell r="B4366" t="str">
            <v>BRUTE PROSAVE BLANCO RB</v>
          </cell>
          <cell r="C4366">
            <v>1</v>
          </cell>
          <cell r="D4366">
            <v>1</v>
          </cell>
          <cell r="E4366" t="str">
            <v>Sobre Pedido</v>
          </cell>
          <cell r="F4366">
            <v>28</v>
          </cell>
        </row>
        <row r="4367">
          <cell r="A4367">
            <v>35246</v>
          </cell>
          <cell r="B4367" t="str">
            <v>ECO URINAL RB</v>
          </cell>
          <cell r="C4367">
            <v>1</v>
          </cell>
          <cell r="D4367">
            <v>1</v>
          </cell>
          <cell r="E4367" t="str">
            <v>Sobre Pedido</v>
          </cell>
          <cell r="F4367">
            <v>28</v>
          </cell>
        </row>
        <row r="4368">
          <cell r="A4368">
            <v>35247</v>
          </cell>
          <cell r="B4368" t="str">
            <v>ECO BUG TABLETS RB</v>
          </cell>
          <cell r="C4368">
            <v>12</v>
          </cell>
          <cell r="D4368">
            <v>12</v>
          </cell>
          <cell r="E4368" t="str">
            <v>Sobre Pedido</v>
          </cell>
          <cell r="F4368">
            <v>28</v>
          </cell>
        </row>
        <row r="4369">
          <cell r="A4369">
            <v>35248</v>
          </cell>
          <cell r="B4369" t="str">
            <v>LLAVE P/CARTUCHO ECO URINAL RB</v>
          </cell>
          <cell r="C4369">
            <v>1</v>
          </cell>
          <cell r="D4369">
            <v>1</v>
          </cell>
          <cell r="E4369" t="str">
            <v>Sobre Pedido</v>
          </cell>
          <cell r="F4369">
            <v>28</v>
          </cell>
        </row>
        <row r="4370">
          <cell r="A4370">
            <v>35249</v>
          </cell>
          <cell r="B4370" t="str">
            <v>BRUTE 55 GAL AZUL RB</v>
          </cell>
          <cell r="C4370">
            <v>3</v>
          </cell>
          <cell r="D4370">
            <v>3</v>
          </cell>
          <cell r="E4370" t="str">
            <v>Sobre Pedido</v>
          </cell>
          <cell r="F4370">
            <v>28</v>
          </cell>
        </row>
        <row r="4371">
          <cell r="A4371">
            <v>35250</v>
          </cell>
          <cell r="B4371" t="str">
            <v>CONTENEDOR C/RUEDAS 95 GAL</v>
          </cell>
          <cell r="C4371">
            <v>1</v>
          </cell>
          <cell r="D4371">
            <v>1</v>
          </cell>
          <cell r="E4371" t="str">
            <v>Sobre Pedido</v>
          </cell>
          <cell r="F4371">
            <v>28</v>
          </cell>
        </row>
        <row r="4372">
          <cell r="A4372">
            <v>35251</v>
          </cell>
          <cell r="B4372" t="str">
            <v>CARTUCHO P/ECO URINAL RB</v>
          </cell>
          <cell r="C4372">
            <v>1</v>
          </cell>
          <cell r="D4372">
            <v>1</v>
          </cell>
          <cell r="E4372" t="str">
            <v>Sobre Pedido</v>
          </cell>
          <cell r="F4372">
            <v>28</v>
          </cell>
        </row>
        <row r="4373">
          <cell r="A4373">
            <v>35252</v>
          </cell>
          <cell r="B4373" t="str">
            <v>CARRO P/AMA DE LLAVES, DE LUJO</v>
          </cell>
          <cell r="C4373">
            <v>1</v>
          </cell>
          <cell r="D4373">
            <v>1</v>
          </cell>
          <cell r="E4373" t="str">
            <v>Sobre Pedido</v>
          </cell>
          <cell r="F4373">
            <v>28</v>
          </cell>
        </row>
        <row r="4374">
          <cell r="A4374">
            <v>35253</v>
          </cell>
          <cell r="B4374" t="str">
            <v>LLAVE H2 CAJA C/50</v>
          </cell>
          <cell r="C4374">
            <v>1</v>
          </cell>
          <cell r="D4374">
            <v>1</v>
          </cell>
          <cell r="E4374" t="str">
            <v>Sobre Pedido</v>
          </cell>
          <cell r="F4374">
            <v>28</v>
          </cell>
        </row>
        <row r="4375">
          <cell r="A4375">
            <v>35254</v>
          </cell>
          <cell r="B4375" t="str">
            <v>BOTE EXTERIOR ACERO AZUL RB</v>
          </cell>
          <cell r="C4375">
            <v>1</v>
          </cell>
          <cell r="D4375">
            <v>1</v>
          </cell>
          <cell r="E4375" t="str">
            <v>Sobre Pedido</v>
          </cell>
          <cell r="F4375">
            <v>28</v>
          </cell>
        </row>
        <row r="4376">
          <cell r="A4376">
            <v>35255</v>
          </cell>
          <cell r="B4376" t="str">
            <v>TAPA P/BOTE EXTERIOR ROJA RB</v>
          </cell>
          <cell r="C4376">
            <v>1</v>
          </cell>
          <cell r="D4376">
            <v>1</v>
          </cell>
          <cell r="E4376" t="str">
            <v>Sobre Pedido</v>
          </cell>
          <cell r="F4376">
            <v>28</v>
          </cell>
        </row>
        <row r="4377">
          <cell r="A4377">
            <v>35256</v>
          </cell>
          <cell r="B4377" t="str">
            <v>INVADER HANDLE 54 LARGE FBRGLS</v>
          </cell>
          <cell r="C4377">
            <v>12</v>
          </cell>
          <cell r="D4377">
            <v>12</v>
          </cell>
          <cell r="E4377" t="str">
            <v>Sobre Pedido</v>
          </cell>
          <cell r="F4377">
            <v>28</v>
          </cell>
        </row>
        <row r="4378">
          <cell r="A4378">
            <v>35257</v>
          </cell>
          <cell r="B4378" t="str">
            <v>BARRICADA DE PRECAUCION RB</v>
          </cell>
          <cell r="C4378">
            <v>1</v>
          </cell>
          <cell r="D4378">
            <v>1</v>
          </cell>
          <cell r="E4378" t="str">
            <v>Sobre Pedido</v>
          </cell>
          <cell r="F4378">
            <v>28</v>
          </cell>
        </row>
        <row r="4379">
          <cell r="A4379">
            <v>35258</v>
          </cell>
          <cell r="B4379" t="str">
            <v>BOTE STEP ON BLANCO RB</v>
          </cell>
          <cell r="C4379">
            <v>1</v>
          </cell>
          <cell r="D4379">
            <v>1</v>
          </cell>
          <cell r="E4379" t="str">
            <v>Sobre Pedido</v>
          </cell>
          <cell r="F4379">
            <v>28</v>
          </cell>
        </row>
        <row r="4380">
          <cell r="A4380">
            <v>35259</v>
          </cell>
          <cell r="B4380" t="str">
            <v>CUBETA 29L CON EXPRIMIDOR TAN</v>
          </cell>
          <cell r="C4380">
            <v>1</v>
          </cell>
          <cell r="D4380">
            <v>1</v>
          </cell>
          <cell r="E4380" t="str">
            <v>Stock</v>
          </cell>
          <cell r="F4380">
            <v>8</v>
          </cell>
        </row>
        <row r="4381">
          <cell r="A4381">
            <v>35260</v>
          </cell>
          <cell r="B4381" t="str">
            <v>RESORTE CUBETA EXPRIMIDORA RB</v>
          </cell>
          <cell r="C4381">
            <v>12</v>
          </cell>
          <cell r="D4381">
            <v>12</v>
          </cell>
          <cell r="E4381" t="str">
            <v>Sobre Pedido</v>
          </cell>
          <cell r="F4381">
            <v>28</v>
          </cell>
        </row>
        <row r="4382">
          <cell r="A4382">
            <v>35261</v>
          </cell>
          <cell r="B4382" t="str">
            <v>CENICERO INFINITY NEGRO RB</v>
          </cell>
          <cell r="C4382">
            <v>1</v>
          </cell>
          <cell r="D4382">
            <v>1</v>
          </cell>
          <cell r="E4382" t="str">
            <v>Sobre Pedido</v>
          </cell>
          <cell r="F4382">
            <v>28</v>
          </cell>
        </row>
        <row r="4383">
          <cell r="A4383">
            <v>35262</v>
          </cell>
          <cell r="B4383" t="str">
            <v>TAPA BRUTE 20 GAL GRIS RB</v>
          </cell>
          <cell r="C4383">
            <v>6</v>
          </cell>
          <cell r="D4383">
            <v>6</v>
          </cell>
          <cell r="E4383" t="str">
            <v>Sobre Pedido</v>
          </cell>
          <cell r="F4383">
            <v>28</v>
          </cell>
        </row>
        <row r="4384">
          <cell r="A4384">
            <v>35263</v>
          </cell>
          <cell r="B4384" t="str">
            <v>TECHO PROTECTOR NEGRO RB</v>
          </cell>
          <cell r="C4384">
            <v>1</v>
          </cell>
          <cell r="D4384">
            <v>1</v>
          </cell>
          <cell r="E4384" t="str">
            <v>Sobre Pedido</v>
          </cell>
          <cell r="F4384">
            <v>28</v>
          </cell>
        </row>
        <row r="4385">
          <cell r="A4385">
            <v>35264</v>
          </cell>
          <cell r="B4385" t="str">
            <v>PUERTAS NEGRAS CARRITO RB</v>
          </cell>
          <cell r="C4385">
            <v>1</v>
          </cell>
          <cell r="D4385">
            <v>1</v>
          </cell>
          <cell r="E4385" t="str">
            <v>Sobre Pedido</v>
          </cell>
          <cell r="F4385">
            <v>28</v>
          </cell>
        </row>
        <row r="4386">
          <cell r="A4386">
            <v>35265</v>
          </cell>
          <cell r="B4386" t="str">
            <v>BOTE BRUTE C/TAPA EMBUDO NEGRO</v>
          </cell>
          <cell r="C4386">
            <v>1</v>
          </cell>
          <cell r="D4386">
            <v>1</v>
          </cell>
          <cell r="E4386" t="str">
            <v>Sobre Pedido</v>
          </cell>
          <cell r="F4386">
            <v>28</v>
          </cell>
        </row>
        <row r="4387">
          <cell r="A4387">
            <v>35266</v>
          </cell>
          <cell r="B4387" t="str">
            <v>TAPA UNTOUCHABLE GRIS RB</v>
          </cell>
          <cell r="C4387">
            <v>6</v>
          </cell>
          <cell r="D4387">
            <v>6</v>
          </cell>
          <cell r="E4387" t="str">
            <v>Sobre Pedido</v>
          </cell>
          <cell r="F4387">
            <v>28</v>
          </cell>
        </row>
        <row r="4388">
          <cell r="A4388">
            <v>35267</v>
          </cell>
          <cell r="B4388" t="str">
            <v>PUERTAS PARA GABINETE RB</v>
          </cell>
          <cell r="C4388">
            <v>1</v>
          </cell>
          <cell r="D4388">
            <v>1</v>
          </cell>
          <cell r="E4388" t="str">
            <v>Sobre Pedido</v>
          </cell>
          <cell r="F4388">
            <v>28</v>
          </cell>
        </row>
        <row r="4389">
          <cell r="A4389">
            <v>35268</v>
          </cell>
          <cell r="B4389" t="str">
            <v>TAPA DOMO SUPERIOR BRUTE 32GAL</v>
          </cell>
          <cell r="C4389">
            <v>1</v>
          </cell>
          <cell r="D4389">
            <v>1</v>
          </cell>
          <cell r="E4389" t="str">
            <v>Sobre Pedido</v>
          </cell>
          <cell r="F4389">
            <v>28</v>
          </cell>
        </row>
        <row r="4390">
          <cell r="A4390">
            <v>35269</v>
          </cell>
          <cell r="B4390" t="str">
            <v>TAPA DOMO SUPERIOR BRUTE 32GAL</v>
          </cell>
          <cell r="C4390">
            <v>1</v>
          </cell>
          <cell r="D4390">
            <v>1</v>
          </cell>
          <cell r="E4390" t="str">
            <v>Sobre Pedido</v>
          </cell>
          <cell r="F4390">
            <v>28</v>
          </cell>
        </row>
        <row r="4391">
          <cell r="A4391">
            <v>35270</v>
          </cell>
          <cell r="B4391" t="str">
            <v>TAPA DOMO SUPERIOR BRUTE 32GAL</v>
          </cell>
          <cell r="C4391">
            <v>1</v>
          </cell>
          <cell r="D4391">
            <v>1</v>
          </cell>
          <cell r="E4391" t="str">
            <v>Sobre Pedido</v>
          </cell>
          <cell r="F4391">
            <v>28</v>
          </cell>
        </row>
        <row r="4392">
          <cell r="A4392">
            <v>35271</v>
          </cell>
          <cell r="B4392" t="str">
            <v>EXPRIMIDOR DE PRENSA LATERAL</v>
          </cell>
          <cell r="C4392">
            <v>2</v>
          </cell>
          <cell r="D4392">
            <v>2</v>
          </cell>
          <cell r="E4392" t="str">
            <v>Sobre Pedido</v>
          </cell>
          <cell r="F4392">
            <v>28</v>
          </cell>
        </row>
        <row r="4393">
          <cell r="A4393">
            <v>35272</v>
          </cell>
          <cell r="B4393" t="str">
            <v>CONTENEDOR DE PARED SLIM JIM</v>
          </cell>
          <cell r="C4393">
            <v>1</v>
          </cell>
          <cell r="D4393">
            <v>1</v>
          </cell>
          <cell r="E4393" t="str">
            <v>Sobre Pedido</v>
          </cell>
          <cell r="F4393">
            <v>28</v>
          </cell>
        </row>
        <row r="4394">
          <cell r="A4394">
            <v>35273</v>
          </cell>
          <cell r="B4394" t="str">
            <v>CONTENEDOR CON RUEDAS BRUTE</v>
          </cell>
          <cell r="C4394">
            <v>2</v>
          </cell>
          <cell r="D4394">
            <v>2</v>
          </cell>
          <cell r="E4394" t="str">
            <v>Sobre Pedido</v>
          </cell>
          <cell r="F4394">
            <v>28</v>
          </cell>
        </row>
        <row r="4395">
          <cell r="A4395">
            <v>35274</v>
          </cell>
          <cell r="B4395" t="str">
            <v>CONTENEDOR CON RUEDAS BRUTE</v>
          </cell>
          <cell r="C4395">
            <v>2</v>
          </cell>
          <cell r="D4395">
            <v>2</v>
          </cell>
          <cell r="E4395" t="str">
            <v>Sobre Pedido</v>
          </cell>
          <cell r="F4395">
            <v>28</v>
          </cell>
        </row>
        <row r="4396">
          <cell r="A4396">
            <v>35275</v>
          </cell>
          <cell r="B4396" t="str">
            <v>TRAPEADOR DE ALGODON</v>
          </cell>
          <cell r="C4396">
            <v>6</v>
          </cell>
          <cell r="D4396">
            <v>6</v>
          </cell>
          <cell r="E4396" t="str">
            <v>Stock</v>
          </cell>
          <cell r="F4396">
            <v>8</v>
          </cell>
        </row>
        <row r="4397">
          <cell r="A4397">
            <v>35276</v>
          </cell>
          <cell r="B4397" t="str">
            <v>TRAPEADOR DE ALGODON SUPER</v>
          </cell>
          <cell r="C4397">
            <v>6</v>
          </cell>
          <cell r="D4397">
            <v>6</v>
          </cell>
          <cell r="E4397" t="str">
            <v>Stock</v>
          </cell>
          <cell r="F4397">
            <v>8</v>
          </cell>
        </row>
        <row r="4398">
          <cell r="A4398">
            <v>35277</v>
          </cell>
          <cell r="B4398" t="str">
            <v>TRAPEADOR DE MEZCLA SUPER</v>
          </cell>
          <cell r="C4398">
            <v>6</v>
          </cell>
          <cell r="D4398">
            <v>6</v>
          </cell>
          <cell r="E4398" t="str">
            <v>Stock</v>
          </cell>
          <cell r="F4398">
            <v>8</v>
          </cell>
        </row>
        <row r="4399">
          <cell r="A4399">
            <v>35278</v>
          </cell>
          <cell r="B4399" t="str">
            <v>TRAPEADOR DE MEZCLA SUPER</v>
          </cell>
          <cell r="C4399">
            <v>6</v>
          </cell>
          <cell r="D4399">
            <v>6</v>
          </cell>
          <cell r="E4399" t="str">
            <v>Stock</v>
          </cell>
          <cell r="F4399">
            <v>8</v>
          </cell>
        </row>
        <row r="4400">
          <cell r="A4400">
            <v>35279</v>
          </cell>
          <cell r="B4400" t="str">
            <v>ESTANTERIA MOVIL DE 4 REPISAS</v>
          </cell>
          <cell r="C4400">
            <v>1</v>
          </cell>
          <cell r="D4400">
            <v>1</v>
          </cell>
          <cell r="E4400" t="str">
            <v>Sobre Pedido</v>
          </cell>
          <cell r="F4400">
            <v>28</v>
          </cell>
        </row>
        <row r="4401">
          <cell r="A4401">
            <v>35280</v>
          </cell>
          <cell r="B4401" t="str">
            <v>CONTENEDOR BRUTE C/RUEDAS 360L</v>
          </cell>
          <cell r="C4401">
            <v>1</v>
          </cell>
          <cell r="D4401">
            <v>1</v>
          </cell>
          <cell r="E4401" t="str">
            <v>Sobre Pedido</v>
          </cell>
          <cell r="F4401">
            <v>28</v>
          </cell>
        </row>
        <row r="4402">
          <cell r="A4402">
            <v>35281</v>
          </cell>
          <cell r="B4402" t="str">
            <v>BANDEJA P/SILLA BEBE PLATINUM</v>
          </cell>
          <cell r="C4402">
            <v>1</v>
          </cell>
          <cell r="D4402">
            <v>1</v>
          </cell>
          <cell r="E4402" t="str">
            <v>Sobre Pedido</v>
          </cell>
          <cell r="F4402">
            <v>28</v>
          </cell>
        </row>
        <row r="4403">
          <cell r="A4403">
            <v>35282</v>
          </cell>
          <cell r="B4403" t="str">
            <v>COLUMNA P/FUMADORES GRIS META</v>
          </cell>
          <cell r="C4403">
            <v>1</v>
          </cell>
          <cell r="D4403">
            <v>1</v>
          </cell>
          <cell r="E4403" t="str">
            <v>Sobre Pedido</v>
          </cell>
          <cell r="F4403">
            <v>28</v>
          </cell>
        </row>
        <row r="4404">
          <cell r="A4404">
            <v>35283</v>
          </cell>
          <cell r="B4404" t="str">
            <v>CONTENEDOR CENICERO SIN PUERTA</v>
          </cell>
          <cell r="C4404">
            <v>1</v>
          </cell>
          <cell r="D4404">
            <v>1</v>
          </cell>
          <cell r="E4404" t="str">
            <v>Sobre Pedido</v>
          </cell>
          <cell r="F4404">
            <v>28</v>
          </cell>
        </row>
        <row r="4405">
          <cell r="A4405">
            <v>35284</v>
          </cell>
          <cell r="B4405" t="str">
            <v>CONTENEDOR PEDAL 30 LTS BLANCO</v>
          </cell>
          <cell r="C4405">
            <v>1</v>
          </cell>
          <cell r="D4405">
            <v>1</v>
          </cell>
          <cell r="E4405" t="str">
            <v>Stock</v>
          </cell>
          <cell r="F4405">
            <v>8</v>
          </cell>
        </row>
        <row r="4406">
          <cell r="A4406">
            <v>35285</v>
          </cell>
          <cell r="B4406" t="str">
            <v>CONTENEDOR TERMICO CATERMAX 89</v>
          </cell>
          <cell r="C4406">
            <v>1</v>
          </cell>
          <cell r="D4406">
            <v>1</v>
          </cell>
          <cell r="E4406" t="str">
            <v>Sobre Pedido</v>
          </cell>
          <cell r="F4406">
            <v>28</v>
          </cell>
        </row>
        <row r="4407">
          <cell r="A4407">
            <v>35286</v>
          </cell>
          <cell r="B4407" t="str">
            <v>TRAPEADOR ALGODON BLANCO SUPER</v>
          </cell>
          <cell r="C4407">
            <v>6</v>
          </cell>
          <cell r="D4407">
            <v>6</v>
          </cell>
          <cell r="E4407" t="str">
            <v>Sobre Pedido</v>
          </cell>
          <cell r="F4407">
            <v>28</v>
          </cell>
        </row>
        <row r="4408">
          <cell r="A4408">
            <v>35287</v>
          </cell>
          <cell r="B4408" t="str">
            <v>SEÑAL PISO 2  CARAS C/ADVERTEN</v>
          </cell>
          <cell r="C4408">
            <v>6</v>
          </cell>
          <cell r="D4408">
            <v>6</v>
          </cell>
          <cell r="E4408" t="str">
            <v>Sobre Pedido</v>
          </cell>
          <cell r="F4408">
            <v>28</v>
          </cell>
        </row>
        <row r="4409">
          <cell r="A4409">
            <v>35288</v>
          </cell>
          <cell r="B4409" t="str">
            <v>TAPA UNTOUCHABLE MEDIO CIRCULO</v>
          </cell>
          <cell r="C4409">
            <v>4</v>
          </cell>
          <cell r="D4409">
            <v>4</v>
          </cell>
          <cell r="E4409" t="str">
            <v>Sobre Pedido</v>
          </cell>
          <cell r="F4409">
            <v>28</v>
          </cell>
        </row>
        <row r="4410">
          <cell r="A4410">
            <v>35289</v>
          </cell>
          <cell r="B4410" t="str">
            <v>TAPA CUADRADA UNTOUCHABLE OSCI</v>
          </cell>
          <cell r="C4410">
            <v>4</v>
          </cell>
          <cell r="D4410">
            <v>4</v>
          </cell>
          <cell r="E4410" t="str">
            <v>Sobre Pedido</v>
          </cell>
          <cell r="F4410">
            <v>28</v>
          </cell>
        </row>
        <row r="4411">
          <cell r="A4411">
            <v>35290</v>
          </cell>
          <cell r="B4411" t="str">
            <v>CONTENEDOR CUADRADO UNTOUCHABL</v>
          </cell>
          <cell r="C4411">
            <v>4</v>
          </cell>
          <cell r="D4411">
            <v>4</v>
          </cell>
          <cell r="E4411" t="str">
            <v>Sobre Pedido</v>
          </cell>
          <cell r="F4411">
            <v>28</v>
          </cell>
        </row>
        <row r="4412">
          <cell r="A4412">
            <v>35291</v>
          </cell>
          <cell r="B4412" t="str">
            <v>TAPA EMBUDO UNTOUCHABLE COLOR</v>
          </cell>
          <cell r="C4412">
            <v>4</v>
          </cell>
          <cell r="D4412">
            <v>4</v>
          </cell>
          <cell r="E4412" t="str">
            <v>Stock</v>
          </cell>
          <cell r="F4412">
            <v>8</v>
          </cell>
        </row>
        <row r="4413">
          <cell r="A4413">
            <v>35292</v>
          </cell>
          <cell r="B4413" t="str">
            <v>CONTENEDOR REDONDO UNTOUCHABLE</v>
          </cell>
          <cell r="C4413">
            <v>4</v>
          </cell>
          <cell r="D4413">
            <v>4</v>
          </cell>
          <cell r="E4413" t="str">
            <v>Stock</v>
          </cell>
          <cell r="F4413">
            <v>8</v>
          </cell>
        </row>
        <row r="4414">
          <cell r="A4414">
            <v>35293</v>
          </cell>
          <cell r="B4414" t="str">
            <v>CARRO DE PLATAFORMA P/ TRABAJO</v>
          </cell>
          <cell r="C4414">
            <v>1</v>
          </cell>
          <cell r="D4414">
            <v>1</v>
          </cell>
          <cell r="E4414" t="str">
            <v>Sobre Pedido</v>
          </cell>
          <cell r="F4414">
            <v>28</v>
          </cell>
        </row>
        <row r="4415">
          <cell r="A4415">
            <v>35294</v>
          </cell>
          <cell r="B4415" t="str">
            <v>BANQUILLO PLEGABLE DOS  ESCALO</v>
          </cell>
          <cell r="C4415">
            <v>3</v>
          </cell>
          <cell r="D4415">
            <v>3</v>
          </cell>
          <cell r="E4415" t="str">
            <v>Sobre Pedido</v>
          </cell>
          <cell r="F4415">
            <v>28</v>
          </cell>
        </row>
        <row r="4416">
          <cell r="A4416">
            <v>35295</v>
          </cell>
          <cell r="B4416" t="str">
            <v>CUBETA P/AGUA SUCIA COLOR  AMA</v>
          </cell>
          <cell r="C4416">
            <v>6</v>
          </cell>
          <cell r="D4416">
            <v>6</v>
          </cell>
          <cell r="E4416" t="str">
            <v>Sobre Pedido</v>
          </cell>
          <cell r="F4416">
            <v>28</v>
          </cell>
        </row>
        <row r="4417">
          <cell r="A4417">
            <v>35296</v>
          </cell>
          <cell r="B4417" t="str">
            <v>TRAPEADOR CLEAN ROOM RB</v>
          </cell>
          <cell r="C4417">
            <v>12</v>
          </cell>
          <cell r="D4417">
            <v>12</v>
          </cell>
          <cell r="E4417" t="str">
            <v>Sobre Pedido</v>
          </cell>
          <cell r="F4417">
            <v>28</v>
          </cell>
        </row>
        <row r="4418">
          <cell r="A4418">
            <v>35297</v>
          </cell>
          <cell r="B4418" t="str">
            <v>RECIPIENTE ACERO INOXIDABLE P/</v>
          </cell>
          <cell r="C4418">
            <v>1</v>
          </cell>
          <cell r="D4418">
            <v>1</v>
          </cell>
          <cell r="E4418" t="str">
            <v>Sobre Pedido</v>
          </cell>
          <cell r="F4418">
            <v>28</v>
          </cell>
        </row>
        <row r="4419">
          <cell r="A4419">
            <v>35298</v>
          </cell>
          <cell r="B4419" t="str">
            <v>CONTENEDOR PEDAL BLANCO 4.5LTS</v>
          </cell>
          <cell r="C4419">
            <v>1</v>
          </cell>
          <cell r="D4419">
            <v>1</v>
          </cell>
          <cell r="E4419" t="str">
            <v>Sobre Pedido</v>
          </cell>
          <cell r="F4419">
            <v>28</v>
          </cell>
        </row>
        <row r="4420">
          <cell r="A4420">
            <v>35299</v>
          </cell>
          <cell r="B4420" t="str">
            <v>CONTENEDOR PARED SLIM JIM AZUL</v>
          </cell>
          <cell r="C4420">
            <v>1</v>
          </cell>
          <cell r="D4420">
            <v>1</v>
          </cell>
          <cell r="E4420" t="str">
            <v>Sobre Pedido</v>
          </cell>
          <cell r="F4420">
            <v>28</v>
          </cell>
        </row>
        <row r="4421">
          <cell r="A4421">
            <v>35300</v>
          </cell>
          <cell r="B4421" t="str">
            <v>CONTENEDOR PARED SLIM JIM  VER</v>
          </cell>
          <cell r="C4421">
            <v>1</v>
          </cell>
          <cell r="D4421">
            <v>1</v>
          </cell>
          <cell r="E4421" t="str">
            <v>Sobre Pedido</v>
          </cell>
          <cell r="F4421">
            <v>28</v>
          </cell>
        </row>
        <row r="4422">
          <cell r="A4422">
            <v>35301</v>
          </cell>
          <cell r="B4422" t="str">
            <v>CONTENEDOR PARED SLIM JIM  AMA</v>
          </cell>
          <cell r="C4422">
            <v>1</v>
          </cell>
          <cell r="D4422">
            <v>1</v>
          </cell>
          <cell r="E4422" t="str">
            <v>Sobre Pedido</v>
          </cell>
          <cell r="F4422">
            <v>28</v>
          </cell>
        </row>
        <row r="4423">
          <cell r="A4423">
            <v>35302</v>
          </cell>
          <cell r="B4423" t="str">
            <v>DEPOSITO RELLENADO PORTATIL RB</v>
          </cell>
          <cell r="C4423">
            <v>1</v>
          </cell>
          <cell r="D4423">
            <v>1</v>
          </cell>
          <cell r="E4423" t="str">
            <v>Sobre Pedido</v>
          </cell>
          <cell r="F4423">
            <v>28</v>
          </cell>
        </row>
        <row r="4424">
          <cell r="A4424">
            <v>35303</v>
          </cell>
          <cell r="B4424" t="str">
            <v>ARMAZON CON JALADOR  QUICK-CON</v>
          </cell>
          <cell r="C4424">
            <v>6</v>
          </cell>
          <cell r="D4424">
            <v>6</v>
          </cell>
          <cell r="E4424" t="str">
            <v>Sobre Pedido</v>
          </cell>
          <cell r="F4424">
            <v>28</v>
          </cell>
        </row>
        <row r="4425">
          <cell r="A4425">
            <v>35304</v>
          </cell>
          <cell r="B4425" t="str">
            <v>TRAPEADOR MICROFIBRA AZUL 61CM</v>
          </cell>
          <cell r="C4425">
            <v>12</v>
          </cell>
          <cell r="D4425">
            <v>12</v>
          </cell>
          <cell r="E4425" t="str">
            <v>Sobre Pedido</v>
          </cell>
          <cell r="F4425">
            <v>28</v>
          </cell>
        </row>
        <row r="4426">
          <cell r="A4426">
            <v>35305</v>
          </cell>
          <cell r="B4426" t="str">
            <v>BASTON ERGO AJUSTABLE QUICK-CO</v>
          </cell>
          <cell r="C4426">
            <v>6</v>
          </cell>
          <cell r="D4426">
            <v>6</v>
          </cell>
          <cell r="E4426" t="str">
            <v>Sobre Pedido</v>
          </cell>
          <cell r="F4426">
            <v>28</v>
          </cell>
        </row>
        <row r="4427">
          <cell r="A4427">
            <v>35306</v>
          </cell>
          <cell r="B4427" t="str">
            <v>ARMAZON QUICK-CONNECT LIMPIEZA</v>
          </cell>
          <cell r="C4427">
            <v>6</v>
          </cell>
          <cell r="D4427">
            <v>6</v>
          </cell>
          <cell r="E4427" t="str">
            <v>Sobre Pedido</v>
          </cell>
          <cell r="F4427">
            <v>28</v>
          </cell>
        </row>
        <row r="4428">
          <cell r="A4428">
            <v>35307</v>
          </cell>
          <cell r="B4428" t="str">
            <v>TRAPEADOR MICROFIBRA LIMPIEZA</v>
          </cell>
          <cell r="C4428">
            <v>12</v>
          </cell>
          <cell r="D4428">
            <v>12</v>
          </cell>
          <cell r="E4428" t="str">
            <v>Sobre Pedido</v>
          </cell>
          <cell r="F4428">
            <v>28</v>
          </cell>
        </row>
        <row r="4429">
          <cell r="A4429">
            <v>35308</v>
          </cell>
          <cell r="B4429" t="str">
            <v>BASTON EXTENSION RIGIDO QUICK-</v>
          </cell>
          <cell r="C4429">
            <v>6</v>
          </cell>
          <cell r="D4429">
            <v>6</v>
          </cell>
          <cell r="E4429" t="str">
            <v>Sobre Pedido</v>
          </cell>
          <cell r="F4429">
            <v>28</v>
          </cell>
        </row>
        <row r="4430">
          <cell r="A4430">
            <v>35309</v>
          </cell>
          <cell r="B4430" t="str">
            <v>CONTENEDOR ESCRITORIO SIMBOLO</v>
          </cell>
          <cell r="C4430">
            <v>12</v>
          </cell>
          <cell r="D4430">
            <v>12</v>
          </cell>
          <cell r="E4430" t="str">
            <v>Sobre Pedido</v>
          </cell>
          <cell r="F4430">
            <v>28</v>
          </cell>
        </row>
        <row r="4431">
          <cell r="A4431">
            <v>35310</v>
          </cell>
          <cell r="B4431" t="str">
            <v>CARRO P/AMA DE LLAVES DE LUJO</v>
          </cell>
          <cell r="C4431">
            <v>1</v>
          </cell>
          <cell r="D4431">
            <v>1</v>
          </cell>
          <cell r="E4431" t="str">
            <v>Sobre Pedido</v>
          </cell>
          <cell r="F4431">
            <v>28</v>
          </cell>
        </row>
        <row r="4432">
          <cell r="A4432">
            <v>35311</v>
          </cell>
          <cell r="B4432" t="str">
            <v>TRAPEADOR CLEAN ROOM GRANDE RB</v>
          </cell>
          <cell r="C4432">
            <v>12</v>
          </cell>
          <cell r="D4432">
            <v>12</v>
          </cell>
          <cell r="E4432" t="str">
            <v>Sobre Pedido</v>
          </cell>
          <cell r="F4432">
            <v>28</v>
          </cell>
        </row>
        <row r="4433">
          <cell r="A4433">
            <v>35312</v>
          </cell>
          <cell r="B4433" t="str">
            <v>CEPILLO MOSTRADOR C/FIBRAS DE</v>
          </cell>
          <cell r="C4433">
            <v>6</v>
          </cell>
          <cell r="D4433">
            <v>6</v>
          </cell>
          <cell r="E4433" t="str">
            <v>Sobre Pedido</v>
          </cell>
          <cell r="F4433">
            <v>28</v>
          </cell>
        </row>
        <row r="4434">
          <cell r="A4434">
            <v>35313</v>
          </cell>
          <cell r="B4434" t="str">
            <v>CUCHARA DE 2.18LT CON GUARDA</v>
          </cell>
          <cell r="C4434">
            <v>1</v>
          </cell>
          <cell r="D4434">
            <v>1</v>
          </cell>
          <cell r="E4434" t="str">
            <v>Sobre Pedido</v>
          </cell>
          <cell r="F4434">
            <v>28</v>
          </cell>
        </row>
        <row r="4435">
          <cell r="A4435">
            <v>35314</v>
          </cell>
          <cell r="B4435" t="str">
            <v>RUEDA  REFACCION P/ CARRO ASEA</v>
          </cell>
          <cell r="C4435">
            <v>1</v>
          </cell>
          <cell r="D4435">
            <v>1</v>
          </cell>
          <cell r="E4435" t="str">
            <v>Sobre Pedido</v>
          </cell>
          <cell r="F4435">
            <v>28</v>
          </cell>
        </row>
        <row r="4436">
          <cell r="A4436">
            <v>35315</v>
          </cell>
          <cell r="B4436" t="str">
            <v>CONTENEDOR PEDAL ROJO 68 LTS</v>
          </cell>
          <cell r="C4436">
            <v>1</v>
          </cell>
          <cell r="D4436">
            <v>1</v>
          </cell>
          <cell r="E4436" t="str">
            <v>Sobre Pedido</v>
          </cell>
          <cell r="F4436">
            <v>28</v>
          </cell>
        </row>
        <row r="4437">
          <cell r="A4437">
            <v>35316</v>
          </cell>
          <cell r="B4437" t="str">
            <v>CONTENEDOR PEDAL ROJO 87 LTS</v>
          </cell>
          <cell r="C4437">
            <v>1</v>
          </cell>
          <cell r="D4437">
            <v>1</v>
          </cell>
          <cell r="E4437" t="str">
            <v>Sobre Pedido</v>
          </cell>
          <cell r="F4437">
            <v>28</v>
          </cell>
        </row>
        <row r="4438">
          <cell r="A4438">
            <v>35317</v>
          </cell>
          <cell r="B4438" t="str">
            <v>CONTENEDOR PEDAL AZUL 87 LTS</v>
          </cell>
          <cell r="C4438">
            <v>1</v>
          </cell>
          <cell r="D4438">
            <v>1</v>
          </cell>
          <cell r="E4438" t="str">
            <v>Sobre Pedido</v>
          </cell>
          <cell r="F4438">
            <v>28</v>
          </cell>
        </row>
        <row r="4439">
          <cell r="A4439">
            <v>35318</v>
          </cell>
          <cell r="B4439" t="str">
            <v>ESTACION GLUTTON DE CUATRO  CA</v>
          </cell>
          <cell r="C4439">
            <v>1</v>
          </cell>
          <cell r="D4439">
            <v>1</v>
          </cell>
          <cell r="E4439" t="str">
            <v>Sobre Pedido</v>
          </cell>
          <cell r="F4439">
            <v>28</v>
          </cell>
        </row>
        <row r="4440">
          <cell r="A4440">
            <v>35319</v>
          </cell>
          <cell r="B4440" t="str">
            <v>CONTENEDOR DE VOLTEO DE ESPUMA</v>
          </cell>
          <cell r="C4440">
            <v>1</v>
          </cell>
          <cell r="D4440">
            <v>1</v>
          </cell>
          <cell r="E4440" t="str">
            <v>Sobre Pedido</v>
          </cell>
          <cell r="F4440">
            <v>28</v>
          </cell>
        </row>
        <row r="4441">
          <cell r="A4441">
            <v>35320</v>
          </cell>
          <cell r="B4441" t="str">
            <v>JABON CREMOSOS CON HUMECTANTES</v>
          </cell>
          <cell r="C4441">
            <v>4</v>
          </cell>
          <cell r="D4441">
            <v>4</v>
          </cell>
          <cell r="E4441" t="str">
            <v>Sobre Pedido</v>
          </cell>
          <cell r="F4441">
            <v>28</v>
          </cell>
        </row>
        <row r="4442">
          <cell r="A4442">
            <v>35321</v>
          </cell>
          <cell r="B4442" t="str">
            <v>CONTENEDOR DE RECICLAJE  MEDIA</v>
          </cell>
          <cell r="C4442">
            <v>12</v>
          </cell>
          <cell r="D4442">
            <v>12</v>
          </cell>
          <cell r="E4442" t="str">
            <v>Sobre Pedido</v>
          </cell>
          <cell r="F4442">
            <v>28</v>
          </cell>
        </row>
        <row r="4443">
          <cell r="A4443">
            <v>35322</v>
          </cell>
          <cell r="B4443" t="str">
            <v>CONTENEDOR PEDAL VERDE 87 LTS</v>
          </cell>
          <cell r="C4443">
            <v>1</v>
          </cell>
          <cell r="D4443">
            <v>1</v>
          </cell>
          <cell r="E4443" t="str">
            <v>Sobre Pedido</v>
          </cell>
          <cell r="F4443">
            <v>28</v>
          </cell>
        </row>
        <row r="4444">
          <cell r="A4444">
            <v>35323</v>
          </cell>
          <cell r="B4444" t="str">
            <v>CONTENEDOR PEDAL AMARILLO 87</v>
          </cell>
          <cell r="C4444">
            <v>1</v>
          </cell>
          <cell r="D4444">
            <v>1</v>
          </cell>
          <cell r="E4444" t="str">
            <v>Sobre Pedido</v>
          </cell>
          <cell r="F4444">
            <v>28</v>
          </cell>
        </row>
        <row r="4445">
          <cell r="A4445">
            <v>35324</v>
          </cell>
          <cell r="B4445" t="str">
            <v>CESTO DE BASURA GRANDE COLOR</v>
          </cell>
          <cell r="C4445">
            <v>12</v>
          </cell>
          <cell r="D4445">
            <v>12</v>
          </cell>
          <cell r="E4445" t="str">
            <v>Stock</v>
          </cell>
          <cell r="F4445">
            <v>8</v>
          </cell>
        </row>
        <row r="4446">
          <cell r="A4446">
            <v>35325</v>
          </cell>
          <cell r="B4446" t="str">
            <v>CESTO DE BASURA VANITY COLOR</v>
          </cell>
          <cell r="C4446">
            <v>6</v>
          </cell>
          <cell r="D4446">
            <v>6</v>
          </cell>
          <cell r="E4446" t="str">
            <v>Sobre Pedido</v>
          </cell>
          <cell r="F4446">
            <v>28</v>
          </cell>
        </row>
        <row r="4447">
          <cell r="A4447">
            <v>35326</v>
          </cell>
          <cell r="B4447" t="str">
            <v>CONTENEDOR BRUTE 20 GAL COLOR</v>
          </cell>
          <cell r="C4447">
            <v>6</v>
          </cell>
          <cell r="D4447">
            <v>6</v>
          </cell>
          <cell r="E4447" t="str">
            <v>Sobre Pedido</v>
          </cell>
          <cell r="F4447">
            <v>28</v>
          </cell>
        </row>
        <row r="4448">
          <cell r="A4448">
            <v>35327</v>
          </cell>
          <cell r="B4448" t="str">
            <v>CONTENEDOR DE VOLTEO CAP 567KG</v>
          </cell>
          <cell r="C4448">
            <v>1</v>
          </cell>
          <cell r="D4448">
            <v>1</v>
          </cell>
          <cell r="E4448" t="str">
            <v>Sobre Pedido</v>
          </cell>
          <cell r="F4448">
            <v>28</v>
          </cell>
        </row>
        <row r="4449">
          <cell r="A4449">
            <v>35328</v>
          </cell>
          <cell r="B4449" t="str">
            <v>TERMOMETRO DE BOLSILLO RANGO</v>
          </cell>
          <cell r="C4449">
            <v>12</v>
          </cell>
          <cell r="D4449">
            <v>12</v>
          </cell>
          <cell r="E4449" t="str">
            <v>Sobre Pedido</v>
          </cell>
          <cell r="F4449">
            <v>28</v>
          </cell>
        </row>
        <row r="4450">
          <cell r="A4450">
            <v>35329</v>
          </cell>
          <cell r="B4450" t="str">
            <v>RECIPIENTE PARA HIELO CON ADAP</v>
          </cell>
          <cell r="C4450">
            <v>1</v>
          </cell>
          <cell r="D4450">
            <v>1</v>
          </cell>
          <cell r="E4450" t="str">
            <v>Sobre Pedido</v>
          </cell>
          <cell r="F4450">
            <v>28</v>
          </cell>
        </row>
        <row r="4451">
          <cell r="A4451">
            <v>35330</v>
          </cell>
          <cell r="B4451" t="str">
            <v>CARRITO PARA AMA DE LLAVES COM</v>
          </cell>
          <cell r="C4451">
            <v>1</v>
          </cell>
          <cell r="D4451">
            <v>1</v>
          </cell>
          <cell r="E4451" t="str">
            <v>Sobre Pedido</v>
          </cell>
          <cell r="F4451">
            <v>28</v>
          </cell>
        </row>
        <row r="4452">
          <cell r="A4452">
            <v>35331</v>
          </cell>
          <cell r="B4452" t="str">
            <v>TAPA DOMO P/ BRUTE 32GAL. ROJO</v>
          </cell>
          <cell r="C4452">
            <v>1</v>
          </cell>
          <cell r="D4452">
            <v>1</v>
          </cell>
          <cell r="E4452" t="str">
            <v>Sobre Pedido</v>
          </cell>
          <cell r="F4452">
            <v>28</v>
          </cell>
        </row>
        <row r="4453">
          <cell r="A4453">
            <v>35332</v>
          </cell>
          <cell r="B4453" t="str">
            <v>CAJA P/RECICLAR AZUL CAP. 53LT</v>
          </cell>
          <cell r="C4453">
            <v>6</v>
          </cell>
          <cell r="D4453">
            <v>6</v>
          </cell>
          <cell r="E4453" t="str">
            <v>Sobre Pedido</v>
          </cell>
          <cell r="F4453">
            <v>28</v>
          </cell>
        </row>
        <row r="4454">
          <cell r="A4454">
            <v>35333</v>
          </cell>
          <cell r="B4454" t="str">
            <v>ESTACION GLUTTON 2 CATEGORIAS</v>
          </cell>
          <cell r="C4454">
            <v>1</v>
          </cell>
          <cell r="D4454">
            <v>1</v>
          </cell>
          <cell r="E4454" t="str">
            <v>Sobre Pedido</v>
          </cell>
          <cell r="F4454">
            <v>28</v>
          </cell>
        </row>
        <row r="4455">
          <cell r="A4455">
            <v>35334</v>
          </cell>
          <cell r="B4455" t="str">
            <v>CONTENEDOR PEDAL 30 LTS BEIGE</v>
          </cell>
          <cell r="C4455">
            <v>1</v>
          </cell>
          <cell r="D4455">
            <v>1</v>
          </cell>
          <cell r="E4455" t="str">
            <v>Sobre Pedido</v>
          </cell>
          <cell r="F4455">
            <v>28</v>
          </cell>
        </row>
        <row r="4456">
          <cell r="A4456">
            <v>35335</v>
          </cell>
          <cell r="B4456" t="str">
            <v>SEÑAL DE PISO 2 CARAS C/ ADVER</v>
          </cell>
          <cell r="C4456">
            <v>1</v>
          </cell>
          <cell r="D4456">
            <v>1</v>
          </cell>
          <cell r="E4456" t="str">
            <v>Stock</v>
          </cell>
          <cell r="F4456">
            <v>8</v>
          </cell>
        </row>
        <row r="4457">
          <cell r="A4457">
            <v>35336</v>
          </cell>
          <cell r="B4457" t="str">
            <v>CONTENEDOR CENICERO C/PUERTAS</v>
          </cell>
          <cell r="C4457">
            <v>1</v>
          </cell>
          <cell r="D4457">
            <v>1</v>
          </cell>
          <cell r="E4457" t="str">
            <v>Sobre Pedido</v>
          </cell>
          <cell r="F4457">
            <v>28</v>
          </cell>
        </row>
        <row r="4458">
          <cell r="A4458">
            <v>35337</v>
          </cell>
          <cell r="B4458" t="str">
            <v>CONTENEDOR CUBICO COLOR ROJO</v>
          </cell>
          <cell r="C4458">
            <v>1</v>
          </cell>
          <cell r="D4458">
            <v>1</v>
          </cell>
          <cell r="E4458" t="str">
            <v>Sobre Pedido</v>
          </cell>
          <cell r="F4458">
            <v>28</v>
          </cell>
        </row>
        <row r="4459">
          <cell r="A4459">
            <v>35338</v>
          </cell>
          <cell r="B4459" t="str">
            <v>TAPA PARA CONTENEDOR CUBICO CO</v>
          </cell>
          <cell r="C4459">
            <v>1</v>
          </cell>
          <cell r="D4459">
            <v>1</v>
          </cell>
          <cell r="E4459" t="str">
            <v>Sobre Pedido</v>
          </cell>
          <cell r="F4459">
            <v>28</v>
          </cell>
        </row>
        <row r="4460">
          <cell r="A4460">
            <v>35339</v>
          </cell>
          <cell r="B4460" t="str">
            <v>CONTENEDOR DE RECICLAJE  MEDIA</v>
          </cell>
          <cell r="C4460">
            <v>12</v>
          </cell>
          <cell r="D4460">
            <v>12</v>
          </cell>
          <cell r="E4460" t="str">
            <v>Sobre Pedido</v>
          </cell>
          <cell r="F4460">
            <v>28</v>
          </cell>
        </row>
        <row r="4461">
          <cell r="A4461">
            <v>35340</v>
          </cell>
          <cell r="B4461" t="str">
            <v>TRAPEADOR DE MEZCLA GRANDE SUP</v>
          </cell>
          <cell r="C4461">
            <v>6</v>
          </cell>
          <cell r="D4461">
            <v>6</v>
          </cell>
          <cell r="E4461" t="str">
            <v>Sobre Pedido</v>
          </cell>
          <cell r="F4461">
            <v>28</v>
          </cell>
        </row>
        <row r="4462">
          <cell r="A4462">
            <v>35341</v>
          </cell>
          <cell r="B4462" t="str">
            <v>TRAPEADOR DE MEZCLA GRANDE SUP</v>
          </cell>
          <cell r="C4462">
            <v>6</v>
          </cell>
          <cell r="D4462">
            <v>6</v>
          </cell>
          <cell r="E4462" t="str">
            <v>Sobre Pedido</v>
          </cell>
          <cell r="F4462">
            <v>28</v>
          </cell>
        </row>
        <row r="4463">
          <cell r="A4463">
            <v>35342</v>
          </cell>
          <cell r="B4463" t="str">
            <v>TRAPEADOR DE MEZCLA GRANDE SUP</v>
          </cell>
          <cell r="C4463">
            <v>6</v>
          </cell>
          <cell r="D4463">
            <v>6</v>
          </cell>
          <cell r="E4463" t="str">
            <v>Sobre Pedido</v>
          </cell>
          <cell r="F4463">
            <v>28</v>
          </cell>
        </row>
        <row r="4464">
          <cell r="A4464">
            <v>35343</v>
          </cell>
          <cell r="B4464" t="str">
            <v>BASTON DE SUJECCION LATERAL MA</v>
          </cell>
          <cell r="C4464">
            <v>12</v>
          </cell>
          <cell r="D4464">
            <v>12</v>
          </cell>
          <cell r="E4464" t="str">
            <v>Sobre Pedido</v>
          </cell>
          <cell r="F4464">
            <v>28</v>
          </cell>
        </row>
        <row r="4465">
          <cell r="A4465">
            <v>35344</v>
          </cell>
          <cell r="B4465" t="str">
            <v>CONTENEDOR METALICO  SEMICILIN</v>
          </cell>
          <cell r="C4465">
            <v>1</v>
          </cell>
          <cell r="D4465">
            <v>1</v>
          </cell>
          <cell r="E4465" t="str">
            <v>Sobre Pedido</v>
          </cell>
          <cell r="F4465">
            <v>28</v>
          </cell>
        </row>
        <row r="4466">
          <cell r="A4466">
            <v>35345</v>
          </cell>
          <cell r="B4466" t="str">
            <v>TRAPEADOR PARA POLVO KUT-A-WAY</v>
          </cell>
          <cell r="C4466">
            <v>12</v>
          </cell>
          <cell r="D4466">
            <v>12</v>
          </cell>
          <cell r="E4466" t="str">
            <v>Sobre Pedido</v>
          </cell>
          <cell r="F4466">
            <v>28</v>
          </cell>
        </row>
        <row r="4467">
          <cell r="A4467">
            <v>35346</v>
          </cell>
          <cell r="B4467" t="str">
            <v>TRAPEADOR DE POLVO, MEZCLA CON</v>
          </cell>
          <cell r="C4467">
            <v>12</v>
          </cell>
          <cell r="D4467">
            <v>12</v>
          </cell>
          <cell r="E4467" t="str">
            <v>Sobre Pedido</v>
          </cell>
          <cell r="F4467">
            <v>28</v>
          </cell>
        </row>
        <row r="4468">
          <cell r="A4468">
            <v>35347</v>
          </cell>
          <cell r="B4468" t="str">
            <v>PALA DE MANGO SCOVEL RB</v>
          </cell>
          <cell r="C4468">
            <v>1</v>
          </cell>
          <cell r="D4468">
            <v>1</v>
          </cell>
          <cell r="E4468" t="str">
            <v>Sobre Pedido</v>
          </cell>
          <cell r="F4468">
            <v>28</v>
          </cell>
        </row>
        <row r="4469">
          <cell r="A4469">
            <v>35348</v>
          </cell>
          <cell r="B4469" t="str">
            <v>TRAPEADOR HUMEDO AZUL  MICROFI</v>
          </cell>
          <cell r="C4469">
            <v>12</v>
          </cell>
          <cell r="D4469">
            <v>12</v>
          </cell>
          <cell r="E4469" t="str">
            <v>Sobre Pedido</v>
          </cell>
          <cell r="F4469">
            <v>28</v>
          </cell>
        </row>
        <row r="4470">
          <cell r="A4470">
            <v>35349</v>
          </cell>
          <cell r="B4470" t="str">
            <v>ARMAZON QUICK-CONNECT P/LIMPIE</v>
          </cell>
          <cell r="C4470">
            <v>6</v>
          </cell>
          <cell r="D4470">
            <v>6</v>
          </cell>
          <cell r="E4470" t="str">
            <v>Sobre Pedido</v>
          </cell>
          <cell r="F4470">
            <v>28</v>
          </cell>
        </row>
        <row r="4471">
          <cell r="A4471">
            <v>35350</v>
          </cell>
          <cell r="B4471" t="str">
            <v>RECIPIENTE CUADRADO DE POLIETI</v>
          </cell>
          <cell r="C4471">
            <v>12</v>
          </cell>
          <cell r="D4471">
            <v>12</v>
          </cell>
          <cell r="E4471" t="str">
            <v>Sobre Pedido</v>
          </cell>
          <cell r="F4471">
            <v>28</v>
          </cell>
        </row>
        <row r="4472">
          <cell r="A4472">
            <v>35351</v>
          </cell>
          <cell r="B4472" t="str">
            <v>TAPA P/ RECIPIENTE CUADRADO CO</v>
          </cell>
          <cell r="C4472">
            <v>12</v>
          </cell>
          <cell r="D4472">
            <v>12</v>
          </cell>
          <cell r="E4472" t="str">
            <v>Sobre Pedido</v>
          </cell>
          <cell r="F4472">
            <v>28</v>
          </cell>
        </row>
        <row r="4473">
          <cell r="A4473">
            <v>35352</v>
          </cell>
          <cell r="B4473" t="str">
            <v>ORGANIZADOR DE CUBIERTOS C/4</v>
          </cell>
          <cell r="C4473">
            <v>12</v>
          </cell>
          <cell r="D4473">
            <v>12</v>
          </cell>
          <cell r="E4473" t="str">
            <v>Sobre Pedido</v>
          </cell>
          <cell r="F4473">
            <v>28</v>
          </cell>
        </row>
        <row r="4474">
          <cell r="A4474">
            <v>35353</v>
          </cell>
          <cell r="B4474" t="str">
            <v>CENICERO / BASURERO CLASICO CO</v>
          </cell>
          <cell r="C4474">
            <v>1</v>
          </cell>
          <cell r="D4474">
            <v>1</v>
          </cell>
          <cell r="E4474" t="str">
            <v>Sobre Pedido</v>
          </cell>
          <cell r="F4474">
            <v>28</v>
          </cell>
        </row>
        <row r="4475">
          <cell r="A4475">
            <v>35354</v>
          </cell>
          <cell r="B4475" t="str">
            <v>ESCOBA PARA CALLE</v>
          </cell>
          <cell r="C4475">
            <v>4</v>
          </cell>
          <cell r="D4475">
            <v>4</v>
          </cell>
          <cell r="E4475" t="str">
            <v>Sobre Pedido</v>
          </cell>
          <cell r="F4475">
            <v>28</v>
          </cell>
        </row>
        <row r="4476">
          <cell r="A4476">
            <v>35355</v>
          </cell>
          <cell r="B4476" t="str">
            <v>ESCOBA ANGULAR</v>
          </cell>
          <cell r="C4476">
            <v>6</v>
          </cell>
          <cell r="D4476">
            <v>6</v>
          </cell>
          <cell r="E4476" t="str">
            <v>Sobre Pedido</v>
          </cell>
          <cell r="F4476">
            <v>28</v>
          </cell>
        </row>
        <row r="4477">
          <cell r="A4477">
            <v>35356</v>
          </cell>
          <cell r="B4477" t="str">
            <v>CARRO DE SERVICIO C/ RUEDAS GI</v>
          </cell>
          <cell r="C4477">
            <v>1</v>
          </cell>
          <cell r="D4477">
            <v>1</v>
          </cell>
          <cell r="E4477" t="str">
            <v>Sobre Pedido</v>
          </cell>
          <cell r="F4477">
            <v>28</v>
          </cell>
        </row>
        <row r="4478">
          <cell r="A4478">
            <v>35357</v>
          </cell>
          <cell r="B4478" t="str">
            <v>CONTENEDOR DESECHOS  DE FUMADO</v>
          </cell>
          <cell r="C4478">
            <v>1</v>
          </cell>
          <cell r="D4478">
            <v>1</v>
          </cell>
          <cell r="E4478" t="str">
            <v>Sobre Pedido</v>
          </cell>
          <cell r="F4478">
            <v>28</v>
          </cell>
        </row>
        <row r="4479">
          <cell r="A4479">
            <v>35358</v>
          </cell>
          <cell r="B4479" t="str">
            <v>CONTENEDOR PARA RECICLAJE DE 4</v>
          </cell>
          <cell r="C4479">
            <v>1</v>
          </cell>
          <cell r="D4479">
            <v>1</v>
          </cell>
          <cell r="E4479" t="str">
            <v>Sobre Pedido</v>
          </cell>
          <cell r="F4479">
            <v>28</v>
          </cell>
        </row>
        <row r="4480">
          <cell r="A4480">
            <v>35359</v>
          </cell>
          <cell r="B4480" t="str">
            <v>CONTENEDOR C/CENICERO C/URNA</v>
          </cell>
          <cell r="C4480">
            <v>1</v>
          </cell>
          <cell r="D4480">
            <v>1</v>
          </cell>
          <cell r="E4480" t="str">
            <v>Sobre Pedido</v>
          </cell>
          <cell r="F4480">
            <v>28</v>
          </cell>
        </row>
        <row r="4481">
          <cell r="A4481">
            <v>35360</v>
          </cell>
          <cell r="B4481" t="str">
            <v>CONTENEDOR SEMICILINDRICO SILH</v>
          </cell>
          <cell r="C4481">
            <v>1</v>
          </cell>
          <cell r="D4481">
            <v>1</v>
          </cell>
          <cell r="E4481" t="str">
            <v>Sobre Pedido</v>
          </cell>
          <cell r="F4481">
            <v>28</v>
          </cell>
        </row>
        <row r="4482">
          <cell r="A4482">
            <v>35361</v>
          </cell>
          <cell r="B4482" t="str">
            <v>CONTENEDOR SEMICILINDRICO SILH</v>
          </cell>
          <cell r="C4482">
            <v>1</v>
          </cell>
          <cell r="D4482">
            <v>1</v>
          </cell>
          <cell r="E4482" t="str">
            <v>Sobre Pedido</v>
          </cell>
          <cell r="F4482">
            <v>28</v>
          </cell>
        </row>
        <row r="4483">
          <cell r="A4483">
            <v>35362</v>
          </cell>
          <cell r="B4483" t="str">
            <v>CONTENEDOR SEMICILINDRICO SILH</v>
          </cell>
          <cell r="C4483">
            <v>1</v>
          </cell>
          <cell r="D4483">
            <v>1</v>
          </cell>
          <cell r="E4483" t="str">
            <v>Sobre Pedido</v>
          </cell>
          <cell r="F4483">
            <v>28</v>
          </cell>
        </row>
        <row r="4484">
          <cell r="A4484">
            <v>35363</v>
          </cell>
          <cell r="B4484" t="str">
            <v>BANQUILLO MOVIL DE 2 ESCALONES</v>
          </cell>
          <cell r="C4484">
            <v>1</v>
          </cell>
          <cell r="D4484">
            <v>1</v>
          </cell>
          <cell r="E4484" t="str">
            <v>Sobre Pedido</v>
          </cell>
          <cell r="F4484">
            <v>28</v>
          </cell>
        </row>
        <row r="4485">
          <cell r="A4485">
            <v>35364</v>
          </cell>
          <cell r="B4485" t="str">
            <v>COMBO DE CONTENEDOR PROSAVE</v>
          </cell>
          <cell r="C4485">
            <v>1</v>
          </cell>
          <cell r="D4485">
            <v>1</v>
          </cell>
          <cell r="E4485" t="str">
            <v>Sobre Pedido</v>
          </cell>
          <cell r="F4485">
            <v>28</v>
          </cell>
        </row>
        <row r="4486">
          <cell r="A4486">
            <v>35365</v>
          </cell>
          <cell r="B4486" t="str">
            <v>REPUESTO  RUBBERMAID TCELL  CI</v>
          </cell>
          <cell r="C4486">
            <v>6</v>
          </cell>
          <cell r="D4486">
            <v>6</v>
          </cell>
          <cell r="E4486" t="str">
            <v>Stock</v>
          </cell>
          <cell r="F4486">
            <v>8</v>
          </cell>
        </row>
        <row r="4487">
          <cell r="A4487">
            <v>35366</v>
          </cell>
          <cell r="B4487" t="str">
            <v>REPUESTO  MICROBURST - CIMA DE</v>
          </cell>
          <cell r="C4487">
            <v>12</v>
          </cell>
          <cell r="D4487">
            <v>12</v>
          </cell>
          <cell r="E4487" t="str">
            <v>Stock</v>
          </cell>
          <cell r="F4487">
            <v>8</v>
          </cell>
        </row>
        <row r="4488">
          <cell r="A4488">
            <v>35367</v>
          </cell>
          <cell r="B4488" t="str">
            <v>BARREDORA P/PISOS Y ALFOMBRAS</v>
          </cell>
          <cell r="C4488">
            <v>4</v>
          </cell>
          <cell r="D4488">
            <v>4</v>
          </cell>
          <cell r="E4488" t="str">
            <v>Stock</v>
          </cell>
          <cell r="F4488">
            <v>8</v>
          </cell>
        </row>
        <row r="4489">
          <cell r="A4489">
            <v>35368</v>
          </cell>
          <cell r="B4489" t="str">
            <v>CONTENEDOR CUADRADO COLOR GRIS</v>
          </cell>
          <cell r="C4489">
            <v>4</v>
          </cell>
          <cell r="D4489">
            <v>4</v>
          </cell>
          <cell r="E4489" t="str">
            <v>Stock</v>
          </cell>
          <cell r="F4489">
            <v>8</v>
          </cell>
        </row>
        <row r="4490">
          <cell r="A4490">
            <v>35369</v>
          </cell>
          <cell r="B4490" t="str">
            <v>CONTENEDOR ELEMENT 4 CATEGORIA</v>
          </cell>
          <cell r="C4490">
            <v>1</v>
          </cell>
          <cell r="D4490">
            <v>1</v>
          </cell>
          <cell r="E4490" t="str">
            <v>Sobre Pedido</v>
          </cell>
          <cell r="F4490">
            <v>28</v>
          </cell>
        </row>
        <row r="4491">
          <cell r="A4491">
            <v>35370</v>
          </cell>
          <cell r="B4491" t="str">
            <v>JALADOR LOBBY PRO NEGRO RB</v>
          </cell>
          <cell r="C4491">
            <v>4</v>
          </cell>
          <cell r="D4491">
            <v>4</v>
          </cell>
          <cell r="E4491" t="str">
            <v>Sobre Pedido</v>
          </cell>
          <cell r="F4491">
            <v>28</v>
          </cell>
        </row>
        <row r="4492">
          <cell r="A4492">
            <v>35371</v>
          </cell>
          <cell r="B4492" t="str">
            <v>CONTENEDOR BRUTE 32 GAL. COLOR</v>
          </cell>
          <cell r="C4492">
            <v>6</v>
          </cell>
          <cell r="D4492">
            <v>6</v>
          </cell>
          <cell r="E4492" t="str">
            <v>Sobre Pedido</v>
          </cell>
          <cell r="F4492">
            <v>28</v>
          </cell>
        </row>
        <row r="4493">
          <cell r="A4493">
            <v>35372</v>
          </cell>
          <cell r="B4493" t="str">
            <v>RUEDAS DELANTERAS P/CARRO ASEA</v>
          </cell>
          <cell r="C4493">
            <v>1</v>
          </cell>
          <cell r="D4493">
            <v>1</v>
          </cell>
          <cell r="E4493" t="str">
            <v>Sobre Pedido</v>
          </cell>
          <cell r="F4493">
            <v>28</v>
          </cell>
        </row>
        <row r="4494">
          <cell r="A4494">
            <v>35373</v>
          </cell>
          <cell r="B4494" t="str">
            <v>MARCO FLEXI FRAME P/MICROFIBRA</v>
          </cell>
          <cell r="C4494">
            <v>6</v>
          </cell>
          <cell r="D4494">
            <v>6</v>
          </cell>
          <cell r="E4494" t="str">
            <v>Sobre Pedido</v>
          </cell>
          <cell r="F4494">
            <v>28</v>
          </cell>
        </row>
        <row r="4495">
          <cell r="A4495">
            <v>35374</v>
          </cell>
          <cell r="B4495" t="str">
            <v>REPUESTO MICROFIBRA P/TRAPEADO</v>
          </cell>
          <cell r="C4495">
            <v>12</v>
          </cell>
          <cell r="D4495">
            <v>12</v>
          </cell>
          <cell r="E4495" t="str">
            <v>Sobre Pedido</v>
          </cell>
          <cell r="F4495">
            <v>28</v>
          </cell>
        </row>
        <row r="4496">
          <cell r="A4496">
            <v>35375</v>
          </cell>
          <cell r="B4496" t="str">
            <v>BASTON QUICK-CONNECT 147.3 CM</v>
          </cell>
          <cell r="C4496">
            <v>6</v>
          </cell>
          <cell r="D4496">
            <v>6</v>
          </cell>
          <cell r="E4496" t="str">
            <v>Sobre Pedido</v>
          </cell>
          <cell r="F4496">
            <v>28</v>
          </cell>
        </row>
        <row r="4497">
          <cell r="A4497">
            <v>35376</v>
          </cell>
          <cell r="B4497" t="str">
            <v>MICROFIBRA 30x30 CM MULTIUSO</v>
          </cell>
          <cell r="C4497">
            <v>288</v>
          </cell>
          <cell r="D4497">
            <v>288</v>
          </cell>
          <cell r="E4497" t="str">
            <v>Sobre Pedido</v>
          </cell>
          <cell r="F4497">
            <v>28</v>
          </cell>
        </row>
        <row r="4498">
          <cell r="A4498">
            <v>35377</v>
          </cell>
          <cell r="B4498" t="str">
            <v>CONTENEDOR BRUTE 44 GAL COLOR</v>
          </cell>
          <cell r="C4498">
            <v>4</v>
          </cell>
          <cell r="D4498">
            <v>4</v>
          </cell>
          <cell r="E4498" t="str">
            <v>Sobre Pedido</v>
          </cell>
          <cell r="F4498">
            <v>28</v>
          </cell>
        </row>
        <row r="4499">
          <cell r="A4499">
            <v>35378</v>
          </cell>
          <cell r="B4499" t="str">
            <v>TAPA DOMO PARA BRUTE 44 GAL CO</v>
          </cell>
          <cell r="C4499">
            <v>1</v>
          </cell>
          <cell r="D4499">
            <v>1</v>
          </cell>
          <cell r="E4499" t="str">
            <v>Sobre Pedido</v>
          </cell>
          <cell r="F4499">
            <v>28</v>
          </cell>
        </row>
        <row r="4500">
          <cell r="A4500">
            <v>35379</v>
          </cell>
          <cell r="B4500" t="str">
            <v>TAPA BRUTE REC. PARA BOTELLA</v>
          </cell>
          <cell r="C4500">
            <v>6</v>
          </cell>
          <cell r="D4500">
            <v>6</v>
          </cell>
          <cell r="E4500" t="str">
            <v>Sobre Pedido</v>
          </cell>
          <cell r="F4500">
            <v>28</v>
          </cell>
        </row>
        <row r="4501">
          <cell r="A4501">
            <v>35380</v>
          </cell>
          <cell r="B4501" t="str">
            <v>TAPA PARA CONTENEDOR VOLCADOR</v>
          </cell>
          <cell r="C4501">
            <v>1</v>
          </cell>
          <cell r="D4501">
            <v>1</v>
          </cell>
          <cell r="E4501" t="str">
            <v>Sobre Pedido</v>
          </cell>
          <cell r="F4501">
            <v>28</v>
          </cell>
        </row>
        <row r="4502">
          <cell r="A4502">
            <v>35381</v>
          </cell>
          <cell r="B4502" t="str">
            <v>ESTACION VERTICAL PARA CAMBIAR</v>
          </cell>
          <cell r="C4502">
            <v>1</v>
          </cell>
          <cell r="D4502">
            <v>1</v>
          </cell>
          <cell r="E4502" t="str">
            <v>Sobre Pedido</v>
          </cell>
          <cell r="F4502">
            <v>28</v>
          </cell>
        </row>
        <row r="4503">
          <cell r="A4503">
            <v>35382</v>
          </cell>
          <cell r="B4503" t="str">
            <v>CONTENEDOR BRUTE 44 GAL. COLOR</v>
          </cell>
          <cell r="C4503">
            <v>4</v>
          </cell>
          <cell r="D4503">
            <v>4</v>
          </cell>
          <cell r="E4503" t="str">
            <v>Sobre Pedido</v>
          </cell>
          <cell r="F4503">
            <v>28</v>
          </cell>
        </row>
        <row r="4504">
          <cell r="A4504">
            <v>35383</v>
          </cell>
          <cell r="B4504" t="str">
            <v>TAPA DOMO P/BRUTE 44GAL. COLOR</v>
          </cell>
          <cell r="C4504">
            <v>1</v>
          </cell>
          <cell r="D4504">
            <v>1</v>
          </cell>
          <cell r="E4504" t="str">
            <v>Sobre Pedido</v>
          </cell>
          <cell r="F4504">
            <v>28</v>
          </cell>
        </row>
        <row r="4505">
          <cell r="A4505">
            <v>35384</v>
          </cell>
          <cell r="B4505" t="str">
            <v>CONTENEDOR BRUTE 44GAL. COLOR</v>
          </cell>
          <cell r="C4505">
            <v>4</v>
          </cell>
          <cell r="D4505">
            <v>4</v>
          </cell>
          <cell r="E4505" t="str">
            <v>Sobre Pedido</v>
          </cell>
          <cell r="F4505">
            <v>28</v>
          </cell>
        </row>
        <row r="4506">
          <cell r="A4506">
            <v>35385</v>
          </cell>
          <cell r="B4506" t="str">
            <v>TAPA DOMO P/BRUTE 44GAL. COLOR</v>
          </cell>
          <cell r="C4506">
            <v>1</v>
          </cell>
          <cell r="D4506">
            <v>1</v>
          </cell>
          <cell r="E4506" t="str">
            <v>Sobre Pedido</v>
          </cell>
          <cell r="F4506">
            <v>28</v>
          </cell>
        </row>
        <row r="4507">
          <cell r="A4507">
            <v>35386</v>
          </cell>
          <cell r="B4507" t="str">
            <v>CUCHARA DE 2.8LT CON GUARDA DE</v>
          </cell>
          <cell r="C4507">
            <v>6</v>
          </cell>
          <cell r="D4507">
            <v>6</v>
          </cell>
          <cell r="E4507" t="str">
            <v>Sobre Pedido</v>
          </cell>
          <cell r="F4507">
            <v>28</v>
          </cell>
        </row>
        <row r="4508">
          <cell r="A4508">
            <v>35387</v>
          </cell>
          <cell r="B4508" t="str">
            <v>CAJA PARA ALIMENTOS 5 GALONES</v>
          </cell>
          <cell r="C4508">
            <v>6</v>
          </cell>
          <cell r="D4508">
            <v>6</v>
          </cell>
          <cell r="E4508" t="str">
            <v>Sobre Pedido</v>
          </cell>
          <cell r="F4508">
            <v>28</v>
          </cell>
        </row>
        <row r="4509">
          <cell r="A4509">
            <v>35388</v>
          </cell>
          <cell r="B4509" t="str">
            <v>CAJA P/ ALIMENTOS 8.5 GALONES</v>
          </cell>
          <cell r="C4509">
            <v>6</v>
          </cell>
          <cell r="D4509">
            <v>6</v>
          </cell>
          <cell r="E4509" t="str">
            <v>Sobre Pedido</v>
          </cell>
          <cell r="F4509">
            <v>28</v>
          </cell>
        </row>
        <row r="4510">
          <cell r="A4510">
            <v>35389</v>
          </cell>
          <cell r="B4510" t="str">
            <v>CAJA P/ ALIMENTOS 12.5 GALONES</v>
          </cell>
          <cell r="C4510">
            <v>6</v>
          </cell>
          <cell r="D4510">
            <v>6</v>
          </cell>
          <cell r="E4510" t="str">
            <v>Sobre Pedido</v>
          </cell>
          <cell r="F4510">
            <v>28</v>
          </cell>
        </row>
        <row r="4511">
          <cell r="A4511">
            <v>35390</v>
          </cell>
          <cell r="B4511" t="str">
            <v>CAJA PARA ALIMENTOS 16 5/8  GA</v>
          </cell>
          <cell r="C4511">
            <v>6</v>
          </cell>
          <cell r="D4511">
            <v>6</v>
          </cell>
          <cell r="E4511" t="str">
            <v>Sobre Pedido</v>
          </cell>
          <cell r="F4511">
            <v>28</v>
          </cell>
        </row>
        <row r="4512">
          <cell r="A4512">
            <v>35391</v>
          </cell>
          <cell r="B4512" t="str">
            <v>CAJA PARA ALIMENTOS 21.5  GALO</v>
          </cell>
          <cell r="C4512">
            <v>6</v>
          </cell>
          <cell r="D4512">
            <v>6</v>
          </cell>
          <cell r="E4512" t="str">
            <v>Sobre Pedido</v>
          </cell>
          <cell r="F4512">
            <v>28</v>
          </cell>
        </row>
        <row r="4513">
          <cell r="A4513">
            <v>35392</v>
          </cell>
          <cell r="B4513" t="str">
            <v>TAPA PARA CAJA DE ALIMENTOS</v>
          </cell>
          <cell r="C4513">
            <v>6</v>
          </cell>
          <cell r="D4513">
            <v>6</v>
          </cell>
          <cell r="E4513" t="str">
            <v>Sobre Pedido</v>
          </cell>
          <cell r="F4513">
            <v>28</v>
          </cell>
        </row>
        <row r="4514">
          <cell r="A4514">
            <v>35393</v>
          </cell>
          <cell r="B4514" t="str">
            <v>CAJA PARA ALIMENTOS 2 GALONES</v>
          </cell>
          <cell r="C4514">
            <v>6</v>
          </cell>
          <cell r="D4514">
            <v>6</v>
          </cell>
          <cell r="E4514" t="str">
            <v>Sobre Pedido</v>
          </cell>
          <cell r="F4514">
            <v>28</v>
          </cell>
        </row>
        <row r="4515">
          <cell r="A4515">
            <v>35394</v>
          </cell>
          <cell r="B4515" t="str">
            <v>CAJA P/ ALIMENTOS 3.5  GALONES</v>
          </cell>
          <cell r="C4515">
            <v>6</v>
          </cell>
          <cell r="D4515">
            <v>6</v>
          </cell>
          <cell r="E4515" t="str">
            <v>Sobre Pedido</v>
          </cell>
          <cell r="F4515">
            <v>28</v>
          </cell>
        </row>
        <row r="4516">
          <cell r="A4516">
            <v>35395</v>
          </cell>
          <cell r="B4516" t="str">
            <v>CAJA P/ ALIMENTOS 5  GALONES</v>
          </cell>
          <cell r="C4516">
            <v>6</v>
          </cell>
          <cell r="D4516">
            <v>6</v>
          </cell>
          <cell r="E4516" t="str">
            <v>Sobre Pedido</v>
          </cell>
          <cell r="F4516">
            <v>28</v>
          </cell>
        </row>
        <row r="4517">
          <cell r="A4517">
            <v>35396</v>
          </cell>
          <cell r="B4517" t="str">
            <v>TAPA P/CAJA DE ALIMENTOS CHICA</v>
          </cell>
          <cell r="C4517">
            <v>6</v>
          </cell>
          <cell r="D4517">
            <v>6</v>
          </cell>
          <cell r="E4517" t="str">
            <v>Sobre Pedido</v>
          </cell>
          <cell r="F4517">
            <v>28</v>
          </cell>
        </row>
        <row r="4518">
          <cell r="A4518">
            <v>35397</v>
          </cell>
          <cell r="B4518" t="str">
            <v>PALA BOUNCER PARA USO GENERAL</v>
          </cell>
          <cell r="C4518">
            <v>6</v>
          </cell>
          <cell r="D4518">
            <v>6</v>
          </cell>
          <cell r="E4518" t="str">
            <v>Sobre Pedido</v>
          </cell>
          <cell r="F4518">
            <v>28</v>
          </cell>
        </row>
        <row r="4519">
          <cell r="A4519">
            <v>35398</v>
          </cell>
          <cell r="B4519" t="str">
            <v>CAJA SIN DIVISIONES PARA USO</v>
          </cell>
          <cell r="C4519">
            <v>6</v>
          </cell>
          <cell r="D4519">
            <v>6</v>
          </cell>
          <cell r="E4519" t="str">
            <v>Sobre Pedido</v>
          </cell>
          <cell r="F4519">
            <v>28</v>
          </cell>
        </row>
        <row r="4520">
          <cell r="A4520">
            <v>35399</v>
          </cell>
          <cell r="B4520" t="str">
            <v>TAPA DOMO P/CONTENEDOR  VOLCAD</v>
          </cell>
          <cell r="C4520">
            <v>1</v>
          </cell>
          <cell r="D4520">
            <v>1</v>
          </cell>
          <cell r="E4520" t="str">
            <v>Sobre Pedido</v>
          </cell>
          <cell r="F4520">
            <v>28</v>
          </cell>
        </row>
        <row r="4521">
          <cell r="A4521">
            <v>35400</v>
          </cell>
          <cell r="B4521" t="str">
            <v>TAPA OSCILANTE PARA SLIM JIM</v>
          </cell>
          <cell r="C4521">
            <v>4</v>
          </cell>
          <cell r="D4521">
            <v>4</v>
          </cell>
          <cell r="E4521" t="str">
            <v>Sobre Pedido</v>
          </cell>
          <cell r="F4521">
            <v>28</v>
          </cell>
        </row>
        <row r="4522">
          <cell r="A4522">
            <v>35401</v>
          </cell>
          <cell r="B4522" t="str">
            <v>SACUDIDOR DE LANA DE OVEJA BAS</v>
          </cell>
          <cell r="C4522">
            <v>6</v>
          </cell>
          <cell r="D4522">
            <v>6</v>
          </cell>
          <cell r="E4522" t="str">
            <v>Sobre Pedido</v>
          </cell>
          <cell r="F4522">
            <v>28</v>
          </cell>
        </row>
        <row r="4523">
          <cell r="A4523">
            <v>35900</v>
          </cell>
          <cell r="B4523" t="str">
            <v>TELA CHIX KITCHEN FRESH GUY</v>
          </cell>
          <cell r="C4523">
            <v>1</v>
          </cell>
          <cell r="D4523">
            <v>1</v>
          </cell>
          <cell r="E4523" t="str">
            <v>Stock</v>
          </cell>
          <cell r="F4523">
            <v>8</v>
          </cell>
        </row>
        <row r="4524">
          <cell r="A4524">
            <v>35901</v>
          </cell>
          <cell r="B4524" t="str">
            <v>TELA CHIX FRESH GUY C/150 PZAS</v>
          </cell>
          <cell r="C4524">
            <v>1</v>
          </cell>
          <cell r="D4524">
            <v>1</v>
          </cell>
          <cell r="E4524" t="str">
            <v>Stock</v>
          </cell>
          <cell r="F4524">
            <v>8</v>
          </cell>
        </row>
        <row r="4525">
          <cell r="A4525">
            <v>35902</v>
          </cell>
          <cell r="B4525" t="str">
            <v>TELA CHIX COMPETITIVE WET WIPE</v>
          </cell>
          <cell r="C4525">
            <v>1</v>
          </cell>
          <cell r="D4525">
            <v>1</v>
          </cell>
          <cell r="E4525" t="str">
            <v>Stock</v>
          </cell>
          <cell r="F4525">
            <v>8</v>
          </cell>
        </row>
        <row r="4526">
          <cell r="A4526">
            <v>35903</v>
          </cell>
          <cell r="B4526" t="str">
            <v>TELA CHIX FOOD SERVICE TOWEL</v>
          </cell>
          <cell r="C4526">
            <v>1</v>
          </cell>
          <cell r="D4526">
            <v>1</v>
          </cell>
          <cell r="E4526" t="str">
            <v>Stock</v>
          </cell>
          <cell r="F4526">
            <v>8</v>
          </cell>
        </row>
        <row r="4527">
          <cell r="A4527">
            <v>35904</v>
          </cell>
          <cell r="B4527" t="str">
            <v>TELA WORXWELL BLANCA C/100 PZA</v>
          </cell>
          <cell r="C4527">
            <v>1</v>
          </cell>
          <cell r="D4527">
            <v>1</v>
          </cell>
          <cell r="E4527" t="str">
            <v>Stock</v>
          </cell>
          <cell r="F4527">
            <v>8</v>
          </cell>
        </row>
        <row r="4528">
          <cell r="A4528">
            <v>35905</v>
          </cell>
          <cell r="B4528" t="str">
            <v>TELA WORXWELL AZUL C/300 PZAS</v>
          </cell>
          <cell r="C4528">
            <v>1</v>
          </cell>
          <cell r="D4528">
            <v>1</v>
          </cell>
          <cell r="E4528" t="str">
            <v>Stock</v>
          </cell>
          <cell r="F4528">
            <v>8</v>
          </cell>
        </row>
        <row r="4529">
          <cell r="A4529">
            <v>35906</v>
          </cell>
          <cell r="B4529" t="str">
            <v>TELA DURAWIPE SMOOTH AZUL</v>
          </cell>
          <cell r="C4529">
            <v>1</v>
          </cell>
          <cell r="D4529">
            <v>1</v>
          </cell>
          <cell r="E4529" t="str">
            <v>Stock</v>
          </cell>
          <cell r="F4529">
            <v>8</v>
          </cell>
        </row>
        <row r="4530">
          <cell r="A4530">
            <v>35907</v>
          </cell>
          <cell r="B4530" t="str">
            <v>TELA DURAWIPE SMOOTH BLANCA</v>
          </cell>
          <cell r="C4530">
            <v>1</v>
          </cell>
          <cell r="D4530">
            <v>1</v>
          </cell>
          <cell r="E4530" t="str">
            <v>Stock</v>
          </cell>
          <cell r="F4530">
            <v>8</v>
          </cell>
        </row>
        <row r="4531">
          <cell r="A4531">
            <v>35908</v>
          </cell>
          <cell r="B4531" t="str">
            <v>TELA SURFACE PREPARATION WIPE</v>
          </cell>
          <cell r="C4531">
            <v>1</v>
          </cell>
          <cell r="D4531">
            <v>4</v>
          </cell>
          <cell r="E4531" t="str">
            <v>Sobre Pedido</v>
          </cell>
          <cell r="F4531">
            <v>42</v>
          </cell>
        </row>
        <row r="4532">
          <cell r="A4532">
            <v>35909</v>
          </cell>
          <cell r="B4532" t="str">
            <v>TELA DURAWIPE CREPED BLUE</v>
          </cell>
          <cell r="C4532">
            <v>1</v>
          </cell>
          <cell r="D4532">
            <v>1</v>
          </cell>
          <cell r="E4532" t="str">
            <v>Stock</v>
          </cell>
          <cell r="F4532">
            <v>8</v>
          </cell>
        </row>
        <row r="4533">
          <cell r="A4533">
            <v>35910</v>
          </cell>
          <cell r="B4533" t="str">
            <v>TELA DURAWIPE XTRA JUMBO ROLLO</v>
          </cell>
          <cell r="C4533">
            <v>9</v>
          </cell>
          <cell r="D4533">
            <v>9</v>
          </cell>
          <cell r="E4533" t="str">
            <v>Sobre Pedido</v>
          </cell>
          <cell r="F4533">
            <v>42</v>
          </cell>
        </row>
        <row r="4534">
          <cell r="A4534">
            <v>35911</v>
          </cell>
          <cell r="B4534" t="str">
            <v>TELA DURAWIPE XTRA POP UP BLAN</v>
          </cell>
          <cell r="C4534">
            <v>1</v>
          </cell>
          <cell r="D4534">
            <v>1</v>
          </cell>
          <cell r="E4534" t="str">
            <v>Stock</v>
          </cell>
          <cell r="F4534">
            <v>8</v>
          </cell>
        </row>
        <row r="4535">
          <cell r="A4535">
            <v>36000</v>
          </cell>
          <cell r="B4535" t="str">
            <v>DOSIFICADOR AUT ESPUMA JAB LIQ</v>
          </cell>
          <cell r="C4535">
            <v>1</v>
          </cell>
          <cell r="D4535">
            <v>1</v>
          </cell>
          <cell r="E4535" t="str">
            <v>Stock</v>
          </cell>
          <cell r="F4535">
            <v>8</v>
          </cell>
        </row>
        <row r="4536">
          <cell r="A4536">
            <v>36001</v>
          </cell>
          <cell r="B4536" t="str">
            <v>DOSIFICADOR MANUAL NEGRO ESPUM</v>
          </cell>
          <cell r="C4536">
            <v>1</v>
          </cell>
          <cell r="D4536">
            <v>1</v>
          </cell>
          <cell r="E4536" t="str">
            <v>Sobre Pedido</v>
          </cell>
          <cell r="F4536">
            <v>28</v>
          </cell>
        </row>
        <row r="4537">
          <cell r="A4537">
            <v>36002</v>
          </cell>
          <cell r="B4537" t="str">
            <v>TAPA P/CARTUCHO RELLENABLE 1.3</v>
          </cell>
          <cell r="C4537">
            <v>1</v>
          </cell>
          <cell r="D4537">
            <v>1</v>
          </cell>
          <cell r="E4537" t="str">
            <v>Sobre Pedido</v>
          </cell>
          <cell r="F4537">
            <v>77</v>
          </cell>
        </row>
        <row r="4538">
          <cell r="A4538">
            <v>36003</v>
          </cell>
          <cell r="B4538" t="str">
            <v>KEY DESENGRASANTE PLUS 4 LT.</v>
          </cell>
          <cell r="C4538">
            <v>4</v>
          </cell>
          <cell r="D4538">
            <v>4</v>
          </cell>
          <cell r="E4538" t="str">
            <v>Sobre Pedido</v>
          </cell>
          <cell r="F4538">
            <v>21</v>
          </cell>
        </row>
        <row r="4539">
          <cell r="A4539">
            <v>36004</v>
          </cell>
          <cell r="B4539" t="str">
            <v>KEY DESENGRASANTE PLUS 20 LT.</v>
          </cell>
          <cell r="C4539">
            <v>10</v>
          </cell>
          <cell r="D4539">
            <v>10</v>
          </cell>
          <cell r="E4539" t="str">
            <v>Sobre Pedido</v>
          </cell>
          <cell r="F4539">
            <v>21</v>
          </cell>
        </row>
        <row r="4540">
          <cell r="A4540">
            <v>36005</v>
          </cell>
          <cell r="B4540" t="str">
            <v>CARTUCHO RELLENABLE 1.3L</v>
          </cell>
          <cell r="C4540">
            <v>50</v>
          </cell>
          <cell r="D4540">
            <v>50</v>
          </cell>
          <cell r="E4540" t="str">
            <v>Sobre Pedido</v>
          </cell>
          <cell r="F4540">
            <v>77</v>
          </cell>
        </row>
        <row r="4541">
          <cell r="A4541">
            <v>36008</v>
          </cell>
          <cell r="B4541" t="str">
            <v>KEY 1000 4 LT.</v>
          </cell>
          <cell r="C4541">
            <v>52</v>
          </cell>
          <cell r="D4541">
            <v>52</v>
          </cell>
          <cell r="E4541" t="str">
            <v>Sobre Pedido</v>
          </cell>
          <cell r="F4541">
            <v>21</v>
          </cell>
        </row>
        <row r="4542">
          <cell r="A4542">
            <v>36013</v>
          </cell>
          <cell r="B4542" t="str">
            <v>KEY BRILLO 4 LT.</v>
          </cell>
          <cell r="C4542">
            <v>52</v>
          </cell>
          <cell r="D4542">
            <v>52</v>
          </cell>
          <cell r="E4542" t="str">
            <v>Sobre Pedido</v>
          </cell>
          <cell r="F4542">
            <v>21</v>
          </cell>
        </row>
        <row r="4543">
          <cell r="A4543">
            <v>36016</v>
          </cell>
          <cell r="B4543" t="str">
            <v>KEY JABON CREMA ALMENDRAS 0.8L</v>
          </cell>
          <cell r="C4543">
            <v>198</v>
          </cell>
          <cell r="D4543">
            <v>198</v>
          </cell>
          <cell r="E4543" t="str">
            <v>Sobre Pedido</v>
          </cell>
          <cell r="F4543">
            <v>21</v>
          </cell>
        </row>
        <row r="4544">
          <cell r="A4544">
            <v>36018</v>
          </cell>
          <cell r="B4544" t="str">
            <v>KEY JABON CREMA ALMENDRAS 4 LT</v>
          </cell>
          <cell r="C4544">
            <v>4</v>
          </cell>
          <cell r="D4544">
            <v>4</v>
          </cell>
          <cell r="E4544" t="str">
            <v>Sobre Pedido</v>
          </cell>
          <cell r="F4544">
            <v>21</v>
          </cell>
        </row>
        <row r="4545">
          <cell r="A4545">
            <v>36021</v>
          </cell>
          <cell r="B4545" t="str">
            <v>KEY JABON ESPUMA ALMENDRAS 800</v>
          </cell>
          <cell r="C4545">
            <v>6</v>
          </cell>
          <cell r="D4545">
            <v>6</v>
          </cell>
          <cell r="E4545" t="str">
            <v>Sobre Pedido</v>
          </cell>
          <cell r="F4545">
            <v>7</v>
          </cell>
        </row>
        <row r="4546">
          <cell r="A4546">
            <v>36022</v>
          </cell>
          <cell r="B4546" t="str">
            <v>KEY JABON ESPUMA ALMENDRAS CAR</v>
          </cell>
          <cell r="C4546">
            <v>3</v>
          </cell>
          <cell r="D4546">
            <v>201</v>
          </cell>
          <cell r="E4546" t="str">
            <v>Sobre Pedido</v>
          </cell>
          <cell r="F4546">
            <v>21</v>
          </cell>
        </row>
        <row r="4547">
          <cell r="A4547">
            <v>36023</v>
          </cell>
          <cell r="B4547" t="str">
            <v>KEY JABON ESPUMA ALMENDRAS 4 L</v>
          </cell>
          <cell r="C4547">
            <v>4</v>
          </cell>
          <cell r="D4547">
            <v>4</v>
          </cell>
          <cell r="E4547" t="str">
            <v>Sobre Pedido</v>
          </cell>
          <cell r="F4547">
            <v>21</v>
          </cell>
        </row>
        <row r="4548">
          <cell r="A4548">
            <v>36027</v>
          </cell>
          <cell r="B4548" t="str">
            <v>KEY JABON ESPUMA ROCIO CARTUCH</v>
          </cell>
          <cell r="C4548">
            <v>3</v>
          </cell>
          <cell r="D4548">
            <v>201</v>
          </cell>
          <cell r="E4548" t="str">
            <v>Sobre Pedido</v>
          </cell>
          <cell r="F4548">
            <v>21</v>
          </cell>
        </row>
        <row r="4549">
          <cell r="A4549">
            <v>36028</v>
          </cell>
          <cell r="B4549" t="str">
            <v>KEY JABON ESPUMA ROCIO 4 LT.</v>
          </cell>
          <cell r="C4549">
            <v>4</v>
          </cell>
          <cell r="D4549">
            <v>4</v>
          </cell>
          <cell r="E4549" t="str">
            <v>Sobre Pedido</v>
          </cell>
          <cell r="F4549">
            <v>21</v>
          </cell>
        </row>
        <row r="4550">
          <cell r="A4550">
            <v>36033</v>
          </cell>
          <cell r="B4550" t="str">
            <v>KEY LAVALOZA 4 LT.</v>
          </cell>
          <cell r="C4550">
            <v>4</v>
          </cell>
          <cell r="D4550">
            <v>52</v>
          </cell>
          <cell r="E4550" t="str">
            <v>Sobre Pedido</v>
          </cell>
          <cell r="F4550">
            <v>21</v>
          </cell>
        </row>
        <row r="4551">
          <cell r="A4551">
            <v>36038</v>
          </cell>
          <cell r="B4551" t="str">
            <v>KEY LD 4 LT.</v>
          </cell>
          <cell r="C4551">
            <v>52</v>
          </cell>
          <cell r="D4551">
            <v>52</v>
          </cell>
          <cell r="E4551" t="str">
            <v>Sobre Pedido</v>
          </cell>
          <cell r="F4551">
            <v>21</v>
          </cell>
        </row>
        <row r="4552">
          <cell r="A4552">
            <v>36043</v>
          </cell>
          <cell r="B4552" t="str">
            <v>KEY LIMON 4 LT.</v>
          </cell>
          <cell r="C4552">
            <v>52</v>
          </cell>
          <cell r="D4552">
            <v>52</v>
          </cell>
          <cell r="E4552" t="str">
            <v>Sobre Pedido</v>
          </cell>
          <cell r="F4552">
            <v>21</v>
          </cell>
        </row>
        <row r="4553">
          <cell r="A4553">
            <v>36048</v>
          </cell>
          <cell r="B4553" t="str">
            <v>KEY LIMPIABAÑOS 4 LT.</v>
          </cell>
          <cell r="C4553">
            <v>52</v>
          </cell>
          <cell r="D4553">
            <v>52</v>
          </cell>
          <cell r="E4553" t="str">
            <v>Sobre Pedido</v>
          </cell>
          <cell r="F4553">
            <v>21</v>
          </cell>
        </row>
        <row r="4554">
          <cell r="A4554">
            <v>36053</v>
          </cell>
          <cell r="B4554" t="str">
            <v>KEY SANITIZANTE PLUS 4 LT.</v>
          </cell>
          <cell r="C4554">
            <v>4</v>
          </cell>
          <cell r="D4554">
            <v>4</v>
          </cell>
          <cell r="E4554" t="str">
            <v>Sobre Pedido</v>
          </cell>
          <cell r="F4554">
            <v>21</v>
          </cell>
        </row>
        <row r="4555">
          <cell r="A4555">
            <v>36058</v>
          </cell>
          <cell r="B4555" t="str">
            <v>KEY LAVALOZA PREVIO PLUS 4 LT.</v>
          </cell>
          <cell r="C4555">
            <v>4</v>
          </cell>
          <cell r="D4555">
            <v>52</v>
          </cell>
          <cell r="E4555" t="str">
            <v>Sobre Pedido</v>
          </cell>
          <cell r="F4555">
            <v>21</v>
          </cell>
        </row>
        <row r="4556">
          <cell r="A4556">
            <v>36063</v>
          </cell>
          <cell r="B4556" t="str">
            <v>KEY LAVANCE 100 4 LT.</v>
          </cell>
          <cell r="C4556">
            <v>4</v>
          </cell>
          <cell r="D4556">
            <v>4</v>
          </cell>
          <cell r="E4556" t="str">
            <v>Sobre Pedido</v>
          </cell>
          <cell r="F4556">
            <v>21</v>
          </cell>
        </row>
        <row r="4557">
          <cell r="A4557">
            <v>36068</v>
          </cell>
          <cell r="B4557" t="str">
            <v>KEY LAVANCE 147 CE 4 LT.</v>
          </cell>
          <cell r="C4557">
            <v>52</v>
          </cell>
          <cell r="D4557">
            <v>52</v>
          </cell>
          <cell r="E4557" t="str">
            <v>Sobre Pedido</v>
          </cell>
          <cell r="F4557">
            <v>21</v>
          </cell>
        </row>
        <row r="4558">
          <cell r="A4558">
            <v>36071</v>
          </cell>
          <cell r="B4558" t="str">
            <v>KEY DERM-O-WIPE 800 ML.</v>
          </cell>
          <cell r="C4558">
            <v>204</v>
          </cell>
          <cell r="D4558">
            <v>204</v>
          </cell>
          <cell r="E4558" t="str">
            <v>Sobre Pedido</v>
          </cell>
          <cell r="F4558">
            <v>21</v>
          </cell>
        </row>
        <row r="4559">
          <cell r="A4559">
            <v>36073</v>
          </cell>
          <cell r="B4559" t="str">
            <v>KEY DERM-O-WIPE 4 LT.</v>
          </cell>
          <cell r="C4559">
            <v>52</v>
          </cell>
          <cell r="D4559">
            <v>52</v>
          </cell>
          <cell r="E4559" t="str">
            <v>Sobre Pedido</v>
          </cell>
          <cell r="F4559">
            <v>21</v>
          </cell>
        </row>
        <row r="4560">
          <cell r="A4560">
            <v>36076</v>
          </cell>
          <cell r="B4560" t="str">
            <v>KEY JABON CREMA PASION FRUTAL</v>
          </cell>
          <cell r="C4560">
            <v>6</v>
          </cell>
          <cell r="D4560">
            <v>6</v>
          </cell>
          <cell r="E4560" t="str">
            <v>Sobre Pedido</v>
          </cell>
          <cell r="F4560">
            <v>21</v>
          </cell>
        </row>
        <row r="4561">
          <cell r="A4561">
            <v>36081</v>
          </cell>
          <cell r="B4561" t="str">
            <v>KEY SAN-O-DERM 800 ML.</v>
          </cell>
          <cell r="C4561">
            <v>204</v>
          </cell>
          <cell r="D4561">
            <v>204</v>
          </cell>
          <cell r="E4561" t="str">
            <v>Sobre Pedido</v>
          </cell>
          <cell r="F4561">
            <v>21</v>
          </cell>
        </row>
        <row r="4562">
          <cell r="A4562">
            <v>36083</v>
          </cell>
          <cell r="B4562" t="str">
            <v>KEY SAN-O-DERM 4 LT.</v>
          </cell>
          <cell r="C4562">
            <v>52</v>
          </cell>
          <cell r="D4562">
            <v>52</v>
          </cell>
          <cell r="E4562" t="str">
            <v>Sobre Pedido</v>
          </cell>
          <cell r="F4562">
            <v>21</v>
          </cell>
        </row>
        <row r="4563">
          <cell r="A4563">
            <v>36087</v>
          </cell>
          <cell r="B4563" t="str">
            <v>KEY LIMP.DE PARRILLAS ALTA TEM</v>
          </cell>
          <cell r="C4563">
            <v>204</v>
          </cell>
          <cell r="D4563">
            <v>204</v>
          </cell>
          <cell r="E4563" t="str">
            <v>Sobre Pedido</v>
          </cell>
          <cell r="F4563">
            <v>21</v>
          </cell>
        </row>
        <row r="4564">
          <cell r="A4564">
            <v>36088</v>
          </cell>
          <cell r="B4564" t="str">
            <v>KEY LIMP. DE PARRILLAS PASO 1</v>
          </cell>
          <cell r="C4564">
            <v>52</v>
          </cell>
          <cell r="D4564">
            <v>52</v>
          </cell>
          <cell r="E4564" t="str">
            <v>Sobre Pedido</v>
          </cell>
          <cell r="F4564">
            <v>21</v>
          </cell>
        </row>
        <row r="4565">
          <cell r="A4565">
            <v>36089</v>
          </cell>
          <cell r="B4565" t="str">
            <v>KEY LIMP. DE PARRILLAS PASO 2</v>
          </cell>
          <cell r="C4565">
            <v>52</v>
          </cell>
          <cell r="D4565">
            <v>52</v>
          </cell>
          <cell r="E4565" t="str">
            <v>Sobre Pedido</v>
          </cell>
          <cell r="F4565">
            <v>21</v>
          </cell>
        </row>
        <row r="4566">
          <cell r="A4566">
            <v>36093</v>
          </cell>
          <cell r="B4566" t="str">
            <v>KEY JABON SECUESTRANTE DE META</v>
          </cell>
          <cell r="C4566">
            <v>52</v>
          </cell>
          <cell r="D4566">
            <v>52</v>
          </cell>
          <cell r="E4566" t="str">
            <v>Sobre Pedido</v>
          </cell>
          <cell r="F4566">
            <v>21</v>
          </cell>
        </row>
        <row r="4567">
          <cell r="A4567">
            <v>36094</v>
          </cell>
          <cell r="B4567" t="str">
            <v>KEY JABON SECUESTRANTE DE META</v>
          </cell>
          <cell r="C4567">
            <v>1</v>
          </cell>
          <cell r="D4567">
            <v>1</v>
          </cell>
          <cell r="E4567" t="str">
            <v>Sobre Pedido</v>
          </cell>
          <cell r="F4567">
            <v>21</v>
          </cell>
        </row>
        <row r="4568">
          <cell r="A4568">
            <v>36095</v>
          </cell>
          <cell r="B4568" t="str">
            <v>KEY JABON SECUESTRANTE DE META</v>
          </cell>
          <cell r="C4568">
            <v>1</v>
          </cell>
          <cell r="D4568">
            <v>1</v>
          </cell>
          <cell r="E4568" t="str">
            <v>Sobre Pedido</v>
          </cell>
          <cell r="F4568">
            <v>21</v>
          </cell>
        </row>
        <row r="4569">
          <cell r="A4569">
            <v>36098</v>
          </cell>
          <cell r="B4569" t="str">
            <v>KEY JABON SECUESTRANTE DE META</v>
          </cell>
          <cell r="C4569">
            <v>52</v>
          </cell>
          <cell r="D4569">
            <v>52</v>
          </cell>
          <cell r="E4569" t="str">
            <v>Sobre Pedido</v>
          </cell>
          <cell r="F4569">
            <v>21</v>
          </cell>
        </row>
        <row r="4570">
          <cell r="A4570">
            <v>36099</v>
          </cell>
          <cell r="B4570" t="str">
            <v>KEY JABON SECUESTRANTE DE META</v>
          </cell>
          <cell r="C4570">
            <v>1</v>
          </cell>
          <cell r="D4570">
            <v>1</v>
          </cell>
          <cell r="E4570" t="str">
            <v>Sobre Pedido</v>
          </cell>
          <cell r="F4570">
            <v>21</v>
          </cell>
        </row>
        <row r="4571">
          <cell r="A4571">
            <v>36100</v>
          </cell>
          <cell r="B4571" t="str">
            <v>KEY JABON SECUESTRANTE DE META</v>
          </cell>
          <cell r="C4571">
            <v>1</v>
          </cell>
          <cell r="D4571">
            <v>1</v>
          </cell>
          <cell r="E4571" t="str">
            <v>Sobre Pedido</v>
          </cell>
          <cell r="F4571">
            <v>21</v>
          </cell>
        </row>
        <row r="4572">
          <cell r="A4572">
            <v>36101</v>
          </cell>
          <cell r="B4572" t="str">
            <v>CAJA CON 100 TELAS 37.5 X 45</v>
          </cell>
          <cell r="C4572">
            <v>1</v>
          </cell>
          <cell r="D4572">
            <v>1</v>
          </cell>
          <cell r="E4572" t="str">
            <v>Stock</v>
          </cell>
          <cell r="F4572">
            <v>8</v>
          </cell>
        </row>
        <row r="4573">
          <cell r="A4573">
            <v>36102</v>
          </cell>
          <cell r="B4573" t="str">
            <v>CAJA CON 100 TELAS 37.5 X 45</v>
          </cell>
          <cell r="C4573">
            <v>1</v>
          </cell>
          <cell r="D4573">
            <v>1</v>
          </cell>
          <cell r="E4573" t="str">
            <v>Stock</v>
          </cell>
          <cell r="F4573">
            <v>8</v>
          </cell>
        </row>
        <row r="4574">
          <cell r="A4574">
            <v>36103</v>
          </cell>
          <cell r="B4574" t="str">
            <v>CAJA CON 100 TELAS 37.5 X 45</v>
          </cell>
          <cell r="C4574">
            <v>1</v>
          </cell>
          <cell r="D4574">
            <v>1</v>
          </cell>
          <cell r="E4574" t="str">
            <v>Stock</v>
          </cell>
          <cell r="F4574">
            <v>8</v>
          </cell>
        </row>
        <row r="4575">
          <cell r="A4575">
            <v>36104</v>
          </cell>
          <cell r="B4575" t="str">
            <v>CAJA CON 100 TELAS 37.5 X 45</v>
          </cell>
          <cell r="C4575">
            <v>1</v>
          </cell>
          <cell r="D4575">
            <v>1</v>
          </cell>
          <cell r="E4575" t="str">
            <v>Stock</v>
          </cell>
          <cell r="F4575">
            <v>8</v>
          </cell>
        </row>
        <row r="4576">
          <cell r="A4576">
            <v>36123</v>
          </cell>
          <cell r="B4576" t="str">
            <v>KEY JABON CREMA PASION FRUTAL</v>
          </cell>
          <cell r="C4576">
            <v>4</v>
          </cell>
          <cell r="D4576">
            <v>4</v>
          </cell>
          <cell r="E4576" t="str">
            <v>Sobre Pedido</v>
          </cell>
          <cell r="F4576">
            <v>21</v>
          </cell>
        </row>
        <row r="4577">
          <cell r="A4577">
            <v>36126</v>
          </cell>
          <cell r="B4577" t="str">
            <v>KEY JABON CREMA MANZANA 0.8 LT</v>
          </cell>
          <cell r="C4577">
            <v>6</v>
          </cell>
          <cell r="D4577">
            <v>6</v>
          </cell>
          <cell r="E4577" t="str">
            <v>Sobre Pedido</v>
          </cell>
          <cell r="F4577">
            <v>21</v>
          </cell>
        </row>
        <row r="4578">
          <cell r="A4578">
            <v>36128</v>
          </cell>
          <cell r="B4578" t="str">
            <v>KEY JABON CREMA MANZANA 4 LT.</v>
          </cell>
          <cell r="C4578">
            <v>4</v>
          </cell>
          <cell r="D4578">
            <v>4</v>
          </cell>
          <cell r="E4578" t="str">
            <v>Sobre Pedido</v>
          </cell>
          <cell r="F4578">
            <v>21</v>
          </cell>
        </row>
        <row r="4579">
          <cell r="A4579">
            <v>36133</v>
          </cell>
          <cell r="B4579" t="str">
            <v>KEY LAVALOZA PASTA PLUS 3.5 KG</v>
          </cell>
          <cell r="C4579">
            <v>200</v>
          </cell>
          <cell r="D4579">
            <v>200</v>
          </cell>
          <cell r="E4579" t="str">
            <v>Sobre Pedido</v>
          </cell>
          <cell r="F4579">
            <v>21</v>
          </cell>
        </row>
        <row r="4580">
          <cell r="A4580">
            <v>36134</v>
          </cell>
          <cell r="B4580" t="str">
            <v>KEY LAVALOZA PASTA PLUS 15 KG.</v>
          </cell>
          <cell r="C4580">
            <v>47</v>
          </cell>
          <cell r="D4580">
            <v>47</v>
          </cell>
          <cell r="E4580" t="str">
            <v>Sobre Pedido</v>
          </cell>
          <cell r="F4580">
            <v>21</v>
          </cell>
        </row>
        <row r="4581">
          <cell r="A4581">
            <v>36138</v>
          </cell>
          <cell r="B4581" t="str">
            <v>KEY DESINFECTANTE BP 4 KG.</v>
          </cell>
          <cell r="C4581">
            <v>1</v>
          </cell>
          <cell r="D4581">
            <v>1</v>
          </cell>
          <cell r="E4581" t="str">
            <v>Sobre Pedido</v>
          </cell>
          <cell r="F4581">
            <v>21</v>
          </cell>
        </row>
        <row r="4582">
          <cell r="A4582">
            <v>36143</v>
          </cell>
          <cell r="B4582" t="str">
            <v>KEY JABON P/ROPA SECUESTRANTE</v>
          </cell>
          <cell r="C4582">
            <v>4</v>
          </cell>
          <cell r="D4582">
            <v>52</v>
          </cell>
          <cell r="E4582" t="str">
            <v>Sobre Pedido</v>
          </cell>
          <cell r="F4582">
            <v>56</v>
          </cell>
        </row>
        <row r="4583">
          <cell r="A4583">
            <v>36144</v>
          </cell>
          <cell r="B4583" t="str">
            <v>KEY JABON P/ROPA SECUESTRANTE</v>
          </cell>
          <cell r="C4583">
            <v>1</v>
          </cell>
          <cell r="D4583">
            <v>10</v>
          </cell>
          <cell r="E4583" t="str">
            <v>Sobre Pedido</v>
          </cell>
          <cell r="F4583">
            <v>56</v>
          </cell>
        </row>
        <row r="4584">
          <cell r="A4584">
            <v>36516</v>
          </cell>
          <cell r="B4584" t="str">
            <v>WATERLESS CAR WASH MARLEX 20LT</v>
          </cell>
          <cell r="C4584">
            <v>1</v>
          </cell>
          <cell r="D4584">
            <v>1</v>
          </cell>
          <cell r="E4584" t="str">
            <v>Sobre Pedido</v>
          </cell>
          <cell r="F4584">
            <v>42</v>
          </cell>
        </row>
        <row r="4585">
          <cell r="A4585">
            <v>36518</v>
          </cell>
          <cell r="B4585" t="str">
            <v>WATERLESS CAR WASH 20LT</v>
          </cell>
          <cell r="C4585">
            <v>1</v>
          </cell>
          <cell r="D4585">
            <v>1</v>
          </cell>
          <cell r="E4585" t="str">
            <v>Sobre Pedido</v>
          </cell>
          <cell r="F4585">
            <v>35</v>
          </cell>
        </row>
        <row r="4586">
          <cell r="A4586">
            <v>40000</v>
          </cell>
          <cell r="B4586" t="str">
            <v>FOLDER C/LOGO KEY</v>
          </cell>
          <cell r="C4586">
            <v>1</v>
          </cell>
          <cell r="D4586">
            <v>1</v>
          </cell>
          <cell r="E4586" t="str">
            <v>Stock</v>
          </cell>
          <cell r="F4586">
            <v>7</v>
          </cell>
        </row>
        <row r="4587">
          <cell r="A4587">
            <v>40111</v>
          </cell>
          <cell r="B4587" t="str">
            <v>ETIQUETA KEY QUITASARRO OXXO1L</v>
          </cell>
          <cell r="C4587">
            <v>1</v>
          </cell>
          <cell r="D4587">
            <v>1</v>
          </cell>
          <cell r="E4587" t="str">
            <v>Stock</v>
          </cell>
          <cell r="F4587">
            <v>27</v>
          </cell>
        </row>
        <row r="4588">
          <cell r="A4588">
            <v>40112</v>
          </cell>
          <cell r="B4588" t="str">
            <v>PISTOLA ATOMIZADOR AZUL</v>
          </cell>
          <cell r="C4588">
            <v>1</v>
          </cell>
          <cell r="D4588">
            <v>1</v>
          </cell>
          <cell r="E4588" t="str">
            <v>Stock</v>
          </cell>
          <cell r="F4588">
            <v>8</v>
          </cell>
        </row>
        <row r="4589">
          <cell r="A4589">
            <v>40113</v>
          </cell>
          <cell r="B4589" t="str">
            <v>Pistola atomizadora blanco/bla</v>
          </cell>
          <cell r="C4589">
            <v>1</v>
          </cell>
          <cell r="D4589">
            <v>1</v>
          </cell>
          <cell r="E4589" t="str">
            <v>Stock</v>
          </cell>
          <cell r="F4589">
            <v>8</v>
          </cell>
        </row>
        <row r="4590">
          <cell r="A4590">
            <v>40114</v>
          </cell>
          <cell r="B4590" t="str">
            <v>Pistola atomizadora blanco/ver</v>
          </cell>
          <cell r="C4590">
            <v>1</v>
          </cell>
          <cell r="D4590">
            <v>1</v>
          </cell>
          <cell r="E4590" t="str">
            <v>Stock</v>
          </cell>
          <cell r="F4590">
            <v>8</v>
          </cell>
        </row>
        <row r="4591">
          <cell r="A4591">
            <v>40115</v>
          </cell>
          <cell r="B4591" t="str">
            <v>Etiqueta Key Multiusos OXXO 1L</v>
          </cell>
          <cell r="C4591">
            <v>1</v>
          </cell>
          <cell r="D4591">
            <v>1</v>
          </cell>
          <cell r="E4591" t="str">
            <v>Stock</v>
          </cell>
          <cell r="F4591">
            <v>21</v>
          </cell>
        </row>
        <row r="4592">
          <cell r="A4592">
            <v>40116</v>
          </cell>
          <cell r="B4592" t="str">
            <v>CLORO AL 6%</v>
          </cell>
          <cell r="C4592">
            <v>4</v>
          </cell>
          <cell r="D4592">
            <v>4</v>
          </cell>
          <cell r="E4592" t="str">
            <v>Sobre Pedido</v>
          </cell>
          <cell r="F4592">
            <v>14</v>
          </cell>
        </row>
        <row r="4593">
          <cell r="A4593">
            <v>40127</v>
          </cell>
          <cell r="B4593" t="str">
            <v>BAYGON CASA Y JARDIN 400 ML</v>
          </cell>
          <cell r="C4593">
            <v>1</v>
          </cell>
          <cell r="D4593">
            <v>1</v>
          </cell>
          <cell r="E4593" t="str">
            <v>Sobre Pedido</v>
          </cell>
          <cell r="F4593">
            <v>14</v>
          </cell>
        </row>
        <row r="4594">
          <cell r="A4594">
            <v>40128</v>
          </cell>
          <cell r="B4594" t="str">
            <v>CARTUCHO JABON ROSA 500 ML</v>
          </cell>
          <cell r="C4594">
            <v>1</v>
          </cell>
          <cell r="D4594">
            <v>1</v>
          </cell>
          <cell r="E4594" t="str">
            <v>Sobre Pedido</v>
          </cell>
          <cell r="F4594">
            <v>14</v>
          </cell>
        </row>
        <row r="4595">
          <cell r="A4595">
            <v>40129</v>
          </cell>
          <cell r="B4595" t="str">
            <v>PISTOLA ATOMIZADORA ROSA/BLANC</v>
          </cell>
          <cell r="C4595">
            <v>1</v>
          </cell>
          <cell r="D4595">
            <v>1</v>
          </cell>
          <cell r="E4595" t="str">
            <v>Sobre Pedido</v>
          </cell>
          <cell r="F4595">
            <v>8</v>
          </cell>
        </row>
        <row r="4596">
          <cell r="A4596">
            <v>50000</v>
          </cell>
          <cell r="B4596" t="str">
            <v>CUBIERTA P/DOSIF. GOTEADOR RM</v>
          </cell>
          <cell r="C4596">
            <v>1</v>
          </cell>
          <cell r="D4596">
            <v>1</v>
          </cell>
          <cell r="E4596" t="str">
            <v>Sobre Pedido</v>
          </cell>
          <cell r="F4596">
            <v>21</v>
          </cell>
        </row>
        <row r="4597">
          <cell r="A4597">
            <v>50001</v>
          </cell>
          <cell r="B4597" t="str">
            <v>ADAPTADOR (SANOR) 1 PZA</v>
          </cell>
          <cell r="C4597">
            <v>1</v>
          </cell>
          <cell r="D4597">
            <v>1</v>
          </cell>
          <cell r="E4597" t="str">
            <v>Sobre Pedido</v>
          </cell>
          <cell r="F4597">
            <v>21</v>
          </cell>
        </row>
        <row r="4598">
          <cell r="A4598">
            <v>50002</v>
          </cell>
          <cell r="B4598" t="str">
            <v>CONECTOR P/SOP AZUL 1 PZA</v>
          </cell>
          <cell r="C4598">
            <v>1</v>
          </cell>
          <cell r="D4598">
            <v>1</v>
          </cell>
          <cell r="E4598" t="str">
            <v>Sobre Pedido</v>
          </cell>
          <cell r="F4598">
            <v>21</v>
          </cell>
        </row>
        <row r="4599">
          <cell r="A4599">
            <v>50003</v>
          </cell>
          <cell r="B4599" t="str">
            <v>TUBO "J" AMARILLO 1 PZA</v>
          </cell>
          <cell r="C4599">
            <v>1</v>
          </cell>
          <cell r="D4599">
            <v>1</v>
          </cell>
          <cell r="E4599" t="str">
            <v>Sobre Pedido</v>
          </cell>
          <cell r="F4599">
            <v>49</v>
          </cell>
        </row>
        <row r="4600">
          <cell r="A4600">
            <v>50004</v>
          </cell>
          <cell r="B4600" t="str">
            <v>GUASA P/SOPORTE NEGRA 1 PZA</v>
          </cell>
          <cell r="C4600">
            <v>1</v>
          </cell>
          <cell r="D4600">
            <v>1</v>
          </cell>
          <cell r="E4600" t="str">
            <v>Sobre Pedido</v>
          </cell>
          <cell r="F4600">
            <v>21</v>
          </cell>
        </row>
        <row r="4601">
          <cell r="A4601">
            <v>50005</v>
          </cell>
          <cell r="B4601" t="str">
            <v>TORNILLO MICROMETRICO BLANCO</v>
          </cell>
          <cell r="C4601">
            <v>1</v>
          </cell>
          <cell r="D4601">
            <v>1</v>
          </cell>
          <cell r="E4601" t="str">
            <v>Sobre Pedido</v>
          </cell>
          <cell r="F4601">
            <v>49</v>
          </cell>
        </row>
        <row r="4602">
          <cell r="A4602">
            <v>50006</v>
          </cell>
          <cell r="B4602" t="str">
            <v>ESTACION SANITIZANTE HYDRO</v>
          </cell>
          <cell r="C4602">
            <v>1</v>
          </cell>
          <cell r="D4602">
            <v>1</v>
          </cell>
          <cell r="E4602" t="str">
            <v>Sobre Pedido</v>
          </cell>
          <cell r="F4602">
            <v>14</v>
          </cell>
        </row>
        <row r="4603">
          <cell r="A4603">
            <v>50007</v>
          </cell>
          <cell r="B4603" t="str">
            <v>DOSIFICADOR SUPERBASE HYDRO</v>
          </cell>
          <cell r="C4603">
            <v>1</v>
          </cell>
          <cell r="D4603">
            <v>1</v>
          </cell>
          <cell r="E4603" t="str">
            <v>Sobre Pedido</v>
          </cell>
          <cell r="F4603">
            <v>35</v>
          </cell>
        </row>
        <row r="4604">
          <cell r="A4604">
            <v>50008</v>
          </cell>
          <cell r="B4604" t="str">
            <v>DOSIFICADOR SUPERBASE 4 BOT.</v>
          </cell>
          <cell r="C4604">
            <v>1</v>
          </cell>
          <cell r="D4604">
            <v>1</v>
          </cell>
          <cell r="E4604" t="str">
            <v>Sobre Pedido</v>
          </cell>
          <cell r="F4604">
            <v>14</v>
          </cell>
        </row>
        <row r="4605">
          <cell r="A4605">
            <v>50009</v>
          </cell>
          <cell r="B4605" t="str">
            <v>BOMBA P ENJUAGE BFL 1 PZA</v>
          </cell>
          <cell r="C4605">
            <v>1</v>
          </cell>
          <cell r="D4605">
            <v>1</v>
          </cell>
          <cell r="E4605" t="str">
            <v>Sobre Pedido</v>
          </cell>
          <cell r="F4605">
            <v>21</v>
          </cell>
        </row>
        <row r="4606">
          <cell r="A4606">
            <v>50010</v>
          </cell>
          <cell r="B4606" t="str">
            <v>METEARING SCREW WIT 1 PZA</v>
          </cell>
          <cell r="C4606">
            <v>1</v>
          </cell>
          <cell r="D4606">
            <v>1</v>
          </cell>
          <cell r="E4606" t="str">
            <v>Sobre Pedido</v>
          </cell>
          <cell r="F4606">
            <v>21</v>
          </cell>
        </row>
        <row r="4607">
          <cell r="A4607">
            <v>50011</v>
          </cell>
          <cell r="B4607" t="str">
            <v>CHECK VALVE CORE CO 1 PZA</v>
          </cell>
          <cell r="C4607">
            <v>1</v>
          </cell>
          <cell r="D4607">
            <v>1</v>
          </cell>
          <cell r="E4607" t="str">
            <v>Sobre Pedido</v>
          </cell>
          <cell r="F4607">
            <v>21</v>
          </cell>
        </row>
        <row r="4608">
          <cell r="A4608">
            <v>50014</v>
          </cell>
          <cell r="B4608" t="str">
            <v>HV50 VALVULA BOLA D 1 PZA</v>
          </cell>
          <cell r="C4608">
            <v>1</v>
          </cell>
          <cell r="D4608">
            <v>1</v>
          </cell>
          <cell r="E4608" t="str">
            <v>Sobre Pedido</v>
          </cell>
          <cell r="F4608">
            <v>49</v>
          </cell>
        </row>
        <row r="4609">
          <cell r="A4609">
            <v>50015</v>
          </cell>
          <cell r="B4609" t="str">
            <v>HB1234 PUA DE POLIE 1 PZA</v>
          </cell>
          <cell r="C4609">
            <v>1</v>
          </cell>
          <cell r="D4609">
            <v>1</v>
          </cell>
          <cell r="E4609" t="str">
            <v>Sobre Pedido</v>
          </cell>
          <cell r="F4609">
            <v>49</v>
          </cell>
        </row>
        <row r="4610">
          <cell r="A4610">
            <v>50016</v>
          </cell>
          <cell r="B4610" t="str">
            <v>W6 VARA ROCIADORA 1 PZA</v>
          </cell>
          <cell r="C4610">
            <v>1</v>
          </cell>
          <cell r="D4610">
            <v>1</v>
          </cell>
          <cell r="E4610" t="str">
            <v>Sobre Pedido</v>
          </cell>
          <cell r="F4610">
            <v>49</v>
          </cell>
        </row>
        <row r="4611">
          <cell r="A4611">
            <v>50017</v>
          </cell>
          <cell r="B4611" t="str">
            <v>017458 TUBE FITTING 1 PZA</v>
          </cell>
          <cell r="C4611">
            <v>1</v>
          </cell>
          <cell r="D4611">
            <v>1</v>
          </cell>
          <cell r="E4611" t="str">
            <v>Sobre Pedido</v>
          </cell>
          <cell r="F4611">
            <v>63</v>
          </cell>
        </row>
        <row r="4612">
          <cell r="A4612">
            <v>50018</v>
          </cell>
          <cell r="B4612" t="str">
            <v>036969 TUBE INSERT 1 PZA</v>
          </cell>
          <cell r="C4612">
            <v>1</v>
          </cell>
          <cell r="D4612">
            <v>1</v>
          </cell>
          <cell r="E4612" t="str">
            <v>Sobre Pedido</v>
          </cell>
          <cell r="F4612">
            <v>35</v>
          </cell>
        </row>
        <row r="4613">
          <cell r="A4613">
            <v>50019</v>
          </cell>
          <cell r="B4613" t="str">
            <v>036982 TUBE INSERT 1 PZA</v>
          </cell>
          <cell r="C4613">
            <v>1</v>
          </cell>
          <cell r="D4613">
            <v>1</v>
          </cell>
          <cell r="E4613" t="str">
            <v>Sobre Pedido</v>
          </cell>
          <cell r="F4613">
            <v>63</v>
          </cell>
        </row>
        <row r="4614">
          <cell r="A4614">
            <v>50020</v>
          </cell>
          <cell r="B4614" t="str">
            <v>039550 ROLLER ASSEM 1 PZA</v>
          </cell>
          <cell r="C4614">
            <v>1</v>
          </cell>
          <cell r="D4614">
            <v>1</v>
          </cell>
          <cell r="E4614" t="str">
            <v>Sobre Pedido</v>
          </cell>
          <cell r="F4614">
            <v>21</v>
          </cell>
        </row>
        <row r="4615">
          <cell r="A4615">
            <v>50021</v>
          </cell>
          <cell r="B4615" t="str">
            <v>050670 PUMP HEAD SN 1 PZA</v>
          </cell>
          <cell r="C4615">
            <v>1</v>
          </cell>
          <cell r="D4615">
            <v>1</v>
          </cell>
          <cell r="E4615" t="str">
            <v>Sobre Pedido</v>
          </cell>
          <cell r="F4615">
            <v>63</v>
          </cell>
        </row>
        <row r="4616">
          <cell r="A4616">
            <v>50022</v>
          </cell>
          <cell r="B4616" t="str">
            <v>051614 PUMP HEAD FR 1 PZA</v>
          </cell>
          <cell r="C4616">
            <v>1</v>
          </cell>
          <cell r="D4616">
            <v>1</v>
          </cell>
          <cell r="E4616" t="str">
            <v>Sobre Pedido</v>
          </cell>
          <cell r="F4616">
            <v>63</v>
          </cell>
        </row>
        <row r="4617">
          <cell r="A4617">
            <v>50023</v>
          </cell>
          <cell r="B4617" t="str">
            <v>043823 TUBE FITTING 1 PZA</v>
          </cell>
          <cell r="C4617">
            <v>1</v>
          </cell>
          <cell r="D4617">
            <v>1</v>
          </cell>
          <cell r="E4617" t="str">
            <v>Sobre Pedido</v>
          </cell>
          <cell r="F4617">
            <v>21</v>
          </cell>
        </row>
        <row r="4618">
          <cell r="A4618">
            <v>50024</v>
          </cell>
          <cell r="B4618" t="str">
            <v>7010211 GEAR MOTOR 1 PZA</v>
          </cell>
          <cell r="C4618">
            <v>1</v>
          </cell>
          <cell r="D4618">
            <v>1</v>
          </cell>
          <cell r="E4618" t="str">
            <v>Sobre Pedido</v>
          </cell>
          <cell r="F4618">
            <v>42</v>
          </cell>
        </row>
        <row r="4619">
          <cell r="A4619">
            <v>50025</v>
          </cell>
          <cell r="B4619" t="str">
            <v>7010216-LC GEAR MOTOR 1 PZA</v>
          </cell>
          <cell r="C4619">
            <v>1</v>
          </cell>
          <cell r="D4619">
            <v>1</v>
          </cell>
          <cell r="E4619" t="str">
            <v>Sobre Pedido</v>
          </cell>
          <cell r="F4619">
            <v>42</v>
          </cell>
        </row>
        <row r="4620">
          <cell r="A4620">
            <v>50026</v>
          </cell>
          <cell r="B4620" t="str">
            <v>7140530 PC BOARD</v>
          </cell>
          <cell r="C4620">
            <v>1</v>
          </cell>
          <cell r="D4620">
            <v>1</v>
          </cell>
          <cell r="E4620" t="str">
            <v>Sobre Pedido</v>
          </cell>
          <cell r="F4620">
            <v>42</v>
          </cell>
        </row>
        <row r="4621">
          <cell r="A4621">
            <v>50027</v>
          </cell>
          <cell r="B4621" t="str">
            <v>DOSIF.METALICO P/DETERG. POLVO</v>
          </cell>
          <cell r="C4621">
            <v>1</v>
          </cell>
          <cell r="D4621">
            <v>1</v>
          </cell>
          <cell r="E4621" t="str">
            <v>Sobre Pedido</v>
          </cell>
          <cell r="F4621">
            <v>42</v>
          </cell>
        </row>
        <row r="4622">
          <cell r="A4622">
            <v>50028</v>
          </cell>
          <cell r="B4622" t="str">
            <v>DOSIF.HERMETICO P/DETERG.LIQUI</v>
          </cell>
          <cell r="C4622">
            <v>1</v>
          </cell>
          <cell r="D4622">
            <v>1</v>
          </cell>
          <cell r="E4622" t="str">
            <v>Stock</v>
          </cell>
          <cell r="F4622">
            <v>8</v>
          </cell>
        </row>
        <row r="4623">
          <cell r="A4623">
            <v>50029</v>
          </cell>
          <cell r="B4623" t="str">
            <v>DOSIF.HERMETICO P/DETERG.POLVO</v>
          </cell>
          <cell r="C4623">
            <v>4</v>
          </cell>
          <cell r="D4623">
            <v>4</v>
          </cell>
          <cell r="E4623" t="str">
            <v>Sobre Pedido</v>
          </cell>
          <cell r="F4623">
            <v>42</v>
          </cell>
        </row>
        <row r="4624">
          <cell r="A4624">
            <v>50030</v>
          </cell>
          <cell r="B4624" t="str">
            <v>DOSIF.METALICO P/DETERG.LIQUID</v>
          </cell>
          <cell r="C4624">
            <v>1</v>
          </cell>
          <cell r="D4624">
            <v>1</v>
          </cell>
          <cell r="E4624" t="str">
            <v>Sobre Pedido</v>
          </cell>
          <cell r="F4624">
            <v>30</v>
          </cell>
        </row>
        <row r="4625">
          <cell r="A4625">
            <v>50031</v>
          </cell>
          <cell r="B4625" t="str">
            <v>CONTENEDOR P/DET. E 1 UDS</v>
          </cell>
          <cell r="C4625">
            <v>1</v>
          </cell>
          <cell r="D4625">
            <v>1</v>
          </cell>
          <cell r="E4625" t="str">
            <v>Sobre Pedido</v>
          </cell>
          <cell r="F4625">
            <v>42</v>
          </cell>
        </row>
        <row r="4626">
          <cell r="A4626">
            <v>50032</v>
          </cell>
          <cell r="B4626" t="str">
            <v>DOSIFICADOR BIODIGESTOR</v>
          </cell>
          <cell r="C4626">
            <v>1</v>
          </cell>
          <cell r="D4626">
            <v>1</v>
          </cell>
          <cell r="E4626" t="str">
            <v>Sobre Pedido</v>
          </cell>
          <cell r="F4626">
            <v>42</v>
          </cell>
        </row>
        <row r="4627">
          <cell r="A4627">
            <v>50033</v>
          </cell>
          <cell r="B4627" t="str">
            <v>DOSIFICADOR BIODIGESTOR</v>
          </cell>
          <cell r="C4627">
            <v>1</v>
          </cell>
          <cell r="D4627">
            <v>1</v>
          </cell>
          <cell r="E4627" t="str">
            <v>Sobre Pedido</v>
          </cell>
          <cell r="F4627">
            <v>42</v>
          </cell>
        </row>
        <row r="4628">
          <cell r="A4628">
            <v>50034</v>
          </cell>
          <cell r="B4628" t="str">
            <v>7034272 POWER BOWL 1 PZA</v>
          </cell>
          <cell r="C4628">
            <v>1</v>
          </cell>
          <cell r="D4628">
            <v>1</v>
          </cell>
          <cell r="E4628" t="str">
            <v>Sobre Pedido</v>
          </cell>
          <cell r="F4628">
            <v>42</v>
          </cell>
        </row>
        <row r="4629">
          <cell r="A4629">
            <v>50035</v>
          </cell>
          <cell r="B4629" t="str">
            <v>7039024 FITTING BRA 1 PZA</v>
          </cell>
          <cell r="C4629">
            <v>1</v>
          </cell>
          <cell r="D4629">
            <v>1</v>
          </cell>
          <cell r="E4629" t="str">
            <v>Sobre Pedido</v>
          </cell>
          <cell r="F4629">
            <v>42</v>
          </cell>
        </row>
        <row r="4630">
          <cell r="A4630">
            <v>50036</v>
          </cell>
          <cell r="B4630" t="str">
            <v>7040024 FITTING ELL 1 PZA</v>
          </cell>
          <cell r="C4630">
            <v>1</v>
          </cell>
          <cell r="D4630">
            <v>1</v>
          </cell>
          <cell r="E4630" t="str">
            <v>Sobre Pedido</v>
          </cell>
          <cell r="F4630">
            <v>42</v>
          </cell>
        </row>
        <row r="4631">
          <cell r="A4631">
            <v>50037</v>
          </cell>
          <cell r="B4631" t="str">
            <v>7530400 TUBE PB PLU 1 PZA</v>
          </cell>
          <cell r="C4631">
            <v>1</v>
          </cell>
          <cell r="D4631">
            <v>1</v>
          </cell>
          <cell r="E4631" t="str">
            <v>Sobre Pedido</v>
          </cell>
          <cell r="F4631">
            <v>42</v>
          </cell>
        </row>
        <row r="4632">
          <cell r="A4632">
            <v>50038</v>
          </cell>
          <cell r="B4632" t="str">
            <v>7901350 PLASTIC CHE 1 PZA</v>
          </cell>
          <cell r="C4632">
            <v>1</v>
          </cell>
          <cell r="D4632">
            <v>1</v>
          </cell>
          <cell r="E4632" t="str">
            <v>Sobre Pedido</v>
          </cell>
          <cell r="F4632">
            <v>28</v>
          </cell>
        </row>
        <row r="4633">
          <cell r="A4633">
            <v>50039</v>
          </cell>
          <cell r="B4633" t="str">
            <v>7010216 MTR/CAP ASS 1 PZA</v>
          </cell>
          <cell r="C4633">
            <v>1</v>
          </cell>
          <cell r="D4633">
            <v>1</v>
          </cell>
          <cell r="E4633" t="str">
            <v>Sobre Pedido</v>
          </cell>
          <cell r="F4633">
            <v>35</v>
          </cell>
        </row>
        <row r="4634">
          <cell r="A4634">
            <v>50040</v>
          </cell>
          <cell r="B4634" t="str">
            <v>0300204 FITTING 1/4 1 PZA</v>
          </cell>
          <cell r="C4634">
            <v>1</v>
          </cell>
          <cell r="D4634">
            <v>1</v>
          </cell>
          <cell r="E4634" t="str">
            <v>Sobre Pedido</v>
          </cell>
          <cell r="F4634">
            <v>35</v>
          </cell>
        </row>
        <row r="4635">
          <cell r="A4635">
            <v>50041</v>
          </cell>
          <cell r="B4635" t="str">
            <v>7023345 FITTING BUC 1 PZA</v>
          </cell>
          <cell r="C4635">
            <v>1</v>
          </cell>
          <cell r="D4635">
            <v>1</v>
          </cell>
          <cell r="E4635" t="str">
            <v>Sobre Pedido</v>
          </cell>
          <cell r="F4635">
            <v>42</v>
          </cell>
        </row>
        <row r="4636">
          <cell r="A4636">
            <v>50042</v>
          </cell>
          <cell r="B4636" t="str">
            <v>7121075 D4 SOLENOID 1 PZA</v>
          </cell>
          <cell r="C4636">
            <v>1</v>
          </cell>
          <cell r="D4636">
            <v>1</v>
          </cell>
          <cell r="E4636" t="str">
            <v>Sobre Pedido</v>
          </cell>
          <cell r="F4636">
            <v>35</v>
          </cell>
        </row>
        <row r="4637">
          <cell r="A4637">
            <v>50043</v>
          </cell>
          <cell r="B4637" t="str">
            <v>7140500 C.B. ASSY M 1 PZA</v>
          </cell>
          <cell r="C4637">
            <v>1</v>
          </cell>
          <cell r="D4637">
            <v>1</v>
          </cell>
          <cell r="E4637" t="str">
            <v>Sobre Pedido</v>
          </cell>
          <cell r="F4637">
            <v>35</v>
          </cell>
        </row>
        <row r="4638">
          <cell r="A4638">
            <v>50044</v>
          </cell>
          <cell r="B4638" t="str">
            <v>7501311 KP 500 A PU 1 PZA</v>
          </cell>
          <cell r="C4638">
            <v>1</v>
          </cell>
          <cell r="D4638">
            <v>1</v>
          </cell>
          <cell r="E4638" t="str">
            <v>Sobre Pedido</v>
          </cell>
          <cell r="F4638">
            <v>42</v>
          </cell>
        </row>
        <row r="4639">
          <cell r="A4639">
            <v>50045</v>
          </cell>
          <cell r="B4639" t="str">
            <v>7502312 KP 500 FACE 1 PZA</v>
          </cell>
          <cell r="C4639">
            <v>1</v>
          </cell>
          <cell r="D4639">
            <v>1</v>
          </cell>
          <cell r="E4639" t="str">
            <v>Sobre Pedido</v>
          </cell>
          <cell r="F4639">
            <v>42</v>
          </cell>
        </row>
        <row r="4640">
          <cell r="A4640">
            <v>50046</v>
          </cell>
          <cell r="B4640" t="str">
            <v>7630247 COVER PLAST 1 PZA</v>
          </cell>
          <cell r="C4640">
            <v>1</v>
          </cell>
          <cell r="D4640">
            <v>1</v>
          </cell>
          <cell r="E4640" t="str">
            <v>Sobre Pedido</v>
          </cell>
          <cell r="F4640">
            <v>30</v>
          </cell>
        </row>
        <row r="4641">
          <cell r="A4641">
            <v>50047</v>
          </cell>
          <cell r="B4641" t="str">
            <v>7025881 T-58 V, 5/8 1 PZA</v>
          </cell>
          <cell r="C4641">
            <v>1</v>
          </cell>
          <cell r="D4641">
            <v>1</v>
          </cell>
          <cell r="E4641" t="str">
            <v>Sobre Pedido</v>
          </cell>
          <cell r="F4641">
            <v>30</v>
          </cell>
        </row>
        <row r="4642">
          <cell r="A4642">
            <v>50048</v>
          </cell>
          <cell r="B4642" t="str">
            <v>1201420 LABEL MICRO 1 PZA</v>
          </cell>
          <cell r="C4642">
            <v>1</v>
          </cell>
          <cell r="D4642">
            <v>1</v>
          </cell>
          <cell r="E4642" t="str">
            <v>Sobre Pedido</v>
          </cell>
          <cell r="F4642">
            <v>42</v>
          </cell>
        </row>
        <row r="4643">
          <cell r="A4643">
            <v>50049</v>
          </cell>
          <cell r="B4643" t="str">
            <v>2000601 TRANSFORMER TR-3124</v>
          </cell>
          <cell r="C4643">
            <v>1</v>
          </cell>
          <cell r="D4643">
            <v>1</v>
          </cell>
          <cell r="E4643" t="str">
            <v>Sobre Pedido</v>
          </cell>
          <cell r="F4643">
            <v>42</v>
          </cell>
        </row>
        <row r="4644">
          <cell r="A4644">
            <v>50050</v>
          </cell>
          <cell r="B4644" t="str">
            <v>7600927 ACCY KIT MP 200 D MICR</v>
          </cell>
          <cell r="C4644">
            <v>1</v>
          </cell>
          <cell r="D4644">
            <v>1</v>
          </cell>
          <cell r="E4644" t="str">
            <v>Sobre Pedido</v>
          </cell>
          <cell r="F4644">
            <v>42</v>
          </cell>
        </row>
        <row r="4645">
          <cell r="A4645">
            <v>50051</v>
          </cell>
          <cell r="B4645" t="str">
            <v>7901322 CHECK VALVE HIGH PRESU</v>
          </cell>
          <cell r="C4645">
            <v>1</v>
          </cell>
          <cell r="D4645">
            <v>1</v>
          </cell>
          <cell r="E4645" t="str">
            <v>Sobre Pedido</v>
          </cell>
          <cell r="F4645">
            <v>35</v>
          </cell>
        </row>
        <row r="4646">
          <cell r="A4646">
            <v>50052</v>
          </cell>
          <cell r="B4646" t="str">
            <v>1900423 VALVE JET ASSY POWER B</v>
          </cell>
          <cell r="C4646">
            <v>1</v>
          </cell>
          <cell r="D4646">
            <v>1</v>
          </cell>
          <cell r="E4646" t="str">
            <v>Sobre Pedido</v>
          </cell>
          <cell r="F4646">
            <v>42</v>
          </cell>
        </row>
        <row r="4647">
          <cell r="A4647">
            <v>50053</v>
          </cell>
          <cell r="B4647" t="str">
            <v>7506621 KTL-20 TUBE GEL 202. S</v>
          </cell>
          <cell r="C4647">
            <v>1</v>
          </cell>
          <cell r="D4647">
            <v>1</v>
          </cell>
          <cell r="E4647" t="str">
            <v>Sobre Pedido</v>
          </cell>
          <cell r="F4647">
            <v>42</v>
          </cell>
        </row>
        <row r="4648">
          <cell r="A4648">
            <v>50054</v>
          </cell>
          <cell r="B4648" t="str">
            <v>7142275-2 PLC-1000 PROBELESS D</v>
          </cell>
          <cell r="C4648">
            <v>1</v>
          </cell>
          <cell r="D4648">
            <v>1</v>
          </cell>
          <cell r="E4648" t="str">
            <v>Sobre Pedido</v>
          </cell>
          <cell r="F4648">
            <v>21</v>
          </cell>
        </row>
        <row r="4649">
          <cell r="A4649">
            <v>50055</v>
          </cell>
          <cell r="B4649" t="str">
            <v>7018051 T-50 E ELASTIC (KP-500</v>
          </cell>
          <cell r="C4649">
            <v>1</v>
          </cell>
          <cell r="D4649">
            <v>1</v>
          </cell>
          <cell r="E4649" t="str">
            <v>Sobre Pedido</v>
          </cell>
          <cell r="F4649">
            <v>35</v>
          </cell>
        </row>
        <row r="4650">
          <cell r="A4650">
            <v>50056</v>
          </cell>
          <cell r="B4650" t="str">
            <v>7018063 T-53 E ELASTIC (K-P500</v>
          </cell>
          <cell r="C4650">
            <v>1</v>
          </cell>
          <cell r="D4650">
            <v>1</v>
          </cell>
          <cell r="E4650" t="str">
            <v>Sobre Pedido</v>
          </cell>
          <cell r="F4650">
            <v>35</v>
          </cell>
        </row>
        <row r="4651">
          <cell r="A4651">
            <v>50057</v>
          </cell>
          <cell r="B4651" t="str">
            <v>7005190 P-120 PROBE FIXED W/S</v>
          </cell>
          <cell r="C4651">
            <v>1</v>
          </cell>
          <cell r="D4651">
            <v>1</v>
          </cell>
          <cell r="E4651" t="str">
            <v>Sobre Pedido</v>
          </cell>
          <cell r="F4651">
            <v>42</v>
          </cell>
        </row>
        <row r="4652">
          <cell r="A4652">
            <v>50058</v>
          </cell>
          <cell r="B4652" t="str">
            <v>7503453 RB-553 500 T-53 BLUE 1</v>
          </cell>
          <cell r="C4652">
            <v>1</v>
          </cell>
          <cell r="D4652">
            <v>1</v>
          </cell>
          <cell r="E4652" t="str">
            <v>Sobre Pedido</v>
          </cell>
          <cell r="F4652">
            <v>28</v>
          </cell>
        </row>
        <row r="4653">
          <cell r="A4653">
            <v>50060</v>
          </cell>
          <cell r="B4653" t="str">
            <v>PAPER BAG (PKG OF 1 1 PZA</v>
          </cell>
          <cell r="C4653">
            <v>1</v>
          </cell>
          <cell r="D4653">
            <v>1</v>
          </cell>
          <cell r="E4653" t="str">
            <v>Sobre Pedido</v>
          </cell>
          <cell r="F4653">
            <v>21</v>
          </cell>
        </row>
        <row r="4654">
          <cell r="A4654">
            <v>50062</v>
          </cell>
          <cell r="B4654" t="str">
            <v>PORTA GALON INDIVID 1 PZA</v>
          </cell>
          <cell r="C4654">
            <v>1</v>
          </cell>
          <cell r="D4654">
            <v>1</v>
          </cell>
          <cell r="E4654" t="str">
            <v>Sobre Pedido</v>
          </cell>
          <cell r="F4654">
            <v>14</v>
          </cell>
        </row>
        <row r="4655">
          <cell r="A4655">
            <v>50063</v>
          </cell>
          <cell r="B4655" t="str">
            <v>PORTA GALON DOBLE P 1 PZA</v>
          </cell>
          <cell r="C4655">
            <v>1</v>
          </cell>
          <cell r="D4655">
            <v>1</v>
          </cell>
          <cell r="E4655" t="str">
            <v>Sobre Pedido</v>
          </cell>
          <cell r="F4655">
            <v>14</v>
          </cell>
        </row>
        <row r="4656">
          <cell r="A4656">
            <v>50069</v>
          </cell>
          <cell r="B4656" t="str">
            <v>1200392 LOCKS W/KEYS W/0 CAM</v>
          </cell>
          <cell r="C4656">
            <v>1</v>
          </cell>
          <cell r="D4656">
            <v>1</v>
          </cell>
          <cell r="E4656" t="str">
            <v>Sobre Pedido</v>
          </cell>
          <cell r="F4656">
            <v>42</v>
          </cell>
        </row>
        <row r="4657">
          <cell r="A4657">
            <v>50070</v>
          </cell>
          <cell r="B4657" t="str">
            <v>1200439 LOCK CAM</v>
          </cell>
          <cell r="C4657">
            <v>1</v>
          </cell>
          <cell r="D4657">
            <v>1</v>
          </cell>
          <cell r="E4657" t="str">
            <v>Sobre Pedido</v>
          </cell>
          <cell r="F4657">
            <v>21</v>
          </cell>
        </row>
        <row r="4658">
          <cell r="A4658">
            <v>50071</v>
          </cell>
          <cell r="B4658" t="str">
            <v>9600578 BOOT FOR DOOR</v>
          </cell>
          <cell r="C4658">
            <v>1</v>
          </cell>
          <cell r="D4658">
            <v>1</v>
          </cell>
          <cell r="E4658" t="str">
            <v>Sobre Pedido</v>
          </cell>
          <cell r="F4658">
            <v>21</v>
          </cell>
        </row>
        <row r="4659">
          <cell r="A4659">
            <v>50072</v>
          </cell>
          <cell r="B4659" t="str">
            <v>7507400 TOGGLE SWITCH</v>
          </cell>
          <cell r="C4659">
            <v>1</v>
          </cell>
          <cell r="D4659">
            <v>1</v>
          </cell>
          <cell r="E4659" t="str">
            <v>Sobre Pedido</v>
          </cell>
          <cell r="F4659">
            <v>21</v>
          </cell>
        </row>
        <row r="4660">
          <cell r="A4660">
            <v>50073</v>
          </cell>
          <cell r="B4660" t="str">
            <v>9600838 BOOT FOR NUT</v>
          </cell>
          <cell r="C4660">
            <v>1</v>
          </cell>
          <cell r="D4660">
            <v>1</v>
          </cell>
          <cell r="E4660" t="str">
            <v>Sobre Pedido</v>
          </cell>
          <cell r="F4660">
            <v>21</v>
          </cell>
        </row>
        <row r="4661">
          <cell r="A4661">
            <v>50074</v>
          </cell>
          <cell r="B4661" t="str">
            <v>9600837 MOMENTARY SWITCH</v>
          </cell>
          <cell r="C4661">
            <v>1</v>
          </cell>
          <cell r="D4661">
            <v>1</v>
          </cell>
          <cell r="E4661" t="str">
            <v>Sobre Pedido</v>
          </cell>
          <cell r="F4661">
            <v>21</v>
          </cell>
        </row>
        <row r="4662">
          <cell r="A4662">
            <v>50075</v>
          </cell>
          <cell r="B4662" t="str">
            <v>9600987 L BOOT</v>
          </cell>
          <cell r="C4662">
            <v>1</v>
          </cell>
          <cell r="D4662">
            <v>1</v>
          </cell>
          <cell r="E4662" t="str">
            <v>Sobre Pedido</v>
          </cell>
          <cell r="F4662">
            <v>21</v>
          </cell>
        </row>
        <row r="4663">
          <cell r="A4663">
            <v>50076</v>
          </cell>
          <cell r="B4663" t="str">
            <v>1900679 SWITCH, DPST</v>
          </cell>
          <cell r="C4663">
            <v>1</v>
          </cell>
          <cell r="D4663">
            <v>1</v>
          </cell>
          <cell r="E4663" t="str">
            <v>Sobre Pedido</v>
          </cell>
          <cell r="F4663">
            <v>21</v>
          </cell>
        </row>
        <row r="4664">
          <cell r="A4664">
            <v>50077</v>
          </cell>
          <cell r="B4664" t="str">
            <v>9600498-1 LABEL,VOLT/AMP.RATIN</v>
          </cell>
          <cell r="C4664">
            <v>1</v>
          </cell>
          <cell r="D4664">
            <v>1</v>
          </cell>
          <cell r="E4664" t="str">
            <v>Sobre Pedido</v>
          </cell>
          <cell r="F4664">
            <v>21</v>
          </cell>
        </row>
        <row r="4665">
          <cell r="A4665">
            <v>50078</v>
          </cell>
          <cell r="B4665" t="str">
            <v>0600311 FUSE 3/8 AMP. 240 VOLT</v>
          </cell>
          <cell r="C4665">
            <v>1</v>
          </cell>
          <cell r="D4665">
            <v>1</v>
          </cell>
          <cell r="E4665" t="str">
            <v>Sobre Pedido</v>
          </cell>
          <cell r="F4665">
            <v>21</v>
          </cell>
        </row>
        <row r="4666">
          <cell r="A4666">
            <v>50079</v>
          </cell>
          <cell r="B4666" t="str">
            <v>2000575 TR-3040 TRANSFORMER</v>
          </cell>
          <cell r="C4666">
            <v>1</v>
          </cell>
          <cell r="D4666">
            <v>1</v>
          </cell>
          <cell r="E4666" t="str">
            <v>Sobre Pedido</v>
          </cell>
          <cell r="F4666">
            <v>21</v>
          </cell>
        </row>
        <row r="4667">
          <cell r="A4667">
            <v>50080</v>
          </cell>
          <cell r="B4667" t="str">
            <v>9601975 TEMP. GAUGE</v>
          </cell>
          <cell r="C4667">
            <v>1</v>
          </cell>
          <cell r="D4667">
            <v>1</v>
          </cell>
          <cell r="E4667" t="str">
            <v>Sobre Pedido</v>
          </cell>
          <cell r="F4667">
            <v>21</v>
          </cell>
        </row>
        <row r="4668">
          <cell r="A4668">
            <v>50081</v>
          </cell>
          <cell r="B4668" t="str">
            <v>9601317 REED SWITCH W/MAGNET</v>
          </cell>
          <cell r="C4668">
            <v>1</v>
          </cell>
          <cell r="D4668">
            <v>1</v>
          </cell>
          <cell r="E4668" t="str">
            <v>Sobre Pedido</v>
          </cell>
          <cell r="F4668">
            <v>21</v>
          </cell>
        </row>
        <row r="4669">
          <cell r="A4669">
            <v>50082</v>
          </cell>
          <cell r="B4669" t="str">
            <v>7018101 T-50T 11"CUT TUBE</v>
          </cell>
          <cell r="C4669">
            <v>1</v>
          </cell>
          <cell r="D4669">
            <v>1</v>
          </cell>
          <cell r="E4669" t="str">
            <v>Sobre Pedido</v>
          </cell>
          <cell r="F4669">
            <v>21</v>
          </cell>
        </row>
        <row r="4670">
          <cell r="A4670">
            <v>50083</v>
          </cell>
          <cell r="B4670" t="str">
            <v>7503450 3-LOBE ROLLER</v>
          </cell>
          <cell r="C4670">
            <v>1</v>
          </cell>
          <cell r="D4670">
            <v>1</v>
          </cell>
          <cell r="E4670" t="str">
            <v>Sobre Pedido</v>
          </cell>
          <cell r="F4670">
            <v>21</v>
          </cell>
        </row>
        <row r="4671">
          <cell r="A4671">
            <v>50084</v>
          </cell>
          <cell r="B4671" t="str">
            <v>7010241 MTR./CAP ASSY 40RPM 24</v>
          </cell>
          <cell r="C4671">
            <v>1</v>
          </cell>
          <cell r="D4671">
            <v>1</v>
          </cell>
          <cell r="E4671" t="str">
            <v>Sobre Pedido</v>
          </cell>
          <cell r="F4671">
            <v>21</v>
          </cell>
        </row>
        <row r="4672">
          <cell r="A4672">
            <v>50085</v>
          </cell>
          <cell r="B4672" t="str">
            <v>7146000 CB ASSY LTC</v>
          </cell>
          <cell r="C4672">
            <v>1</v>
          </cell>
          <cell r="D4672">
            <v>1</v>
          </cell>
          <cell r="E4672" t="str">
            <v>Sobre Pedido</v>
          </cell>
          <cell r="F4672">
            <v>42</v>
          </cell>
        </row>
        <row r="4673">
          <cell r="A4673">
            <v>50086</v>
          </cell>
          <cell r="B4673" t="str">
            <v>9600410 STRAINER "Y"</v>
          </cell>
          <cell r="C4673">
            <v>1</v>
          </cell>
          <cell r="D4673">
            <v>1</v>
          </cell>
          <cell r="E4673" t="str">
            <v>Sobre Pedido</v>
          </cell>
          <cell r="F4673">
            <v>21</v>
          </cell>
        </row>
        <row r="4674">
          <cell r="A4674">
            <v>50087</v>
          </cell>
          <cell r="B4674" t="str">
            <v>9600444-1 DRAIN SOLENOID</v>
          </cell>
          <cell r="C4674">
            <v>1</v>
          </cell>
          <cell r="D4674">
            <v>1</v>
          </cell>
          <cell r="E4674" t="str">
            <v>Sobre Pedido</v>
          </cell>
          <cell r="F4674">
            <v>42</v>
          </cell>
        </row>
        <row r="4675">
          <cell r="A4675">
            <v>50088</v>
          </cell>
          <cell r="B4675" t="str">
            <v>9600008 PUMP MOTOR</v>
          </cell>
          <cell r="C4675">
            <v>1</v>
          </cell>
          <cell r="D4675">
            <v>1</v>
          </cell>
          <cell r="E4675" t="str">
            <v>Sobre Pedido</v>
          </cell>
          <cell r="F4675">
            <v>21</v>
          </cell>
        </row>
        <row r="4676">
          <cell r="A4676">
            <v>50089</v>
          </cell>
          <cell r="B4676" t="str">
            <v>9600742 PUMP BASE</v>
          </cell>
          <cell r="C4676">
            <v>1</v>
          </cell>
          <cell r="D4676">
            <v>1</v>
          </cell>
          <cell r="E4676" t="str">
            <v>Sobre Pedido</v>
          </cell>
          <cell r="F4676">
            <v>21</v>
          </cell>
        </row>
        <row r="4677">
          <cell r="A4677">
            <v>50090</v>
          </cell>
          <cell r="B4677" t="str">
            <v>9600748 O-RING</v>
          </cell>
          <cell r="C4677">
            <v>1</v>
          </cell>
          <cell r="D4677">
            <v>1</v>
          </cell>
          <cell r="E4677" t="str">
            <v>Sobre Pedido</v>
          </cell>
          <cell r="F4677">
            <v>21</v>
          </cell>
        </row>
        <row r="4678">
          <cell r="A4678">
            <v>50091</v>
          </cell>
          <cell r="B4678" t="str">
            <v>9600745 PUMP SEAL KIT</v>
          </cell>
          <cell r="C4678">
            <v>1</v>
          </cell>
          <cell r="D4678">
            <v>1</v>
          </cell>
          <cell r="E4678" t="str">
            <v>Sobre Pedido</v>
          </cell>
          <cell r="F4678">
            <v>21</v>
          </cell>
        </row>
        <row r="4679">
          <cell r="A4679">
            <v>50092</v>
          </cell>
          <cell r="B4679" t="str">
            <v>9661202 OPEN IMPELLER MACHINE</v>
          </cell>
          <cell r="C4679">
            <v>1</v>
          </cell>
          <cell r="D4679">
            <v>1</v>
          </cell>
          <cell r="E4679" t="str">
            <v>Sobre Pedido</v>
          </cell>
          <cell r="F4679">
            <v>21</v>
          </cell>
        </row>
        <row r="4680">
          <cell r="A4680">
            <v>50093</v>
          </cell>
          <cell r="B4680" t="str">
            <v>9600750 PUMP COVER</v>
          </cell>
          <cell r="C4680">
            <v>1</v>
          </cell>
          <cell r="D4680">
            <v>1</v>
          </cell>
          <cell r="E4680" t="str">
            <v>Sobre Pedido</v>
          </cell>
          <cell r="F4680">
            <v>21</v>
          </cell>
        </row>
        <row r="4681">
          <cell r="A4681">
            <v>50094</v>
          </cell>
          <cell r="B4681" t="str">
            <v>7020182 P/U TUBE 18"CUTX 1/4</v>
          </cell>
          <cell r="C4681">
            <v>1</v>
          </cell>
          <cell r="D4681">
            <v>1</v>
          </cell>
          <cell r="E4681" t="str">
            <v>Sobre Pedido</v>
          </cell>
          <cell r="F4681">
            <v>21</v>
          </cell>
        </row>
        <row r="4682">
          <cell r="A4682">
            <v>50095</v>
          </cell>
          <cell r="B4682" t="str">
            <v>7028109 T-25P POLY TUBE CUT BY</v>
          </cell>
          <cell r="C4682">
            <v>1</v>
          </cell>
          <cell r="D4682">
            <v>1</v>
          </cell>
          <cell r="E4682" t="str">
            <v>Sobre Pedido</v>
          </cell>
          <cell r="F4682">
            <v>21</v>
          </cell>
        </row>
        <row r="4683">
          <cell r="A4683">
            <v>50096</v>
          </cell>
          <cell r="B4683" t="str">
            <v>9600721 TUBING .28 O.D RED CUT</v>
          </cell>
          <cell r="C4683">
            <v>1</v>
          </cell>
          <cell r="D4683">
            <v>1</v>
          </cell>
          <cell r="E4683" t="str">
            <v>Sobre Pedido</v>
          </cell>
          <cell r="F4683">
            <v>42</v>
          </cell>
        </row>
        <row r="4684">
          <cell r="A4684">
            <v>50097</v>
          </cell>
          <cell r="B4684" t="str">
            <v>9600722 TUBING.28 O.D BLUE CUT</v>
          </cell>
          <cell r="C4684">
            <v>1</v>
          </cell>
          <cell r="D4684">
            <v>1</v>
          </cell>
          <cell r="E4684" t="str">
            <v>Sobre Pedido</v>
          </cell>
          <cell r="F4684">
            <v>21</v>
          </cell>
        </row>
        <row r="4685">
          <cell r="A4685">
            <v>50099</v>
          </cell>
          <cell r="B4685" t="str">
            <v>PORTADISCO DE 20" 1 PZA</v>
          </cell>
          <cell r="C4685">
            <v>1</v>
          </cell>
          <cell r="D4685">
            <v>1</v>
          </cell>
          <cell r="E4685" t="str">
            <v>Sobre Pedido</v>
          </cell>
          <cell r="F4685">
            <v>28</v>
          </cell>
        </row>
        <row r="4686">
          <cell r="A4686">
            <v>50100</v>
          </cell>
          <cell r="B4686" t="str">
            <v>CEPILLO ROTATORIO 19" EN PP</v>
          </cell>
          <cell r="C4686">
            <v>1</v>
          </cell>
          <cell r="D4686">
            <v>1</v>
          </cell>
          <cell r="E4686" t="str">
            <v>Sobre Pedido</v>
          </cell>
          <cell r="F4686">
            <v>14</v>
          </cell>
        </row>
        <row r="4687">
          <cell r="A4687">
            <v>50101</v>
          </cell>
          <cell r="B4687" t="str">
            <v>190123 TANQUE DE PO 1 PZA</v>
          </cell>
          <cell r="C4687">
            <v>1</v>
          </cell>
          <cell r="D4687">
            <v>1</v>
          </cell>
          <cell r="E4687" t="str">
            <v>Sobre Pedido</v>
          </cell>
          <cell r="F4687">
            <v>21</v>
          </cell>
        </row>
        <row r="4688">
          <cell r="A4688">
            <v>50102</v>
          </cell>
          <cell r="B4688" t="str">
            <v>PULIDORA D'PISOS1600RPM 609505</v>
          </cell>
          <cell r="C4688">
            <v>1</v>
          </cell>
          <cell r="D4688">
            <v>1</v>
          </cell>
          <cell r="E4688" t="str">
            <v>Sobre Pedido</v>
          </cell>
          <cell r="F4688">
            <v>21</v>
          </cell>
        </row>
        <row r="4689">
          <cell r="A4689">
            <v>50103</v>
          </cell>
          <cell r="B4689" t="str">
            <v>240298 BLADE WIPER 1 PZA</v>
          </cell>
          <cell r="C4689">
            <v>1</v>
          </cell>
          <cell r="D4689">
            <v>1</v>
          </cell>
          <cell r="E4689" t="str">
            <v>Sobre Pedido</v>
          </cell>
          <cell r="F4689">
            <v>21</v>
          </cell>
        </row>
        <row r="4690">
          <cell r="A4690">
            <v>50104</v>
          </cell>
          <cell r="B4690" t="str">
            <v>240299 BLADE SERRAT 1 PZA</v>
          </cell>
          <cell r="C4690">
            <v>1</v>
          </cell>
          <cell r="D4690">
            <v>1</v>
          </cell>
          <cell r="E4690" t="str">
            <v>Sobre Pedido</v>
          </cell>
          <cell r="F4690">
            <v>21</v>
          </cell>
        </row>
        <row r="4691">
          <cell r="A4691">
            <v>50105</v>
          </cell>
          <cell r="B4691" t="str">
            <v>230483 SPACER BLADE 1 PZA</v>
          </cell>
          <cell r="C4691">
            <v>1</v>
          </cell>
          <cell r="D4691">
            <v>1</v>
          </cell>
          <cell r="E4691" t="str">
            <v>Sobre Pedido</v>
          </cell>
          <cell r="F4691">
            <v>21</v>
          </cell>
        </row>
        <row r="4692">
          <cell r="A4692">
            <v>50106</v>
          </cell>
          <cell r="B4692" t="str">
            <v>230727 CHANNEL SQG 1 PZA</v>
          </cell>
          <cell r="C4692">
            <v>1</v>
          </cell>
          <cell r="D4692">
            <v>1</v>
          </cell>
          <cell r="E4692" t="str">
            <v>Sobre Pedido</v>
          </cell>
          <cell r="F4692">
            <v>21</v>
          </cell>
        </row>
        <row r="4693">
          <cell r="A4693">
            <v>50107</v>
          </cell>
          <cell r="B4693" t="str">
            <v>PULIDORA D/PISOS TAON 21</v>
          </cell>
          <cell r="C4693">
            <v>1</v>
          </cell>
          <cell r="D4693">
            <v>1</v>
          </cell>
          <cell r="E4693" t="str">
            <v>Sobre Pedido</v>
          </cell>
          <cell r="F4693">
            <v>21</v>
          </cell>
        </row>
        <row r="4694">
          <cell r="A4694">
            <v>50108</v>
          </cell>
          <cell r="B4694" t="str">
            <v>600588 KIT DE CLUTC 1 PZA</v>
          </cell>
          <cell r="C4694">
            <v>1</v>
          </cell>
          <cell r="D4694">
            <v>1</v>
          </cell>
          <cell r="E4694" t="str">
            <v>Sobre Pedido</v>
          </cell>
          <cell r="F4694">
            <v>21</v>
          </cell>
        </row>
        <row r="4695">
          <cell r="A4695">
            <v>50109</v>
          </cell>
          <cell r="B4695" t="str">
            <v>PULIDORA DE GAS PROPANO C/BASE</v>
          </cell>
          <cell r="C4695">
            <v>1</v>
          </cell>
          <cell r="D4695">
            <v>1</v>
          </cell>
          <cell r="E4695" t="str">
            <v>Sobre Pedido</v>
          </cell>
          <cell r="F4695">
            <v>28</v>
          </cell>
        </row>
        <row r="4696">
          <cell r="A4696">
            <v>50111</v>
          </cell>
          <cell r="B4696" t="str">
            <v>BARREDORA AUTOMATICA37" 608790</v>
          </cell>
          <cell r="C4696">
            <v>1</v>
          </cell>
          <cell r="D4696">
            <v>1</v>
          </cell>
          <cell r="E4696" t="str">
            <v>Sobre Pedido</v>
          </cell>
          <cell r="F4696">
            <v>21</v>
          </cell>
        </row>
        <row r="4697">
          <cell r="A4697">
            <v>50112</v>
          </cell>
          <cell r="B4697" t="str">
            <v>607971 SCOUT 27" PUSH SWEEPER</v>
          </cell>
          <cell r="C4697">
            <v>1</v>
          </cell>
          <cell r="D4697">
            <v>1</v>
          </cell>
          <cell r="E4697" t="str">
            <v>Sobre Pedido</v>
          </cell>
          <cell r="F4697">
            <v>21</v>
          </cell>
        </row>
        <row r="4698">
          <cell r="A4698">
            <v>50113</v>
          </cell>
          <cell r="B4698" t="str">
            <v>190928 KIT DE ASPIRADO MANUAL</v>
          </cell>
          <cell r="C4698">
            <v>1</v>
          </cell>
          <cell r="D4698">
            <v>1</v>
          </cell>
          <cell r="E4698" t="str">
            <v>Sobre Pedido</v>
          </cell>
          <cell r="F4698">
            <v>21</v>
          </cell>
        </row>
        <row r="4699">
          <cell r="A4699">
            <v>50114</v>
          </cell>
          <cell r="B4699" t="str">
            <v>240249 PORTADISCO P 1 PZA</v>
          </cell>
          <cell r="C4699">
            <v>1</v>
          </cell>
          <cell r="D4699">
            <v>1</v>
          </cell>
          <cell r="E4699" t="str">
            <v>Sobre Pedido</v>
          </cell>
          <cell r="F4699">
            <v>21</v>
          </cell>
        </row>
        <row r="4700">
          <cell r="A4700">
            <v>50116</v>
          </cell>
          <cell r="B4700" t="str">
            <v>130869 BATERIA P/MOD.5100,5200</v>
          </cell>
          <cell r="C4700">
            <v>1</v>
          </cell>
          <cell r="D4700">
            <v>1</v>
          </cell>
          <cell r="E4700" t="str">
            <v>Sobre Pedido</v>
          </cell>
          <cell r="F4700">
            <v>14</v>
          </cell>
        </row>
        <row r="4701">
          <cell r="A4701">
            <v>50117</v>
          </cell>
          <cell r="B4701" t="str">
            <v>130948 CARGADOR DE 1 PZA</v>
          </cell>
          <cell r="C4701">
            <v>1</v>
          </cell>
          <cell r="D4701">
            <v>1</v>
          </cell>
          <cell r="E4701" t="str">
            <v>Sobre Pedido</v>
          </cell>
          <cell r="F4701">
            <v>21</v>
          </cell>
        </row>
        <row r="4702">
          <cell r="A4702">
            <v>50118</v>
          </cell>
          <cell r="B4702" t="str">
            <v>607506 SPEED SCRUB 27"MOD.5540</v>
          </cell>
          <cell r="C4702">
            <v>1</v>
          </cell>
          <cell r="D4702">
            <v>1</v>
          </cell>
          <cell r="E4702" t="str">
            <v>Sobre Pedido</v>
          </cell>
          <cell r="F4702">
            <v>21</v>
          </cell>
        </row>
        <row r="4703">
          <cell r="A4703">
            <v>50119</v>
          </cell>
          <cell r="B4703" t="str">
            <v>240232 PORTADISCO 1 1 PZA</v>
          </cell>
          <cell r="C4703">
            <v>1</v>
          </cell>
          <cell r="D4703">
            <v>1</v>
          </cell>
          <cell r="E4703" t="str">
            <v>Sobre Pedido</v>
          </cell>
          <cell r="F4703">
            <v>21</v>
          </cell>
        </row>
        <row r="4704">
          <cell r="A4704">
            <v>50120</v>
          </cell>
          <cell r="B4704" t="str">
            <v>240227 CEPILLO DE P 1 PZA</v>
          </cell>
          <cell r="C4704">
            <v>1</v>
          </cell>
          <cell r="D4704">
            <v>1</v>
          </cell>
          <cell r="E4704" t="str">
            <v>Sobre Pedido</v>
          </cell>
          <cell r="F4704">
            <v>21</v>
          </cell>
        </row>
        <row r="4705">
          <cell r="A4705">
            <v>50121</v>
          </cell>
          <cell r="B4705" t="str">
            <v>601733 BATERIA P/MOD.5560,5540</v>
          </cell>
          <cell r="C4705">
            <v>1</v>
          </cell>
          <cell r="D4705">
            <v>1</v>
          </cell>
          <cell r="E4705" t="str">
            <v>Sobre Pedido</v>
          </cell>
          <cell r="F4705">
            <v>21</v>
          </cell>
        </row>
        <row r="4706">
          <cell r="A4706">
            <v>50122</v>
          </cell>
          <cell r="B4706" t="str">
            <v>601734 CARGADOR BAT.M5560,5540</v>
          </cell>
          <cell r="C4706">
            <v>1</v>
          </cell>
          <cell r="D4706">
            <v>1</v>
          </cell>
          <cell r="E4706" t="str">
            <v>Sobre Pedido</v>
          </cell>
          <cell r="F4706">
            <v>21</v>
          </cell>
        </row>
        <row r="4707">
          <cell r="A4707">
            <v>50123</v>
          </cell>
          <cell r="B4707" t="str">
            <v>607541 SPEED SCRUB 33"</v>
          </cell>
          <cell r="C4707">
            <v>1</v>
          </cell>
          <cell r="D4707">
            <v>1</v>
          </cell>
          <cell r="E4707" t="str">
            <v>Sobre Pedido</v>
          </cell>
          <cell r="F4707">
            <v>21</v>
          </cell>
        </row>
        <row r="4708">
          <cell r="A4708">
            <v>50124</v>
          </cell>
          <cell r="B4708" t="str">
            <v>240233 PORTADISOC 1 1 PZA</v>
          </cell>
          <cell r="C4708">
            <v>1</v>
          </cell>
          <cell r="D4708">
            <v>1</v>
          </cell>
          <cell r="E4708" t="str">
            <v>Sobre Pedido</v>
          </cell>
          <cell r="F4708">
            <v>21</v>
          </cell>
        </row>
        <row r="4709">
          <cell r="A4709">
            <v>50125</v>
          </cell>
          <cell r="B4709" t="str">
            <v>240230 CEPILLOS P/REST SS3301P</v>
          </cell>
          <cell r="C4709">
            <v>1</v>
          </cell>
          <cell r="D4709">
            <v>1</v>
          </cell>
          <cell r="E4709" t="str">
            <v>Sobre Pedido</v>
          </cell>
          <cell r="F4709">
            <v>21</v>
          </cell>
        </row>
        <row r="4710">
          <cell r="A4710">
            <v>50126</v>
          </cell>
          <cell r="B4710" t="str">
            <v>608740 ASPIRADORA DE BOLSA 12"</v>
          </cell>
          <cell r="C4710">
            <v>1</v>
          </cell>
          <cell r="D4710">
            <v>1</v>
          </cell>
          <cell r="E4710" t="str">
            <v>Sobre Pedido</v>
          </cell>
          <cell r="F4710">
            <v>21</v>
          </cell>
        </row>
        <row r="4711">
          <cell r="A4711">
            <v>50127</v>
          </cell>
          <cell r="B4711" t="str">
            <v>605142 BOLSA DESECHABLE PAQ.C3</v>
          </cell>
          <cell r="C4711">
            <v>1</v>
          </cell>
          <cell r="D4711">
            <v>1</v>
          </cell>
          <cell r="E4711" t="str">
            <v>Sobre Pedido</v>
          </cell>
          <cell r="F4711">
            <v>21</v>
          </cell>
        </row>
        <row r="4712">
          <cell r="A4712">
            <v>50128</v>
          </cell>
          <cell r="B4712" t="str">
            <v>605200 BOLSA DE TELA 1 PZA</v>
          </cell>
          <cell r="C4712">
            <v>1</v>
          </cell>
          <cell r="D4712">
            <v>1</v>
          </cell>
          <cell r="E4712" t="str">
            <v>Sobre Pedido</v>
          </cell>
          <cell r="F4712">
            <v>21</v>
          </cell>
        </row>
        <row r="4713">
          <cell r="A4713">
            <v>50129</v>
          </cell>
          <cell r="B4713" t="str">
            <v>607876 ASPIRADORA VERTICAL 14"</v>
          </cell>
          <cell r="C4713">
            <v>1</v>
          </cell>
          <cell r="D4713">
            <v>1</v>
          </cell>
          <cell r="E4713" t="str">
            <v>Sobre Pedido</v>
          </cell>
          <cell r="F4713">
            <v>21</v>
          </cell>
        </row>
        <row r="4714">
          <cell r="A4714">
            <v>50130</v>
          </cell>
          <cell r="B4714" t="str">
            <v>604838 BOLSA DESECH.1 PAQ.C/10</v>
          </cell>
          <cell r="C4714">
            <v>1</v>
          </cell>
          <cell r="D4714">
            <v>1</v>
          </cell>
          <cell r="E4714" t="str">
            <v>Sobre Pedido</v>
          </cell>
          <cell r="F4714">
            <v>21</v>
          </cell>
        </row>
        <row r="4715">
          <cell r="A4715">
            <v>50131</v>
          </cell>
          <cell r="B4715" t="str">
            <v>900034 BOLSA DE TEL 1 PZA</v>
          </cell>
          <cell r="C4715">
            <v>1</v>
          </cell>
          <cell r="D4715">
            <v>1</v>
          </cell>
          <cell r="E4715" t="str">
            <v>Sobre Pedido</v>
          </cell>
          <cell r="F4715">
            <v>21</v>
          </cell>
        </row>
        <row r="4716">
          <cell r="A4716">
            <v>50132</v>
          </cell>
          <cell r="B4716" t="str">
            <v>604802 KIT DE ACCESORIOS 1 PZA</v>
          </cell>
          <cell r="C4716">
            <v>1</v>
          </cell>
          <cell r="D4716">
            <v>1</v>
          </cell>
          <cell r="E4716" t="str">
            <v>Sobre Pedido</v>
          </cell>
          <cell r="F4716">
            <v>21</v>
          </cell>
        </row>
        <row r="4717">
          <cell r="A4717">
            <v>50133</v>
          </cell>
          <cell r="B4717" t="str">
            <v>190951 KIT DE AIRE 1 PZA</v>
          </cell>
          <cell r="C4717">
            <v>1</v>
          </cell>
          <cell r="D4717">
            <v>1</v>
          </cell>
          <cell r="E4717" t="str">
            <v>Sobre Pedido</v>
          </cell>
          <cell r="F4717">
            <v>21</v>
          </cell>
        </row>
        <row r="4718">
          <cell r="A4718">
            <v>50134</v>
          </cell>
          <cell r="B4718" t="str">
            <v>160464 HOSE VAC 1/1 1 PZA</v>
          </cell>
          <cell r="C4718">
            <v>1</v>
          </cell>
          <cell r="D4718">
            <v>1</v>
          </cell>
          <cell r="E4718" t="str">
            <v>Sobre Pedido</v>
          </cell>
          <cell r="F4718">
            <v>21</v>
          </cell>
        </row>
        <row r="4719">
          <cell r="A4719">
            <v>50135</v>
          </cell>
          <cell r="B4719" t="str">
            <v>200956 SHOE 16" FLO 1 PZA</v>
          </cell>
          <cell r="C4719">
            <v>1</v>
          </cell>
          <cell r="D4719">
            <v>1</v>
          </cell>
          <cell r="E4719" t="str">
            <v>Sobre Pedido</v>
          </cell>
          <cell r="F4719">
            <v>21</v>
          </cell>
        </row>
        <row r="4720">
          <cell r="A4720">
            <v>50136</v>
          </cell>
          <cell r="B4720" t="str">
            <v>469777904 BRUSH PRO 1 PZA</v>
          </cell>
          <cell r="C4720">
            <v>1</v>
          </cell>
          <cell r="D4720">
            <v>1</v>
          </cell>
          <cell r="E4720" t="str">
            <v>Sobre Pedido</v>
          </cell>
          <cell r="F4720">
            <v>21</v>
          </cell>
        </row>
        <row r="4721">
          <cell r="A4721">
            <v>50137</v>
          </cell>
          <cell r="B4721" t="str">
            <v>069777061 SCREE PRE 1 PZA</v>
          </cell>
          <cell r="C4721">
            <v>1</v>
          </cell>
          <cell r="D4721">
            <v>1</v>
          </cell>
          <cell r="E4721" t="str">
            <v>Sobre Pedido</v>
          </cell>
          <cell r="F4721">
            <v>14</v>
          </cell>
        </row>
        <row r="4722">
          <cell r="A4722">
            <v>50138</v>
          </cell>
          <cell r="B4722" t="str">
            <v>607742 ASPIRADORA VERTICAL 26"</v>
          </cell>
          <cell r="C4722">
            <v>1</v>
          </cell>
          <cell r="D4722">
            <v>1</v>
          </cell>
          <cell r="E4722" t="str">
            <v>Sobre Pedido</v>
          </cell>
          <cell r="F4722">
            <v>21</v>
          </cell>
        </row>
        <row r="4723">
          <cell r="A4723">
            <v>50139</v>
          </cell>
          <cell r="B4723" t="str">
            <v>900036 BOLSA DESECH 1 PZA</v>
          </cell>
          <cell r="C4723">
            <v>1</v>
          </cell>
          <cell r="D4723">
            <v>1</v>
          </cell>
          <cell r="E4723" t="str">
            <v>Sobre Pedido</v>
          </cell>
          <cell r="F4723">
            <v>21</v>
          </cell>
        </row>
        <row r="4724">
          <cell r="A4724">
            <v>50140</v>
          </cell>
          <cell r="B4724" t="str">
            <v>900016 BOLSA DE TELA 1 PZA</v>
          </cell>
          <cell r="C4724">
            <v>1</v>
          </cell>
          <cell r="D4724">
            <v>1</v>
          </cell>
          <cell r="E4724" t="str">
            <v>Sobre Pedido</v>
          </cell>
          <cell r="F4724">
            <v>21</v>
          </cell>
        </row>
        <row r="4725">
          <cell r="A4725">
            <v>50141</v>
          </cell>
          <cell r="B4725" t="str">
            <v>190048 KIT DE ACCES 1 PZA</v>
          </cell>
          <cell r="C4725">
            <v>1</v>
          </cell>
          <cell r="D4725">
            <v>1</v>
          </cell>
          <cell r="E4725" t="str">
            <v>Sobre Pedido</v>
          </cell>
          <cell r="F4725">
            <v>21</v>
          </cell>
        </row>
        <row r="4726">
          <cell r="A4726">
            <v>50142</v>
          </cell>
          <cell r="B4726" t="str">
            <v>190973 KIT DE AIRE 1 PZA</v>
          </cell>
          <cell r="C4726">
            <v>1</v>
          </cell>
          <cell r="D4726">
            <v>1</v>
          </cell>
          <cell r="E4726" t="str">
            <v>Sobre Pedido</v>
          </cell>
          <cell r="F4726">
            <v>21</v>
          </cell>
        </row>
        <row r="4727">
          <cell r="A4727">
            <v>50143</v>
          </cell>
          <cell r="B4727" t="str">
            <v>607751 ASPIRADORA DE MOCHILA</v>
          </cell>
          <cell r="C4727">
            <v>1</v>
          </cell>
          <cell r="D4727">
            <v>1</v>
          </cell>
          <cell r="E4727" t="str">
            <v>Sobre Pedido</v>
          </cell>
          <cell r="F4727">
            <v>21</v>
          </cell>
        </row>
        <row r="4728">
          <cell r="A4728">
            <v>50144</v>
          </cell>
          <cell r="B4728" t="str">
            <v>603373 BOLSA DESECHABLE PAQ.10</v>
          </cell>
          <cell r="C4728">
            <v>1</v>
          </cell>
          <cell r="D4728">
            <v>1</v>
          </cell>
          <cell r="E4728" t="str">
            <v>Sobre Pedido</v>
          </cell>
          <cell r="F4728">
            <v>21</v>
          </cell>
        </row>
        <row r="4729">
          <cell r="A4729">
            <v>50145</v>
          </cell>
          <cell r="B4729" t="str">
            <v>900027 BOLSA DE TEL 1 PZA</v>
          </cell>
          <cell r="C4729">
            <v>1</v>
          </cell>
          <cell r="D4729">
            <v>1</v>
          </cell>
          <cell r="E4729" t="str">
            <v>Sobre Pedido</v>
          </cell>
          <cell r="F4729">
            <v>21</v>
          </cell>
        </row>
        <row r="4730">
          <cell r="A4730">
            <v>50146</v>
          </cell>
          <cell r="B4730" t="str">
            <v>610988 KIT DE ACCESORIOS 1 PZA</v>
          </cell>
          <cell r="C4730">
            <v>1</v>
          </cell>
          <cell r="D4730">
            <v>1</v>
          </cell>
          <cell r="E4730" t="str">
            <v>Sobre Pedido</v>
          </cell>
          <cell r="F4730">
            <v>21</v>
          </cell>
        </row>
        <row r="4731">
          <cell r="A4731">
            <v>50147</v>
          </cell>
          <cell r="B4731" t="str">
            <v>190938 KIT DE FILTR 1 PZA</v>
          </cell>
          <cell r="C4731">
            <v>1</v>
          </cell>
          <cell r="D4731">
            <v>1</v>
          </cell>
          <cell r="E4731" t="str">
            <v>Sobre Pedido</v>
          </cell>
          <cell r="F4731">
            <v>21</v>
          </cell>
        </row>
        <row r="4732">
          <cell r="A4732">
            <v>50148</v>
          </cell>
          <cell r="B4732" t="str">
            <v>069777111 BANDA SCO 1 PZA</v>
          </cell>
          <cell r="C4732">
            <v>1</v>
          </cell>
          <cell r="D4732">
            <v>1</v>
          </cell>
          <cell r="E4732" t="str">
            <v>Sobre Pedido</v>
          </cell>
          <cell r="F4732">
            <v>21</v>
          </cell>
        </row>
        <row r="4733">
          <cell r="A4733">
            <v>50149</v>
          </cell>
          <cell r="B4733" t="str">
            <v>069777063 BANDA P/C 1 PZA</v>
          </cell>
          <cell r="C4733">
            <v>1</v>
          </cell>
          <cell r="D4733">
            <v>1</v>
          </cell>
          <cell r="E4733" t="str">
            <v>Sobre Pedido</v>
          </cell>
          <cell r="F4733">
            <v>14</v>
          </cell>
        </row>
        <row r="4734">
          <cell r="A4734">
            <v>50150</v>
          </cell>
          <cell r="B4734" t="str">
            <v>069777177 BANDA .38 1 PZA</v>
          </cell>
          <cell r="C4734">
            <v>1</v>
          </cell>
          <cell r="D4734">
            <v>1</v>
          </cell>
          <cell r="E4734" t="str">
            <v>Sobre Pedido</v>
          </cell>
          <cell r="F4734">
            <v>14</v>
          </cell>
        </row>
        <row r="4735">
          <cell r="A4735">
            <v>50151</v>
          </cell>
          <cell r="B4735" t="str">
            <v>069777149 BANDA LAT 1 PZA</v>
          </cell>
          <cell r="C4735">
            <v>1</v>
          </cell>
          <cell r="D4735">
            <v>1</v>
          </cell>
          <cell r="E4735" t="str">
            <v>Sobre Pedido</v>
          </cell>
          <cell r="F4735">
            <v>14</v>
          </cell>
        </row>
        <row r="4736">
          <cell r="A4736">
            <v>50152</v>
          </cell>
          <cell r="B4736" t="str">
            <v>069777119 SKIRT P/S 1 PZA</v>
          </cell>
          <cell r="C4736">
            <v>1</v>
          </cell>
          <cell r="D4736">
            <v>1</v>
          </cell>
          <cell r="E4736" t="str">
            <v>Sobre Pedido</v>
          </cell>
          <cell r="F4736">
            <v>21</v>
          </cell>
        </row>
        <row r="4737">
          <cell r="A4737">
            <v>50153</v>
          </cell>
          <cell r="B4737" t="str">
            <v>607673 ASPIRAD.LIQUIDOS 15 GAL</v>
          </cell>
          <cell r="C4737">
            <v>1</v>
          </cell>
          <cell r="D4737">
            <v>1</v>
          </cell>
          <cell r="E4737" t="str">
            <v>Sobre Pedido</v>
          </cell>
          <cell r="F4737">
            <v>21</v>
          </cell>
        </row>
        <row r="4738">
          <cell r="A4738">
            <v>50154</v>
          </cell>
          <cell r="B4738" t="str">
            <v>190972 KIT RASTRILL 1 PZA</v>
          </cell>
          <cell r="C4738">
            <v>1</v>
          </cell>
          <cell r="D4738">
            <v>1</v>
          </cell>
          <cell r="E4738" t="str">
            <v>Sobre Pedido</v>
          </cell>
          <cell r="F4738">
            <v>21</v>
          </cell>
        </row>
        <row r="4739">
          <cell r="A4739">
            <v>50155</v>
          </cell>
          <cell r="B4739" t="str">
            <v>900102 BOLSA DE PAP 1 PZA</v>
          </cell>
          <cell r="C4739">
            <v>1</v>
          </cell>
          <cell r="D4739">
            <v>1</v>
          </cell>
          <cell r="E4739" t="str">
            <v>Sobre Pedido</v>
          </cell>
          <cell r="F4739">
            <v>21</v>
          </cell>
        </row>
        <row r="4740">
          <cell r="A4740">
            <v>50156</v>
          </cell>
          <cell r="B4740" t="str">
            <v>900104 BOLSA DE TEL 1 PZA</v>
          </cell>
          <cell r="C4740">
            <v>1</v>
          </cell>
          <cell r="D4740">
            <v>1</v>
          </cell>
          <cell r="E4740" t="str">
            <v>Sobre Pedido</v>
          </cell>
          <cell r="F4740">
            <v>21</v>
          </cell>
        </row>
        <row r="4741">
          <cell r="A4741">
            <v>50157</v>
          </cell>
          <cell r="B4741" t="str">
            <v>069777101 SHIELD HO 1 PZA</v>
          </cell>
          <cell r="C4741">
            <v>1</v>
          </cell>
          <cell r="D4741">
            <v>1</v>
          </cell>
          <cell r="E4741" t="str">
            <v>Sobre Pedido</v>
          </cell>
          <cell r="F4741">
            <v>21</v>
          </cell>
        </row>
        <row r="4742">
          <cell r="A4742">
            <v>50158</v>
          </cell>
          <cell r="B4742" t="str">
            <v>607679 LAV.DE ALFOMB.MODEL1120</v>
          </cell>
          <cell r="C4742">
            <v>1</v>
          </cell>
          <cell r="D4742">
            <v>1</v>
          </cell>
          <cell r="E4742" t="str">
            <v>Sobre Pedido</v>
          </cell>
          <cell r="F4742">
            <v>21</v>
          </cell>
        </row>
        <row r="4743">
          <cell r="A4743">
            <v>50159</v>
          </cell>
          <cell r="B4743" t="str">
            <v>069777133 LLANTAS D 1 PZA</v>
          </cell>
          <cell r="C4743">
            <v>1</v>
          </cell>
          <cell r="D4743">
            <v>1</v>
          </cell>
          <cell r="E4743" t="str">
            <v>Sobre Pedido</v>
          </cell>
          <cell r="F4743">
            <v>21</v>
          </cell>
        </row>
        <row r="4744">
          <cell r="A4744">
            <v>50160</v>
          </cell>
          <cell r="B4744" t="str">
            <v>600085000 LLANTA TR 1 PZA</v>
          </cell>
          <cell r="C4744">
            <v>1</v>
          </cell>
          <cell r="D4744">
            <v>1</v>
          </cell>
          <cell r="E4744" t="str">
            <v>Sobre Pedido</v>
          </cell>
          <cell r="F4744">
            <v>21</v>
          </cell>
        </row>
        <row r="4745">
          <cell r="A4745">
            <v>50161</v>
          </cell>
          <cell r="B4745" t="str">
            <v>069777277 HULE LATE 1 PZA</v>
          </cell>
          <cell r="C4745">
            <v>1</v>
          </cell>
          <cell r="D4745">
            <v>1</v>
          </cell>
          <cell r="E4745" t="str">
            <v>Sobre Pedido</v>
          </cell>
          <cell r="F4745">
            <v>14</v>
          </cell>
        </row>
        <row r="4746">
          <cell r="A4746">
            <v>50162</v>
          </cell>
          <cell r="B4746" t="str">
            <v>069777332 SKIRT SID 1 PZA</v>
          </cell>
          <cell r="C4746">
            <v>1</v>
          </cell>
          <cell r="D4746">
            <v>1</v>
          </cell>
          <cell r="E4746" t="str">
            <v>Sobre Pedido</v>
          </cell>
          <cell r="F4746">
            <v>21</v>
          </cell>
        </row>
        <row r="4747">
          <cell r="A4747">
            <v>50163</v>
          </cell>
          <cell r="B4747" t="str">
            <v>190710 KIT DE ACCES 1 PZA</v>
          </cell>
          <cell r="C4747">
            <v>1</v>
          </cell>
          <cell r="D4747">
            <v>1</v>
          </cell>
          <cell r="E4747" t="str">
            <v>Sobre Pedido</v>
          </cell>
          <cell r="F4747">
            <v>21</v>
          </cell>
        </row>
        <row r="4748">
          <cell r="A4748">
            <v>50164</v>
          </cell>
          <cell r="B4748" t="str">
            <v>607875 LAVALFOMBRAS PE 1000</v>
          </cell>
          <cell r="C4748">
            <v>1</v>
          </cell>
          <cell r="D4748">
            <v>1</v>
          </cell>
          <cell r="E4748" t="str">
            <v>Sobre Pedido</v>
          </cell>
          <cell r="F4748">
            <v>21</v>
          </cell>
        </row>
        <row r="4749">
          <cell r="A4749">
            <v>50165</v>
          </cell>
          <cell r="B4749" t="str">
            <v>069777018 BASE P/CE 1 PZA</v>
          </cell>
          <cell r="C4749">
            <v>1</v>
          </cell>
          <cell r="D4749">
            <v>1</v>
          </cell>
          <cell r="E4749" t="str">
            <v>Sobre Pedido</v>
          </cell>
          <cell r="F4749">
            <v>21</v>
          </cell>
        </row>
        <row r="4750">
          <cell r="A4750">
            <v>50166</v>
          </cell>
          <cell r="B4750" t="str">
            <v>069777016 FALDON CO 1 PZA</v>
          </cell>
          <cell r="C4750">
            <v>1</v>
          </cell>
          <cell r="D4750">
            <v>1</v>
          </cell>
          <cell r="E4750" t="str">
            <v>Sobre Pedido</v>
          </cell>
          <cell r="F4750">
            <v>21</v>
          </cell>
        </row>
        <row r="4751">
          <cell r="A4751">
            <v>50167</v>
          </cell>
          <cell r="B4751" t="str">
            <v>607713 LAV.DE ALFOMB.PORTATIL</v>
          </cell>
          <cell r="C4751">
            <v>1</v>
          </cell>
          <cell r="D4751">
            <v>1</v>
          </cell>
          <cell r="E4751" t="str">
            <v>Sobre Pedido</v>
          </cell>
          <cell r="F4751">
            <v>21</v>
          </cell>
        </row>
        <row r="4752">
          <cell r="A4752">
            <v>50168</v>
          </cell>
          <cell r="B4752" t="str">
            <v>169777017 FALDON DE 1 PZA</v>
          </cell>
          <cell r="C4752">
            <v>1</v>
          </cell>
          <cell r="D4752">
            <v>1</v>
          </cell>
          <cell r="E4752" t="str">
            <v>Sobre Pedido</v>
          </cell>
          <cell r="F4752">
            <v>21</v>
          </cell>
        </row>
        <row r="4753">
          <cell r="A4753">
            <v>50169</v>
          </cell>
          <cell r="B4753" t="str">
            <v>469777905 CEPILLO FRONTAL PRI</v>
          </cell>
          <cell r="C4753">
            <v>1</v>
          </cell>
          <cell r="D4753">
            <v>1</v>
          </cell>
          <cell r="E4753" t="str">
            <v>Sobre Pedido</v>
          </cell>
          <cell r="F4753">
            <v>21</v>
          </cell>
        </row>
        <row r="4754">
          <cell r="A4754">
            <v>50170</v>
          </cell>
          <cell r="B4754" t="str">
            <v>069777412 CEPILLO MONTABLE P/</v>
          </cell>
          <cell r="C4754">
            <v>1</v>
          </cell>
          <cell r="D4754">
            <v>1</v>
          </cell>
          <cell r="E4754" t="str">
            <v>Sobre Pedido</v>
          </cell>
          <cell r="F4754">
            <v>21</v>
          </cell>
        </row>
        <row r="4755">
          <cell r="A4755">
            <v>50171</v>
          </cell>
          <cell r="B4755" t="str">
            <v>069777001 FILTRO EL 1 PZA</v>
          </cell>
          <cell r="C4755">
            <v>1</v>
          </cell>
          <cell r="D4755">
            <v>1</v>
          </cell>
          <cell r="E4755" t="str">
            <v>Sobre Pedido</v>
          </cell>
          <cell r="F4755">
            <v>14</v>
          </cell>
        </row>
        <row r="4756">
          <cell r="A4756">
            <v>50172</v>
          </cell>
          <cell r="B4756" t="str">
            <v>608257 SECADOR DE ALFOMBRAS</v>
          </cell>
          <cell r="C4756">
            <v>1</v>
          </cell>
          <cell r="D4756">
            <v>1</v>
          </cell>
          <cell r="E4756" t="str">
            <v>Sobre Pedido</v>
          </cell>
          <cell r="F4756">
            <v>21</v>
          </cell>
        </row>
        <row r="4757">
          <cell r="A4757">
            <v>50173</v>
          </cell>
          <cell r="B4757" t="str">
            <v>MAQUINA DE LAVADO AUT. DE LOZA</v>
          </cell>
          <cell r="C4757">
            <v>1</v>
          </cell>
          <cell r="D4757">
            <v>1</v>
          </cell>
          <cell r="E4757" t="str">
            <v>Sobre Pedido</v>
          </cell>
          <cell r="F4757">
            <v>42</v>
          </cell>
        </row>
        <row r="4758">
          <cell r="A4758">
            <v>50174</v>
          </cell>
          <cell r="B4758" t="str">
            <v>CRT15 CARRETE DE 15 1 PZA</v>
          </cell>
          <cell r="C4758">
            <v>1</v>
          </cell>
          <cell r="D4758">
            <v>1</v>
          </cell>
          <cell r="E4758" t="str">
            <v>Sobre Pedido</v>
          </cell>
          <cell r="F4758">
            <v>42</v>
          </cell>
        </row>
        <row r="4759">
          <cell r="A4759">
            <v>50175</v>
          </cell>
          <cell r="B4759" t="str">
            <v>COT PASADOR E 15 1 PZA</v>
          </cell>
          <cell r="C4759">
            <v>1</v>
          </cell>
          <cell r="D4759">
            <v>1</v>
          </cell>
          <cell r="E4759" t="str">
            <v>Sobre Pedido</v>
          </cell>
          <cell r="F4759">
            <v>42</v>
          </cell>
        </row>
        <row r="4760">
          <cell r="A4760">
            <v>50176</v>
          </cell>
          <cell r="B4760" t="str">
            <v>FWAX15 ARANDELA DE 1 PZA</v>
          </cell>
          <cell r="C4760">
            <v>1</v>
          </cell>
          <cell r="D4760">
            <v>1</v>
          </cell>
          <cell r="E4760" t="str">
            <v>Sobre Pedido</v>
          </cell>
          <cell r="F4760">
            <v>42</v>
          </cell>
        </row>
        <row r="4761">
          <cell r="A4761">
            <v>50177</v>
          </cell>
          <cell r="B4761" t="str">
            <v>W15 RUEDA DE GOMA E 1 PZA</v>
          </cell>
          <cell r="C4761">
            <v>1</v>
          </cell>
          <cell r="D4761">
            <v>1</v>
          </cell>
          <cell r="E4761" t="str">
            <v>Sobre Pedido</v>
          </cell>
          <cell r="F4761">
            <v>42</v>
          </cell>
        </row>
        <row r="4762">
          <cell r="A4762">
            <v>50178</v>
          </cell>
          <cell r="B4762" t="str">
            <v>CVR 15 CUBIERAT Y C 1 PZA</v>
          </cell>
          <cell r="C4762">
            <v>1</v>
          </cell>
          <cell r="D4762">
            <v>1</v>
          </cell>
          <cell r="E4762" t="str">
            <v>Sobre Pedido</v>
          </cell>
          <cell r="F4762">
            <v>42</v>
          </cell>
        </row>
        <row r="4763">
          <cell r="A4763">
            <v>50179</v>
          </cell>
          <cell r="B4763" t="str">
            <v>B12126 CAJA DE CONT 1 PZA</v>
          </cell>
          <cell r="C4763">
            <v>1</v>
          </cell>
          <cell r="D4763">
            <v>1</v>
          </cell>
          <cell r="E4763" t="str">
            <v>Sobre Pedido</v>
          </cell>
          <cell r="F4763">
            <v>42</v>
          </cell>
        </row>
        <row r="4764">
          <cell r="A4764">
            <v>50180</v>
          </cell>
          <cell r="B4764" t="str">
            <v>D 15 BIDON DE 15 GA 1 PZA</v>
          </cell>
          <cell r="C4764">
            <v>1</v>
          </cell>
          <cell r="D4764">
            <v>1</v>
          </cell>
          <cell r="E4764" t="str">
            <v>Sobre Pedido</v>
          </cell>
          <cell r="F4764">
            <v>42</v>
          </cell>
        </row>
        <row r="4765">
          <cell r="A4765">
            <v>50181</v>
          </cell>
          <cell r="B4765" t="str">
            <v>SSS 15 BARRA DE ACE 1 PZA</v>
          </cell>
          <cell r="C4765">
            <v>1</v>
          </cell>
          <cell r="D4765">
            <v>1</v>
          </cell>
          <cell r="E4765" t="str">
            <v>Sobre Pedido</v>
          </cell>
          <cell r="F4765">
            <v>42</v>
          </cell>
        </row>
        <row r="4766">
          <cell r="A4766">
            <v>50182</v>
          </cell>
          <cell r="B4766" t="str">
            <v>HB5638 PUA P/MANGUE 1 PZA</v>
          </cell>
          <cell r="C4766">
            <v>1</v>
          </cell>
          <cell r="D4766">
            <v>1</v>
          </cell>
          <cell r="E4766" t="str">
            <v>Sobre Pedido</v>
          </cell>
          <cell r="F4766">
            <v>42</v>
          </cell>
        </row>
        <row r="4767">
          <cell r="A4767">
            <v>50183</v>
          </cell>
          <cell r="B4767" t="str">
            <v>AP 25 TAPON DE AIRE 1 PZA</v>
          </cell>
          <cell r="C4767">
            <v>1</v>
          </cell>
          <cell r="D4767">
            <v>1</v>
          </cell>
          <cell r="E4767" t="str">
            <v>Sobre Pedido</v>
          </cell>
          <cell r="F4767">
            <v>42</v>
          </cell>
        </row>
        <row r="4768">
          <cell r="A4768">
            <v>50184</v>
          </cell>
          <cell r="B4768" t="str">
            <v>H38-33" MANGUERA DE 1 PZA</v>
          </cell>
          <cell r="C4768">
            <v>1</v>
          </cell>
          <cell r="D4768">
            <v>1</v>
          </cell>
          <cell r="E4768" t="str">
            <v>Sobre Pedido</v>
          </cell>
          <cell r="F4768">
            <v>42</v>
          </cell>
        </row>
        <row r="4769">
          <cell r="A4769">
            <v>50185</v>
          </cell>
          <cell r="B4769" t="str">
            <v>WB5 MANGUITO DE POL 1 PZA</v>
          </cell>
          <cell r="C4769">
            <v>1</v>
          </cell>
          <cell r="D4769">
            <v>1</v>
          </cell>
          <cell r="E4769" t="str">
            <v>Sobre Pedido</v>
          </cell>
          <cell r="F4769">
            <v>42</v>
          </cell>
        </row>
        <row r="4770">
          <cell r="A4770">
            <v>50186</v>
          </cell>
          <cell r="B4770" t="str">
            <v>H34-25 MANGUERA DE 1 PZA</v>
          </cell>
          <cell r="C4770">
            <v>1</v>
          </cell>
          <cell r="D4770">
            <v>1</v>
          </cell>
          <cell r="E4770" t="str">
            <v>Sobre Pedido</v>
          </cell>
          <cell r="F4770">
            <v>42</v>
          </cell>
        </row>
        <row r="4771">
          <cell r="A4771">
            <v>50187</v>
          </cell>
          <cell r="B4771" t="str">
            <v>HB1212 PUA D POLIET 1 PZA</v>
          </cell>
          <cell r="C4771">
            <v>1</v>
          </cell>
          <cell r="D4771">
            <v>1</v>
          </cell>
          <cell r="E4771" t="str">
            <v>Sobre Pedido</v>
          </cell>
          <cell r="F4771">
            <v>30</v>
          </cell>
        </row>
        <row r="4772">
          <cell r="A4772">
            <v>50188</v>
          </cell>
          <cell r="B4772" t="str">
            <v>SSC CUBIERTA DE ACE 1 PZA</v>
          </cell>
          <cell r="C4772">
            <v>1</v>
          </cell>
          <cell r="D4772">
            <v>1</v>
          </cell>
          <cell r="E4772" t="str">
            <v>Sobre Pedido</v>
          </cell>
          <cell r="F4772">
            <v>42</v>
          </cell>
        </row>
        <row r="4773">
          <cell r="A4773">
            <v>50189</v>
          </cell>
          <cell r="B4773" t="str">
            <v>H21 MANIJA 1 PZA</v>
          </cell>
          <cell r="C4773">
            <v>1</v>
          </cell>
          <cell r="D4773">
            <v>1</v>
          </cell>
          <cell r="E4773" t="str">
            <v>Sobre Pedido</v>
          </cell>
          <cell r="F4773">
            <v>42</v>
          </cell>
        </row>
        <row r="4774">
          <cell r="A4774">
            <v>50190</v>
          </cell>
          <cell r="B4774" t="str">
            <v>STR14 COLADOR 1 PZA</v>
          </cell>
          <cell r="C4774">
            <v>1</v>
          </cell>
          <cell r="D4774">
            <v>1</v>
          </cell>
          <cell r="E4774" t="str">
            <v>Sobre Pedido</v>
          </cell>
          <cell r="F4774">
            <v>49</v>
          </cell>
        </row>
        <row r="4775">
          <cell r="A4775">
            <v>50191</v>
          </cell>
          <cell r="B4775" t="str">
            <v>CV38 VALVULA DE RET 1 PZA</v>
          </cell>
          <cell r="C4775">
            <v>1</v>
          </cell>
          <cell r="D4775">
            <v>1</v>
          </cell>
          <cell r="E4775" t="str">
            <v>Sobre Pedido</v>
          </cell>
          <cell r="F4775">
            <v>42</v>
          </cell>
        </row>
        <row r="4776">
          <cell r="A4776">
            <v>50192</v>
          </cell>
          <cell r="B4776" t="str">
            <v>HV50 VALVULA DE BOL 1 PZA</v>
          </cell>
          <cell r="C4776">
            <v>1</v>
          </cell>
          <cell r="D4776">
            <v>1</v>
          </cell>
          <cell r="E4776" t="str">
            <v>Sobre Pedido</v>
          </cell>
          <cell r="F4776">
            <v>14</v>
          </cell>
        </row>
        <row r="4777">
          <cell r="A4777">
            <v>50193</v>
          </cell>
          <cell r="B4777" t="str">
            <v>HB14P PUA P/MANG D 1 PZA</v>
          </cell>
          <cell r="C4777">
            <v>1</v>
          </cell>
          <cell r="D4777">
            <v>1</v>
          </cell>
          <cell r="E4777" t="str">
            <v>Sobre Pedido</v>
          </cell>
          <cell r="F4777">
            <v>42</v>
          </cell>
        </row>
        <row r="4778">
          <cell r="A4778">
            <v>50194</v>
          </cell>
          <cell r="B4778" t="str">
            <v>B887 CAJA DE CONTRO 1 PZA</v>
          </cell>
          <cell r="C4778">
            <v>1</v>
          </cell>
          <cell r="D4778">
            <v>1</v>
          </cell>
          <cell r="E4778" t="str">
            <v>Sobre Pedido</v>
          </cell>
          <cell r="F4778">
            <v>42</v>
          </cell>
        </row>
        <row r="4779">
          <cell r="A4779">
            <v>50195</v>
          </cell>
          <cell r="B4779" t="str">
            <v>SSL CANDADO DE ACER 1 PZA</v>
          </cell>
          <cell r="C4779">
            <v>1</v>
          </cell>
          <cell r="D4779">
            <v>1</v>
          </cell>
          <cell r="E4779" t="str">
            <v>Sobre Pedido</v>
          </cell>
          <cell r="F4779">
            <v>21</v>
          </cell>
        </row>
        <row r="4780">
          <cell r="A4780">
            <v>50196</v>
          </cell>
          <cell r="B4780" t="str">
            <v>HBEL 1814 CODO DE P 1 PZA</v>
          </cell>
          <cell r="C4780">
            <v>1</v>
          </cell>
          <cell r="D4780">
            <v>1</v>
          </cell>
          <cell r="E4780" t="str">
            <v>Sobre Pedido</v>
          </cell>
          <cell r="F4780">
            <v>42</v>
          </cell>
        </row>
        <row r="4781">
          <cell r="A4781">
            <v>50197</v>
          </cell>
          <cell r="B4781" t="str">
            <v>BA25 ADAPTADOR D BR 1 PZA</v>
          </cell>
          <cell r="C4781">
            <v>1</v>
          </cell>
          <cell r="D4781">
            <v>1</v>
          </cell>
          <cell r="E4781" t="str">
            <v>Sobre Pedido</v>
          </cell>
          <cell r="F4781">
            <v>42</v>
          </cell>
        </row>
        <row r="4782">
          <cell r="A4782">
            <v>50198</v>
          </cell>
          <cell r="B4782" t="str">
            <v>AG100 CALIBRADOR DE 1 PZA</v>
          </cell>
          <cell r="C4782">
            <v>1</v>
          </cell>
          <cell r="D4782">
            <v>1</v>
          </cell>
          <cell r="E4782" t="str">
            <v>Sobre Pedido</v>
          </cell>
          <cell r="F4782">
            <v>42</v>
          </cell>
        </row>
        <row r="4783">
          <cell r="A4783">
            <v>50199</v>
          </cell>
          <cell r="B4783" t="str">
            <v>HB1438 PUA D POLIET 1 PZA</v>
          </cell>
          <cell r="C4783">
            <v>1</v>
          </cell>
          <cell r="D4783">
            <v>1</v>
          </cell>
          <cell r="E4783" t="str">
            <v>Sobre Pedido</v>
          </cell>
          <cell r="F4783">
            <v>21</v>
          </cell>
        </row>
        <row r="4784">
          <cell r="A4784">
            <v>50200</v>
          </cell>
          <cell r="B4784" t="str">
            <v>VALVULA DE AGUJA NV14Y</v>
          </cell>
          <cell r="C4784">
            <v>1</v>
          </cell>
          <cell r="D4784">
            <v>1</v>
          </cell>
          <cell r="E4784" t="str">
            <v>Sobre Pedido</v>
          </cell>
          <cell r="F4784">
            <v>49</v>
          </cell>
        </row>
        <row r="4785">
          <cell r="A4785">
            <v>50201</v>
          </cell>
          <cell r="B4785" t="str">
            <v>HBEL1438 CODO D PUA 1 PZA</v>
          </cell>
          <cell r="C4785">
            <v>1</v>
          </cell>
          <cell r="D4785">
            <v>1</v>
          </cell>
          <cell r="E4785" t="str">
            <v>Sobre Pedido</v>
          </cell>
          <cell r="F4785">
            <v>21</v>
          </cell>
        </row>
        <row r="4786">
          <cell r="A4786">
            <v>50202</v>
          </cell>
          <cell r="B4786" t="str">
            <v>REGULADOR DE AIRE (R25)</v>
          </cell>
          <cell r="C4786">
            <v>1</v>
          </cell>
          <cell r="D4786">
            <v>1</v>
          </cell>
          <cell r="E4786" t="str">
            <v>Sobre Pedido</v>
          </cell>
          <cell r="F4786">
            <v>28</v>
          </cell>
        </row>
        <row r="4787">
          <cell r="A4787">
            <v>50203</v>
          </cell>
          <cell r="B4787" t="str">
            <v>T5 TE DE POLIETILEN 1 PZA</v>
          </cell>
          <cell r="C4787">
            <v>1</v>
          </cell>
          <cell r="D4787">
            <v>1</v>
          </cell>
          <cell r="E4787" t="str">
            <v>Sobre Pedido</v>
          </cell>
          <cell r="F4787">
            <v>49</v>
          </cell>
        </row>
        <row r="4788">
          <cell r="A4788">
            <v>50204</v>
          </cell>
          <cell r="B4788" t="str">
            <v>HB1238 PUA DE POLIE 1 PZA</v>
          </cell>
          <cell r="C4788">
            <v>1</v>
          </cell>
          <cell r="D4788">
            <v>1</v>
          </cell>
          <cell r="E4788" t="str">
            <v>Sobre Pedido</v>
          </cell>
          <cell r="F4788">
            <v>42</v>
          </cell>
        </row>
        <row r="4789">
          <cell r="A4789">
            <v>50205</v>
          </cell>
          <cell r="B4789" t="str">
            <v>HBEL1238 CODO D PUA 1 PZA</v>
          </cell>
          <cell r="C4789">
            <v>1</v>
          </cell>
          <cell r="D4789">
            <v>1</v>
          </cell>
          <cell r="E4789" t="str">
            <v>Sobre Pedido</v>
          </cell>
          <cell r="F4789">
            <v>42</v>
          </cell>
        </row>
        <row r="4790">
          <cell r="A4790">
            <v>50206</v>
          </cell>
          <cell r="B4790" t="str">
            <v>P56 BOMBA DE AIRE F 1 PZA</v>
          </cell>
          <cell r="C4790">
            <v>1</v>
          </cell>
          <cell r="D4790">
            <v>1</v>
          </cell>
          <cell r="E4790" t="str">
            <v>Sobre Pedido</v>
          </cell>
          <cell r="F4790">
            <v>49</v>
          </cell>
        </row>
        <row r="4791">
          <cell r="A4791">
            <v>50207</v>
          </cell>
          <cell r="B4791" t="str">
            <v>H38-25 MANGUERA DE 1 PZA</v>
          </cell>
          <cell r="C4791">
            <v>1</v>
          </cell>
          <cell r="D4791">
            <v>1</v>
          </cell>
          <cell r="E4791" t="str">
            <v>Sobre Pedido</v>
          </cell>
          <cell r="F4791">
            <v>42</v>
          </cell>
        </row>
        <row r="4792">
          <cell r="A4792">
            <v>50208</v>
          </cell>
          <cell r="B4792" t="str">
            <v>CVR 5 TAPADERA Y CA 1 PZA</v>
          </cell>
          <cell r="C4792">
            <v>1</v>
          </cell>
          <cell r="D4792">
            <v>1</v>
          </cell>
          <cell r="E4792" t="str">
            <v>Sobre Pedido</v>
          </cell>
          <cell r="F4792">
            <v>42</v>
          </cell>
        </row>
        <row r="4793">
          <cell r="A4793">
            <v>50209</v>
          </cell>
          <cell r="B4793" t="str">
            <v>H12-20 MANGUERA D D 1 PZA</v>
          </cell>
          <cell r="C4793">
            <v>1</v>
          </cell>
          <cell r="D4793">
            <v>1</v>
          </cell>
          <cell r="E4793" t="str">
            <v>Sobre Pedido</v>
          </cell>
          <cell r="F4793">
            <v>42</v>
          </cell>
        </row>
        <row r="4794">
          <cell r="A4794">
            <v>50210</v>
          </cell>
          <cell r="B4794" t="str">
            <v>HBEL 5638 CODO D PU 1 PZA</v>
          </cell>
          <cell r="C4794">
            <v>1</v>
          </cell>
          <cell r="D4794">
            <v>1</v>
          </cell>
          <cell r="E4794" t="str">
            <v>Sobre Pedido</v>
          </cell>
          <cell r="F4794">
            <v>42</v>
          </cell>
        </row>
        <row r="4795">
          <cell r="A4795">
            <v>50211</v>
          </cell>
          <cell r="B4795" t="str">
            <v>2312 STRAINER 1 PZA</v>
          </cell>
          <cell r="C4795">
            <v>1</v>
          </cell>
          <cell r="D4795">
            <v>1</v>
          </cell>
          <cell r="E4795" t="str">
            <v>Sobre Pedido</v>
          </cell>
          <cell r="F4795">
            <v>21</v>
          </cell>
        </row>
        <row r="4796">
          <cell r="A4796">
            <v>50212</v>
          </cell>
          <cell r="B4796" t="str">
            <v>2314 ELECTRIC CORD 1 PZA</v>
          </cell>
          <cell r="C4796">
            <v>1</v>
          </cell>
          <cell r="D4796">
            <v>1</v>
          </cell>
          <cell r="E4796" t="str">
            <v>Sobre Pedido</v>
          </cell>
          <cell r="F4796">
            <v>21</v>
          </cell>
        </row>
        <row r="4797">
          <cell r="A4797">
            <v>50213</v>
          </cell>
          <cell r="B4797" t="str">
            <v>2315 STRAIN RELIEF 1 PZA</v>
          </cell>
          <cell r="C4797">
            <v>1</v>
          </cell>
          <cell r="D4797">
            <v>1</v>
          </cell>
          <cell r="E4797" t="str">
            <v>Sobre Pedido</v>
          </cell>
          <cell r="F4797">
            <v>21</v>
          </cell>
        </row>
        <row r="4798">
          <cell r="A4798">
            <v>50214</v>
          </cell>
          <cell r="B4798" t="str">
            <v>2323 MOTOR 110 VOLT 1 PZA</v>
          </cell>
          <cell r="C4798">
            <v>1</v>
          </cell>
          <cell r="D4798">
            <v>1</v>
          </cell>
          <cell r="E4798" t="str">
            <v>Sobre Pedido</v>
          </cell>
          <cell r="F4798">
            <v>21</v>
          </cell>
        </row>
        <row r="4799">
          <cell r="A4799">
            <v>50215</v>
          </cell>
          <cell r="B4799" t="str">
            <v>2330 O-RING 1 PZA</v>
          </cell>
          <cell r="C4799">
            <v>1</v>
          </cell>
          <cell r="D4799">
            <v>1</v>
          </cell>
          <cell r="E4799" t="str">
            <v>Sobre Pedido</v>
          </cell>
          <cell r="F4799">
            <v>21</v>
          </cell>
        </row>
        <row r="4800">
          <cell r="A4800">
            <v>50216</v>
          </cell>
          <cell r="B4800" t="str">
            <v>2375 SUPPLY TUBE TO 1 PZA</v>
          </cell>
          <cell r="C4800">
            <v>1</v>
          </cell>
          <cell r="D4800">
            <v>1</v>
          </cell>
          <cell r="E4800" t="str">
            <v>Sobre Pedido</v>
          </cell>
          <cell r="F4800">
            <v>21</v>
          </cell>
        </row>
        <row r="4801">
          <cell r="A4801">
            <v>50217</v>
          </cell>
          <cell r="B4801" t="str">
            <v>2401 SUPPLY TUBE UP 1 PZA</v>
          </cell>
          <cell r="C4801">
            <v>1</v>
          </cell>
          <cell r="D4801">
            <v>1</v>
          </cell>
          <cell r="E4801" t="str">
            <v>Sobre Pedido</v>
          </cell>
          <cell r="F4801">
            <v>21</v>
          </cell>
        </row>
        <row r="4802">
          <cell r="A4802">
            <v>50218</v>
          </cell>
          <cell r="B4802" t="str">
            <v>200939 SHOE STAINLESS  MAGNUM</v>
          </cell>
          <cell r="C4802">
            <v>1</v>
          </cell>
          <cell r="D4802">
            <v>1</v>
          </cell>
          <cell r="E4802" t="str">
            <v>Sobre Pedido</v>
          </cell>
          <cell r="F4802">
            <v>21</v>
          </cell>
        </row>
        <row r="4803">
          <cell r="A4803">
            <v>50219</v>
          </cell>
          <cell r="B4803" t="str">
            <v>190603 VALVE PIN &amp; SPRING KIT</v>
          </cell>
          <cell r="C4803">
            <v>1</v>
          </cell>
          <cell r="D4803">
            <v>1</v>
          </cell>
          <cell r="E4803" t="str">
            <v>Sobre Pedido</v>
          </cell>
          <cell r="F4803">
            <v>21</v>
          </cell>
        </row>
        <row r="4804">
          <cell r="A4804">
            <v>50220</v>
          </cell>
          <cell r="B4804" t="str">
            <v>190600 VALVE PIN &amp; SPRING KIT</v>
          </cell>
          <cell r="C4804">
            <v>1</v>
          </cell>
          <cell r="D4804">
            <v>1</v>
          </cell>
          <cell r="E4804" t="str">
            <v>Sobre Pedido</v>
          </cell>
          <cell r="F4804">
            <v>21</v>
          </cell>
        </row>
        <row r="4805">
          <cell r="A4805">
            <v>50221</v>
          </cell>
          <cell r="B4805" t="str">
            <v>130700 SWITCH LINGHTED ROCKER</v>
          </cell>
          <cell r="C4805">
            <v>1</v>
          </cell>
          <cell r="D4805">
            <v>1</v>
          </cell>
          <cell r="E4805" t="str">
            <v>Sobre Pedido</v>
          </cell>
          <cell r="F4805">
            <v>14</v>
          </cell>
        </row>
        <row r="4806">
          <cell r="A4806">
            <v>50222</v>
          </cell>
          <cell r="B4806" t="str">
            <v>190301 VALVE KIT SET OF 4</v>
          </cell>
          <cell r="C4806">
            <v>1</v>
          </cell>
          <cell r="D4806">
            <v>1</v>
          </cell>
          <cell r="E4806" t="str">
            <v>Sobre Pedido</v>
          </cell>
          <cell r="F4806">
            <v>21</v>
          </cell>
        </row>
        <row r="4807">
          <cell r="A4807">
            <v>50223</v>
          </cell>
          <cell r="B4807" t="str">
            <v>190903 CYLINDER SLEEVE KIT</v>
          </cell>
          <cell r="C4807">
            <v>1</v>
          </cell>
          <cell r="D4807">
            <v>1</v>
          </cell>
          <cell r="E4807" t="str">
            <v>Sobre Pedido</v>
          </cell>
          <cell r="F4807">
            <v>21</v>
          </cell>
        </row>
        <row r="4808">
          <cell r="A4808">
            <v>50224</v>
          </cell>
          <cell r="B4808" t="str">
            <v>190300 CUP KIT SET OF 2 MAGNUM</v>
          </cell>
          <cell r="C4808">
            <v>1</v>
          </cell>
          <cell r="D4808">
            <v>1</v>
          </cell>
          <cell r="E4808" t="str">
            <v>Sobre Pedido</v>
          </cell>
          <cell r="F4808">
            <v>21</v>
          </cell>
        </row>
        <row r="4809">
          <cell r="A4809">
            <v>50225</v>
          </cell>
          <cell r="B4809" t="str">
            <v>200996 NO DRIP SPRAY NOZZLE SC</v>
          </cell>
          <cell r="C4809">
            <v>1</v>
          </cell>
          <cell r="D4809">
            <v>1</v>
          </cell>
          <cell r="E4809" t="str">
            <v>Sobre Pedido</v>
          </cell>
          <cell r="F4809">
            <v>21</v>
          </cell>
        </row>
        <row r="4810">
          <cell r="A4810">
            <v>50226</v>
          </cell>
          <cell r="B4810" t="str">
            <v>100001 GASKET VACUUM  MAGNUM</v>
          </cell>
          <cell r="C4810">
            <v>1</v>
          </cell>
          <cell r="D4810">
            <v>1</v>
          </cell>
          <cell r="E4810" t="str">
            <v>Sobre Pedido</v>
          </cell>
          <cell r="F4810">
            <v>14</v>
          </cell>
        </row>
        <row r="4811">
          <cell r="A4811">
            <v>50227</v>
          </cell>
          <cell r="B4811" t="str">
            <v>130404 VACUUM BLOWER 120 VOLTS</v>
          </cell>
          <cell r="C4811">
            <v>1</v>
          </cell>
          <cell r="D4811">
            <v>1</v>
          </cell>
          <cell r="E4811" t="str">
            <v>Sobre Pedido</v>
          </cell>
          <cell r="F4811">
            <v>21</v>
          </cell>
        </row>
        <row r="4812">
          <cell r="A4812">
            <v>50228</v>
          </cell>
          <cell r="B4812" t="str">
            <v>607955 ASPIRADORA GO VAC</v>
          </cell>
          <cell r="C4812">
            <v>1</v>
          </cell>
          <cell r="D4812">
            <v>1</v>
          </cell>
          <cell r="E4812" t="str">
            <v>Sobre Pedido</v>
          </cell>
          <cell r="F4812">
            <v>21</v>
          </cell>
        </row>
        <row r="4813">
          <cell r="A4813">
            <v>50229</v>
          </cell>
          <cell r="B4813" t="str">
            <v>607562 SCRUBBER 26" MOD 5520</v>
          </cell>
          <cell r="C4813">
            <v>1</v>
          </cell>
          <cell r="D4813">
            <v>1</v>
          </cell>
          <cell r="E4813" t="str">
            <v>Sobre Pedido</v>
          </cell>
          <cell r="F4813">
            <v>21</v>
          </cell>
        </row>
        <row r="4814">
          <cell r="A4814">
            <v>50230</v>
          </cell>
          <cell r="B4814" t="str">
            <v>607598 SPEED GLEAM PULIDORA DE</v>
          </cell>
          <cell r="C4814">
            <v>1</v>
          </cell>
          <cell r="D4814">
            <v>1</v>
          </cell>
          <cell r="E4814" t="str">
            <v>Sobre Pedido</v>
          </cell>
          <cell r="F4814">
            <v>21</v>
          </cell>
        </row>
        <row r="4815">
          <cell r="A4815">
            <v>50231</v>
          </cell>
          <cell r="B4815" t="str">
            <v>609139 SCRUBBER 17" MOD 5100</v>
          </cell>
          <cell r="C4815">
            <v>1</v>
          </cell>
          <cell r="D4815">
            <v>1</v>
          </cell>
          <cell r="E4815" t="str">
            <v>Sobre Pedido</v>
          </cell>
          <cell r="F4815">
            <v>21</v>
          </cell>
        </row>
        <row r="4816">
          <cell r="A4816">
            <v>50232</v>
          </cell>
          <cell r="B4816" t="str">
            <v>626059 SKIRT SCRUBBER HEAD</v>
          </cell>
          <cell r="C4816">
            <v>1</v>
          </cell>
          <cell r="D4816">
            <v>1</v>
          </cell>
          <cell r="E4816" t="str">
            <v>Sobre Pedido</v>
          </cell>
          <cell r="F4816">
            <v>21</v>
          </cell>
        </row>
        <row r="4817">
          <cell r="A4817">
            <v>50233</v>
          </cell>
          <cell r="B4817" t="str">
            <v>630068 HOSE DRAIN 38.11 D</v>
          </cell>
          <cell r="C4817">
            <v>1</v>
          </cell>
          <cell r="D4817">
            <v>1</v>
          </cell>
          <cell r="E4817" t="str">
            <v>Sobre Pedido</v>
          </cell>
          <cell r="F4817">
            <v>21</v>
          </cell>
        </row>
        <row r="4818">
          <cell r="A4818">
            <v>50234</v>
          </cell>
          <cell r="B4818" t="str">
            <v>130785 SWITCH KEY LOOK</v>
          </cell>
          <cell r="C4818">
            <v>1</v>
          </cell>
          <cell r="D4818">
            <v>1</v>
          </cell>
          <cell r="E4818" t="str">
            <v>Sobre Pedido</v>
          </cell>
          <cell r="F4818">
            <v>21</v>
          </cell>
        </row>
        <row r="4819">
          <cell r="A4819">
            <v>50235</v>
          </cell>
          <cell r="B4819" t="str">
            <v>603217 ASM DRAIN HOSE</v>
          </cell>
          <cell r="C4819">
            <v>1</v>
          </cell>
          <cell r="D4819">
            <v>1</v>
          </cell>
          <cell r="E4819" t="str">
            <v>Sobre Pedido</v>
          </cell>
          <cell r="F4819">
            <v>21</v>
          </cell>
        </row>
        <row r="4820">
          <cell r="A4820">
            <v>50236</v>
          </cell>
          <cell r="B4820" t="str">
            <v>600561 DECAL CONSOLE</v>
          </cell>
          <cell r="C4820">
            <v>1</v>
          </cell>
          <cell r="D4820">
            <v>1</v>
          </cell>
          <cell r="E4820" t="str">
            <v>Sobre Pedido</v>
          </cell>
          <cell r="F4820">
            <v>21</v>
          </cell>
        </row>
        <row r="4821">
          <cell r="A4821">
            <v>50237</v>
          </cell>
          <cell r="B4821" t="str">
            <v>611108000 SCRUBBER HEAD PERMOL</v>
          </cell>
          <cell r="C4821">
            <v>1</v>
          </cell>
          <cell r="D4821">
            <v>1</v>
          </cell>
          <cell r="E4821" t="str">
            <v>Sobre Pedido</v>
          </cell>
          <cell r="F4821">
            <v>21</v>
          </cell>
        </row>
        <row r="4822">
          <cell r="A4822">
            <v>50238</v>
          </cell>
          <cell r="B4822" t="str">
            <v>621443 CHAIN DRAIN PWG.</v>
          </cell>
          <cell r="C4822">
            <v>1</v>
          </cell>
          <cell r="D4822">
            <v>1</v>
          </cell>
          <cell r="E4822" t="str">
            <v>Sobre Pedido</v>
          </cell>
          <cell r="F4822">
            <v>21</v>
          </cell>
        </row>
        <row r="4823">
          <cell r="A4823">
            <v>50239</v>
          </cell>
          <cell r="B4823" t="str">
            <v>1110 REGULATOT 1 PZA</v>
          </cell>
          <cell r="C4823">
            <v>1</v>
          </cell>
          <cell r="D4823">
            <v>1</v>
          </cell>
          <cell r="E4823" t="str">
            <v>Sobre Pedido</v>
          </cell>
          <cell r="F4823">
            <v>21</v>
          </cell>
        </row>
        <row r="4824">
          <cell r="A4824">
            <v>50240</v>
          </cell>
          <cell r="B4824" t="str">
            <v>1117 VACUUM HOS 1 PZA</v>
          </cell>
          <cell r="C4824">
            <v>1</v>
          </cell>
          <cell r="D4824">
            <v>1</v>
          </cell>
          <cell r="E4824" t="str">
            <v>Sobre Pedido</v>
          </cell>
          <cell r="F4824">
            <v>21</v>
          </cell>
        </row>
        <row r="4825">
          <cell r="A4825">
            <v>50241</v>
          </cell>
          <cell r="B4825" t="str">
            <v>1118 FUEL HOSE 1 PZA</v>
          </cell>
          <cell r="C4825">
            <v>1</v>
          </cell>
          <cell r="D4825">
            <v>1</v>
          </cell>
          <cell r="E4825" t="str">
            <v>Sobre Pedido</v>
          </cell>
          <cell r="F4825">
            <v>21</v>
          </cell>
        </row>
        <row r="4826">
          <cell r="A4826">
            <v>50242</v>
          </cell>
          <cell r="B4826" t="str">
            <v>1124 HOSE REGUL 1 PZA</v>
          </cell>
          <cell r="C4826">
            <v>1</v>
          </cell>
          <cell r="D4826">
            <v>1</v>
          </cell>
          <cell r="E4826" t="str">
            <v>Sobre Pedido</v>
          </cell>
          <cell r="F4826">
            <v>21</v>
          </cell>
        </row>
        <row r="4827">
          <cell r="A4827">
            <v>50243</v>
          </cell>
          <cell r="B4827" t="str">
            <v>1125 SPUD IN A 1 PZA</v>
          </cell>
          <cell r="C4827">
            <v>1</v>
          </cell>
          <cell r="D4827">
            <v>1</v>
          </cell>
          <cell r="E4827" t="str">
            <v>Sobre Pedido</v>
          </cell>
          <cell r="F4827">
            <v>21</v>
          </cell>
        </row>
        <row r="4828">
          <cell r="A4828">
            <v>50244</v>
          </cell>
          <cell r="B4828" t="str">
            <v>1126 VACUUM TUB 1 PZA</v>
          </cell>
          <cell r="C4828">
            <v>1</v>
          </cell>
          <cell r="D4828">
            <v>1</v>
          </cell>
          <cell r="E4828" t="str">
            <v>Sobre Pedido</v>
          </cell>
          <cell r="F4828">
            <v>21</v>
          </cell>
        </row>
        <row r="4829">
          <cell r="A4829">
            <v>50245</v>
          </cell>
          <cell r="B4829" t="str">
            <v>2332 BELT BX40 1 PZA</v>
          </cell>
          <cell r="C4829">
            <v>1</v>
          </cell>
          <cell r="D4829">
            <v>1</v>
          </cell>
          <cell r="E4829" t="str">
            <v>Sobre Pedido</v>
          </cell>
          <cell r="F4829">
            <v>21</v>
          </cell>
        </row>
        <row r="4830">
          <cell r="A4830">
            <v>50246</v>
          </cell>
          <cell r="B4830" t="str">
            <v>9032 VACUUM TEE 1 PZA</v>
          </cell>
          <cell r="C4830">
            <v>1</v>
          </cell>
          <cell r="D4830">
            <v>1</v>
          </cell>
          <cell r="E4830" t="str">
            <v>Sobre Pedido</v>
          </cell>
          <cell r="F4830">
            <v>21</v>
          </cell>
        </row>
        <row r="4831">
          <cell r="A4831">
            <v>50247</v>
          </cell>
          <cell r="B4831" t="str">
            <v>1700 ALUMINIUM 1 PZA</v>
          </cell>
          <cell r="C4831">
            <v>1</v>
          </cell>
          <cell r="D4831">
            <v>1</v>
          </cell>
          <cell r="E4831" t="str">
            <v>Sobre Pedido</v>
          </cell>
          <cell r="F4831">
            <v>21</v>
          </cell>
        </row>
        <row r="4832">
          <cell r="A4832">
            <v>50248</v>
          </cell>
          <cell r="B4832" t="str">
            <v>13840 PUSH /PUL 1 PZA</v>
          </cell>
          <cell r="C4832">
            <v>1</v>
          </cell>
          <cell r="D4832">
            <v>1</v>
          </cell>
          <cell r="E4832" t="str">
            <v>Sobre Pedido</v>
          </cell>
          <cell r="F4832">
            <v>21</v>
          </cell>
        </row>
        <row r="4833">
          <cell r="A4833">
            <v>50249</v>
          </cell>
          <cell r="B4833" t="str">
            <v>20361 BREAKER 1 1 PZA</v>
          </cell>
          <cell r="C4833">
            <v>1</v>
          </cell>
          <cell r="D4833">
            <v>1</v>
          </cell>
          <cell r="E4833" t="str">
            <v>Sobre Pedido</v>
          </cell>
          <cell r="F4833">
            <v>14</v>
          </cell>
        </row>
        <row r="4834">
          <cell r="A4834">
            <v>50250</v>
          </cell>
          <cell r="B4834" t="str">
            <v>6108.1 BEND ALU 1 PZA</v>
          </cell>
          <cell r="C4834">
            <v>1</v>
          </cell>
          <cell r="D4834">
            <v>1</v>
          </cell>
          <cell r="E4834" t="str">
            <v>Sobre Pedido</v>
          </cell>
          <cell r="F4834">
            <v>21</v>
          </cell>
        </row>
        <row r="4835">
          <cell r="A4835">
            <v>50251</v>
          </cell>
          <cell r="B4835" t="str">
            <v>130246 CORD 18X 1 PZA</v>
          </cell>
          <cell r="C4835">
            <v>1</v>
          </cell>
          <cell r="D4835">
            <v>1</v>
          </cell>
          <cell r="E4835" t="str">
            <v>Sobre Pedido</v>
          </cell>
          <cell r="F4835">
            <v>21</v>
          </cell>
        </row>
        <row r="4836">
          <cell r="A4836">
            <v>50252</v>
          </cell>
          <cell r="B4836" t="str">
            <v>13406 MOTOR VAC 1 PZA</v>
          </cell>
          <cell r="C4836">
            <v>1</v>
          </cell>
          <cell r="D4836">
            <v>1</v>
          </cell>
          <cell r="E4836" t="str">
            <v>Sobre Pedido</v>
          </cell>
          <cell r="F4836">
            <v>21</v>
          </cell>
        </row>
        <row r="4837">
          <cell r="A4837">
            <v>50253</v>
          </cell>
          <cell r="B4837" t="str">
            <v>130418 MOTOR VA 1 PZA</v>
          </cell>
          <cell r="C4837">
            <v>1</v>
          </cell>
          <cell r="D4837">
            <v>1</v>
          </cell>
          <cell r="E4837" t="str">
            <v>Sobre Pedido</v>
          </cell>
          <cell r="F4837">
            <v>21</v>
          </cell>
        </row>
        <row r="4838">
          <cell r="A4838">
            <v>50254</v>
          </cell>
          <cell r="B4838" t="str">
            <v>10497 MOTOR 120 1 PZA</v>
          </cell>
          <cell r="C4838">
            <v>1</v>
          </cell>
          <cell r="D4838">
            <v>1</v>
          </cell>
          <cell r="E4838" t="str">
            <v>Sobre Pedido</v>
          </cell>
          <cell r="F4838">
            <v>21</v>
          </cell>
        </row>
        <row r="4839">
          <cell r="A4839">
            <v>50255</v>
          </cell>
          <cell r="B4839" t="str">
            <v>130681 PLATE SW 1 PZA</v>
          </cell>
          <cell r="C4839">
            <v>1</v>
          </cell>
          <cell r="D4839">
            <v>1</v>
          </cell>
          <cell r="E4839" t="str">
            <v>Sobre Pedido</v>
          </cell>
          <cell r="F4839">
            <v>21</v>
          </cell>
        </row>
        <row r="4840">
          <cell r="A4840">
            <v>50256</v>
          </cell>
          <cell r="B4840" t="str">
            <v>130762 CAPACITO 1 PZA</v>
          </cell>
          <cell r="C4840">
            <v>1</v>
          </cell>
          <cell r="D4840">
            <v>1</v>
          </cell>
          <cell r="E4840" t="str">
            <v>Sobre Pedido</v>
          </cell>
          <cell r="F4840">
            <v>21</v>
          </cell>
        </row>
        <row r="4841">
          <cell r="A4841">
            <v>50257</v>
          </cell>
          <cell r="B4841" t="str">
            <v>140932 LATCH,RU 1 PZA</v>
          </cell>
          <cell r="C4841">
            <v>1</v>
          </cell>
          <cell r="D4841">
            <v>1</v>
          </cell>
          <cell r="E4841" t="str">
            <v>Sobre Pedido</v>
          </cell>
          <cell r="F4841">
            <v>21</v>
          </cell>
        </row>
        <row r="4842">
          <cell r="A4842">
            <v>50258</v>
          </cell>
          <cell r="B4842" t="str">
            <v>160462 HOSE VAC 1 PZA</v>
          </cell>
          <cell r="C4842">
            <v>1</v>
          </cell>
          <cell r="D4842">
            <v>1</v>
          </cell>
          <cell r="E4842" t="str">
            <v>Sobre Pedido</v>
          </cell>
          <cell r="F4842">
            <v>21</v>
          </cell>
        </row>
        <row r="4843">
          <cell r="A4843">
            <v>50259</v>
          </cell>
          <cell r="B4843" t="str">
            <v>160481 HOSE VAC 1 PZA</v>
          </cell>
          <cell r="C4843">
            <v>1</v>
          </cell>
          <cell r="D4843">
            <v>1</v>
          </cell>
          <cell r="E4843" t="str">
            <v>Sobre Pedido</v>
          </cell>
          <cell r="F4843">
            <v>21</v>
          </cell>
        </row>
        <row r="4844">
          <cell r="A4844">
            <v>50260</v>
          </cell>
          <cell r="B4844" t="str">
            <v>900104 BAG CLOT 1 PZA</v>
          </cell>
          <cell r="C4844">
            <v>1</v>
          </cell>
          <cell r="D4844">
            <v>1</v>
          </cell>
          <cell r="E4844" t="str">
            <v>Sobre Pedido</v>
          </cell>
          <cell r="F4844">
            <v>21</v>
          </cell>
        </row>
        <row r="4845">
          <cell r="A4845">
            <v>50261</v>
          </cell>
          <cell r="B4845" t="str">
            <v>180626 FILTER S 1 PZA</v>
          </cell>
          <cell r="C4845">
            <v>1</v>
          </cell>
          <cell r="D4845">
            <v>1</v>
          </cell>
          <cell r="E4845" t="str">
            <v>Sobre Pedido</v>
          </cell>
          <cell r="F4845">
            <v>21</v>
          </cell>
        </row>
        <row r="4846">
          <cell r="A4846">
            <v>50262</v>
          </cell>
          <cell r="B4846" t="str">
            <v>190155 CARBON B 1 PZA</v>
          </cell>
          <cell r="C4846">
            <v>1</v>
          </cell>
          <cell r="D4846">
            <v>1</v>
          </cell>
          <cell r="E4846" t="str">
            <v>Sobre Pedido</v>
          </cell>
          <cell r="F4846">
            <v>21</v>
          </cell>
        </row>
        <row r="4847">
          <cell r="A4847">
            <v>50263</v>
          </cell>
          <cell r="B4847" t="str">
            <v>230483 SPACER S 1 PZA</v>
          </cell>
          <cell r="C4847">
            <v>1</v>
          </cell>
          <cell r="D4847">
            <v>1</v>
          </cell>
          <cell r="E4847" t="str">
            <v>Sobre Pedido</v>
          </cell>
          <cell r="F4847">
            <v>21</v>
          </cell>
        </row>
        <row r="4848">
          <cell r="A4848">
            <v>50264</v>
          </cell>
          <cell r="B4848" t="str">
            <v>230786 FILTER H 1 PZA</v>
          </cell>
          <cell r="C4848">
            <v>1</v>
          </cell>
          <cell r="D4848">
            <v>1</v>
          </cell>
          <cell r="E4848" t="str">
            <v>Sobre Pedido</v>
          </cell>
          <cell r="F4848">
            <v>21</v>
          </cell>
        </row>
        <row r="4849">
          <cell r="A4849">
            <v>50265</v>
          </cell>
          <cell r="B4849" t="str">
            <v>28657 SWITCH P/ 1 PZA</v>
          </cell>
          <cell r="C4849">
            <v>1</v>
          </cell>
          <cell r="D4849">
            <v>1</v>
          </cell>
          <cell r="E4849" t="str">
            <v>Sobre Pedido</v>
          </cell>
          <cell r="F4849">
            <v>14</v>
          </cell>
        </row>
        <row r="4850">
          <cell r="A4850">
            <v>50266</v>
          </cell>
          <cell r="B4850" t="str">
            <v>20361 BREAKER 15 AM 1 PZA</v>
          </cell>
          <cell r="C4850">
            <v>1</v>
          </cell>
          <cell r="D4850">
            <v>1</v>
          </cell>
          <cell r="E4850" t="str">
            <v>Sobre Pedido</v>
          </cell>
          <cell r="F4850">
            <v>21</v>
          </cell>
        </row>
        <row r="4851">
          <cell r="A4851">
            <v>50267</v>
          </cell>
          <cell r="B4851" t="str">
            <v>130497 MOTOR 120 VO 1 PZA</v>
          </cell>
          <cell r="C4851">
            <v>1</v>
          </cell>
          <cell r="D4851">
            <v>1</v>
          </cell>
          <cell r="E4851" t="str">
            <v>Sobre Pedido</v>
          </cell>
          <cell r="F4851">
            <v>21</v>
          </cell>
        </row>
        <row r="4852">
          <cell r="A4852">
            <v>50268</v>
          </cell>
          <cell r="B4852" t="str">
            <v>130681 PLATE SWITCH 1 PZA</v>
          </cell>
          <cell r="C4852">
            <v>1</v>
          </cell>
          <cell r="D4852">
            <v>1</v>
          </cell>
          <cell r="E4852" t="str">
            <v>Sobre Pedido</v>
          </cell>
          <cell r="F4852">
            <v>21</v>
          </cell>
        </row>
        <row r="4853">
          <cell r="A4853">
            <v>50269</v>
          </cell>
          <cell r="B4853" t="str">
            <v>130762 CAPACITOR P/ 1 PZA</v>
          </cell>
          <cell r="C4853">
            <v>1</v>
          </cell>
          <cell r="D4853">
            <v>1</v>
          </cell>
          <cell r="E4853" t="str">
            <v>Sobre Pedido</v>
          </cell>
          <cell r="F4853">
            <v>21</v>
          </cell>
        </row>
        <row r="4854">
          <cell r="A4854">
            <v>50270</v>
          </cell>
          <cell r="B4854" t="str">
            <v>28657 SWITCH P/SPR2 1 PZA</v>
          </cell>
          <cell r="C4854">
            <v>1</v>
          </cell>
          <cell r="D4854">
            <v>1</v>
          </cell>
          <cell r="E4854" t="str">
            <v>Sobre Pedido</v>
          </cell>
          <cell r="F4854">
            <v>21</v>
          </cell>
        </row>
        <row r="4855">
          <cell r="A4855">
            <v>50271</v>
          </cell>
          <cell r="B4855" t="str">
            <v>25519 CAPACITOR RUN</v>
          </cell>
          <cell r="C4855">
            <v>1</v>
          </cell>
          <cell r="D4855">
            <v>1</v>
          </cell>
          <cell r="E4855" t="str">
            <v>Sobre Pedido</v>
          </cell>
          <cell r="F4855">
            <v>14</v>
          </cell>
        </row>
        <row r="4856">
          <cell r="A4856">
            <v>50272</v>
          </cell>
          <cell r="B4856" t="str">
            <v>100355 SLEEVE LOCK</v>
          </cell>
          <cell r="C4856">
            <v>1</v>
          </cell>
          <cell r="D4856">
            <v>1</v>
          </cell>
          <cell r="E4856" t="str">
            <v>Sobre Pedido</v>
          </cell>
          <cell r="F4856">
            <v>21</v>
          </cell>
        </row>
        <row r="4857">
          <cell r="A4857">
            <v>50273</v>
          </cell>
          <cell r="B4857" t="str">
            <v>GRIP HANDLE TUBE 200823</v>
          </cell>
          <cell r="C4857">
            <v>1</v>
          </cell>
          <cell r="D4857">
            <v>1</v>
          </cell>
          <cell r="E4857" t="str">
            <v>Sobre Pedido</v>
          </cell>
          <cell r="F4857">
            <v>21</v>
          </cell>
        </row>
        <row r="4858">
          <cell r="A4858">
            <v>50274</v>
          </cell>
          <cell r="B4858" t="str">
            <v>140148 BUSHING</v>
          </cell>
          <cell r="C4858">
            <v>1</v>
          </cell>
          <cell r="D4858">
            <v>1</v>
          </cell>
          <cell r="E4858" t="str">
            <v>Sobre Pedido</v>
          </cell>
          <cell r="F4858">
            <v>21</v>
          </cell>
        </row>
        <row r="4859">
          <cell r="A4859">
            <v>50275</v>
          </cell>
          <cell r="B4859" t="str">
            <v>140235 SCREW 5-13X2</v>
          </cell>
          <cell r="C4859">
            <v>1</v>
          </cell>
          <cell r="D4859">
            <v>1</v>
          </cell>
          <cell r="E4859" t="str">
            <v>Sobre Pedido</v>
          </cell>
          <cell r="F4859">
            <v>21</v>
          </cell>
        </row>
        <row r="4860">
          <cell r="A4860">
            <v>50276</v>
          </cell>
          <cell r="B4860" t="str">
            <v>100354 BASE 20"</v>
          </cell>
          <cell r="C4860">
            <v>1</v>
          </cell>
          <cell r="D4860">
            <v>1</v>
          </cell>
          <cell r="E4860" t="str">
            <v>Sobre Pedido</v>
          </cell>
          <cell r="F4860">
            <v>21</v>
          </cell>
        </row>
        <row r="4861">
          <cell r="A4861">
            <v>50277</v>
          </cell>
          <cell r="B4861" t="str">
            <v>100383 HANDLE</v>
          </cell>
          <cell r="C4861">
            <v>1</v>
          </cell>
          <cell r="D4861">
            <v>1</v>
          </cell>
          <cell r="E4861" t="str">
            <v>Sobre Pedido</v>
          </cell>
          <cell r="F4861">
            <v>21</v>
          </cell>
        </row>
        <row r="4862">
          <cell r="A4862">
            <v>50278</v>
          </cell>
          <cell r="B4862" t="str">
            <v>230882 STRAP RUBBER</v>
          </cell>
          <cell r="C4862">
            <v>1</v>
          </cell>
          <cell r="D4862">
            <v>1</v>
          </cell>
          <cell r="E4862" t="str">
            <v>Sobre Pedido</v>
          </cell>
          <cell r="F4862">
            <v>21</v>
          </cell>
        </row>
        <row r="4863">
          <cell r="A4863">
            <v>50279</v>
          </cell>
          <cell r="B4863" t="str">
            <v>130137 GRIP CORD</v>
          </cell>
          <cell r="C4863">
            <v>1</v>
          </cell>
          <cell r="D4863">
            <v>1</v>
          </cell>
          <cell r="E4863" t="str">
            <v>Sobre Pedido</v>
          </cell>
          <cell r="F4863">
            <v>21</v>
          </cell>
        </row>
        <row r="4864">
          <cell r="A4864">
            <v>50280</v>
          </cell>
          <cell r="B4864" t="str">
            <v>603410 SWITCH BRUSH</v>
          </cell>
          <cell r="C4864">
            <v>1</v>
          </cell>
          <cell r="D4864">
            <v>1</v>
          </cell>
          <cell r="E4864" t="str">
            <v>Sobre Pedido</v>
          </cell>
          <cell r="F4864">
            <v>21</v>
          </cell>
        </row>
        <row r="4865">
          <cell r="A4865">
            <v>50281</v>
          </cell>
          <cell r="B4865" t="str">
            <v>130821 DRIVE SWITCH</v>
          </cell>
          <cell r="C4865">
            <v>1</v>
          </cell>
          <cell r="D4865">
            <v>1</v>
          </cell>
          <cell r="E4865" t="str">
            <v>Sobre Pedido</v>
          </cell>
          <cell r="F4865">
            <v>14</v>
          </cell>
        </row>
        <row r="4866">
          <cell r="A4866">
            <v>50282</v>
          </cell>
          <cell r="B4866" t="str">
            <v>200825 SHOE FLOOR TOOL</v>
          </cell>
          <cell r="C4866">
            <v>1</v>
          </cell>
          <cell r="D4866">
            <v>1</v>
          </cell>
          <cell r="E4866" t="str">
            <v>Sobre Pedido</v>
          </cell>
          <cell r="F4866">
            <v>14</v>
          </cell>
        </row>
        <row r="4867">
          <cell r="A4867">
            <v>50283</v>
          </cell>
          <cell r="B4867" t="str">
            <v>069777223 CABLE</v>
          </cell>
          <cell r="C4867">
            <v>1</v>
          </cell>
          <cell r="D4867">
            <v>1</v>
          </cell>
          <cell r="E4867" t="str">
            <v>Sobre Pedido</v>
          </cell>
          <cell r="F4867">
            <v>14</v>
          </cell>
        </row>
        <row r="4868">
          <cell r="A4868">
            <v>50284</v>
          </cell>
          <cell r="B4868" t="str">
            <v>230267 SPRAY BAR MANIFULD</v>
          </cell>
          <cell r="C4868">
            <v>1</v>
          </cell>
          <cell r="D4868">
            <v>1</v>
          </cell>
          <cell r="E4868" t="str">
            <v>Sobre Pedido</v>
          </cell>
          <cell r="F4868">
            <v>21</v>
          </cell>
        </row>
        <row r="4869">
          <cell r="A4869">
            <v>50285</v>
          </cell>
          <cell r="B4869" t="str">
            <v>20796 BREAKER 17 AM 1 PZA</v>
          </cell>
          <cell r="C4869">
            <v>1</v>
          </cell>
          <cell r="D4869">
            <v>1</v>
          </cell>
          <cell r="E4869" t="str">
            <v>Sobre Pedido</v>
          </cell>
          <cell r="F4869">
            <v>14</v>
          </cell>
        </row>
        <row r="4870">
          <cell r="A4870">
            <v>50286</v>
          </cell>
          <cell r="B4870" t="str">
            <v>22117 CARBON BRUSH 1 PZA</v>
          </cell>
          <cell r="C4870">
            <v>1</v>
          </cell>
          <cell r="D4870">
            <v>1</v>
          </cell>
          <cell r="E4870" t="str">
            <v>Sobre Pedido</v>
          </cell>
          <cell r="F4870">
            <v>14</v>
          </cell>
        </row>
        <row r="4871">
          <cell r="A4871">
            <v>50287</v>
          </cell>
          <cell r="B4871" t="str">
            <v>230425 PULLEY DRIVE 1 PZA</v>
          </cell>
          <cell r="C4871">
            <v>1</v>
          </cell>
          <cell r="D4871">
            <v>1</v>
          </cell>
          <cell r="E4871" t="str">
            <v>Sobre Pedido</v>
          </cell>
          <cell r="F4871">
            <v>21</v>
          </cell>
        </row>
        <row r="4872">
          <cell r="A4872">
            <v>50288</v>
          </cell>
          <cell r="B4872" t="str">
            <v>240076 PULLEY 1600R 1 PZA</v>
          </cell>
          <cell r="C4872">
            <v>1</v>
          </cell>
          <cell r="D4872">
            <v>1</v>
          </cell>
          <cell r="E4872" t="str">
            <v>Sobre Pedido</v>
          </cell>
          <cell r="F4872">
            <v>21</v>
          </cell>
        </row>
        <row r="4873">
          <cell r="A4873">
            <v>50289</v>
          </cell>
          <cell r="B4873" t="str">
            <v>240079 BELT (1600) 1 PZA</v>
          </cell>
          <cell r="C4873">
            <v>1</v>
          </cell>
          <cell r="D4873">
            <v>1</v>
          </cell>
          <cell r="E4873" t="str">
            <v>Sobre Pedido</v>
          </cell>
          <cell r="F4873">
            <v>14</v>
          </cell>
        </row>
        <row r="4874">
          <cell r="A4874">
            <v>50290</v>
          </cell>
          <cell r="B4874" t="str">
            <v>25707 CENTER LOCK A 1 PZA</v>
          </cell>
          <cell r="C4874">
            <v>1</v>
          </cell>
          <cell r="D4874">
            <v>1</v>
          </cell>
          <cell r="E4874" t="str">
            <v>Sobre Pedido</v>
          </cell>
          <cell r="F4874">
            <v>14</v>
          </cell>
        </row>
        <row r="4875">
          <cell r="A4875">
            <v>50291</v>
          </cell>
          <cell r="B4875" t="str">
            <v>100101 RING PAD RET 1 PZA</v>
          </cell>
          <cell r="C4875">
            <v>1</v>
          </cell>
          <cell r="D4875">
            <v>1</v>
          </cell>
          <cell r="E4875" t="str">
            <v>Sobre Pedido</v>
          </cell>
          <cell r="F4875">
            <v>14</v>
          </cell>
        </row>
        <row r="4876">
          <cell r="A4876">
            <v>50292</v>
          </cell>
          <cell r="B4876" t="str">
            <v>240240 DRIVER PAD P 1 PZA</v>
          </cell>
          <cell r="C4876">
            <v>1</v>
          </cell>
          <cell r="D4876">
            <v>1</v>
          </cell>
          <cell r="E4876" t="str">
            <v>Sobre Pedido</v>
          </cell>
          <cell r="F4876">
            <v>14</v>
          </cell>
        </row>
        <row r="4877">
          <cell r="A4877">
            <v>50293</v>
          </cell>
          <cell r="B4877" t="str">
            <v>130498 MOTOR 120 VO 1 PZA</v>
          </cell>
          <cell r="C4877">
            <v>1</v>
          </cell>
          <cell r="D4877">
            <v>1</v>
          </cell>
          <cell r="E4877" t="str">
            <v>Sobre Pedido</v>
          </cell>
          <cell r="F4877">
            <v>21</v>
          </cell>
        </row>
        <row r="4878">
          <cell r="A4878">
            <v>50294</v>
          </cell>
          <cell r="B4878" t="str">
            <v>190742 BRUSH CARD P/ SPR1600H</v>
          </cell>
          <cell r="C4878">
            <v>1</v>
          </cell>
          <cell r="D4878">
            <v>1</v>
          </cell>
          <cell r="E4878" t="str">
            <v>Sobre Pedido</v>
          </cell>
          <cell r="F4878">
            <v>14</v>
          </cell>
        </row>
        <row r="4879">
          <cell r="A4879">
            <v>50295</v>
          </cell>
          <cell r="B4879" t="str">
            <v>230857 SOCKET LOCK P/ SPR1600H</v>
          </cell>
          <cell r="C4879">
            <v>1</v>
          </cell>
          <cell r="D4879">
            <v>1</v>
          </cell>
          <cell r="E4879" t="str">
            <v>Sobre Pedido</v>
          </cell>
          <cell r="F4879">
            <v>14</v>
          </cell>
        </row>
        <row r="4880">
          <cell r="A4880">
            <v>50296</v>
          </cell>
          <cell r="B4880" t="str">
            <v>230856 PIN LOCK RELEASE</v>
          </cell>
          <cell r="C4880">
            <v>1</v>
          </cell>
          <cell r="D4880">
            <v>1</v>
          </cell>
          <cell r="E4880" t="str">
            <v>Sobre Pedido</v>
          </cell>
          <cell r="F4880">
            <v>14</v>
          </cell>
        </row>
        <row r="4881">
          <cell r="A4881">
            <v>50297</v>
          </cell>
          <cell r="B4881" t="str">
            <v>230855 BUTTON LOCK RELEASE</v>
          </cell>
          <cell r="C4881">
            <v>1</v>
          </cell>
          <cell r="D4881">
            <v>1</v>
          </cell>
          <cell r="E4881" t="str">
            <v>Sobre Pedido</v>
          </cell>
          <cell r="F4881">
            <v>14</v>
          </cell>
        </row>
        <row r="4882">
          <cell r="A4882">
            <v>50298</v>
          </cell>
          <cell r="B4882" t="str">
            <v>140401 SPRING LOCK BUTTON</v>
          </cell>
          <cell r="C4882">
            <v>1</v>
          </cell>
          <cell r="D4882">
            <v>1</v>
          </cell>
          <cell r="E4882" t="str">
            <v>Sobre Pedido</v>
          </cell>
          <cell r="F4882">
            <v>14</v>
          </cell>
        </row>
        <row r="4883">
          <cell r="A4883">
            <v>50299</v>
          </cell>
          <cell r="B4883" t="str">
            <v>190752 CARBONES P/SPR1600H</v>
          </cell>
          <cell r="C4883">
            <v>1</v>
          </cell>
          <cell r="D4883">
            <v>1</v>
          </cell>
          <cell r="E4883" t="str">
            <v>Sobre Pedido</v>
          </cell>
          <cell r="F4883">
            <v>14</v>
          </cell>
        </row>
        <row r="4884">
          <cell r="A4884">
            <v>50300</v>
          </cell>
          <cell r="B4884" t="str">
            <v>604931 BASE P/CARBONES P/SPR</v>
          </cell>
          <cell r="C4884">
            <v>1</v>
          </cell>
          <cell r="D4884">
            <v>1</v>
          </cell>
          <cell r="E4884" t="str">
            <v>Sobre Pedido</v>
          </cell>
          <cell r="F4884">
            <v>14</v>
          </cell>
        </row>
        <row r="4885">
          <cell r="A4885">
            <v>50301</v>
          </cell>
          <cell r="B4885" t="str">
            <v>WHEEL 103066</v>
          </cell>
          <cell r="C4885">
            <v>1</v>
          </cell>
          <cell r="D4885">
            <v>1</v>
          </cell>
          <cell r="E4885" t="str">
            <v>Sobre Pedido</v>
          </cell>
          <cell r="F4885">
            <v>21</v>
          </cell>
        </row>
        <row r="4886">
          <cell r="A4886">
            <v>50302</v>
          </cell>
          <cell r="B4886" t="str">
            <v>WHEEL 103067</v>
          </cell>
          <cell r="C4886">
            <v>1</v>
          </cell>
          <cell r="D4886">
            <v>1</v>
          </cell>
          <cell r="E4886" t="str">
            <v>Sobre Pedido</v>
          </cell>
          <cell r="F4886">
            <v>21</v>
          </cell>
        </row>
        <row r="4887">
          <cell r="A4887">
            <v>50303</v>
          </cell>
          <cell r="B4887" t="str">
            <v>BRAKET, BASE 230448</v>
          </cell>
          <cell r="C4887">
            <v>1</v>
          </cell>
          <cell r="D4887">
            <v>1</v>
          </cell>
          <cell r="E4887" t="str">
            <v>Sobre Pedido</v>
          </cell>
          <cell r="F4887">
            <v>21</v>
          </cell>
        </row>
        <row r="4888">
          <cell r="A4888">
            <v>50304</v>
          </cell>
          <cell r="B4888" t="str">
            <v>140955 PLUG DRAIN HOSE</v>
          </cell>
          <cell r="C4888">
            <v>1</v>
          </cell>
          <cell r="D4888">
            <v>1</v>
          </cell>
          <cell r="E4888" t="str">
            <v>Sobre Pedido</v>
          </cell>
          <cell r="F4888">
            <v>21</v>
          </cell>
        </row>
        <row r="4889">
          <cell r="A4889">
            <v>50305</v>
          </cell>
          <cell r="B4889" t="str">
            <v>140921 SLEEVE DRAIN HOSE</v>
          </cell>
          <cell r="C4889">
            <v>1</v>
          </cell>
          <cell r="D4889">
            <v>1</v>
          </cell>
          <cell r="E4889" t="str">
            <v>Sobre Pedido</v>
          </cell>
          <cell r="F4889">
            <v>21</v>
          </cell>
        </row>
        <row r="4890">
          <cell r="A4890">
            <v>50306</v>
          </cell>
          <cell r="B4890" t="str">
            <v>230831 KNOB, DRAIN HOSE</v>
          </cell>
          <cell r="C4890">
            <v>1</v>
          </cell>
          <cell r="D4890">
            <v>1</v>
          </cell>
          <cell r="E4890" t="str">
            <v>Sobre Pedido</v>
          </cell>
          <cell r="F4890">
            <v>14</v>
          </cell>
        </row>
        <row r="4891">
          <cell r="A4891">
            <v>50307</v>
          </cell>
          <cell r="B4891" t="str">
            <v>13840 PUSH /PULL SQ 1 PZA</v>
          </cell>
          <cell r="C4891">
            <v>1</v>
          </cell>
          <cell r="D4891">
            <v>1</v>
          </cell>
          <cell r="E4891" t="str">
            <v>Sobre Pedido</v>
          </cell>
          <cell r="F4891">
            <v>21</v>
          </cell>
        </row>
        <row r="4892">
          <cell r="A4892">
            <v>50308</v>
          </cell>
          <cell r="B4892" t="str">
            <v>6108.1 BEND ALUMINI 1 PZA</v>
          </cell>
          <cell r="C4892">
            <v>1</v>
          </cell>
          <cell r="D4892">
            <v>1</v>
          </cell>
          <cell r="E4892" t="str">
            <v>Sobre Pedido</v>
          </cell>
          <cell r="F4892">
            <v>21</v>
          </cell>
        </row>
        <row r="4893">
          <cell r="A4893">
            <v>50309</v>
          </cell>
          <cell r="B4893" t="str">
            <v>130406 MOTOR VAC 5. 1 PZA</v>
          </cell>
          <cell r="C4893">
            <v>1</v>
          </cell>
          <cell r="D4893">
            <v>1</v>
          </cell>
          <cell r="E4893" t="str">
            <v>Sobre Pedido</v>
          </cell>
          <cell r="F4893">
            <v>21</v>
          </cell>
        </row>
        <row r="4894">
          <cell r="A4894">
            <v>50310</v>
          </cell>
          <cell r="B4894" t="str">
            <v>140932 LACH RUBBER 1 PZA</v>
          </cell>
          <cell r="C4894">
            <v>1</v>
          </cell>
          <cell r="D4894">
            <v>1</v>
          </cell>
          <cell r="E4894" t="str">
            <v>Sobre Pedido</v>
          </cell>
          <cell r="F4894">
            <v>21</v>
          </cell>
        </row>
        <row r="4895">
          <cell r="A4895">
            <v>50311</v>
          </cell>
          <cell r="B4895" t="str">
            <v>160462 HOSE VACUUM 1 PZA</v>
          </cell>
          <cell r="C4895">
            <v>1</v>
          </cell>
          <cell r="D4895">
            <v>1</v>
          </cell>
          <cell r="E4895" t="str">
            <v>Sobre Pedido</v>
          </cell>
          <cell r="F4895">
            <v>21</v>
          </cell>
        </row>
        <row r="4896">
          <cell r="A4896">
            <v>50312</v>
          </cell>
          <cell r="B4896" t="str">
            <v>160481 HOSE VACUUM 1 PZA</v>
          </cell>
          <cell r="C4896">
            <v>1</v>
          </cell>
          <cell r="D4896">
            <v>1</v>
          </cell>
          <cell r="E4896" t="str">
            <v>Sobre Pedido</v>
          </cell>
          <cell r="F4896">
            <v>21</v>
          </cell>
        </row>
        <row r="4897">
          <cell r="A4897">
            <v>50313</v>
          </cell>
          <cell r="B4897" t="str">
            <v>900104 BAG CLOTH P/ 1 PZA</v>
          </cell>
          <cell r="C4897">
            <v>1</v>
          </cell>
          <cell r="D4897">
            <v>1</v>
          </cell>
          <cell r="E4897" t="str">
            <v>Sobre Pedido</v>
          </cell>
          <cell r="F4897">
            <v>21</v>
          </cell>
        </row>
        <row r="4898">
          <cell r="A4898">
            <v>50314</v>
          </cell>
          <cell r="B4898" t="str">
            <v>180626 FILTER SECUN 1 PZA</v>
          </cell>
          <cell r="C4898">
            <v>1</v>
          </cell>
          <cell r="D4898">
            <v>1</v>
          </cell>
          <cell r="E4898" t="str">
            <v>Sobre Pedido</v>
          </cell>
          <cell r="F4898">
            <v>14</v>
          </cell>
        </row>
        <row r="4899">
          <cell r="A4899">
            <v>50315</v>
          </cell>
          <cell r="B4899" t="str">
            <v>190155 CARBON BRUSH 1 PZA</v>
          </cell>
          <cell r="C4899">
            <v>1</v>
          </cell>
          <cell r="D4899">
            <v>1</v>
          </cell>
          <cell r="E4899" t="str">
            <v>Sobre Pedido</v>
          </cell>
          <cell r="F4899">
            <v>14</v>
          </cell>
        </row>
        <row r="4900">
          <cell r="A4900">
            <v>50316</v>
          </cell>
          <cell r="B4900" t="str">
            <v>230483 SPACER SQUEE 1 PZA</v>
          </cell>
          <cell r="C4900">
            <v>1</v>
          </cell>
          <cell r="D4900">
            <v>1</v>
          </cell>
          <cell r="E4900" t="str">
            <v>Sobre Pedido</v>
          </cell>
          <cell r="F4900">
            <v>21</v>
          </cell>
        </row>
        <row r="4901">
          <cell r="A4901">
            <v>50317</v>
          </cell>
          <cell r="B4901" t="str">
            <v>600744 HOSE DRAIN P 1 PZA</v>
          </cell>
          <cell r="C4901">
            <v>1</v>
          </cell>
          <cell r="D4901">
            <v>1</v>
          </cell>
          <cell r="E4901" t="str">
            <v>Sobre Pedido</v>
          </cell>
          <cell r="F4901">
            <v>21</v>
          </cell>
        </row>
        <row r="4902">
          <cell r="A4902">
            <v>50318</v>
          </cell>
          <cell r="B4902" t="str">
            <v>100098 GASKET COVER PTYPHOON E</v>
          </cell>
          <cell r="C4902">
            <v>1</v>
          </cell>
          <cell r="D4902">
            <v>1</v>
          </cell>
          <cell r="E4902" t="str">
            <v>Sobre Pedido</v>
          </cell>
          <cell r="F4902">
            <v>14</v>
          </cell>
        </row>
        <row r="4903">
          <cell r="A4903">
            <v>50319</v>
          </cell>
          <cell r="B4903" t="str">
            <v>103036 WHEEL 10 X 1.75 BLACK/G</v>
          </cell>
          <cell r="C4903">
            <v>1</v>
          </cell>
          <cell r="D4903">
            <v>1</v>
          </cell>
          <cell r="E4903" t="str">
            <v>Sobre Pedido</v>
          </cell>
          <cell r="F4903">
            <v>21</v>
          </cell>
        </row>
        <row r="4904">
          <cell r="A4904">
            <v>50320</v>
          </cell>
          <cell r="B4904" t="str">
            <v>103065 CASTER SWIVEL 4" P/TYPH</v>
          </cell>
          <cell r="C4904">
            <v>1</v>
          </cell>
          <cell r="D4904">
            <v>1</v>
          </cell>
          <cell r="E4904" t="str">
            <v>Sobre Pedido</v>
          </cell>
          <cell r="F4904">
            <v>21</v>
          </cell>
        </row>
        <row r="4905">
          <cell r="A4905">
            <v>50321</v>
          </cell>
          <cell r="B4905" t="str">
            <v>140932 LATCH HOOD RUBBER P/TYP</v>
          </cell>
          <cell r="C4905">
            <v>1</v>
          </cell>
          <cell r="D4905">
            <v>1</v>
          </cell>
          <cell r="E4905" t="str">
            <v>Sobre Pedido</v>
          </cell>
          <cell r="F4905">
            <v>21</v>
          </cell>
        </row>
        <row r="4906">
          <cell r="A4906">
            <v>50322</v>
          </cell>
          <cell r="B4906" t="str">
            <v>600162 COVER AIR VENT P/TYPHOO</v>
          </cell>
          <cell r="C4906">
            <v>1</v>
          </cell>
          <cell r="D4906">
            <v>1</v>
          </cell>
          <cell r="E4906" t="str">
            <v>Sobre Pedido</v>
          </cell>
          <cell r="F4906">
            <v>21</v>
          </cell>
        </row>
        <row r="4907">
          <cell r="A4907">
            <v>50323</v>
          </cell>
          <cell r="B4907" t="str">
            <v>600157 GASKET FLOT 2 STG</v>
          </cell>
          <cell r="C4907">
            <v>1</v>
          </cell>
          <cell r="D4907">
            <v>1</v>
          </cell>
          <cell r="E4907" t="str">
            <v>Sobre Pedido</v>
          </cell>
          <cell r="F4907">
            <v>14</v>
          </cell>
        </row>
        <row r="4908">
          <cell r="A4908">
            <v>50324</v>
          </cell>
          <cell r="B4908" t="str">
            <v>600160 GASKET FLOT 3 STG</v>
          </cell>
          <cell r="C4908">
            <v>1</v>
          </cell>
          <cell r="D4908">
            <v>1</v>
          </cell>
          <cell r="E4908" t="str">
            <v>Sobre Pedido</v>
          </cell>
          <cell r="F4908">
            <v>14</v>
          </cell>
        </row>
        <row r="4909">
          <cell r="A4909">
            <v>50325</v>
          </cell>
          <cell r="B4909" t="str">
            <v>600147 FLOT PLATE 2 STG</v>
          </cell>
          <cell r="C4909">
            <v>1</v>
          </cell>
          <cell r="D4909">
            <v>1</v>
          </cell>
          <cell r="E4909" t="str">
            <v>Sobre Pedido</v>
          </cell>
          <cell r="F4909">
            <v>14</v>
          </cell>
        </row>
        <row r="4910">
          <cell r="A4910">
            <v>50326</v>
          </cell>
          <cell r="B4910" t="str">
            <v>600161 GASKET VAC MOUNT</v>
          </cell>
          <cell r="C4910">
            <v>1</v>
          </cell>
          <cell r="D4910">
            <v>1</v>
          </cell>
          <cell r="E4910" t="str">
            <v>Sobre Pedido</v>
          </cell>
          <cell r="F4910">
            <v>14</v>
          </cell>
        </row>
        <row r="4911">
          <cell r="A4911">
            <v>50327</v>
          </cell>
          <cell r="B4911" t="str">
            <v>600156 GASKET TOP VAC</v>
          </cell>
          <cell r="C4911">
            <v>1</v>
          </cell>
          <cell r="D4911">
            <v>1</v>
          </cell>
          <cell r="E4911" t="str">
            <v>Sobre Pedido</v>
          </cell>
          <cell r="F4911">
            <v>14</v>
          </cell>
        </row>
        <row r="4912">
          <cell r="A4912">
            <v>50328</v>
          </cell>
          <cell r="B4912" t="str">
            <v>600682 FOAM SUNDCOAT COVER</v>
          </cell>
          <cell r="C4912">
            <v>1</v>
          </cell>
          <cell r="D4912">
            <v>1</v>
          </cell>
          <cell r="E4912" t="str">
            <v>Sobre Pedido</v>
          </cell>
          <cell r="F4912">
            <v>21</v>
          </cell>
        </row>
        <row r="4913">
          <cell r="A4913">
            <v>50329</v>
          </cell>
          <cell r="B4913" t="str">
            <v>140063 WASHER FLAT</v>
          </cell>
          <cell r="C4913">
            <v>1</v>
          </cell>
          <cell r="D4913">
            <v>1</v>
          </cell>
          <cell r="E4913" t="str">
            <v>Sobre Pedido</v>
          </cell>
          <cell r="F4913">
            <v>21</v>
          </cell>
        </row>
        <row r="4914">
          <cell r="A4914">
            <v>50330</v>
          </cell>
          <cell r="B4914" t="str">
            <v>130176 STRAIN RELIEF</v>
          </cell>
          <cell r="C4914">
            <v>1</v>
          </cell>
          <cell r="D4914">
            <v>1</v>
          </cell>
          <cell r="E4914" t="str">
            <v>Sobre Pedido</v>
          </cell>
          <cell r="F4914">
            <v>21</v>
          </cell>
        </row>
        <row r="4915">
          <cell r="A4915">
            <v>50331</v>
          </cell>
          <cell r="B4915" t="str">
            <v>130266 CORD PIGTAIL ASM 120</v>
          </cell>
          <cell r="C4915">
            <v>1</v>
          </cell>
          <cell r="D4915">
            <v>1</v>
          </cell>
          <cell r="E4915" t="str">
            <v>Sobre Pedido</v>
          </cell>
          <cell r="F4915">
            <v>21</v>
          </cell>
        </row>
        <row r="4916">
          <cell r="A4916">
            <v>50332</v>
          </cell>
          <cell r="B4916" t="str">
            <v>160485 HOSE ADAPTER</v>
          </cell>
          <cell r="C4916">
            <v>1</v>
          </cell>
          <cell r="D4916">
            <v>1</v>
          </cell>
          <cell r="E4916" t="str">
            <v>Sobre Pedido</v>
          </cell>
          <cell r="F4916">
            <v>21</v>
          </cell>
        </row>
        <row r="4917">
          <cell r="A4917">
            <v>50333</v>
          </cell>
          <cell r="B4917" t="str">
            <v>230746 BRAKET AXLE OFFSET</v>
          </cell>
          <cell r="C4917">
            <v>1</v>
          </cell>
          <cell r="D4917">
            <v>1</v>
          </cell>
          <cell r="E4917" t="str">
            <v>Sobre Pedido</v>
          </cell>
          <cell r="F4917">
            <v>21</v>
          </cell>
        </row>
        <row r="4918">
          <cell r="A4918">
            <v>50334</v>
          </cell>
          <cell r="B4918" t="str">
            <v>230669 BK PLATE REAR 33"</v>
          </cell>
          <cell r="C4918">
            <v>1</v>
          </cell>
          <cell r="D4918">
            <v>1</v>
          </cell>
          <cell r="E4918" t="str">
            <v>Sobre Pedido</v>
          </cell>
          <cell r="F4918">
            <v>21</v>
          </cell>
        </row>
        <row r="4919">
          <cell r="A4919">
            <v>50335</v>
          </cell>
          <cell r="B4919" t="str">
            <v>230670 BK PLATE FRONT 33"</v>
          </cell>
          <cell r="C4919">
            <v>1</v>
          </cell>
          <cell r="D4919">
            <v>1</v>
          </cell>
          <cell r="E4919" t="str">
            <v>Sobre Pedido</v>
          </cell>
          <cell r="F4919">
            <v>21</v>
          </cell>
        </row>
        <row r="4920">
          <cell r="A4920">
            <v>50336</v>
          </cell>
          <cell r="B4920" t="str">
            <v>19417 SWITCH ON-OFF 1 PZA</v>
          </cell>
          <cell r="C4920">
            <v>1</v>
          </cell>
          <cell r="D4920">
            <v>1</v>
          </cell>
          <cell r="E4920" t="str">
            <v>Sobre Pedido</v>
          </cell>
          <cell r="F4920">
            <v>14</v>
          </cell>
        </row>
        <row r="4921">
          <cell r="A4921">
            <v>50337</v>
          </cell>
          <cell r="B4921" t="str">
            <v>130015 METER BATTER 1 PZA</v>
          </cell>
          <cell r="C4921">
            <v>1</v>
          </cell>
          <cell r="D4921">
            <v>1</v>
          </cell>
          <cell r="E4921" t="str">
            <v>Sobre Pedido</v>
          </cell>
          <cell r="F4921">
            <v>21</v>
          </cell>
        </row>
        <row r="4922">
          <cell r="A4922">
            <v>50338</v>
          </cell>
          <cell r="B4922" t="str">
            <v>130025 TRANSFORMADO 1 PZA</v>
          </cell>
          <cell r="C4922">
            <v>1</v>
          </cell>
          <cell r="D4922">
            <v>1</v>
          </cell>
          <cell r="E4922" t="str">
            <v>Sobre Pedido</v>
          </cell>
          <cell r="F4922">
            <v>21</v>
          </cell>
        </row>
        <row r="4923">
          <cell r="A4923">
            <v>50339</v>
          </cell>
          <cell r="B4923" t="str">
            <v>130218 SELENOID 24 1 PZA</v>
          </cell>
          <cell r="C4923">
            <v>1</v>
          </cell>
          <cell r="D4923">
            <v>1</v>
          </cell>
          <cell r="E4923" t="str">
            <v>Sobre Pedido</v>
          </cell>
          <cell r="F4923">
            <v>21</v>
          </cell>
        </row>
        <row r="4924">
          <cell r="A4924">
            <v>50340</v>
          </cell>
          <cell r="B4924" t="str">
            <v>130423 DIODE RECTIF 1 PZA</v>
          </cell>
          <cell r="C4924">
            <v>1</v>
          </cell>
          <cell r="D4924">
            <v>1</v>
          </cell>
          <cell r="E4924" t="str">
            <v>Sobre Pedido</v>
          </cell>
          <cell r="F4924">
            <v>21</v>
          </cell>
        </row>
        <row r="4925">
          <cell r="A4925">
            <v>50341</v>
          </cell>
          <cell r="B4925" t="str">
            <v>130721 RESISTOR 1.5 1 PZA</v>
          </cell>
          <cell r="C4925">
            <v>1</v>
          </cell>
          <cell r="D4925">
            <v>1</v>
          </cell>
          <cell r="E4925" t="str">
            <v>Sobre Pedido</v>
          </cell>
          <cell r="F4925">
            <v>21</v>
          </cell>
        </row>
        <row r="4926">
          <cell r="A4926">
            <v>50342</v>
          </cell>
          <cell r="B4926" t="str">
            <v>130755 BREAKER CIRC 1 PZA</v>
          </cell>
          <cell r="C4926">
            <v>1</v>
          </cell>
          <cell r="D4926">
            <v>1</v>
          </cell>
          <cell r="E4926" t="str">
            <v>Sobre Pedido</v>
          </cell>
          <cell r="F4926">
            <v>21</v>
          </cell>
        </row>
        <row r="4927">
          <cell r="A4927">
            <v>50343</v>
          </cell>
          <cell r="B4927" t="str">
            <v>190753 RECTIFICADOR 1 PZA</v>
          </cell>
          <cell r="C4927">
            <v>1</v>
          </cell>
          <cell r="D4927">
            <v>1</v>
          </cell>
          <cell r="E4927" t="str">
            <v>Sobre Pedido</v>
          </cell>
          <cell r="F4927">
            <v>21</v>
          </cell>
        </row>
        <row r="4928">
          <cell r="A4928">
            <v>50344</v>
          </cell>
          <cell r="B4928" t="str">
            <v>180613 FLOAT SHUT O 1 PZA</v>
          </cell>
          <cell r="C4928">
            <v>1</v>
          </cell>
          <cell r="D4928">
            <v>1</v>
          </cell>
          <cell r="E4928" t="str">
            <v>Sobre Pedido</v>
          </cell>
          <cell r="F4928">
            <v>14</v>
          </cell>
        </row>
        <row r="4929">
          <cell r="A4929">
            <v>50345</v>
          </cell>
          <cell r="B4929" t="str">
            <v>190163 CARBON BRUSH 1 PZA</v>
          </cell>
          <cell r="C4929">
            <v>1</v>
          </cell>
          <cell r="D4929">
            <v>1</v>
          </cell>
          <cell r="E4929" t="str">
            <v>Sobre Pedido</v>
          </cell>
          <cell r="F4929">
            <v>14</v>
          </cell>
        </row>
        <row r="4930">
          <cell r="A4930">
            <v>50346</v>
          </cell>
          <cell r="B4930" t="str">
            <v>630068 HOSE DRAIN P 1 PZA</v>
          </cell>
          <cell r="C4930">
            <v>1</v>
          </cell>
          <cell r="D4930">
            <v>1</v>
          </cell>
          <cell r="E4930" t="str">
            <v>Sobre Pedido</v>
          </cell>
          <cell r="F4930">
            <v>21</v>
          </cell>
        </row>
        <row r="4931">
          <cell r="A4931">
            <v>50347</v>
          </cell>
          <cell r="B4931" t="str">
            <v>700169 WIRE #12X17 1 PZA</v>
          </cell>
          <cell r="C4931">
            <v>1</v>
          </cell>
          <cell r="D4931">
            <v>1</v>
          </cell>
          <cell r="E4931" t="str">
            <v>Sobre Pedido</v>
          </cell>
          <cell r="F4931">
            <v>14</v>
          </cell>
        </row>
        <row r="4932">
          <cell r="A4932">
            <v>50348</v>
          </cell>
          <cell r="B4932" t="str">
            <v>700168 WIRE #12X12 1 PZA</v>
          </cell>
          <cell r="C4932">
            <v>1</v>
          </cell>
          <cell r="D4932">
            <v>1</v>
          </cell>
          <cell r="E4932" t="str">
            <v>Sobre Pedido</v>
          </cell>
          <cell r="F4932">
            <v>14</v>
          </cell>
        </row>
        <row r="4933">
          <cell r="A4933">
            <v>50349</v>
          </cell>
          <cell r="B4933" t="str">
            <v>27833 CONNECTOR P/S 1 PZA</v>
          </cell>
          <cell r="C4933">
            <v>1</v>
          </cell>
          <cell r="D4933">
            <v>1</v>
          </cell>
          <cell r="E4933" t="str">
            <v>Sobre Pedido</v>
          </cell>
          <cell r="F4933">
            <v>14</v>
          </cell>
        </row>
        <row r="4934">
          <cell r="A4934">
            <v>50350</v>
          </cell>
          <cell r="B4934" t="str">
            <v>190970 CARBON BRUSH 1 PZA</v>
          </cell>
          <cell r="C4934">
            <v>1</v>
          </cell>
          <cell r="D4934">
            <v>1</v>
          </cell>
          <cell r="E4934" t="str">
            <v>Sobre Pedido</v>
          </cell>
          <cell r="F4934">
            <v>14</v>
          </cell>
        </row>
        <row r="4935">
          <cell r="A4935">
            <v>50351</v>
          </cell>
          <cell r="B4935" t="str">
            <v>200823 GRAPE HANDLE 1 PZA</v>
          </cell>
          <cell r="C4935">
            <v>1</v>
          </cell>
          <cell r="D4935">
            <v>1</v>
          </cell>
          <cell r="E4935" t="str">
            <v>Sobre Pedido</v>
          </cell>
          <cell r="F4935">
            <v>21</v>
          </cell>
        </row>
        <row r="4936">
          <cell r="A4936">
            <v>50352</v>
          </cell>
          <cell r="B4936" t="str">
            <v>25656 WHEEL 8 X 1 5 1 PZA</v>
          </cell>
          <cell r="C4936">
            <v>1</v>
          </cell>
          <cell r="D4936">
            <v>1</v>
          </cell>
          <cell r="E4936" t="str">
            <v>Sobre Pedido</v>
          </cell>
          <cell r="F4936">
            <v>14</v>
          </cell>
        </row>
        <row r="4937">
          <cell r="A4937">
            <v>50353</v>
          </cell>
          <cell r="B4937" t="str">
            <v>100102 ASSEMBLY LID 1 PZA</v>
          </cell>
          <cell r="C4937">
            <v>1</v>
          </cell>
          <cell r="D4937">
            <v>1</v>
          </cell>
          <cell r="E4937" t="str">
            <v>Sobre Pedido</v>
          </cell>
          <cell r="F4937">
            <v>14</v>
          </cell>
        </row>
        <row r="4938">
          <cell r="A4938">
            <v>50354</v>
          </cell>
          <cell r="B4938" t="str">
            <v>103001 CASTER SWNEL 1 PZA</v>
          </cell>
          <cell r="C4938">
            <v>1</v>
          </cell>
          <cell r="D4938">
            <v>1</v>
          </cell>
          <cell r="E4938" t="str">
            <v>Sobre Pedido</v>
          </cell>
          <cell r="F4938">
            <v>14</v>
          </cell>
        </row>
        <row r="4939">
          <cell r="A4939">
            <v>50355</v>
          </cell>
          <cell r="B4939" t="str">
            <v>130023 LIGHT SAFETY 1 PZA</v>
          </cell>
          <cell r="C4939">
            <v>1</v>
          </cell>
          <cell r="D4939">
            <v>1</v>
          </cell>
          <cell r="E4939" t="str">
            <v>Sobre Pedido</v>
          </cell>
          <cell r="F4939">
            <v>21</v>
          </cell>
        </row>
        <row r="4940">
          <cell r="A4940">
            <v>50356</v>
          </cell>
          <cell r="B4940" t="str">
            <v>230693 SCREEN FILL 1 PZA</v>
          </cell>
          <cell r="C4940">
            <v>1</v>
          </cell>
          <cell r="D4940">
            <v>1</v>
          </cell>
          <cell r="E4940" t="str">
            <v>Sobre Pedido</v>
          </cell>
          <cell r="F4940">
            <v>21</v>
          </cell>
        </row>
        <row r="4941">
          <cell r="A4941">
            <v>50357</v>
          </cell>
          <cell r="B4941" t="str">
            <v>578441 STRAP RUBBER 1 PZA</v>
          </cell>
          <cell r="C4941">
            <v>1</v>
          </cell>
          <cell r="D4941">
            <v>1</v>
          </cell>
          <cell r="E4941" t="str">
            <v>Sobre Pedido</v>
          </cell>
          <cell r="F4941">
            <v>21</v>
          </cell>
        </row>
        <row r="4942">
          <cell r="A4942">
            <v>50358</v>
          </cell>
          <cell r="B4942" t="str">
            <v>621324 PLUG DRAIN P 1 PZA</v>
          </cell>
          <cell r="C4942">
            <v>1</v>
          </cell>
          <cell r="D4942">
            <v>1</v>
          </cell>
          <cell r="E4942" t="str">
            <v>Sobre Pedido</v>
          </cell>
          <cell r="F4942">
            <v>21</v>
          </cell>
        </row>
        <row r="4943">
          <cell r="A4943">
            <v>50359</v>
          </cell>
          <cell r="B4943" t="str">
            <v>630394 SLEERE DRAIN 1 PZA</v>
          </cell>
          <cell r="C4943">
            <v>1</v>
          </cell>
          <cell r="D4943">
            <v>1</v>
          </cell>
          <cell r="E4943" t="str">
            <v>Sobre Pedido</v>
          </cell>
          <cell r="F4943">
            <v>21</v>
          </cell>
        </row>
        <row r="4944">
          <cell r="A4944">
            <v>50360</v>
          </cell>
          <cell r="B4944" t="str">
            <v>701103 ASSEMBLY STA 1 PZA</v>
          </cell>
          <cell r="C4944">
            <v>1</v>
          </cell>
          <cell r="D4944">
            <v>1</v>
          </cell>
          <cell r="E4944" t="str">
            <v>Sobre Pedido</v>
          </cell>
          <cell r="F4944">
            <v>21</v>
          </cell>
        </row>
        <row r="4945">
          <cell r="A4945">
            <v>50361</v>
          </cell>
          <cell r="B4945" t="str">
            <v>160617 HOSE 1 1/2 X 1 PZA</v>
          </cell>
          <cell r="C4945">
            <v>1</v>
          </cell>
          <cell r="D4945">
            <v>1</v>
          </cell>
          <cell r="E4945" t="str">
            <v>Sobre Pedido</v>
          </cell>
          <cell r="F4945">
            <v>14</v>
          </cell>
        </row>
        <row r="4946">
          <cell r="A4946">
            <v>50362</v>
          </cell>
          <cell r="B4946" t="str">
            <v>27257 KNOB 5/16 -18 1 PZA</v>
          </cell>
          <cell r="C4946">
            <v>1</v>
          </cell>
          <cell r="D4946">
            <v>1</v>
          </cell>
          <cell r="E4946" t="str">
            <v>Sobre Pedido</v>
          </cell>
          <cell r="F4946">
            <v>14</v>
          </cell>
        </row>
        <row r="4947">
          <cell r="A4947">
            <v>50363</v>
          </cell>
          <cell r="B4947" t="str">
            <v>210259 VALVE SOLUTI 1 PZA</v>
          </cell>
          <cell r="C4947">
            <v>1</v>
          </cell>
          <cell r="D4947">
            <v>1</v>
          </cell>
          <cell r="E4947" t="str">
            <v>Sobre Pedido</v>
          </cell>
          <cell r="F4947">
            <v>21</v>
          </cell>
        </row>
        <row r="4948">
          <cell r="A4948">
            <v>50364</v>
          </cell>
          <cell r="B4948" t="str">
            <v>240271 GUARD SPLASH 1 PZA</v>
          </cell>
          <cell r="C4948">
            <v>1</v>
          </cell>
          <cell r="D4948">
            <v>1</v>
          </cell>
          <cell r="E4948" t="str">
            <v>Sobre Pedido</v>
          </cell>
          <cell r="F4948">
            <v>14</v>
          </cell>
        </row>
        <row r="4949">
          <cell r="A4949">
            <v>50365</v>
          </cell>
          <cell r="B4949" t="str">
            <v>603659 BLADE SQUEEG 1 PZA</v>
          </cell>
          <cell r="C4949">
            <v>1</v>
          </cell>
          <cell r="D4949">
            <v>1</v>
          </cell>
          <cell r="E4949" t="str">
            <v>Sobre Pedido</v>
          </cell>
          <cell r="F4949">
            <v>14</v>
          </cell>
        </row>
        <row r="4950">
          <cell r="A4950">
            <v>50366</v>
          </cell>
          <cell r="B4950" t="str">
            <v>27249 MOTOR CAV 24 1 PZA</v>
          </cell>
          <cell r="C4950">
            <v>1</v>
          </cell>
          <cell r="D4950">
            <v>1</v>
          </cell>
          <cell r="E4950" t="str">
            <v>Sobre Pedido</v>
          </cell>
          <cell r="F4950">
            <v>21</v>
          </cell>
        </row>
        <row r="4951">
          <cell r="A4951">
            <v>50367</v>
          </cell>
          <cell r="B4951" t="str">
            <v>130491 MOTOR 24 VOL 1 PZA</v>
          </cell>
          <cell r="C4951">
            <v>1</v>
          </cell>
          <cell r="D4951">
            <v>1</v>
          </cell>
          <cell r="E4951" t="str">
            <v>Sobre Pedido</v>
          </cell>
          <cell r="F4951">
            <v>14</v>
          </cell>
        </row>
        <row r="4952">
          <cell r="A4952">
            <v>50368</v>
          </cell>
          <cell r="B4952" t="str">
            <v>230672 PLATE DRIVE 1 PZA</v>
          </cell>
          <cell r="C4952">
            <v>1</v>
          </cell>
          <cell r="D4952">
            <v>1</v>
          </cell>
          <cell r="E4952" t="str">
            <v>Sobre Pedido</v>
          </cell>
          <cell r="F4952">
            <v>21</v>
          </cell>
        </row>
        <row r="4953">
          <cell r="A4953">
            <v>50369</v>
          </cell>
          <cell r="B4953" t="str">
            <v>100150 GASKET SQUEE GEE</v>
          </cell>
          <cell r="C4953">
            <v>1</v>
          </cell>
          <cell r="D4953">
            <v>1</v>
          </cell>
          <cell r="E4953" t="str">
            <v>Sobre Pedido</v>
          </cell>
          <cell r="F4953">
            <v>14</v>
          </cell>
        </row>
        <row r="4954">
          <cell r="A4954">
            <v>50370</v>
          </cell>
          <cell r="B4954" t="str">
            <v>190121 KIT BUMPER</v>
          </cell>
          <cell r="C4954">
            <v>1</v>
          </cell>
          <cell r="D4954">
            <v>1</v>
          </cell>
          <cell r="E4954" t="str">
            <v>Sobre Pedido</v>
          </cell>
          <cell r="F4954">
            <v>14</v>
          </cell>
        </row>
        <row r="4955">
          <cell r="A4955">
            <v>50371</v>
          </cell>
          <cell r="B4955" t="str">
            <v>700844 ASM SQUEEGEE ROLLER</v>
          </cell>
          <cell r="C4955">
            <v>1</v>
          </cell>
          <cell r="D4955">
            <v>1</v>
          </cell>
          <cell r="E4955" t="str">
            <v>Sobre Pedido</v>
          </cell>
          <cell r="F4955">
            <v>14</v>
          </cell>
        </row>
        <row r="4956">
          <cell r="A4956">
            <v>50372</v>
          </cell>
          <cell r="B4956" t="str">
            <v>140424 SPRING TUBE ADAPTER</v>
          </cell>
          <cell r="C4956">
            <v>1</v>
          </cell>
          <cell r="D4956">
            <v>1</v>
          </cell>
          <cell r="E4956" t="str">
            <v>Sobre Pedido</v>
          </cell>
          <cell r="F4956">
            <v>21</v>
          </cell>
        </row>
        <row r="4957">
          <cell r="A4957">
            <v>50373</v>
          </cell>
          <cell r="B4957" t="str">
            <v>100151 GASKET TUBE ADAPTER</v>
          </cell>
          <cell r="C4957">
            <v>1</v>
          </cell>
          <cell r="D4957">
            <v>1</v>
          </cell>
          <cell r="E4957" t="str">
            <v>Sobre Pedido</v>
          </cell>
          <cell r="F4957">
            <v>14</v>
          </cell>
        </row>
        <row r="4958">
          <cell r="A4958">
            <v>50374</v>
          </cell>
          <cell r="B4958" t="str">
            <v>630450 WHEEL   SS2001</v>
          </cell>
          <cell r="C4958">
            <v>1</v>
          </cell>
          <cell r="D4958">
            <v>1</v>
          </cell>
          <cell r="E4958" t="str">
            <v>Sobre Pedido</v>
          </cell>
          <cell r="F4958">
            <v>21</v>
          </cell>
        </row>
        <row r="4959">
          <cell r="A4959">
            <v>50375</v>
          </cell>
          <cell r="B4959" t="str">
            <v>602959 WELDMENT SQUEEGEE</v>
          </cell>
          <cell r="C4959">
            <v>1</v>
          </cell>
          <cell r="D4959">
            <v>1</v>
          </cell>
          <cell r="E4959" t="str">
            <v>Sobre Pedido</v>
          </cell>
          <cell r="F4959">
            <v>21</v>
          </cell>
        </row>
        <row r="4960">
          <cell r="A4960">
            <v>50376</v>
          </cell>
          <cell r="B4960" t="str">
            <v>140931 CABLE SQUEEGEE   SS2001</v>
          </cell>
          <cell r="C4960">
            <v>1</v>
          </cell>
          <cell r="D4960">
            <v>1</v>
          </cell>
          <cell r="E4960" t="str">
            <v>Sobre Pedido</v>
          </cell>
          <cell r="F4960">
            <v>21</v>
          </cell>
        </row>
        <row r="4961">
          <cell r="A4961">
            <v>50377</v>
          </cell>
          <cell r="B4961" t="str">
            <v>603661 SQUEEGEE BLA 1 PZA</v>
          </cell>
          <cell r="C4961">
            <v>1</v>
          </cell>
          <cell r="D4961">
            <v>1</v>
          </cell>
          <cell r="E4961" t="str">
            <v>Sobre Pedido</v>
          </cell>
          <cell r="F4961">
            <v>21</v>
          </cell>
        </row>
        <row r="4962">
          <cell r="A4962">
            <v>50378</v>
          </cell>
          <cell r="B4962" t="str">
            <v>240295 BLADE NOTCHE 1 PZA</v>
          </cell>
          <cell r="C4962">
            <v>1</v>
          </cell>
          <cell r="D4962">
            <v>1</v>
          </cell>
          <cell r="E4962" t="str">
            <v>Sobre Pedido</v>
          </cell>
          <cell r="F4962">
            <v>21</v>
          </cell>
        </row>
        <row r="4963">
          <cell r="A4963">
            <v>50379</v>
          </cell>
          <cell r="B4963" t="str">
            <v>700999 ASM CHARG PW 1 PZA</v>
          </cell>
          <cell r="C4963">
            <v>1</v>
          </cell>
          <cell r="D4963">
            <v>1</v>
          </cell>
          <cell r="E4963" t="str">
            <v>Sobre Pedido</v>
          </cell>
          <cell r="F4963">
            <v>21</v>
          </cell>
        </row>
        <row r="4964">
          <cell r="A4964">
            <v>50380</v>
          </cell>
          <cell r="B4964" t="str">
            <v>240234 14" NYLO GRI 1 PZA</v>
          </cell>
          <cell r="C4964">
            <v>1</v>
          </cell>
          <cell r="D4964">
            <v>1</v>
          </cell>
          <cell r="E4964" t="str">
            <v>Sobre Pedido</v>
          </cell>
          <cell r="F4964">
            <v>21</v>
          </cell>
        </row>
        <row r="4965">
          <cell r="A4965">
            <v>50381</v>
          </cell>
          <cell r="B4965" t="str">
            <v>240235 14" DYNA CSR 1 PZA</v>
          </cell>
          <cell r="C4965">
            <v>1</v>
          </cell>
          <cell r="D4965">
            <v>1</v>
          </cell>
          <cell r="E4965" t="str">
            <v>Sobre Pedido</v>
          </cell>
          <cell r="F4965">
            <v>21</v>
          </cell>
        </row>
        <row r="4966">
          <cell r="A4966">
            <v>50382</v>
          </cell>
          <cell r="B4966" t="str">
            <v>240243 14" STRATA G 1 PZA</v>
          </cell>
          <cell r="C4966">
            <v>1</v>
          </cell>
          <cell r="D4966">
            <v>1</v>
          </cell>
          <cell r="E4966" t="str">
            <v>Sobre Pedido</v>
          </cell>
          <cell r="F4966">
            <v>21</v>
          </cell>
        </row>
        <row r="4967">
          <cell r="A4967">
            <v>50383</v>
          </cell>
          <cell r="B4967" t="str">
            <v>130021 FLASHER 24 V 1 PZA</v>
          </cell>
          <cell r="C4967">
            <v>1</v>
          </cell>
          <cell r="D4967">
            <v>1</v>
          </cell>
          <cell r="E4967" t="str">
            <v>Sobre Pedido</v>
          </cell>
          <cell r="F4967">
            <v>21</v>
          </cell>
        </row>
        <row r="4968">
          <cell r="A4968">
            <v>50384</v>
          </cell>
          <cell r="B4968" t="str">
            <v>130756 BREACKER SWI 1 PZA</v>
          </cell>
          <cell r="C4968">
            <v>1</v>
          </cell>
          <cell r="D4968">
            <v>1</v>
          </cell>
          <cell r="E4968" t="str">
            <v>Sobre Pedido</v>
          </cell>
          <cell r="F4968">
            <v>14</v>
          </cell>
        </row>
        <row r="4969">
          <cell r="A4969">
            <v>50385</v>
          </cell>
          <cell r="B4969" t="str">
            <v>130764 SWICTH ROCKE 1 PZA</v>
          </cell>
          <cell r="C4969">
            <v>1</v>
          </cell>
          <cell r="D4969">
            <v>1</v>
          </cell>
          <cell r="E4969" t="str">
            <v>Sobre Pedido</v>
          </cell>
          <cell r="F4969">
            <v>14</v>
          </cell>
        </row>
        <row r="4970">
          <cell r="A4970">
            <v>50386</v>
          </cell>
          <cell r="B4970" t="str">
            <v>130816 SWITCH ROCKE 1 PZA</v>
          </cell>
          <cell r="C4970">
            <v>1</v>
          </cell>
          <cell r="D4970">
            <v>1</v>
          </cell>
          <cell r="E4970" t="str">
            <v>Sobre Pedido</v>
          </cell>
          <cell r="F4970">
            <v>14</v>
          </cell>
        </row>
        <row r="4971">
          <cell r="A4971">
            <v>50387</v>
          </cell>
          <cell r="B4971" t="str">
            <v>190802 KIT POTENTIO 1 PZA</v>
          </cell>
          <cell r="C4971">
            <v>1</v>
          </cell>
          <cell r="D4971">
            <v>1</v>
          </cell>
          <cell r="E4971" t="str">
            <v>Sobre Pedido</v>
          </cell>
          <cell r="F4971">
            <v>14</v>
          </cell>
        </row>
        <row r="4972">
          <cell r="A4972">
            <v>50388</v>
          </cell>
          <cell r="B4972" t="str">
            <v>130020 LIGHT SAFETY 1 PZA</v>
          </cell>
          <cell r="C4972">
            <v>1</v>
          </cell>
          <cell r="D4972">
            <v>1</v>
          </cell>
          <cell r="E4972" t="str">
            <v>Sobre Pedido</v>
          </cell>
          <cell r="F4972">
            <v>21</v>
          </cell>
        </row>
        <row r="4973">
          <cell r="A4973">
            <v>50389</v>
          </cell>
          <cell r="B4973" t="str">
            <v>103058 WHEEL DRIVE 1 PZA</v>
          </cell>
          <cell r="C4973">
            <v>1</v>
          </cell>
          <cell r="D4973">
            <v>1</v>
          </cell>
          <cell r="E4973" t="str">
            <v>Sobre Pedido</v>
          </cell>
          <cell r="F4973">
            <v>21</v>
          </cell>
        </row>
        <row r="4974">
          <cell r="A4974">
            <v>50390</v>
          </cell>
          <cell r="B4974" t="str">
            <v>130464 MOTOR DRIVE 1 PZA</v>
          </cell>
          <cell r="C4974">
            <v>1</v>
          </cell>
          <cell r="D4974">
            <v>1</v>
          </cell>
          <cell r="E4974" t="str">
            <v>Sobre Pedido</v>
          </cell>
          <cell r="F4974">
            <v>21</v>
          </cell>
        </row>
        <row r="4975">
          <cell r="A4975">
            <v>50391</v>
          </cell>
          <cell r="B4975" t="str">
            <v>130477 MOTOR VACUUM 1 PZA</v>
          </cell>
          <cell r="C4975">
            <v>1</v>
          </cell>
          <cell r="D4975">
            <v>1</v>
          </cell>
          <cell r="E4975" t="str">
            <v>Sobre Pedido</v>
          </cell>
          <cell r="F4975">
            <v>21</v>
          </cell>
        </row>
        <row r="4976">
          <cell r="A4976">
            <v>50392</v>
          </cell>
          <cell r="B4976" t="str">
            <v>190959 SPEED CONTRO 1 PZA</v>
          </cell>
          <cell r="C4976">
            <v>1</v>
          </cell>
          <cell r="D4976">
            <v>1</v>
          </cell>
          <cell r="E4976" t="str">
            <v>Sobre Pedido</v>
          </cell>
          <cell r="F4976">
            <v>21</v>
          </cell>
        </row>
        <row r="4977">
          <cell r="A4977">
            <v>50393</v>
          </cell>
          <cell r="B4977" t="str">
            <v>140417 CLIP SPRING 1 PZA</v>
          </cell>
          <cell r="C4977">
            <v>1</v>
          </cell>
          <cell r="D4977">
            <v>1</v>
          </cell>
          <cell r="E4977" t="str">
            <v>Sobre Pedido</v>
          </cell>
          <cell r="F4977">
            <v>21</v>
          </cell>
        </row>
        <row r="4978">
          <cell r="A4978">
            <v>50394</v>
          </cell>
          <cell r="B4978" t="str">
            <v>230651 CLAMP BRUSH 1 PZA</v>
          </cell>
          <cell r="C4978">
            <v>1</v>
          </cell>
          <cell r="D4978">
            <v>1</v>
          </cell>
          <cell r="E4978" t="str">
            <v>Sobre Pedido</v>
          </cell>
          <cell r="F4978">
            <v>21</v>
          </cell>
        </row>
        <row r="4979">
          <cell r="A4979">
            <v>50395</v>
          </cell>
          <cell r="B4979" t="str">
            <v>140018 WASTTER, INT 1 PZA</v>
          </cell>
          <cell r="C4979">
            <v>1</v>
          </cell>
          <cell r="D4979">
            <v>1</v>
          </cell>
          <cell r="E4979" t="str">
            <v>Sobre Pedido</v>
          </cell>
          <cell r="F4979">
            <v>21</v>
          </cell>
        </row>
        <row r="4980">
          <cell r="A4980">
            <v>50396</v>
          </cell>
          <cell r="B4980" t="str">
            <v>140887 SCREW 10-24 1 PZA</v>
          </cell>
          <cell r="C4980">
            <v>1</v>
          </cell>
          <cell r="D4980">
            <v>1</v>
          </cell>
          <cell r="E4980" t="str">
            <v>Sobre Pedido</v>
          </cell>
          <cell r="F4980">
            <v>21</v>
          </cell>
        </row>
        <row r="4981">
          <cell r="A4981">
            <v>50397</v>
          </cell>
          <cell r="B4981" t="str">
            <v>130040 TIRANTE P/SS 1 PZA</v>
          </cell>
          <cell r="C4981">
            <v>1</v>
          </cell>
          <cell r="D4981">
            <v>1</v>
          </cell>
          <cell r="E4981" t="str">
            <v>Sobre Pedido</v>
          </cell>
          <cell r="F4981">
            <v>21</v>
          </cell>
        </row>
        <row r="4982">
          <cell r="A4982">
            <v>50398</v>
          </cell>
          <cell r="B4982" t="str">
            <v>230655 SOPORTE P/SS 1 PZA</v>
          </cell>
          <cell r="C4982">
            <v>1</v>
          </cell>
          <cell r="D4982">
            <v>1</v>
          </cell>
          <cell r="E4982" t="str">
            <v>Sobre Pedido</v>
          </cell>
          <cell r="F4982">
            <v>21</v>
          </cell>
        </row>
        <row r="4983">
          <cell r="A4983">
            <v>50399</v>
          </cell>
          <cell r="B4983" t="str">
            <v>140525 TUERCA P/SS2 1 PZA</v>
          </cell>
          <cell r="C4983">
            <v>1</v>
          </cell>
          <cell r="D4983">
            <v>1</v>
          </cell>
          <cell r="E4983" t="str">
            <v>Sobre Pedido</v>
          </cell>
          <cell r="F4983">
            <v>21</v>
          </cell>
        </row>
        <row r="4984">
          <cell r="A4984">
            <v>50400</v>
          </cell>
          <cell r="B4984" t="str">
            <v>140231 TORNILLO P/S 1 PZA</v>
          </cell>
          <cell r="C4984">
            <v>1</v>
          </cell>
          <cell r="D4984">
            <v>1</v>
          </cell>
          <cell r="E4984" t="str">
            <v>Sobre Pedido</v>
          </cell>
          <cell r="F4984">
            <v>21</v>
          </cell>
        </row>
        <row r="4985">
          <cell r="A4985">
            <v>50401</v>
          </cell>
          <cell r="B4985" t="str">
            <v>600777 CADENA DE MOTOR P/AVANC</v>
          </cell>
          <cell r="C4985">
            <v>1</v>
          </cell>
          <cell r="D4985">
            <v>1</v>
          </cell>
          <cell r="E4985" t="str">
            <v>Sobre Pedido</v>
          </cell>
          <cell r="F4985">
            <v>21</v>
          </cell>
        </row>
        <row r="4986">
          <cell r="A4986">
            <v>50402</v>
          </cell>
          <cell r="B4986" t="str">
            <v>130508 CARBON P/MOTOR DE AVANC</v>
          </cell>
          <cell r="C4986">
            <v>1</v>
          </cell>
          <cell r="D4986">
            <v>1</v>
          </cell>
          <cell r="E4986" t="str">
            <v>Sobre Pedido</v>
          </cell>
          <cell r="F4986">
            <v>14</v>
          </cell>
        </row>
        <row r="4987">
          <cell r="A4987">
            <v>50403</v>
          </cell>
          <cell r="B4987" t="str">
            <v>130507 ACCESORIO CARBON AVANCE</v>
          </cell>
          <cell r="C4987">
            <v>1</v>
          </cell>
          <cell r="D4987">
            <v>1</v>
          </cell>
          <cell r="E4987" t="str">
            <v>Sobre Pedido</v>
          </cell>
          <cell r="F4987">
            <v>14</v>
          </cell>
        </row>
        <row r="4988">
          <cell r="A4988">
            <v>50404</v>
          </cell>
          <cell r="B4988" t="str">
            <v>103002 CASTEL 4" SWIVEL PZA</v>
          </cell>
          <cell r="C4988">
            <v>1</v>
          </cell>
          <cell r="D4988">
            <v>1</v>
          </cell>
          <cell r="E4988" t="str">
            <v>Sobre Pedido</v>
          </cell>
          <cell r="F4988">
            <v>21</v>
          </cell>
        </row>
        <row r="4989">
          <cell r="A4989">
            <v>50405</v>
          </cell>
          <cell r="B4989" t="str">
            <v>140124 COJINETES P/MOTOR DE</v>
          </cell>
          <cell r="C4989">
            <v>1</v>
          </cell>
          <cell r="D4989">
            <v>1</v>
          </cell>
          <cell r="E4989" t="str">
            <v>Sobre Pedido</v>
          </cell>
          <cell r="F4989">
            <v>14</v>
          </cell>
        </row>
        <row r="4990">
          <cell r="A4990">
            <v>50406</v>
          </cell>
          <cell r="B4990" t="str">
            <v>103007 WHEEL TIP</v>
          </cell>
          <cell r="C4990">
            <v>1</v>
          </cell>
          <cell r="D4990">
            <v>1</v>
          </cell>
          <cell r="E4990" t="str">
            <v>Sobre Pedido</v>
          </cell>
          <cell r="F4990">
            <v>21</v>
          </cell>
        </row>
        <row r="4991">
          <cell r="A4991">
            <v>50407</v>
          </cell>
          <cell r="B4991" t="str">
            <v>600058000 CONTACTOR 1 PZA</v>
          </cell>
          <cell r="C4991">
            <v>1</v>
          </cell>
          <cell r="D4991">
            <v>1</v>
          </cell>
          <cell r="E4991" t="str">
            <v>Sobre Pedido</v>
          </cell>
          <cell r="F4991">
            <v>21</v>
          </cell>
        </row>
        <row r="4992">
          <cell r="A4992">
            <v>50408</v>
          </cell>
          <cell r="B4992" t="str">
            <v>600065000 KEY SWITC 1 PZA</v>
          </cell>
          <cell r="C4992">
            <v>1</v>
          </cell>
          <cell r="D4992">
            <v>1</v>
          </cell>
          <cell r="E4992" t="str">
            <v>Sobre Pedido</v>
          </cell>
          <cell r="F4992">
            <v>21</v>
          </cell>
        </row>
        <row r="4993">
          <cell r="A4993">
            <v>50409</v>
          </cell>
          <cell r="B4993" t="str">
            <v>069777435 GEARBOX A 1 PZA</v>
          </cell>
          <cell r="C4993">
            <v>1</v>
          </cell>
          <cell r="D4993">
            <v>1</v>
          </cell>
          <cell r="E4993" t="str">
            <v>Sobre Pedido</v>
          </cell>
          <cell r="F4993">
            <v>21</v>
          </cell>
        </row>
        <row r="4994">
          <cell r="A4994">
            <v>50410</v>
          </cell>
          <cell r="B4994" t="str">
            <v>469777905 BRUSH CAR 1 PZA</v>
          </cell>
          <cell r="C4994">
            <v>1</v>
          </cell>
          <cell r="D4994">
            <v>1</v>
          </cell>
          <cell r="E4994" t="str">
            <v>Sobre Pedido</v>
          </cell>
          <cell r="F4994">
            <v>21</v>
          </cell>
        </row>
        <row r="4995">
          <cell r="A4995">
            <v>50411</v>
          </cell>
          <cell r="B4995" t="str">
            <v>069777412 BRUSH ASS 1 PZA</v>
          </cell>
          <cell r="C4995">
            <v>1</v>
          </cell>
          <cell r="D4995">
            <v>1</v>
          </cell>
          <cell r="E4995" t="str">
            <v>Sobre Pedido</v>
          </cell>
          <cell r="F4995">
            <v>21</v>
          </cell>
        </row>
        <row r="4996">
          <cell r="A4996">
            <v>50412</v>
          </cell>
          <cell r="B4996" t="str">
            <v>069777001 ELEMENT F 1 PZA</v>
          </cell>
          <cell r="C4996">
            <v>1</v>
          </cell>
          <cell r="D4996">
            <v>1</v>
          </cell>
          <cell r="E4996" t="str">
            <v>Sobre Pedido</v>
          </cell>
          <cell r="F4996">
            <v>21</v>
          </cell>
        </row>
        <row r="4997">
          <cell r="A4997">
            <v>50413</v>
          </cell>
          <cell r="B4997" t="str">
            <v>069777040 ADAPTER B 1 PZA</v>
          </cell>
          <cell r="C4997">
            <v>1</v>
          </cell>
          <cell r="D4997">
            <v>1</v>
          </cell>
          <cell r="E4997" t="str">
            <v>Sobre Pedido</v>
          </cell>
          <cell r="F4997">
            <v>21</v>
          </cell>
        </row>
        <row r="4998">
          <cell r="A4998">
            <v>50414</v>
          </cell>
          <cell r="B4998" t="str">
            <v>069777017 SKIRT HOO 1 PZA</v>
          </cell>
          <cell r="C4998">
            <v>1</v>
          </cell>
          <cell r="D4998">
            <v>1</v>
          </cell>
          <cell r="E4998" t="str">
            <v>Sobre Pedido</v>
          </cell>
          <cell r="F4998">
            <v>21</v>
          </cell>
        </row>
        <row r="4999">
          <cell r="A4999">
            <v>50415</v>
          </cell>
          <cell r="B4999" t="str">
            <v>600043000 IMPELLER 1 PZA</v>
          </cell>
          <cell r="C4999">
            <v>1</v>
          </cell>
          <cell r="D4999">
            <v>1</v>
          </cell>
          <cell r="E4999" t="str">
            <v>Sobre Pedido</v>
          </cell>
          <cell r="F4999">
            <v>21</v>
          </cell>
        </row>
        <row r="5000">
          <cell r="A5000">
            <v>50416</v>
          </cell>
          <cell r="B5000" t="str">
            <v>069777018 SKIRT SID 1 PZA</v>
          </cell>
          <cell r="C5000">
            <v>1</v>
          </cell>
          <cell r="D5000">
            <v>1</v>
          </cell>
          <cell r="E5000" t="str">
            <v>Sobre Pedido</v>
          </cell>
          <cell r="F5000">
            <v>21</v>
          </cell>
        </row>
        <row r="5001">
          <cell r="A5001">
            <v>50417</v>
          </cell>
          <cell r="B5001" t="str">
            <v>069777016 SKIRT SID 1 PZA</v>
          </cell>
          <cell r="C5001">
            <v>1</v>
          </cell>
          <cell r="D5001">
            <v>1</v>
          </cell>
          <cell r="E5001" t="str">
            <v>Sobre Pedido</v>
          </cell>
          <cell r="F5001">
            <v>21</v>
          </cell>
        </row>
        <row r="5002">
          <cell r="A5002">
            <v>50418</v>
          </cell>
          <cell r="B5002" t="str">
            <v>600066000 KEY SET S 1 PZA</v>
          </cell>
          <cell r="C5002">
            <v>1</v>
          </cell>
          <cell r="D5002">
            <v>1</v>
          </cell>
          <cell r="E5002" t="str">
            <v>Sobre Pedido</v>
          </cell>
          <cell r="F5002">
            <v>21</v>
          </cell>
        </row>
        <row r="5003">
          <cell r="A5003">
            <v>50419</v>
          </cell>
          <cell r="B5003" t="str">
            <v>44078 SWITCH SCOUT 1 PZA</v>
          </cell>
          <cell r="C5003">
            <v>1</v>
          </cell>
          <cell r="D5003">
            <v>1</v>
          </cell>
          <cell r="E5003" t="str">
            <v>Sobre Pedido</v>
          </cell>
          <cell r="F5003">
            <v>14</v>
          </cell>
        </row>
        <row r="5004">
          <cell r="A5004">
            <v>50420</v>
          </cell>
          <cell r="B5004" t="str">
            <v>600079000 MOTOR ELE 1 PZA</v>
          </cell>
          <cell r="C5004">
            <v>1</v>
          </cell>
          <cell r="D5004">
            <v>1</v>
          </cell>
          <cell r="E5004" t="str">
            <v>Sobre Pedido</v>
          </cell>
          <cell r="F5004">
            <v>21</v>
          </cell>
        </row>
        <row r="5005">
          <cell r="A5005">
            <v>50421</v>
          </cell>
          <cell r="B5005" t="str">
            <v>600060000 CIRCUIT B 1 PZA</v>
          </cell>
          <cell r="C5005">
            <v>1</v>
          </cell>
          <cell r="D5005">
            <v>1</v>
          </cell>
          <cell r="E5005" t="str">
            <v>Sobre Pedido</v>
          </cell>
          <cell r="F5005">
            <v>21</v>
          </cell>
        </row>
        <row r="5006">
          <cell r="A5006">
            <v>50422</v>
          </cell>
          <cell r="B5006" t="str">
            <v>579021 PIN CLEVIS S 1 PZA</v>
          </cell>
          <cell r="C5006">
            <v>1</v>
          </cell>
          <cell r="D5006">
            <v>1</v>
          </cell>
          <cell r="E5006" t="str">
            <v>Sobre Pedido</v>
          </cell>
          <cell r="F5006">
            <v>21</v>
          </cell>
        </row>
        <row r="5007">
          <cell r="A5007">
            <v>50423</v>
          </cell>
          <cell r="B5007" t="str">
            <v>140611 PIN HAIR COT 1 PZA</v>
          </cell>
          <cell r="C5007">
            <v>1</v>
          </cell>
          <cell r="D5007">
            <v>1</v>
          </cell>
          <cell r="E5007" t="str">
            <v>Sobre Pedido</v>
          </cell>
          <cell r="F5007">
            <v>21</v>
          </cell>
        </row>
        <row r="5008">
          <cell r="A5008">
            <v>50424</v>
          </cell>
          <cell r="B5008" t="str">
            <v>069777127 PLATE FAN 1 PZA</v>
          </cell>
          <cell r="C5008">
            <v>1</v>
          </cell>
          <cell r="D5008">
            <v>1</v>
          </cell>
          <cell r="E5008" t="str">
            <v>Sobre Pedido</v>
          </cell>
          <cell r="F5008">
            <v>21</v>
          </cell>
        </row>
        <row r="5009">
          <cell r="A5009">
            <v>50425</v>
          </cell>
          <cell r="B5009" t="str">
            <v>069777119 SKIRT P/S 1 PZA</v>
          </cell>
          <cell r="C5009">
            <v>1</v>
          </cell>
          <cell r="D5009">
            <v>1</v>
          </cell>
          <cell r="E5009" t="str">
            <v>Sobre Pedido</v>
          </cell>
          <cell r="F5009">
            <v>21</v>
          </cell>
        </row>
        <row r="5010">
          <cell r="A5010">
            <v>50426</v>
          </cell>
          <cell r="B5010" t="str">
            <v>600095 CHARGER BATT 1 PZA</v>
          </cell>
          <cell r="C5010">
            <v>1</v>
          </cell>
          <cell r="D5010">
            <v>1</v>
          </cell>
          <cell r="E5010" t="str">
            <v>Sobre Pedido</v>
          </cell>
          <cell r="F5010">
            <v>21</v>
          </cell>
        </row>
        <row r="5011">
          <cell r="A5011">
            <v>50427</v>
          </cell>
          <cell r="B5011" t="str">
            <v>600098 CONTROL BOX 1 PZA</v>
          </cell>
          <cell r="C5011">
            <v>1</v>
          </cell>
          <cell r="D5011">
            <v>1</v>
          </cell>
          <cell r="E5011" t="str">
            <v>Sobre Pedido</v>
          </cell>
          <cell r="F5011">
            <v>21</v>
          </cell>
        </row>
        <row r="5012">
          <cell r="A5012">
            <v>50428</v>
          </cell>
          <cell r="B5012" t="str">
            <v>069760618 HOUR METE 1 PZA</v>
          </cell>
          <cell r="C5012">
            <v>1</v>
          </cell>
          <cell r="D5012">
            <v>1</v>
          </cell>
          <cell r="E5012" t="str">
            <v>Sobre Pedido</v>
          </cell>
          <cell r="F5012">
            <v>21</v>
          </cell>
        </row>
        <row r="5013">
          <cell r="A5013">
            <v>50429</v>
          </cell>
          <cell r="B5013" t="str">
            <v>600050000 WHELL ASEMBLY,BUMPER</v>
          </cell>
          <cell r="C5013">
            <v>1</v>
          </cell>
          <cell r="D5013">
            <v>1</v>
          </cell>
          <cell r="E5013" t="str">
            <v>Sobre Pedido</v>
          </cell>
          <cell r="F5013">
            <v>21</v>
          </cell>
        </row>
        <row r="5014">
          <cell r="A5014">
            <v>50430</v>
          </cell>
          <cell r="B5014" t="str">
            <v>578426 BATERY 12 VOLTS</v>
          </cell>
          <cell r="C5014">
            <v>1</v>
          </cell>
          <cell r="D5014">
            <v>1</v>
          </cell>
          <cell r="E5014" t="str">
            <v>Sobre Pedido</v>
          </cell>
          <cell r="F5014">
            <v>21</v>
          </cell>
        </row>
        <row r="5015">
          <cell r="A5015">
            <v>50431</v>
          </cell>
          <cell r="B5015" t="str">
            <v>069777191 CABLE NEGATIVO</v>
          </cell>
          <cell r="C5015">
            <v>1</v>
          </cell>
          <cell r="D5015">
            <v>1</v>
          </cell>
          <cell r="E5015" t="str">
            <v>Sobre Pedido</v>
          </cell>
          <cell r="F5015">
            <v>14</v>
          </cell>
        </row>
        <row r="5016">
          <cell r="A5016">
            <v>50432</v>
          </cell>
          <cell r="B5016" t="str">
            <v>069777192 CABLE POSITIVO</v>
          </cell>
          <cell r="C5016">
            <v>1</v>
          </cell>
          <cell r="D5016">
            <v>1</v>
          </cell>
          <cell r="E5016" t="str">
            <v>Sobre Pedido</v>
          </cell>
          <cell r="F5016">
            <v>14</v>
          </cell>
        </row>
        <row r="5017">
          <cell r="A5017">
            <v>50433</v>
          </cell>
          <cell r="B5017" t="str">
            <v>600683 FOAM SOUNDCOAT</v>
          </cell>
          <cell r="C5017">
            <v>1</v>
          </cell>
          <cell r="D5017">
            <v>1</v>
          </cell>
          <cell r="E5017" t="str">
            <v>Sobre Pedido</v>
          </cell>
          <cell r="F5017">
            <v>21</v>
          </cell>
        </row>
        <row r="5018">
          <cell r="A5018">
            <v>50434</v>
          </cell>
          <cell r="B5018" t="str">
            <v>13710 BELT BRUSH DR 1 PZA</v>
          </cell>
          <cell r="C5018">
            <v>1</v>
          </cell>
          <cell r="D5018">
            <v>1</v>
          </cell>
          <cell r="E5018" t="str">
            <v>Sobre Pedido</v>
          </cell>
          <cell r="F5018">
            <v>14</v>
          </cell>
        </row>
        <row r="5019">
          <cell r="A5019">
            <v>50435</v>
          </cell>
          <cell r="B5019" t="str">
            <v>20773 BAG ASSY TV12 1 PZA</v>
          </cell>
          <cell r="C5019">
            <v>1</v>
          </cell>
          <cell r="D5019">
            <v>1</v>
          </cell>
          <cell r="E5019" t="str">
            <v>Sobre Pedido</v>
          </cell>
          <cell r="F5019">
            <v>14</v>
          </cell>
        </row>
        <row r="5020">
          <cell r="A5020">
            <v>50436</v>
          </cell>
          <cell r="B5020" t="str">
            <v>20775 BAG ADAPTER &amp; 1 PZA</v>
          </cell>
          <cell r="C5020">
            <v>1</v>
          </cell>
          <cell r="D5020">
            <v>1</v>
          </cell>
          <cell r="E5020" t="str">
            <v>Sobre Pedido</v>
          </cell>
          <cell r="F5020">
            <v>14</v>
          </cell>
        </row>
        <row r="5021">
          <cell r="A5021">
            <v>50437</v>
          </cell>
          <cell r="B5021" t="str">
            <v>21636 BRUSH ASSEMBL 1 PZA</v>
          </cell>
          <cell r="C5021">
            <v>1</v>
          </cell>
          <cell r="D5021">
            <v>1</v>
          </cell>
          <cell r="E5021" t="str">
            <v>Sobre Pedido</v>
          </cell>
          <cell r="F5021">
            <v>14</v>
          </cell>
        </row>
        <row r="5022">
          <cell r="A5022">
            <v>50438</v>
          </cell>
          <cell r="B5022" t="str">
            <v>220204 SWITCH BOTTO 1 PZA</v>
          </cell>
          <cell r="C5022">
            <v>1</v>
          </cell>
          <cell r="D5022">
            <v>1</v>
          </cell>
          <cell r="E5022" t="str">
            <v>Sobre Pedido</v>
          </cell>
          <cell r="F5022">
            <v>14</v>
          </cell>
        </row>
        <row r="5023">
          <cell r="A5023">
            <v>50439</v>
          </cell>
          <cell r="B5023" t="str">
            <v>25097 BRISTLE STRIP 1 PZA</v>
          </cell>
          <cell r="C5023">
            <v>1</v>
          </cell>
          <cell r="D5023">
            <v>1</v>
          </cell>
          <cell r="E5023" t="str">
            <v>Sobre Pedido</v>
          </cell>
          <cell r="F5023">
            <v>14</v>
          </cell>
        </row>
        <row r="5024">
          <cell r="A5024">
            <v>50440</v>
          </cell>
          <cell r="B5024" t="str">
            <v>220208 PUSH SWITCH 1 PZA</v>
          </cell>
          <cell r="C5024">
            <v>1</v>
          </cell>
          <cell r="D5024">
            <v>1</v>
          </cell>
          <cell r="E5024" t="str">
            <v>Sobre Pedido</v>
          </cell>
          <cell r="F5024">
            <v>14</v>
          </cell>
        </row>
        <row r="5025">
          <cell r="A5025">
            <v>50441</v>
          </cell>
          <cell r="B5025" t="str">
            <v>13879 WHEEL FRONT P 1 PZA</v>
          </cell>
          <cell r="C5025">
            <v>1</v>
          </cell>
          <cell r="D5025">
            <v>1</v>
          </cell>
          <cell r="E5025" t="str">
            <v>Sobre Pedido</v>
          </cell>
          <cell r="F5025">
            <v>14</v>
          </cell>
        </row>
        <row r="5026">
          <cell r="A5026">
            <v>50442</v>
          </cell>
          <cell r="B5026" t="str">
            <v>13877 WHEEL REAR P/ 1 PZA</v>
          </cell>
          <cell r="C5026">
            <v>1</v>
          </cell>
          <cell r="D5026">
            <v>1</v>
          </cell>
          <cell r="E5026" t="str">
            <v>Sobre Pedido</v>
          </cell>
          <cell r="F5026">
            <v>14</v>
          </cell>
        </row>
        <row r="5027">
          <cell r="A5027">
            <v>50443</v>
          </cell>
          <cell r="B5027" t="str">
            <v>220207 MOTOR ASSïY 1 PZA</v>
          </cell>
          <cell r="C5027">
            <v>1</v>
          </cell>
          <cell r="D5027">
            <v>1</v>
          </cell>
          <cell r="E5027" t="str">
            <v>Sobre Pedido</v>
          </cell>
          <cell r="F5027">
            <v>21</v>
          </cell>
        </row>
        <row r="5028">
          <cell r="A5028">
            <v>50444</v>
          </cell>
          <cell r="B5028" t="str">
            <v>220214 DISTURBULATO 1 PZA</v>
          </cell>
          <cell r="C5028">
            <v>1</v>
          </cell>
          <cell r="D5028">
            <v>1</v>
          </cell>
          <cell r="E5028" t="str">
            <v>Sobre Pedido</v>
          </cell>
          <cell r="F5028">
            <v>21</v>
          </cell>
        </row>
        <row r="5029">
          <cell r="A5029">
            <v>50445</v>
          </cell>
          <cell r="B5029" t="str">
            <v>220218 ARANDELA DE FELPA</v>
          </cell>
          <cell r="C5029">
            <v>1</v>
          </cell>
          <cell r="D5029">
            <v>1</v>
          </cell>
          <cell r="E5029" t="str">
            <v>Sobre Pedido</v>
          </cell>
          <cell r="F5029">
            <v>21</v>
          </cell>
        </row>
        <row r="5030">
          <cell r="A5030">
            <v>50446</v>
          </cell>
          <cell r="B5030" t="str">
            <v>220219 DISPOSITIVO DE RETENCIO</v>
          </cell>
          <cell r="C5030">
            <v>1</v>
          </cell>
          <cell r="D5030">
            <v>1</v>
          </cell>
          <cell r="E5030" t="str">
            <v>Sobre Pedido</v>
          </cell>
          <cell r="F5030">
            <v>21</v>
          </cell>
        </row>
        <row r="5031">
          <cell r="A5031">
            <v>50447</v>
          </cell>
          <cell r="B5031" t="str">
            <v>220216 COLLAR   TV1200</v>
          </cell>
          <cell r="C5031">
            <v>1</v>
          </cell>
          <cell r="D5031">
            <v>1</v>
          </cell>
          <cell r="E5031" t="str">
            <v>Sobre Pedido</v>
          </cell>
          <cell r="F5031">
            <v>21</v>
          </cell>
        </row>
        <row r="5032">
          <cell r="A5032">
            <v>50448</v>
          </cell>
          <cell r="B5032" t="str">
            <v>220217 EJE   TV1200</v>
          </cell>
          <cell r="C5032">
            <v>1</v>
          </cell>
          <cell r="D5032">
            <v>1</v>
          </cell>
          <cell r="E5032" t="str">
            <v>Sobre Pedido</v>
          </cell>
          <cell r="F5032">
            <v>21</v>
          </cell>
        </row>
        <row r="5033">
          <cell r="A5033">
            <v>50449</v>
          </cell>
          <cell r="B5033" t="str">
            <v>23255 CAPACETE DEL VIBRADOR</v>
          </cell>
          <cell r="C5033">
            <v>1</v>
          </cell>
          <cell r="D5033">
            <v>1</v>
          </cell>
          <cell r="E5033" t="str">
            <v>Sobre Pedido</v>
          </cell>
          <cell r="F5033">
            <v>21</v>
          </cell>
        </row>
        <row r="5034">
          <cell r="A5034">
            <v>50450</v>
          </cell>
          <cell r="B5034" t="str">
            <v>23260 CUBIERTA DEL CAPACETE</v>
          </cell>
          <cell r="C5034">
            <v>1</v>
          </cell>
          <cell r="D5034">
            <v>1</v>
          </cell>
          <cell r="E5034" t="str">
            <v>Sobre Pedido</v>
          </cell>
          <cell r="F5034">
            <v>21</v>
          </cell>
        </row>
        <row r="5035">
          <cell r="A5035">
            <v>50451</v>
          </cell>
          <cell r="B5035" t="str">
            <v>220215 TUERCA DE SEGUR.PAQ.10</v>
          </cell>
          <cell r="C5035">
            <v>1</v>
          </cell>
          <cell r="D5035">
            <v>1</v>
          </cell>
          <cell r="E5035" t="str">
            <v>Sobre Pedido</v>
          </cell>
          <cell r="F5035">
            <v>21</v>
          </cell>
        </row>
        <row r="5036">
          <cell r="A5036">
            <v>50452</v>
          </cell>
          <cell r="B5036" t="str">
            <v>13752 TAPA Y GRAFICAS  TV1200</v>
          </cell>
          <cell r="C5036">
            <v>1</v>
          </cell>
          <cell r="D5036">
            <v>1</v>
          </cell>
          <cell r="E5036" t="str">
            <v>Sobre Pedido</v>
          </cell>
          <cell r="F5036">
            <v>21</v>
          </cell>
        </row>
        <row r="5037">
          <cell r="A5037">
            <v>50453</v>
          </cell>
          <cell r="B5037" t="str">
            <v>25097 MONTAJE DE TIRA DE CERDA</v>
          </cell>
          <cell r="C5037">
            <v>1</v>
          </cell>
          <cell r="D5037">
            <v>1</v>
          </cell>
          <cell r="E5037" t="str">
            <v>Sobre Pedido</v>
          </cell>
          <cell r="F5037">
            <v>21</v>
          </cell>
        </row>
        <row r="5038">
          <cell r="A5038">
            <v>50454</v>
          </cell>
          <cell r="B5038" t="str">
            <v>13685 PEDAL   TV1200C</v>
          </cell>
          <cell r="C5038">
            <v>1</v>
          </cell>
          <cell r="D5038">
            <v>1</v>
          </cell>
          <cell r="E5038" t="str">
            <v>Sobre Pedido</v>
          </cell>
          <cell r="F5038">
            <v>21</v>
          </cell>
        </row>
        <row r="5039">
          <cell r="A5039">
            <v>50455</v>
          </cell>
          <cell r="B5039" t="str">
            <v>13686 RESORTE-PEDAL PAQ.C/5</v>
          </cell>
          <cell r="C5039">
            <v>1</v>
          </cell>
          <cell r="D5039">
            <v>1</v>
          </cell>
          <cell r="E5039" t="str">
            <v>Sobre Pedido</v>
          </cell>
          <cell r="F5039">
            <v>14</v>
          </cell>
        </row>
        <row r="5040">
          <cell r="A5040">
            <v>50456</v>
          </cell>
          <cell r="B5040" t="str">
            <v>900000 BAG VACUUM P 1 PZA</v>
          </cell>
          <cell r="C5040">
            <v>1</v>
          </cell>
          <cell r="D5040">
            <v>1</v>
          </cell>
          <cell r="E5040" t="str">
            <v>Sobre Pedido</v>
          </cell>
          <cell r="F5040">
            <v>14</v>
          </cell>
        </row>
        <row r="5041">
          <cell r="A5041">
            <v>50457</v>
          </cell>
          <cell r="B5041" t="str">
            <v>130717 SWITCH ROCKE 1 PZA</v>
          </cell>
          <cell r="C5041">
            <v>1</v>
          </cell>
          <cell r="D5041">
            <v>1</v>
          </cell>
          <cell r="E5041" t="str">
            <v>Sobre Pedido</v>
          </cell>
          <cell r="F5041">
            <v>14</v>
          </cell>
        </row>
        <row r="5042">
          <cell r="A5042">
            <v>50458</v>
          </cell>
          <cell r="B5042" t="str">
            <v>130754 SWITCH ON-OF 1 PZA</v>
          </cell>
          <cell r="C5042">
            <v>1</v>
          </cell>
          <cell r="D5042">
            <v>1</v>
          </cell>
          <cell r="E5042" t="str">
            <v>Sobre Pedido</v>
          </cell>
          <cell r="F5042">
            <v>14</v>
          </cell>
        </row>
        <row r="5043">
          <cell r="A5043">
            <v>50459</v>
          </cell>
          <cell r="B5043" t="str">
            <v>130760 BREACKER CIR 1 PZA</v>
          </cell>
          <cell r="C5043">
            <v>1</v>
          </cell>
          <cell r="D5043">
            <v>1</v>
          </cell>
          <cell r="E5043" t="str">
            <v>Sobre Pedido</v>
          </cell>
          <cell r="F5043">
            <v>14</v>
          </cell>
        </row>
        <row r="5044">
          <cell r="A5044">
            <v>50460</v>
          </cell>
          <cell r="B5044" t="str">
            <v>160475 HOSE VAC 1 1 1 PZA</v>
          </cell>
          <cell r="C5044">
            <v>1</v>
          </cell>
          <cell r="D5044">
            <v>1</v>
          </cell>
          <cell r="E5044" t="str">
            <v>Sobre Pedido</v>
          </cell>
          <cell r="F5044">
            <v>21</v>
          </cell>
        </row>
        <row r="5045">
          <cell r="A5045">
            <v>50461</v>
          </cell>
          <cell r="B5045" t="str">
            <v>230349 BELT BRUSH M 1 PZA</v>
          </cell>
          <cell r="C5045">
            <v>1</v>
          </cell>
          <cell r="D5045">
            <v>1</v>
          </cell>
          <cell r="E5045" t="str">
            <v>Sobre Pedido</v>
          </cell>
          <cell r="F5045">
            <v>14</v>
          </cell>
        </row>
        <row r="5046">
          <cell r="A5046">
            <v>50462</v>
          </cell>
          <cell r="B5046" t="str">
            <v>700098 ASM BRUSH 16 1 PZA</v>
          </cell>
          <cell r="C5046">
            <v>1</v>
          </cell>
          <cell r="D5046">
            <v>1</v>
          </cell>
          <cell r="E5046" t="str">
            <v>Sobre Pedido</v>
          </cell>
          <cell r="F5046">
            <v>21</v>
          </cell>
        </row>
        <row r="5047">
          <cell r="A5047">
            <v>50463</v>
          </cell>
          <cell r="B5047" t="str">
            <v>180633 FILTER EXHAU 1 PZA</v>
          </cell>
          <cell r="C5047">
            <v>1</v>
          </cell>
          <cell r="D5047">
            <v>1</v>
          </cell>
          <cell r="E5047" t="str">
            <v>Sobre Pedido</v>
          </cell>
          <cell r="F5047">
            <v>14</v>
          </cell>
        </row>
        <row r="5048">
          <cell r="A5048">
            <v>50464</v>
          </cell>
          <cell r="B5048" t="str">
            <v>130398 MOTOR BRUSH 1 PZA</v>
          </cell>
          <cell r="C5048">
            <v>1</v>
          </cell>
          <cell r="D5048">
            <v>1</v>
          </cell>
          <cell r="E5048" t="str">
            <v>Sobre Pedido</v>
          </cell>
          <cell r="F5048">
            <v>21</v>
          </cell>
        </row>
        <row r="5049">
          <cell r="A5049">
            <v>50465</v>
          </cell>
          <cell r="B5049" t="str">
            <v>130988 MOTOR VACUUM 1 PZA</v>
          </cell>
          <cell r="C5049">
            <v>1</v>
          </cell>
          <cell r="D5049">
            <v>1</v>
          </cell>
          <cell r="E5049" t="str">
            <v>Sobre Pedido</v>
          </cell>
          <cell r="F5049">
            <v>21</v>
          </cell>
        </row>
        <row r="5050">
          <cell r="A5050">
            <v>50466</v>
          </cell>
          <cell r="B5050" t="str">
            <v>25089 MOTOR BRUSH A 1 PZA</v>
          </cell>
          <cell r="C5050">
            <v>1</v>
          </cell>
          <cell r="D5050">
            <v>1</v>
          </cell>
          <cell r="E5050" t="str">
            <v>Sobre Pedido</v>
          </cell>
          <cell r="F5050">
            <v>49</v>
          </cell>
        </row>
        <row r="5051">
          <cell r="A5051">
            <v>50467</v>
          </cell>
          <cell r="B5051" t="str">
            <v>20763 CORD RETAINER 1 PZA</v>
          </cell>
          <cell r="C5051">
            <v>1</v>
          </cell>
          <cell r="D5051">
            <v>1</v>
          </cell>
          <cell r="E5051" t="str">
            <v>Sobre Pedido</v>
          </cell>
          <cell r="F5051">
            <v>21</v>
          </cell>
        </row>
        <row r="5052">
          <cell r="A5052">
            <v>50468</v>
          </cell>
          <cell r="B5052" t="str">
            <v>13702 REAR AXLE 1 PZA</v>
          </cell>
          <cell r="C5052">
            <v>1</v>
          </cell>
          <cell r="D5052">
            <v>1</v>
          </cell>
          <cell r="E5052" t="str">
            <v>Sobre Pedido</v>
          </cell>
          <cell r="F5052">
            <v>21</v>
          </cell>
        </row>
        <row r="5053">
          <cell r="A5053">
            <v>50469</v>
          </cell>
          <cell r="B5053" t="str">
            <v>230429 BASE PORTA BALERO</v>
          </cell>
          <cell r="C5053">
            <v>1</v>
          </cell>
          <cell r="D5053">
            <v>1</v>
          </cell>
          <cell r="E5053" t="str">
            <v>Sobre Pedido</v>
          </cell>
          <cell r="F5053">
            <v>14</v>
          </cell>
        </row>
        <row r="5054">
          <cell r="A5054">
            <v>50470</v>
          </cell>
          <cell r="B5054" t="str">
            <v>140125 BALERO DE CEPILLO</v>
          </cell>
          <cell r="C5054">
            <v>1</v>
          </cell>
          <cell r="D5054">
            <v>1</v>
          </cell>
          <cell r="E5054" t="str">
            <v>Sobre Pedido</v>
          </cell>
          <cell r="F5054">
            <v>14</v>
          </cell>
        </row>
        <row r="5055">
          <cell r="A5055">
            <v>50471</v>
          </cell>
          <cell r="B5055" t="str">
            <v>700098 CEPILLO DE 16"</v>
          </cell>
          <cell r="C5055">
            <v>1</v>
          </cell>
          <cell r="D5055">
            <v>1</v>
          </cell>
          <cell r="E5055" t="str">
            <v>Sobre Pedido</v>
          </cell>
          <cell r="F5055">
            <v>14</v>
          </cell>
        </row>
        <row r="5056">
          <cell r="A5056">
            <v>50472</v>
          </cell>
          <cell r="B5056" t="str">
            <v>180633 FILTRO EXTERIOR</v>
          </cell>
          <cell r="C5056">
            <v>1</v>
          </cell>
          <cell r="D5056">
            <v>1</v>
          </cell>
          <cell r="E5056" t="str">
            <v>Sobre Pedido</v>
          </cell>
          <cell r="F5056">
            <v>14</v>
          </cell>
        </row>
        <row r="5057">
          <cell r="A5057">
            <v>50473</v>
          </cell>
          <cell r="B5057" t="str">
            <v>100793 TAPA DE FILTRO Y VISTA</v>
          </cell>
          <cell r="C5057">
            <v>1</v>
          </cell>
          <cell r="D5057">
            <v>1</v>
          </cell>
          <cell r="E5057" t="str">
            <v>Sobre Pedido</v>
          </cell>
          <cell r="F5057">
            <v>14</v>
          </cell>
        </row>
        <row r="5058">
          <cell r="A5058">
            <v>50474</v>
          </cell>
          <cell r="B5058" t="str">
            <v>230348 POLEA DOBLE P/CEPILLO</v>
          </cell>
          <cell r="C5058">
            <v>1</v>
          </cell>
          <cell r="D5058">
            <v>1</v>
          </cell>
          <cell r="E5058" t="str">
            <v>Sobre Pedido</v>
          </cell>
          <cell r="F5058">
            <v>14</v>
          </cell>
        </row>
        <row r="5059">
          <cell r="A5059">
            <v>50475</v>
          </cell>
          <cell r="B5059" t="str">
            <v>100047 BELT MOTOR B 1 PZA</v>
          </cell>
          <cell r="C5059">
            <v>1</v>
          </cell>
          <cell r="D5059">
            <v>1</v>
          </cell>
          <cell r="E5059" t="str">
            <v>Sobre Pedido</v>
          </cell>
          <cell r="F5059">
            <v>21</v>
          </cell>
        </row>
        <row r="5060">
          <cell r="A5060">
            <v>50476</v>
          </cell>
          <cell r="B5060" t="str">
            <v>130990 BOOT SWITCH 1 PZA</v>
          </cell>
          <cell r="C5060">
            <v>1</v>
          </cell>
          <cell r="D5060">
            <v>1</v>
          </cell>
          <cell r="E5060" t="str">
            <v>Sobre Pedido</v>
          </cell>
          <cell r="F5060">
            <v>21</v>
          </cell>
        </row>
        <row r="5061">
          <cell r="A5061">
            <v>50477</v>
          </cell>
          <cell r="B5061" t="str">
            <v>190160 BRUSHES CARB 1 PZA</v>
          </cell>
          <cell r="C5061">
            <v>1</v>
          </cell>
          <cell r="D5061">
            <v>1</v>
          </cell>
          <cell r="E5061" t="str">
            <v>Sobre Pedido</v>
          </cell>
          <cell r="F5061">
            <v>21</v>
          </cell>
        </row>
        <row r="5062">
          <cell r="A5062">
            <v>50478</v>
          </cell>
          <cell r="B5062" t="str">
            <v>160406 HOSE W/CUFF 1 PZA</v>
          </cell>
          <cell r="C5062">
            <v>1</v>
          </cell>
          <cell r="D5062">
            <v>1</v>
          </cell>
          <cell r="E5062" t="str">
            <v>Sobre Pedido</v>
          </cell>
          <cell r="F5062">
            <v>21</v>
          </cell>
        </row>
        <row r="5063">
          <cell r="A5063">
            <v>50479</v>
          </cell>
          <cell r="B5063" t="str">
            <v>28844 ASM BRUSH 26" 1 PZA</v>
          </cell>
          <cell r="C5063">
            <v>1</v>
          </cell>
          <cell r="D5063">
            <v>1</v>
          </cell>
          <cell r="E5063" t="str">
            <v>Sobre Pedido</v>
          </cell>
          <cell r="F5063">
            <v>14</v>
          </cell>
        </row>
        <row r="5064">
          <cell r="A5064">
            <v>50480</v>
          </cell>
          <cell r="B5064" t="str">
            <v>130760 CIRCUIT BREA 1 PZA</v>
          </cell>
          <cell r="C5064">
            <v>1</v>
          </cell>
          <cell r="D5064">
            <v>1</v>
          </cell>
          <cell r="E5064" t="str">
            <v>Sobre Pedido</v>
          </cell>
          <cell r="F5064">
            <v>14</v>
          </cell>
        </row>
        <row r="5065">
          <cell r="A5065">
            <v>50481</v>
          </cell>
          <cell r="B5065" t="str">
            <v>130483 MOTOR VACUUM 1 PZA</v>
          </cell>
          <cell r="C5065">
            <v>1</v>
          </cell>
          <cell r="D5065">
            <v>1</v>
          </cell>
          <cell r="E5065" t="str">
            <v>Sobre Pedido</v>
          </cell>
          <cell r="F5065">
            <v>21</v>
          </cell>
        </row>
        <row r="5066">
          <cell r="A5066">
            <v>50482</v>
          </cell>
          <cell r="B5066" t="str">
            <v>230007 BK PLATE TER 1 PZA</v>
          </cell>
          <cell r="C5066">
            <v>1</v>
          </cell>
          <cell r="D5066">
            <v>1</v>
          </cell>
          <cell r="E5066" t="str">
            <v>Sobre Pedido</v>
          </cell>
          <cell r="F5066">
            <v>21</v>
          </cell>
        </row>
        <row r="5067">
          <cell r="A5067">
            <v>50483</v>
          </cell>
          <cell r="B5067" t="str">
            <v>230557 PLATE LATCH 1 PZA</v>
          </cell>
          <cell r="C5067">
            <v>1</v>
          </cell>
          <cell r="D5067">
            <v>1</v>
          </cell>
          <cell r="E5067" t="str">
            <v>Sobre Pedido</v>
          </cell>
          <cell r="F5067">
            <v>21</v>
          </cell>
        </row>
        <row r="5068">
          <cell r="A5068">
            <v>50484</v>
          </cell>
          <cell r="B5068" t="str">
            <v>230558 PLATE FOOT L 1 PZA</v>
          </cell>
          <cell r="C5068">
            <v>1</v>
          </cell>
          <cell r="D5068">
            <v>1</v>
          </cell>
          <cell r="E5068" t="str">
            <v>Sobre Pedido</v>
          </cell>
          <cell r="F5068">
            <v>21</v>
          </cell>
        </row>
        <row r="5069">
          <cell r="A5069">
            <v>50485</v>
          </cell>
          <cell r="B5069" t="str">
            <v>700003 HEIGHT ADJUS 1 PZA</v>
          </cell>
          <cell r="C5069">
            <v>1</v>
          </cell>
          <cell r="D5069">
            <v>1</v>
          </cell>
          <cell r="E5069" t="str">
            <v>Sobre Pedido</v>
          </cell>
          <cell r="F5069">
            <v>21</v>
          </cell>
        </row>
        <row r="5070">
          <cell r="A5070">
            <v>50486</v>
          </cell>
          <cell r="B5070" t="str">
            <v>26548 ROLLERS BASE 1 PZA</v>
          </cell>
          <cell r="C5070">
            <v>1</v>
          </cell>
          <cell r="D5070">
            <v>1</v>
          </cell>
          <cell r="E5070" t="str">
            <v>Sobre Pedido</v>
          </cell>
          <cell r="F5070">
            <v>14</v>
          </cell>
        </row>
        <row r="5071">
          <cell r="A5071">
            <v>50487</v>
          </cell>
          <cell r="B5071" t="str">
            <v>230563 PLATE 22" SH 1 PZA</v>
          </cell>
          <cell r="C5071">
            <v>1</v>
          </cell>
          <cell r="D5071">
            <v>1</v>
          </cell>
          <cell r="E5071" t="str">
            <v>Sobre Pedido</v>
          </cell>
          <cell r="F5071">
            <v>21</v>
          </cell>
        </row>
        <row r="5072">
          <cell r="A5072">
            <v>50488</v>
          </cell>
          <cell r="B5072" t="str">
            <v>240026 PLATE 16" SH 1 PZA</v>
          </cell>
          <cell r="C5072">
            <v>1</v>
          </cell>
          <cell r="D5072">
            <v>1</v>
          </cell>
          <cell r="E5072" t="str">
            <v>Sobre Pedido</v>
          </cell>
          <cell r="F5072">
            <v>21</v>
          </cell>
        </row>
        <row r="5073">
          <cell r="A5073">
            <v>50489</v>
          </cell>
          <cell r="B5073" t="str">
            <v>100122 GASKET VACUU 1 PZA</v>
          </cell>
          <cell r="C5073">
            <v>1</v>
          </cell>
          <cell r="D5073">
            <v>1</v>
          </cell>
          <cell r="E5073" t="str">
            <v>Sobre Pedido</v>
          </cell>
          <cell r="F5073">
            <v>21</v>
          </cell>
        </row>
        <row r="5074">
          <cell r="A5074">
            <v>50490</v>
          </cell>
          <cell r="B5074" t="str">
            <v>240033 RING VACUUM 1 PZA</v>
          </cell>
          <cell r="C5074">
            <v>1</v>
          </cell>
          <cell r="D5074">
            <v>1</v>
          </cell>
          <cell r="E5074" t="str">
            <v>Sobre Pedido</v>
          </cell>
          <cell r="F5074">
            <v>21</v>
          </cell>
        </row>
        <row r="5075">
          <cell r="A5075">
            <v>50491</v>
          </cell>
          <cell r="B5075" t="str">
            <v>230560 WH PLATE EXH 1 PZA</v>
          </cell>
          <cell r="C5075">
            <v>1</v>
          </cell>
          <cell r="D5075">
            <v>1</v>
          </cell>
          <cell r="E5075" t="str">
            <v>Sobre Pedido</v>
          </cell>
          <cell r="F5075">
            <v>21</v>
          </cell>
        </row>
        <row r="5076">
          <cell r="A5076">
            <v>50492</v>
          </cell>
          <cell r="B5076" t="str">
            <v>230561 WH COVER EXH 1 PZA</v>
          </cell>
          <cell r="C5076">
            <v>1</v>
          </cell>
          <cell r="D5076">
            <v>1</v>
          </cell>
          <cell r="E5076" t="str">
            <v>Sobre Pedido</v>
          </cell>
          <cell r="F5076">
            <v>21</v>
          </cell>
        </row>
        <row r="5077">
          <cell r="A5077">
            <v>50493</v>
          </cell>
          <cell r="B5077" t="str">
            <v>230244 HINGE MAGNA 1 PZA</v>
          </cell>
          <cell r="C5077">
            <v>1</v>
          </cell>
          <cell r="D5077">
            <v>1</v>
          </cell>
          <cell r="E5077" t="str">
            <v>Sobre Pedido</v>
          </cell>
          <cell r="F5077">
            <v>21</v>
          </cell>
        </row>
        <row r="5078">
          <cell r="A5078">
            <v>50494</v>
          </cell>
          <cell r="B5078" t="str">
            <v>230694 WH PLATE COV 1 PZA</v>
          </cell>
          <cell r="C5078">
            <v>1</v>
          </cell>
          <cell r="D5078">
            <v>1</v>
          </cell>
          <cell r="E5078" t="str">
            <v>Sobre Pedido</v>
          </cell>
          <cell r="F5078">
            <v>21</v>
          </cell>
        </row>
        <row r="5079">
          <cell r="A5079">
            <v>50495</v>
          </cell>
          <cell r="B5079" t="str">
            <v>230005 SUPPORT WIRE 1 PZA</v>
          </cell>
          <cell r="C5079">
            <v>1</v>
          </cell>
          <cell r="D5079">
            <v>1</v>
          </cell>
          <cell r="E5079" t="str">
            <v>Sobre Pedido</v>
          </cell>
          <cell r="F5079">
            <v>21</v>
          </cell>
        </row>
        <row r="5080">
          <cell r="A5080">
            <v>50496</v>
          </cell>
          <cell r="B5080" t="str">
            <v>102527 TUFCOTE EMBO 1 PZA</v>
          </cell>
          <cell r="C5080">
            <v>1</v>
          </cell>
          <cell r="D5080">
            <v>1</v>
          </cell>
          <cell r="E5080" t="str">
            <v>Sobre Pedido</v>
          </cell>
          <cell r="F5080">
            <v>21</v>
          </cell>
        </row>
        <row r="5081">
          <cell r="A5081">
            <v>50497</v>
          </cell>
          <cell r="B5081" t="str">
            <v>140937 LATCH DRAW-PLYPRPLINE W</v>
          </cell>
          <cell r="C5081">
            <v>1</v>
          </cell>
          <cell r="D5081">
            <v>1</v>
          </cell>
          <cell r="E5081" t="str">
            <v>Sobre Pedido</v>
          </cell>
          <cell r="F5081">
            <v>21</v>
          </cell>
        </row>
        <row r="5082">
          <cell r="A5082">
            <v>50498</v>
          </cell>
          <cell r="B5082" t="str">
            <v>130219 CORD 18/3 50" BLACK SJT</v>
          </cell>
          <cell r="C5082">
            <v>1</v>
          </cell>
          <cell r="D5082">
            <v>1</v>
          </cell>
          <cell r="E5082" t="str">
            <v>Sobre Pedido</v>
          </cell>
          <cell r="F5082">
            <v>21</v>
          </cell>
        </row>
        <row r="5083">
          <cell r="A5083">
            <v>50499</v>
          </cell>
          <cell r="B5083" t="str">
            <v>100047 BELT BRUSH DRIVE MAGNA</v>
          </cell>
          <cell r="C5083">
            <v>1</v>
          </cell>
          <cell r="D5083">
            <v>1</v>
          </cell>
          <cell r="E5083" t="str">
            <v>Sobre Pedido</v>
          </cell>
          <cell r="F5083">
            <v>21</v>
          </cell>
        </row>
        <row r="5084">
          <cell r="A5084">
            <v>50500</v>
          </cell>
          <cell r="B5084" t="str">
            <v>4109 WHEEL 4" X 1" W/3/8 GRAY</v>
          </cell>
          <cell r="C5084">
            <v>1</v>
          </cell>
          <cell r="D5084">
            <v>1</v>
          </cell>
          <cell r="E5084" t="str">
            <v>Sobre Pedido</v>
          </cell>
          <cell r="F5084">
            <v>21</v>
          </cell>
        </row>
        <row r="5085">
          <cell r="A5085">
            <v>50501</v>
          </cell>
          <cell r="B5085" t="str">
            <v>100139 GASKET EXHAUST MAGNA TW</v>
          </cell>
          <cell r="C5085">
            <v>1</v>
          </cell>
          <cell r="D5085">
            <v>1</v>
          </cell>
          <cell r="E5085" t="str">
            <v>Sobre Pedido</v>
          </cell>
          <cell r="F5085">
            <v>21</v>
          </cell>
        </row>
        <row r="5086">
          <cell r="A5086">
            <v>50502</v>
          </cell>
          <cell r="B5086" t="str">
            <v>140326 CLAMP NYLON 1/8" IN NAT</v>
          </cell>
          <cell r="C5086">
            <v>1</v>
          </cell>
          <cell r="D5086">
            <v>1</v>
          </cell>
          <cell r="E5086" t="str">
            <v>Sobre Pedido</v>
          </cell>
          <cell r="F5086">
            <v>21</v>
          </cell>
        </row>
        <row r="5087">
          <cell r="A5087">
            <v>50503</v>
          </cell>
          <cell r="B5087" t="str">
            <v>201000 NOZZLE 1/8 V-JET BRASS</v>
          </cell>
          <cell r="C5087">
            <v>1</v>
          </cell>
          <cell r="D5087">
            <v>1</v>
          </cell>
          <cell r="E5087" t="str">
            <v>Sobre Pedido</v>
          </cell>
          <cell r="F5087">
            <v>21</v>
          </cell>
        </row>
        <row r="5088">
          <cell r="A5088">
            <v>50504</v>
          </cell>
          <cell r="B5088" t="str">
            <v>100139 GASKET EXHAUST</v>
          </cell>
          <cell r="C5088">
            <v>1</v>
          </cell>
          <cell r="D5088">
            <v>1</v>
          </cell>
          <cell r="E5088" t="str">
            <v>Sobre Pedido</v>
          </cell>
          <cell r="F5088">
            <v>21</v>
          </cell>
        </row>
        <row r="5089">
          <cell r="A5089">
            <v>50505</v>
          </cell>
          <cell r="B5089" t="str">
            <v>GASKET RCAR DOOR</v>
          </cell>
          <cell r="C5089">
            <v>1</v>
          </cell>
          <cell r="D5089">
            <v>1</v>
          </cell>
          <cell r="E5089" t="str">
            <v>Sobre Pedido</v>
          </cell>
          <cell r="F5089">
            <v>21</v>
          </cell>
        </row>
        <row r="5090">
          <cell r="A5090">
            <v>50506</v>
          </cell>
          <cell r="B5090" t="str">
            <v>240027 PLATE BRUSH MOTOR MOUNT</v>
          </cell>
          <cell r="C5090">
            <v>1</v>
          </cell>
          <cell r="D5090">
            <v>1</v>
          </cell>
          <cell r="E5090" t="str">
            <v>Sobre Pedido</v>
          </cell>
          <cell r="F5090">
            <v>21</v>
          </cell>
        </row>
        <row r="5091">
          <cell r="A5091">
            <v>50507</v>
          </cell>
          <cell r="B5091" t="str">
            <v>103053 HANDLE LATCH</v>
          </cell>
          <cell r="C5091">
            <v>1</v>
          </cell>
          <cell r="D5091">
            <v>1</v>
          </cell>
          <cell r="E5091" t="str">
            <v>Sobre Pedido</v>
          </cell>
          <cell r="F5091">
            <v>21</v>
          </cell>
        </row>
        <row r="5092">
          <cell r="A5092">
            <v>50508</v>
          </cell>
          <cell r="B5092" t="str">
            <v>26538 POLLEY MOTOR</v>
          </cell>
          <cell r="C5092">
            <v>1</v>
          </cell>
          <cell r="D5092">
            <v>1</v>
          </cell>
          <cell r="E5092" t="str">
            <v>Sobre Pedido</v>
          </cell>
          <cell r="F5092">
            <v>21</v>
          </cell>
        </row>
        <row r="5093">
          <cell r="A5093">
            <v>50509</v>
          </cell>
          <cell r="B5093" t="str">
            <v>700865 ASM BRUSH 22"</v>
          </cell>
          <cell r="C5093">
            <v>1</v>
          </cell>
          <cell r="D5093">
            <v>1</v>
          </cell>
          <cell r="E5093" t="str">
            <v>Sobre Pedido</v>
          </cell>
          <cell r="F5093">
            <v>21</v>
          </cell>
        </row>
        <row r="5094">
          <cell r="A5094">
            <v>50510</v>
          </cell>
          <cell r="B5094" t="str">
            <v>240035 ASM BRUSH 16"</v>
          </cell>
          <cell r="C5094">
            <v>1</v>
          </cell>
          <cell r="D5094">
            <v>1</v>
          </cell>
          <cell r="E5094" t="str">
            <v>Sobre Pedido</v>
          </cell>
          <cell r="F5094">
            <v>21</v>
          </cell>
        </row>
        <row r="5095">
          <cell r="A5095">
            <v>50511</v>
          </cell>
          <cell r="B5095" t="str">
            <v>700865 ASM BRUSH 22"</v>
          </cell>
          <cell r="C5095">
            <v>1</v>
          </cell>
          <cell r="D5095">
            <v>1</v>
          </cell>
          <cell r="E5095" t="str">
            <v>Sobre Pedido</v>
          </cell>
          <cell r="F5095">
            <v>21</v>
          </cell>
        </row>
        <row r="5096">
          <cell r="A5096">
            <v>50512</v>
          </cell>
          <cell r="B5096" t="str">
            <v>130418 MOTOR VACUUM 1 PZA</v>
          </cell>
          <cell r="C5096">
            <v>1</v>
          </cell>
          <cell r="D5096">
            <v>1</v>
          </cell>
          <cell r="E5096" t="str">
            <v>Sobre Pedido</v>
          </cell>
          <cell r="F5096">
            <v>21</v>
          </cell>
        </row>
        <row r="5097">
          <cell r="A5097">
            <v>50513</v>
          </cell>
          <cell r="B5097" t="str">
            <v>230786 FILTER HEPA 1 PZA</v>
          </cell>
          <cell r="C5097">
            <v>1</v>
          </cell>
          <cell r="D5097">
            <v>1</v>
          </cell>
          <cell r="E5097" t="str">
            <v>Sobre Pedido</v>
          </cell>
          <cell r="F5097">
            <v>21</v>
          </cell>
        </row>
        <row r="5098">
          <cell r="A5098">
            <v>50514</v>
          </cell>
          <cell r="B5098" t="str">
            <v>130647 SWITCH ROCKE 1 PZA</v>
          </cell>
          <cell r="C5098">
            <v>1</v>
          </cell>
          <cell r="D5098">
            <v>1</v>
          </cell>
          <cell r="E5098" t="str">
            <v>Sobre Pedido</v>
          </cell>
          <cell r="F5098">
            <v>14</v>
          </cell>
        </row>
        <row r="5099">
          <cell r="A5099">
            <v>50515</v>
          </cell>
          <cell r="B5099" t="str">
            <v>160475 HOSE VAC 1 1 1 PZA</v>
          </cell>
          <cell r="C5099">
            <v>1</v>
          </cell>
          <cell r="D5099">
            <v>1</v>
          </cell>
          <cell r="E5099" t="str">
            <v>Sobre Pedido</v>
          </cell>
          <cell r="F5099">
            <v>14</v>
          </cell>
        </row>
        <row r="5100">
          <cell r="A5100">
            <v>50516</v>
          </cell>
          <cell r="B5100" t="str">
            <v>180639 FILTER VAC M 1 PZA</v>
          </cell>
          <cell r="C5100">
            <v>1</v>
          </cell>
          <cell r="D5100">
            <v>1</v>
          </cell>
          <cell r="E5100" t="str">
            <v>Sobre Pedido</v>
          </cell>
          <cell r="F5100">
            <v>21</v>
          </cell>
        </row>
        <row r="5101">
          <cell r="A5101">
            <v>50517</v>
          </cell>
          <cell r="B5101" t="str">
            <v>160471 CUFF HOSE 1 - 1 1/2</v>
          </cell>
          <cell r="C5101">
            <v>1</v>
          </cell>
          <cell r="D5101">
            <v>1</v>
          </cell>
          <cell r="E5101" t="str">
            <v>Sobre Pedido</v>
          </cell>
          <cell r="F5101">
            <v>14</v>
          </cell>
        </row>
        <row r="5102">
          <cell r="A5102">
            <v>50518</v>
          </cell>
          <cell r="B5102" t="str">
            <v>160629 HOSE 2" X 24 1 PZA</v>
          </cell>
          <cell r="C5102">
            <v>1</v>
          </cell>
          <cell r="D5102">
            <v>1</v>
          </cell>
          <cell r="E5102" t="str">
            <v>Sobre Pedido</v>
          </cell>
          <cell r="F5102">
            <v>21</v>
          </cell>
        </row>
        <row r="5103">
          <cell r="A5103">
            <v>50519</v>
          </cell>
          <cell r="B5103" t="str">
            <v>180628 SCREEN CLEAN 1 PZA</v>
          </cell>
          <cell r="C5103">
            <v>1</v>
          </cell>
          <cell r="D5103">
            <v>1</v>
          </cell>
          <cell r="E5103" t="str">
            <v>Sobre Pedido</v>
          </cell>
          <cell r="F5103">
            <v>21</v>
          </cell>
        </row>
        <row r="5104">
          <cell r="A5104">
            <v>50520</v>
          </cell>
          <cell r="B5104" t="str">
            <v>100103 LID ASSEMBLY 1 PZA</v>
          </cell>
          <cell r="C5104">
            <v>1</v>
          </cell>
          <cell r="D5104">
            <v>1</v>
          </cell>
          <cell r="E5104" t="str">
            <v>Sobre Pedido</v>
          </cell>
          <cell r="F5104">
            <v>21</v>
          </cell>
        </row>
        <row r="5105">
          <cell r="A5105">
            <v>50521</v>
          </cell>
          <cell r="B5105" t="str">
            <v>501061 ASM DRAIN HO 1 PZA</v>
          </cell>
          <cell r="C5105">
            <v>1</v>
          </cell>
          <cell r="D5105">
            <v>1</v>
          </cell>
          <cell r="E5105" t="str">
            <v>Sobre Pedido</v>
          </cell>
          <cell r="F5105">
            <v>21</v>
          </cell>
        </row>
        <row r="5106">
          <cell r="A5106">
            <v>50522</v>
          </cell>
          <cell r="B5106" t="str">
            <v>602448 STANDPIPE RM 1 PZA</v>
          </cell>
          <cell r="C5106">
            <v>1</v>
          </cell>
          <cell r="D5106">
            <v>1</v>
          </cell>
          <cell r="E5106" t="str">
            <v>Sobre Pedido</v>
          </cell>
          <cell r="F5106">
            <v>21</v>
          </cell>
        </row>
        <row r="5107">
          <cell r="A5107">
            <v>50523</v>
          </cell>
          <cell r="B5107" t="str">
            <v>101255 STANDPIPE P/ 1 PZA</v>
          </cell>
          <cell r="C5107">
            <v>1</v>
          </cell>
          <cell r="D5107">
            <v>1</v>
          </cell>
          <cell r="E5107" t="str">
            <v>Sobre Pedido</v>
          </cell>
          <cell r="F5107">
            <v>21</v>
          </cell>
        </row>
        <row r="5108">
          <cell r="A5108">
            <v>50524</v>
          </cell>
          <cell r="B5108" t="str">
            <v>103009 WHEEL 12 X 1 1 PZA</v>
          </cell>
          <cell r="C5108">
            <v>1</v>
          </cell>
          <cell r="D5108">
            <v>1</v>
          </cell>
          <cell r="E5108" t="str">
            <v>Sobre Pedido</v>
          </cell>
          <cell r="F5108">
            <v>21</v>
          </cell>
        </row>
        <row r="5109">
          <cell r="A5109">
            <v>50525</v>
          </cell>
          <cell r="B5109" t="str">
            <v>130996 MOTOR VAC 5. 1 PZA</v>
          </cell>
          <cell r="C5109">
            <v>1</v>
          </cell>
          <cell r="D5109">
            <v>1</v>
          </cell>
          <cell r="E5109" t="str">
            <v>Sobre Pedido</v>
          </cell>
          <cell r="F5109">
            <v>21</v>
          </cell>
        </row>
        <row r="5110">
          <cell r="A5110">
            <v>50526</v>
          </cell>
          <cell r="B5110" t="str">
            <v>180103 PUMP 100PSI 1 PZA</v>
          </cell>
          <cell r="C5110">
            <v>1</v>
          </cell>
          <cell r="D5110">
            <v>1</v>
          </cell>
          <cell r="E5110" t="str">
            <v>Sobre Pedido</v>
          </cell>
          <cell r="F5110">
            <v>21</v>
          </cell>
        </row>
        <row r="5111">
          <cell r="A5111">
            <v>50527</v>
          </cell>
          <cell r="B5111" t="str">
            <v>11031 BELT 1 PZA</v>
          </cell>
          <cell r="C5111">
            <v>1</v>
          </cell>
          <cell r="D5111">
            <v>1</v>
          </cell>
          <cell r="E5111" t="str">
            <v>Sobre Pedido</v>
          </cell>
          <cell r="F5111">
            <v>21</v>
          </cell>
        </row>
        <row r="5112">
          <cell r="A5112">
            <v>50528</v>
          </cell>
          <cell r="B5112" t="str">
            <v>09019 BRUSH BEARING 1 PZA</v>
          </cell>
          <cell r="C5112">
            <v>1</v>
          </cell>
          <cell r="D5112">
            <v>1</v>
          </cell>
          <cell r="E5112" t="str">
            <v>Sobre Pedido</v>
          </cell>
          <cell r="F5112">
            <v>21</v>
          </cell>
        </row>
        <row r="5113">
          <cell r="A5113">
            <v>50529</v>
          </cell>
          <cell r="B5113" t="str">
            <v>35060 DOME GASKET 1 PZA</v>
          </cell>
          <cell r="C5113">
            <v>1</v>
          </cell>
          <cell r="D5113">
            <v>1</v>
          </cell>
          <cell r="E5113" t="str">
            <v>Sobre Pedido</v>
          </cell>
          <cell r="F5113">
            <v>21</v>
          </cell>
        </row>
        <row r="5114">
          <cell r="A5114">
            <v>50530</v>
          </cell>
          <cell r="B5114" t="str">
            <v>44051 JET SEAL 1 PZA</v>
          </cell>
          <cell r="C5114">
            <v>1</v>
          </cell>
          <cell r="D5114">
            <v>1</v>
          </cell>
          <cell r="E5114" t="str">
            <v>Sobre Pedido</v>
          </cell>
          <cell r="F5114">
            <v>21</v>
          </cell>
        </row>
        <row r="5115">
          <cell r="A5115">
            <v>50531</v>
          </cell>
          <cell r="B5115" t="str">
            <v>47020 PUMP SERVICE 1 PZA</v>
          </cell>
          <cell r="C5115">
            <v>1</v>
          </cell>
          <cell r="D5115">
            <v>1</v>
          </cell>
          <cell r="E5115" t="str">
            <v>Sobre Pedido</v>
          </cell>
          <cell r="F5115">
            <v>21</v>
          </cell>
        </row>
        <row r="5116">
          <cell r="A5116">
            <v>50532</v>
          </cell>
          <cell r="B5116" t="str">
            <v>34140 SCREEN/FILTER 1 PZA</v>
          </cell>
          <cell r="C5116">
            <v>1</v>
          </cell>
          <cell r="D5116">
            <v>1</v>
          </cell>
          <cell r="E5116" t="str">
            <v>Sobre Pedido</v>
          </cell>
          <cell r="F5116">
            <v>21</v>
          </cell>
        </row>
        <row r="5117">
          <cell r="A5117">
            <v>50533</v>
          </cell>
          <cell r="B5117" t="str">
            <v>73250 SCREEN/FILTER 1 PZA</v>
          </cell>
          <cell r="C5117">
            <v>1</v>
          </cell>
          <cell r="D5117">
            <v>1</v>
          </cell>
          <cell r="E5117" t="str">
            <v>Sobre Pedido</v>
          </cell>
          <cell r="F5117">
            <v>21</v>
          </cell>
        </row>
        <row r="5118">
          <cell r="A5118">
            <v>50534</v>
          </cell>
          <cell r="B5118" t="str">
            <v>72074 115V SWITCH 1 PZA</v>
          </cell>
          <cell r="C5118">
            <v>1</v>
          </cell>
          <cell r="D5118">
            <v>1</v>
          </cell>
          <cell r="E5118" t="str">
            <v>Sobre Pedido</v>
          </cell>
          <cell r="F5118">
            <v>21</v>
          </cell>
        </row>
        <row r="5119">
          <cell r="A5119">
            <v>50535</v>
          </cell>
          <cell r="B5119" t="str">
            <v>14924 BRUSH 1 PZA</v>
          </cell>
          <cell r="C5119">
            <v>1</v>
          </cell>
          <cell r="D5119">
            <v>1</v>
          </cell>
          <cell r="E5119" t="str">
            <v>Sobre Pedido</v>
          </cell>
          <cell r="F5119">
            <v>21</v>
          </cell>
        </row>
        <row r="5120">
          <cell r="A5120">
            <v>50536</v>
          </cell>
          <cell r="B5120" t="str">
            <v>53134 VAL MOTOR 1 PZA</v>
          </cell>
          <cell r="C5120">
            <v>1</v>
          </cell>
          <cell r="D5120">
            <v>1</v>
          </cell>
          <cell r="E5120" t="str">
            <v>Sobre Pedido</v>
          </cell>
          <cell r="F5120">
            <v>21</v>
          </cell>
        </row>
        <row r="5121">
          <cell r="A5121">
            <v>50537</v>
          </cell>
          <cell r="B5121" t="str">
            <v>BLOCK, BEARING 230261</v>
          </cell>
          <cell r="C5121">
            <v>1</v>
          </cell>
          <cell r="D5121">
            <v>1</v>
          </cell>
          <cell r="E5121" t="str">
            <v>Sobre Pedido</v>
          </cell>
          <cell r="F5121">
            <v>21</v>
          </cell>
        </row>
        <row r="5122">
          <cell r="A5122">
            <v>50538</v>
          </cell>
          <cell r="B5122" t="str">
            <v>130441 SWITCH MOENT 1 PZA</v>
          </cell>
          <cell r="C5122">
            <v>1</v>
          </cell>
          <cell r="D5122">
            <v>1</v>
          </cell>
          <cell r="E5122" t="str">
            <v>Sobre Pedido</v>
          </cell>
          <cell r="F5122">
            <v>14</v>
          </cell>
        </row>
        <row r="5123">
          <cell r="A5123">
            <v>50539</v>
          </cell>
          <cell r="B5123" t="str">
            <v>130670 BREACKER CIR 1 PZA</v>
          </cell>
          <cell r="C5123">
            <v>1</v>
          </cell>
          <cell r="D5123">
            <v>1</v>
          </cell>
          <cell r="E5123" t="str">
            <v>Sobre Pedido</v>
          </cell>
          <cell r="F5123">
            <v>14</v>
          </cell>
        </row>
        <row r="5124">
          <cell r="A5124">
            <v>50540</v>
          </cell>
          <cell r="B5124" t="str">
            <v>130717 SWITCH ROCKE 1 PZA</v>
          </cell>
          <cell r="C5124">
            <v>1</v>
          </cell>
          <cell r="D5124">
            <v>1</v>
          </cell>
          <cell r="E5124" t="str">
            <v>Sobre Pedido</v>
          </cell>
          <cell r="F5124">
            <v>14</v>
          </cell>
        </row>
        <row r="5125">
          <cell r="A5125">
            <v>50541</v>
          </cell>
          <cell r="B5125" t="str">
            <v>210033 VALVE SOLENO 1 PZA</v>
          </cell>
          <cell r="C5125">
            <v>1</v>
          </cell>
          <cell r="D5125">
            <v>1</v>
          </cell>
          <cell r="E5125" t="str">
            <v>Sobre Pedido</v>
          </cell>
          <cell r="F5125">
            <v>21</v>
          </cell>
        </row>
        <row r="5126">
          <cell r="A5126">
            <v>50542</v>
          </cell>
          <cell r="B5126" t="str">
            <v>230507 BELT BRUSH D 1 PZA</v>
          </cell>
          <cell r="C5126">
            <v>1</v>
          </cell>
          <cell r="D5126">
            <v>1</v>
          </cell>
          <cell r="E5126" t="str">
            <v>Sobre Pedido</v>
          </cell>
          <cell r="F5126">
            <v>14</v>
          </cell>
        </row>
        <row r="5127">
          <cell r="A5127">
            <v>50543</v>
          </cell>
          <cell r="B5127" t="str">
            <v>240004 BRUSH CYLIND 1 PZA</v>
          </cell>
          <cell r="C5127">
            <v>1</v>
          </cell>
          <cell r="D5127">
            <v>1</v>
          </cell>
          <cell r="E5127" t="str">
            <v>Sobre Pedido</v>
          </cell>
          <cell r="F5127">
            <v>14</v>
          </cell>
        </row>
        <row r="5128">
          <cell r="A5128">
            <v>50544</v>
          </cell>
          <cell r="B5128" t="str">
            <v>701005 ASM DOME (IN 1 PZA</v>
          </cell>
          <cell r="C5128">
            <v>1</v>
          </cell>
          <cell r="D5128">
            <v>1</v>
          </cell>
          <cell r="E5128" t="str">
            <v>Sobre Pedido</v>
          </cell>
          <cell r="F5128">
            <v>14</v>
          </cell>
        </row>
        <row r="5129">
          <cell r="A5129">
            <v>50545</v>
          </cell>
          <cell r="B5129" t="str">
            <v>578337000 BREACKER 1 PZA</v>
          </cell>
          <cell r="C5129">
            <v>1</v>
          </cell>
          <cell r="D5129">
            <v>1</v>
          </cell>
          <cell r="E5129" t="str">
            <v>Sobre Pedido</v>
          </cell>
          <cell r="F5129">
            <v>14</v>
          </cell>
        </row>
        <row r="5130">
          <cell r="A5130">
            <v>50546</v>
          </cell>
          <cell r="B5130" t="str">
            <v>160186 25ï HOSE SOW 1 PZA</v>
          </cell>
          <cell r="C5130">
            <v>1</v>
          </cell>
          <cell r="D5130">
            <v>1</v>
          </cell>
          <cell r="E5130" t="str">
            <v>Sobre Pedido</v>
          </cell>
          <cell r="F5130">
            <v>21</v>
          </cell>
        </row>
        <row r="5131">
          <cell r="A5131">
            <v>50547</v>
          </cell>
          <cell r="B5131" t="str">
            <v>600048 FLOOR TOOL 1 1 PZA</v>
          </cell>
          <cell r="C5131">
            <v>1</v>
          </cell>
          <cell r="D5131">
            <v>1</v>
          </cell>
          <cell r="E5131" t="str">
            <v>Sobre Pedido</v>
          </cell>
          <cell r="F5131">
            <v>21</v>
          </cell>
        </row>
        <row r="5132">
          <cell r="A5132">
            <v>50548</v>
          </cell>
          <cell r="B5132" t="str">
            <v>160401 HOSE VAC  1 1 PZA</v>
          </cell>
          <cell r="C5132">
            <v>1</v>
          </cell>
          <cell r="D5132">
            <v>1</v>
          </cell>
          <cell r="E5132" t="str">
            <v>Sobre Pedido</v>
          </cell>
          <cell r="F5132">
            <v>21</v>
          </cell>
        </row>
        <row r="5133">
          <cell r="A5133">
            <v>50549</v>
          </cell>
          <cell r="B5133" t="str">
            <v>130416 MOTOR VAC 5. 1 PZA</v>
          </cell>
          <cell r="C5133">
            <v>1</v>
          </cell>
          <cell r="D5133">
            <v>1</v>
          </cell>
          <cell r="E5133" t="str">
            <v>Sobre Pedido</v>
          </cell>
          <cell r="F5133">
            <v>21</v>
          </cell>
        </row>
        <row r="5134">
          <cell r="A5134">
            <v>50550</v>
          </cell>
          <cell r="B5134" t="str">
            <v>130471 MOTOR BRUSH 1 PZA</v>
          </cell>
          <cell r="C5134">
            <v>1</v>
          </cell>
          <cell r="D5134">
            <v>1</v>
          </cell>
          <cell r="E5134" t="str">
            <v>Sobre Pedido</v>
          </cell>
          <cell r="F5134">
            <v>21</v>
          </cell>
        </row>
        <row r="5135">
          <cell r="A5135">
            <v>50551</v>
          </cell>
          <cell r="B5135" t="str">
            <v>200956 SHOE 16" FLOOR TOOL</v>
          </cell>
          <cell r="C5135">
            <v>1</v>
          </cell>
          <cell r="D5135">
            <v>1</v>
          </cell>
          <cell r="E5135" t="str">
            <v>Sobre Pedido</v>
          </cell>
          <cell r="F5135">
            <v>21</v>
          </cell>
        </row>
        <row r="5136">
          <cell r="A5136">
            <v>50552</v>
          </cell>
          <cell r="B5136" t="str">
            <v>201010 NOZZLE BRASS</v>
          </cell>
          <cell r="C5136">
            <v>1</v>
          </cell>
          <cell r="D5136">
            <v>1</v>
          </cell>
          <cell r="E5136" t="str">
            <v>Sobre Pedido</v>
          </cell>
          <cell r="F5136">
            <v>21</v>
          </cell>
        </row>
        <row r="5137">
          <cell r="A5137">
            <v>50553</v>
          </cell>
          <cell r="B5137" t="str">
            <v>160464 HOSE VAC 1 1/2 X 51 W/C</v>
          </cell>
          <cell r="C5137">
            <v>1</v>
          </cell>
          <cell r="D5137">
            <v>1</v>
          </cell>
          <cell r="E5137" t="str">
            <v>Sobre Pedido</v>
          </cell>
          <cell r="F5137">
            <v>21</v>
          </cell>
        </row>
        <row r="5138">
          <cell r="A5138">
            <v>50554</v>
          </cell>
          <cell r="B5138" t="str">
            <v>180103 SOWTION PUMP 100PSI</v>
          </cell>
          <cell r="C5138">
            <v>1</v>
          </cell>
          <cell r="D5138">
            <v>1</v>
          </cell>
          <cell r="E5138" t="str">
            <v>Sobre Pedido</v>
          </cell>
          <cell r="F5138">
            <v>21</v>
          </cell>
        </row>
        <row r="5139">
          <cell r="A5139">
            <v>50555</v>
          </cell>
          <cell r="B5139" t="str">
            <v>190129 PROSURE SWITCH</v>
          </cell>
          <cell r="C5139">
            <v>1</v>
          </cell>
          <cell r="D5139">
            <v>1</v>
          </cell>
          <cell r="E5139" t="str">
            <v>Sobre Pedido</v>
          </cell>
          <cell r="F5139">
            <v>21</v>
          </cell>
        </row>
        <row r="5140">
          <cell r="A5140">
            <v>50556</v>
          </cell>
          <cell r="B5140" t="str">
            <v>190131 SERVICE KIT</v>
          </cell>
          <cell r="C5140">
            <v>1</v>
          </cell>
          <cell r="D5140">
            <v>1</v>
          </cell>
          <cell r="E5140" t="str">
            <v>Sobre Pedido</v>
          </cell>
          <cell r="F5140">
            <v>14</v>
          </cell>
        </row>
        <row r="5141">
          <cell r="A5141">
            <v>50557</v>
          </cell>
          <cell r="B5141" t="str">
            <v>240004 BRUSH CYLINGER</v>
          </cell>
          <cell r="C5141">
            <v>1</v>
          </cell>
          <cell r="D5141">
            <v>1</v>
          </cell>
          <cell r="E5141" t="str">
            <v>Sobre Pedido</v>
          </cell>
          <cell r="F5141">
            <v>14</v>
          </cell>
        </row>
        <row r="5142">
          <cell r="A5142">
            <v>50558</v>
          </cell>
          <cell r="B5142" t="str">
            <v>230506 PULLEY MOTOR</v>
          </cell>
          <cell r="C5142">
            <v>1</v>
          </cell>
          <cell r="D5142">
            <v>1</v>
          </cell>
          <cell r="E5142" t="str">
            <v>Sobre Pedido</v>
          </cell>
          <cell r="F5142">
            <v>14</v>
          </cell>
        </row>
        <row r="5143">
          <cell r="A5143">
            <v>50559</v>
          </cell>
          <cell r="B5143" t="str">
            <v>230505 POLEA DE CEPILLO</v>
          </cell>
          <cell r="C5143">
            <v>1</v>
          </cell>
          <cell r="D5143">
            <v>1</v>
          </cell>
          <cell r="E5143" t="str">
            <v>Sobre Pedido</v>
          </cell>
          <cell r="F5143">
            <v>14</v>
          </cell>
        </row>
        <row r="5144">
          <cell r="A5144">
            <v>50560</v>
          </cell>
          <cell r="B5144" t="str">
            <v>39352 HOSE 1/2 IDX8 1 PZA</v>
          </cell>
          <cell r="C5144">
            <v>1</v>
          </cell>
          <cell r="D5144">
            <v>1</v>
          </cell>
          <cell r="E5144" t="str">
            <v>Sobre Pedido</v>
          </cell>
          <cell r="F5144">
            <v>21</v>
          </cell>
        </row>
        <row r="5145">
          <cell r="A5145">
            <v>50561</v>
          </cell>
          <cell r="B5145" t="str">
            <v>103059 WHEEL 10 X 1.75 GREY</v>
          </cell>
          <cell r="C5145">
            <v>1</v>
          </cell>
          <cell r="D5145">
            <v>1</v>
          </cell>
          <cell r="E5145" t="str">
            <v>Sobre Pedido</v>
          </cell>
          <cell r="F5145">
            <v>21</v>
          </cell>
        </row>
        <row r="5146">
          <cell r="A5146">
            <v>50562</v>
          </cell>
          <cell r="B5146" t="str">
            <v>100112 DOME VACUUM EAGLE</v>
          </cell>
          <cell r="C5146">
            <v>1</v>
          </cell>
          <cell r="D5146">
            <v>1</v>
          </cell>
          <cell r="E5146" t="str">
            <v>Sobre Pedido</v>
          </cell>
          <cell r="F5146">
            <v>21</v>
          </cell>
        </row>
        <row r="5147">
          <cell r="A5147">
            <v>50563</v>
          </cell>
          <cell r="B5147" t="str">
            <v>53036 VAC MOTOR 1 PZA</v>
          </cell>
          <cell r="C5147">
            <v>1</v>
          </cell>
          <cell r="D5147">
            <v>1</v>
          </cell>
          <cell r="E5147" t="str">
            <v>Sobre Pedido</v>
          </cell>
          <cell r="F5147">
            <v>21</v>
          </cell>
        </row>
        <row r="5148">
          <cell r="A5148">
            <v>50564</v>
          </cell>
          <cell r="B5148" t="str">
            <v>103059 WHEEL 25.4 CM.</v>
          </cell>
          <cell r="C5148">
            <v>1</v>
          </cell>
          <cell r="D5148">
            <v>1</v>
          </cell>
          <cell r="E5148" t="str">
            <v>Sobre Pedido</v>
          </cell>
          <cell r="F5148">
            <v>21</v>
          </cell>
        </row>
        <row r="5149">
          <cell r="A5149">
            <v>50565</v>
          </cell>
          <cell r="B5149" t="str">
            <v>35016 DOME GASKET 1 PZA</v>
          </cell>
          <cell r="C5149">
            <v>1</v>
          </cell>
          <cell r="D5149">
            <v>1</v>
          </cell>
          <cell r="E5149" t="str">
            <v>Sobre Pedido</v>
          </cell>
          <cell r="F5149">
            <v>14</v>
          </cell>
        </row>
        <row r="5150">
          <cell r="A5150">
            <v>50566</v>
          </cell>
          <cell r="B5150" t="str">
            <v>230505 POLEA DENTADA P/BANDA</v>
          </cell>
          <cell r="C5150">
            <v>1</v>
          </cell>
          <cell r="D5150">
            <v>1</v>
          </cell>
          <cell r="E5150" t="str">
            <v>Sobre Pedido</v>
          </cell>
          <cell r="F5150">
            <v>14</v>
          </cell>
        </row>
        <row r="5151">
          <cell r="A5151">
            <v>50567</v>
          </cell>
          <cell r="B5151" t="str">
            <v>230363 BUJE PLAST.P/EJE CEPILL</v>
          </cell>
          <cell r="C5151">
            <v>1</v>
          </cell>
          <cell r="D5151">
            <v>1</v>
          </cell>
          <cell r="E5151" t="str">
            <v>Sobre Pedido</v>
          </cell>
          <cell r="F5151">
            <v>14</v>
          </cell>
        </row>
        <row r="5152">
          <cell r="A5152">
            <v>50568</v>
          </cell>
          <cell r="B5152" t="str">
            <v>100005 JUNTAS P/CHUMACER.CEPIL</v>
          </cell>
          <cell r="C5152">
            <v>1</v>
          </cell>
          <cell r="D5152">
            <v>1</v>
          </cell>
          <cell r="E5152" t="str">
            <v>Sobre Pedido</v>
          </cell>
          <cell r="F5152">
            <v>14</v>
          </cell>
        </row>
        <row r="5153">
          <cell r="A5153">
            <v>50569</v>
          </cell>
          <cell r="B5153" t="str">
            <v>140125 PORTAVALERO DE CEPILLO</v>
          </cell>
          <cell r="C5153">
            <v>1</v>
          </cell>
          <cell r="D5153">
            <v>1</v>
          </cell>
          <cell r="E5153" t="str">
            <v>Sobre Pedido</v>
          </cell>
          <cell r="F5153">
            <v>14</v>
          </cell>
        </row>
        <row r="5154">
          <cell r="A5154">
            <v>50570</v>
          </cell>
          <cell r="B5154" t="str">
            <v>14635 CIRCUIT BREAK 1 PZA</v>
          </cell>
          <cell r="C5154">
            <v>1</v>
          </cell>
          <cell r="D5154">
            <v>1</v>
          </cell>
          <cell r="E5154" t="str">
            <v>Sobre Pedido</v>
          </cell>
          <cell r="F5154">
            <v>14</v>
          </cell>
        </row>
        <row r="5155">
          <cell r="A5155">
            <v>50571</v>
          </cell>
          <cell r="B5155" t="str">
            <v>100049 COJINETES P/BALERO</v>
          </cell>
          <cell r="C5155">
            <v>1</v>
          </cell>
          <cell r="D5155">
            <v>1</v>
          </cell>
          <cell r="E5155" t="str">
            <v>Sobre Pedido</v>
          </cell>
          <cell r="F5155">
            <v>14</v>
          </cell>
        </row>
        <row r="5156">
          <cell r="A5156">
            <v>50572</v>
          </cell>
          <cell r="B5156" t="str">
            <v>230257 EJE DEL CEPILLO</v>
          </cell>
          <cell r="C5156">
            <v>1</v>
          </cell>
          <cell r="D5156">
            <v>1</v>
          </cell>
          <cell r="E5156" t="str">
            <v>Sobre Pedido</v>
          </cell>
          <cell r="F5156">
            <v>14</v>
          </cell>
        </row>
        <row r="5157">
          <cell r="A5157">
            <v>50573</v>
          </cell>
          <cell r="B5157" t="str">
            <v>140234 TUERCA P/EJE DEL CEPILL</v>
          </cell>
          <cell r="C5157">
            <v>1</v>
          </cell>
          <cell r="D5157">
            <v>1</v>
          </cell>
          <cell r="E5157" t="str">
            <v>Sobre Pedido</v>
          </cell>
          <cell r="F5157">
            <v>14</v>
          </cell>
        </row>
        <row r="5158">
          <cell r="A5158">
            <v>50574</v>
          </cell>
          <cell r="B5158" t="str">
            <v>100870 TANQUE DE RECUPERACION</v>
          </cell>
          <cell r="C5158">
            <v>1</v>
          </cell>
          <cell r="D5158">
            <v>1</v>
          </cell>
          <cell r="E5158" t="str">
            <v>Sobre Pedido</v>
          </cell>
          <cell r="F5158">
            <v>21</v>
          </cell>
        </row>
        <row r="5159">
          <cell r="A5159">
            <v>50575</v>
          </cell>
          <cell r="B5159" t="str">
            <v>130304 RECTIFIER BRIDGE 600 V.</v>
          </cell>
          <cell r="C5159">
            <v>1</v>
          </cell>
          <cell r="D5159">
            <v>1</v>
          </cell>
          <cell r="E5159" t="str">
            <v>Sobre Pedido</v>
          </cell>
          <cell r="F5159">
            <v>14</v>
          </cell>
        </row>
        <row r="5160">
          <cell r="A5160">
            <v>50576</v>
          </cell>
          <cell r="B5160" t="str">
            <v>100042 GASKET RECOVERY DOME</v>
          </cell>
          <cell r="C5160">
            <v>1</v>
          </cell>
          <cell r="D5160">
            <v>1</v>
          </cell>
          <cell r="E5160" t="str">
            <v>Sobre Pedido</v>
          </cell>
          <cell r="F5160">
            <v>14</v>
          </cell>
        </row>
        <row r="5161">
          <cell r="A5161">
            <v>50577</v>
          </cell>
          <cell r="B5161" t="str">
            <v>701061 ASM DRAIN PLUG</v>
          </cell>
          <cell r="C5161">
            <v>1</v>
          </cell>
          <cell r="D5161">
            <v>1</v>
          </cell>
          <cell r="E5161" t="str">
            <v>Sobre Pedido</v>
          </cell>
          <cell r="F5161">
            <v>21</v>
          </cell>
        </row>
        <row r="5162">
          <cell r="A5162">
            <v>50578</v>
          </cell>
          <cell r="B5162" t="str">
            <v>160424 HOSE CLEAN OUT 1.5X36"</v>
          </cell>
          <cell r="C5162">
            <v>1</v>
          </cell>
          <cell r="D5162">
            <v>1</v>
          </cell>
          <cell r="E5162" t="str">
            <v>Sobre Pedido</v>
          </cell>
          <cell r="F5162">
            <v>21</v>
          </cell>
        </row>
        <row r="5163">
          <cell r="A5163">
            <v>50579</v>
          </cell>
          <cell r="B5163" t="str">
            <v>140441 SPRING</v>
          </cell>
          <cell r="C5163">
            <v>1</v>
          </cell>
          <cell r="D5163">
            <v>1</v>
          </cell>
          <cell r="E5163" t="str">
            <v>Sobre Pedido</v>
          </cell>
          <cell r="F5163">
            <v>21</v>
          </cell>
        </row>
        <row r="5164">
          <cell r="A5164">
            <v>50580</v>
          </cell>
          <cell r="B5164" t="str">
            <v>230264 BK CLAMP SPRAY BAR</v>
          </cell>
          <cell r="C5164">
            <v>1</v>
          </cell>
          <cell r="D5164">
            <v>1</v>
          </cell>
          <cell r="E5164" t="str">
            <v>Sobre Pedido</v>
          </cell>
          <cell r="F5164">
            <v>21</v>
          </cell>
        </row>
        <row r="5165">
          <cell r="A5165">
            <v>50581</v>
          </cell>
          <cell r="B5165" t="str">
            <v>069760778 HOSE EXHAUST 2"</v>
          </cell>
          <cell r="C5165">
            <v>1</v>
          </cell>
          <cell r="D5165">
            <v>1</v>
          </cell>
          <cell r="E5165" t="str">
            <v>Sobre Pedido</v>
          </cell>
          <cell r="F5165">
            <v>21</v>
          </cell>
        </row>
        <row r="5166">
          <cell r="A5166">
            <v>50582</v>
          </cell>
          <cell r="B5166" t="str">
            <v>190500 SERVICE KIT 1 PZA</v>
          </cell>
          <cell r="C5166">
            <v>1</v>
          </cell>
          <cell r="D5166">
            <v>1</v>
          </cell>
          <cell r="E5166" t="str">
            <v>Sobre Pedido</v>
          </cell>
          <cell r="F5166">
            <v>21</v>
          </cell>
        </row>
        <row r="5167">
          <cell r="A5167">
            <v>50583</v>
          </cell>
          <cell r="B5167" t="str">
            <v>190505 VENT FITTING 1 PZA</v>
          </cell>
          <cell r="C5167">
            <v>1</v>
          </cell>
          <cell r="D5167">
            <v>1</v>
          </cell>
          <cell r="E5167" t="str">
            <v>Sobre Pedido</v>
          </cell>
          <cell r="F5167">
            <v>21</v>
          </cell>
        </row>
        <row r="5168">
          <cell r="A5168">
            <v>50584</v>
          </cell>
          <cell r="B5168" t="str">
            <v>701017 SPOTER HAND 1 PZA</v>
          </cell>
          <cell r="C5168">
            <v>1</v>
          </cell>
          <cell r="D5168">
            <v>1</v>
          </cell>
          <cell r="E5168" t="str">
            <v>Sobre Pedido</v>
          </cell>
          <cell r="F5168">
            <v>14</v>
          </cell>
        </row>
        <row r="5169">
          <cell r="A5169">
            <v>50585</v>
          </cell>
          <cell r="B5169" t="str">
            <v>130647 SWITCH ROCKE 1 PZA</v>
          </cell>
          <cell r="C5169">
            <v>1</v>
          </cell>
          <cell r="D5169">
            <v>1</v>
          </cell>
          <cell r="E5169" t="str">
            <v>Sobre Pedido</v>
          </cell>
          <cell r="F5169">
            <v>14</v>
          </cell>
        </row>
        <row r="5170">
          <cell r="A5170">
            <v>50586</v>
          </cell>
          <cell r="B5170" t="str">
            <v>140932 LATCH HOOD R 1 PZA</v>
          </cell>
          <cell r="C5170">
            <v>1</v>
          </cell>
          <cell r="D5170">
            <v>1</v>
          </cell>
          <cell r="E5170" t="str">
            <v>Sobre Pedido</v>
          </cell>
          <cell r="F5170">
            <v>21</v>
          </cell>
        </row>
        <row r="5171">
          <cell r="A5171">
            <v>50587</v>
          </cell>
          <cell r="B5171" t="str">
            <v>160490 HOSE VAC 1 X 1 PZA</v>
          </cell>
          <cell r="C5171">
            <v>1</v>
          </cell>
          <cell r="D5171">
            <v>1</v>
          </cell>
          <cell r="E5171" t="str">
            <v>Sobre Pedido</v>
          </cell>
          <cell r="F5171">
            <v>21</v>
          </cell>
        </row>
        <row r="5172">
          <cell r="A5172">
            <v>50588</v>
          </cell>
          <cell r="B5172" t="str">
            <v>190155 CARBON BRUSH 1 PZA</v>
          </cell>
          <cell r="C5172">
            <v>1</v>
          </cell>
          <cell r="D5172">
            <v>1</v>
          </cell>
          <cell r="E5172" t="str">
            <v>Sobre Pedido</v>
          </cell>
          <cell r="F5172">
            <v>14</v>
          </cell>
        </row>
        <row r="5173">
          <cell r="A5173">
            <v>50589</v>
          </cell>
          <cell r="B5173" t="str">
            <v>200457 TOOL HAND SP 1 PZA</v>
          </cell>
          <cell r="C5173">
            <v>1</v>
          </cell>
          <cell r="D5173">
            <v>1</v>
          </cell>
          <cell r="E5173" t="str">
            <v>Sobre Pedido</v>
          </cell>
          <cell r="F5173">
            <v>21</v>
          </cell>
        </row>
        <row r="5174">
          <cell r="A5174">
            <v>50590</v>
          </cell>
          <cell r="B5174" t="str">
            <v>130457 MOTOR VAC 4. 1 PZA</v>
          </cell>
          <cell r="C5174">
            <v>1</v>
          </cell>
          <cell r="D5174">
            <v>1</v>
          </cell>
          <cell r="E5174" t="str">
            <v>Sobre Pedido</v>
          </cell>
          <cell r="F5174">
            <v>21</v>
          </cell>
        </row>
        <row r="5175">
          <cell r="A5175">
            <v>50591</v>
          </cell>
          <cell r="B5175" t="str">
            <v>180134 PUMP 120 VOL 1 PZA</v>
          </cell>
          <cell r="C5175">
            <v>1</v>
          </cell>
          <cell r="D5175">
            <v>1</v>
          </cell>
          <cell r="E5175" t="str">
            <v>Sobre Pedido</v>
          </cell>
          <cell r="F5175">
            <v>21</v>
          </cell>
        </row>
        <row r="5176">
          <cell r="A5176">
            <v>50592</v>
          </cell>
          <cell r="B5176" t="str">
            <v>701015 CARRO COMPLE 1 PZA</v>
          </cell>
          <cell r="C5176">
            <v>1</v>
          </cell>
          <cell r="D5176">
            <v>1</v>
          </cell>
          <cell r="E5176" t="str">
            <v>Sobre Pedido</v>
          </cell>
          <cell r="F5176">
            <v>21</v>
          </cell>
        </row>
        <row r="5177">
          <cell r="A5177">
            <v>50593</v>
          </cell>
          <cell r="B5177" t="str">
            <v>603546 HIDE A HOSE</v>
          </cell>
          <cell r="C5177">
            <v>1</v>
          </cell>
          <cell r="D5177">
            <v>1</v>
          </cell>
          <cell r="E5177" t="str">
            <v>Sobre Pedido</v>
          </cell>
          <cell r="F5177">
            <v>14</v>
          </cell>
        </row>
        <row r="5178">
          <cell r="A5178">
            <v>50594</v>
          </cell>
          <cell r="B5178" t="str">
            <v>200462 CAP P/ANSER 2030</v>
          </cell>
          <cell r="C5178">
            <v>1</v>
          </cell>
          <cell r="D5178">
            <v>1</v>
          </cell>
          <cell r="E5178" t="str">
            <v>Sobre Pedido</v>
          </cell>
          <cell r="F5178">
            <v>14</v>
          </cell>
        </row>
        <row r="5179">
          <cell r="A5179">
            <v>50595</v>
          </cell>
          <cell r="B5179" t="str">
            <v>200463 SCREEN P/ANSER 2030</v>
          </cell>
          <cell r="C5179">
            <v>1</v>
          </cell>
          <cell r="D5179">
            <v>1</v>
          </cell>
          <cell r="E5179" t="str">
            <v>Sobre Pedido</v>
          </cell>
          <cell r="F5179">
            <v>14</v>
          </cell>
        </row>
        <row r="5180">
          <cell r="A5180">
            <v>50596</v>
          </cell>
          <cell r="B5180" t="str">
            <v>200460 TIP P/ANSER 2030</v>
          </cell>
          <cell r="C5180">
            <v>1</v>
          </cell>
          <cell r="D5180">
            <v>1</v>
          </cell>
          <cell r="E5180" t="str">
            <v>Sobre Pedido</v>
          </cell>
          <cell r="F5180">
            <v>14</v>
          </cell>
        </row>
        <row r="5181">
          <cell r="A5181">
            <v>50598</v>
          </cell>
          <cell r="B5181" t="str">
            <v>11005 BELT 1 PZA</v>
          </cell>
          <cell r="C5181">
            <v>1</v>
          </cell>
          <cell r="D5181">
            <v>1</v>
          </cell>
          <cell r="E5181" t="str">
            <v>Sobre Pedido</v>
          </cell>
          <cell r="F5181">
            <v>21</v>
          </cell>
        </row>
        <row r="5182">
          <cell r="A5182">
            <v>50599</v>
          </cell>
          <cell r="B5182" t="str">
            <v>64001 POLLEY 1 PZA</v>
          </cell>
          <cell r="C5182">
            <v>1</v>
          </cell>
          <cell r="D5182">
            <v>1</v>
          </cell>
          <cell r="E5182" t="str">
            <v>Sobre Pedido</v>
          </cell>
          <cell r="F5182">
            <v>21</v>
          </cell>
        </row>
        <row r="5183">
          <cell r="A5183">
            <v>50600</v>
          </cell>
          <cell r="B5183" t="str">
            <v>14048 BRUSH 1 PZA</v>
          </cell>
          <cell r="C5183">
            <v>1</v>
          </cell>
          <cell r="D5183">
            <v>1</v>
          </cell>
          <cell r="E5183" t="str">
            <v>Sobre Pedido</v>
          </cell>
          <cell r="F5183">
            <v>21</v>
          </cell>
        </row>
        <row r="5184">
          <cell r="A5184">
            <v>50601</v>
          </cell>
          <cell r="B5184" t="str">
            <v>14192 CIRCUIT BREAK 1 PZA</v>
          </cell>
          <cell r="C5184">
            <v>1</v>
          </cell>
          <cell r="D5184">
            <v>1</v>
          </cell>
          <cell r="E5184" t="str">
            <v>Sobre Pedido</v>
          </cell>
          <cell r="F5184">
            <v>21</v>
          </cell>
        </row>
        <row r="5185">
          <cell r="A5185">
            <v>50602</v>
          </cell>
          <cell r="B5185" t="str">
            <v>130421 CAPACITOR 12 1 PZA</v>
          </cell>
          <cell r="C5185">
            <v>1</v>
          </cell>
          <cell r="D5185">
            <v>1</v>
          </cell>
          <cell r="E5185" t="str">
            <v>Sobre Pedido</v>
          </cell>
          <cell r="F5185">
            <v>21</v>
          </cell>
        </row>
        <row r="5186">
          <cell r="A5186">
            <v>50603</v>
          </cell>
          <cell r="B5186" t="str">
            <v>130709 SWITCH HGHTE 1 PZA</v>
          </cell>
          <cell r="C5186">
            <v>1</v>
          </cell>
          <cell r="D5186">
            <v>1</v>
          </cell>
          <cell r="E5186" t="str">
            <v>Sobre Pedido</v>
          </cell>
          <cell r="F5186">
            <v>14</v>
          </cell>
        </row>
        <row r="5187">
          <cell r="A5187">
            <v>50604</v>
          </cell>
          <cell r="B5187" t="str">
            <v>700011 SCREEN 9 3/4 1 PZA</v>
          </cell>
          <cell r="C5187">
            <v>1</v>
          </cell>
          <cell r="D5187">
            <v>1</v>
          </cell>
          <cell r="E5187" t="str">
            <v>Sobre Pedido</v>
          </cell>
          <cell r="F5187">
            <v>21</v>
          </cell>
        </row>
        <row r="5188">
          <cell r="A5188">
            <v>50605</v>
          </cell>
          <cell r="B5188" t="str">
            <v>700012 SCREEN  10 5 1 PZA</v>
          </cell>
          <cell r="C5188">
            <v>1</v>
          </cell>
          <cell r="D5188">
            <v>1</v>
          </cell>
          <cell r="E5188" t="str">
            <v>Sobre Pedido</v>
          </cell>
          <cell r="F5188">
            <v>21</v>
          </cell>
        </row>
        <row r="5189">
          <cell r="A5189">
            <v>50606</v>
          </cell>
          <cell r="B5189" t="str">
            <v>101015 WHEEL DRYER 1 PZA</v>
          </cell>
          <cell r="C5189">
            <v>1</v>
          </cell>
          <cell r="D5189">
            <v>1</v>
          </cell>
          <cell r="E5189" t="str">
            <v>Sobre Pedido</v>
          </cell>
          <cell r="F5189">
            <v>21</v>
          </cell>
        </row>
        <row r="5190">
          <cell r="A5190">
            <v>50607</v>
          </cell>
          <cell r="B5190" t="str">
            <v>130478 MOTOR 120 VO 1 PZA</v>
          </cell>
          <cell r="C5190">
            <v>1</v>
          </cell>
          <cell r="D5190">
            <v>1</v>
          </cell>
          <cell r="E5190" t="str">
            <v>Sobre Pedido</v>
          </cell>
          <cell r="F5190">
            <v>21</v>
          </cell>
        </row>
        <row r="5191">
          <cell r="A5191">
            <v>50608</v>
          </cell>
          <cell r="B5191" t="str">
            <v>66023 PIV HANDLE RE 1 PZA</v>
          </cell>
          <cell r="C5191">
            <v>1</v>
          </cell>
          <cell r="D5191">
            <v>1</v>
          </cell>
          <cell r="E5191" t="str">
            <v>Sobre Pedido</v>
          </cell>
          <cell r="F5191">
            <v>21</v>
          </cell>
        </row>
        <row r="5192">
          <cell r="A5192">
            <v>50609</v>
          </cell>
          <cell r="B5192" t="str">
            <v>44001 JET SPEC K-5 1 PZA</v>
          </cell>
          <cell r="C5192">
            <v>1</v>
          </cell>
          <cell r="D5192">
            <v>1</v>
          </cell>
          <cell r="E5192" t="str">
            <v>Sobre Pedido</v>
          </cell>
          <cell r="F5192">
            <v>21</v>
          </cell>
        </row>
        <row r="5193">
          <cell r="A5193">
            <v>50610</v>
          </cell>
          <cell r="B5193" t="str">
            <v>44004 JET 1/8 9503 1 PZA</v>
          </cell>
          <cell r="C5193">
            <v>1</v>
          </cell>
          <cell r="D5193">
            <v>1</v>
          </cell>
          <cell r="E5193" t="str">
            <v>Sobre Pedido</v>
          </cell>
          <cell r="F5193">
            <v>21</v>
          </cell>
        </row>
        <row r="5194">
          <cell r="A5194">
            <v>50611</v>
          </cell>
          <cell r="B5194" t="str">
            <v>56012 NIPPLE QUICK 1 PZA</v>
          </cell>
          <cell r="C5194">
            <v>1</v>
          </cell>
          <cell r="D5194">
            <v>1</v>
          </cell>
          <cell r="E5194" t="str">
            <v>Sobre Pedido</v>
          </cell>
          <cell r="F5194">
            <v>21</v>
          </cell>
        </row>
        <row r="5195">
          <cell r="A5195">
            <v>50612</v>
          </cell>
          <cell r="B5195" t="str">
            <v>44039 JET # 9502 TE 1 PZA</v>
          </cell>
          <cell r="C5195">
            <v>1</v>
          </cell>
          <cell r="D5195">
            <v>1</v>
          </cell>
          <cell r="E5195" t="str">
            <v>Sobre Pedido</v>
          </cell>
          <cell r="F5195">
            <v>21</v>
          </cell>
        </row>
        <row r="5196">
          <cell r="A5196">
            <v>50613</v>
          </cell>
          <cell r="B5196" t="str">
            <v>N 1220737 FILTRO DE 1 PZA</v>
          </cell>
          <cell r="C5196">
            <v>1</v>
          </cell>
          <cell r="D5196">
            <v>1</v>
          </cell>
          <cell r="E5196" t="str">
            <v>Sobre Pedido</v>
          </cell>
          <cell r="F5196">
            <v>14</v>
          </cell>
        </row>
        <row r="5197">
          <cell r="A5197">
            <v>50614</v>
          </cell>
          <cell r="B5197" t="str">
            <v>N 1402825 FILTRO P/ 1 PZA</v>
          </cell>
          <cell r="C5197">
            <v>1</v>
          </cell>
          <cell r="D5197">
            <v>1</v>
          </cell>
          <cell r="E5197" t="str">
            <v>Sobre Pedido</v>
          </cell>
          <cell r="F5197">
            <v>14</v>
          </cell>
        </row>
        <row r="5198">
          <cell r="A5198">
            <v>50615</v>
          </cell>
          <cell r="B5198" t="str">
            <v>N 1402535 FILTRO P/ 1 PZA</v>
          </cell>
          <cell r="C5198">
            <v>1</v>
          </cell>
          <cell r="D5198">
            <v>1</v>
          </cell>
          <cell r="E5198" t="str">
            <v>Sobre Pedido</v>
          </cell>
          <cell r="F5198">
            <v>14</v>
          </cell>
        </row>
        <row r="5199">
          <cell r="A5199">
            <v>50616</v>
          </cell>
          <cell r="B5199" t="str">
            <v>N 1402335 FILTRO P/ 1 PZA</v>
          </cell>
          <cell r="C5199">
            <v>1</v>
          </cell>
          <cell r="D5199">
            <v>1</v>
          </cell>
          <cell r="E5199" t="str">
            <v>Sobre Pedido</v>
          </cell>
          <cell r="F5199">
            <v>14</v>
          </cell>
        </row>
        <row r="5200">
          <cell r="A5200">
            <v>50617</v>
          </cell>
          <cell r="B5200" t="str">
            <v>1015 CABLE THROTTLE 1 PZA</v>
          </cell>
          <cell r="C5200">
            <v>1</v>
          </cell>
          <cell r="D5200">
            <v>1</v>
          </cell>
          <cell r="E5200" t="str">
            <v>Sobre Pedido</v>
          </cell>
          <cell r="F5200">
            <v>14</v>
          </cell>
        </row>
        <row r="5201">
          <cell r="A5201">
            <v>50618</v>
          </cell>
          <cell r="B5201" t="str">
            <v>1405 MIGHTY FACE PA 1 PZA</v>
          </cell>
          <cell r="C5201">
            <v>1</v>
          </cell>
          <cell r="D5201">
            <v>1</v>
          </cell>
          <cell r="E5201" t="str">
            <v>Sobre Pedido</v>
          </cell>
          <cell r="F5201">
            <v>14</v>
          </cell>
        </row>
        <row r="5202">
          <cell r="A5202">
            <v>50619</v>
          </cell>
          <cell r="B5202" t="str">
            <v>1410 CENTERLOCK TAO 1 PZA</v>
          </cell>
          <cell r="C5202">
            <v>1</v>
          </cell>
          <cell r="D5202">
            <v>1</v>
          </cell>
          <cell r="E5202" t="str">
            <v>Sobre Pedido</v>
          </cell>
          <cell r="F5202">
            <v>14</v>
          </cell>
        </row>
        <row r="5203">
          <cell r="A5203">
            <v>50620</v>
          </cell>
          <cell r="B5203" t="str">
            <v>1400 DISK W/FACE &amp; 1 PZA</v>
          </cell>
          <cell r="C5203">
            <v>1</v>
          </cell>
          <cell r="D5203">
            <v>1</v>
          </cell>
          <cell r="E5203" t="str">
            <v>Sobre Pedido</v>
          </cell>
          <cell r="F5203">
            <v>14</v>
          </cell>
        </row>
        <row r="5204">
          <cell r="A5204">
            <v>50621</v>
          </cell>
          <cell r="B5204" t="str">
            <v>N1481071 SISTEMA DE CONT. DE E</v>
          </cell>
          <cell r="C5204">
            <v>1</v>
          </cell>
          <cell r="D5204">
            <v>1</v>
          </cell>
          <cell r="E5204" t="str">
            <v>Sobre Pedido</v>
          </cell>
          <cell r="F5204">
            <v>14</v>
          </cell>
        </row>
        <row r="5205">
          <cell r="A5205">
            <v>50622</v>
          </cell>
          <cell r="B5205" t="str">
            <v>1372 ASM FRONT BEARING PZA</v>
          </cell>
          <cell r="C5205">
            <v>1</v>
          </cell>
          <cell r="D5205">
            <v>1</v>
          </cell>
          <cell r="E5205" t="str">
            <v>Sobre Pedido</v>
          </cell>
          <cell r="F5205">
            <v>14</v>
          </cell>
        </row>
        <row r="5206">
          <cell r="A5206">
            <v>50623</v>
          </cell>
          <cell r="B5206" t="str">
            <v>BEARING FRONT ONLY PZA</v>
          </cell>
          <cell r="C5206">
            <v>1</v>
          </cell>
          <cell r="D5206">
            <v>1</v>
          </cell>
          <cell r="E5206" t="str">
            <v>Sobre Pedido</v>
          </cell>
          <cell r="F5206">
            <v>14</v>
          </cell>
        </row>
        <row r="5207">
          <cell r="A5207">
            <v>50624</v>
          </cell>
          <cell r="B5207" t="str">
            <v>1110 REGULATOR P/TA 1 PZA</v>
          </cell>
          <cell r="C5207">
            <v>1</v>
          </cell>
          <cell r="D5207">
            <v>1</v>
          </cell>
          <cell r="E5207" t="str">
            <v>Sobre Pedido</v>
          </cell>
          <cell r="F5207">
            <v>14</v>
          </cell>
        </row>
        <row r="5208">
          <cell r="A5208">
            <v>50625</v>
          </cell>
          <cell r="B5208" t="str">
            <v>1117 VACUUM HOSE P/ 1 PZA</v>
          </cell>
          <cell r="C5208">
            <v>1</v>
          </cell>
          <cell r="D5208">
            <v>1</v>
          </cell>
          <cell r="E5208" t="str">
            <v>Sobre Pedido</v>
          </cell>
          <cell r="F5208">
            <v>14</v>
          </cell>
        </row>
        <row r="5209">
          <cell r="A5209">
            <v>50626</v>
          </cell>
          <cell r="B5209" t="str">
            <v>1118 FUEL HOSE P/TA 1 PZA</v>
          </cell>
          <cell r="C5209">
            <v>1</v>
          </cell>
          <cell r="D5209">
            <v>1</v>
          </cell>
          <cell r="E5209" t="str">
            <v>Sobre Pedido</v>
          </cell>
          <cell r="F5209">
            <v>14</v>
          </cell>
        </row>
        <row r="5210">
          <cell r="A5210">
            <v>50627</v>
          </cell>
          <cell r="B5210" t="str">
            <v>1124 HOSE REGULATOR 1 PZA</v>
          </cell>
          <cell r="C5210">
            <v>1</v>
          </cell>
          <cell r="D5210">
            <v>1</v>
          </cell>
          <cell r="E5210" t="str">
            <v>Sobre Pedido</v>
          </cell>
          <cell r="F5210">
            <v>14</v>
          </cell>
        </row>
        <row r="5211">
          <cell r="A5211">
            <v>50628</v>
          </cell>
          <cell r="B5211" t="str">
            <v>1125 SPUD IN A ADPT 1 PZA</v>
          </cell>
          <cell r="C5211">
            <v>1</v>
          </cell>
          <cell r="D5211">
            <v>1</v>
          </cell>
          <cell r="E5211" t="str">
            <v>Sobre Pedido</v>
          </cell>
          <cell r="F5211">
            <v>21</v>
          </cell>
        </row>
        <row r="5212">
          <cell r="A5212">
            <v>50629</v>
          </cell>
          <cell r="B5212" t="str">
            <v>1126 VACUUM TUBE P/ 1 PZA</v>
          </cell>
          <cell r="C5212">
            <v>1</v>
          </cell>
          <cell r="D5212">
            <v>1</v>
          </cell>
          <cell r="E5212" t="str">
            <v>Sobre Pedido</v>
          </cell>
          <cell r="F5212">
            <v>21</v>
          </cell>
        </row>
        <row r="5213">
          <cell r="A5213">
            <v>50630</v>
          </cell>
          <cell r="B5213" t="str">
            <v>2332 BELT BX40 P/TA 1 PZA</v>
          </cell>
          <cell r="C5213">
            <v>1</v>
          </cell>
          <cell r="D5213">
            <v>1</v>
          </cell>
          <cell r="E5213" t="str">
            <v>Sobre Pedido</v>
          </cell>
          <cell r="F5213">
            <v>14</v>
          </cell>
        </row>
        <row r="5214">
          <cell r="A5214">
            <v>50631</v>
          </cell>
          <cell r="B5214" t="str">
            <v>9032 VACUUM TEE P/T 1 PZA</v>
          </cell>
          <cell r="C5214">
            <v>1</v>
          </cell>
          <cell r="D5214">
            <v>1</v>
          </cell>
          <cell r="E5214" t="str">
            <v>Sobre Pedido</v>
          </cell>
          <cell r="F5214">
            <v>21</v>
          </cell>
        </row>
        <row r="5215">
          <cell r="A5215">
            <v>50632</v>
          </cell>
          <cell r="B5215" t="str">
            <v>1700 ALUMINIUM TANK 1 PZA</v>
          </cell>
          <cell r="C5215">
            <v>1</v>
          </cell>
          <cell r="D5215">
            <v>1</v>
          </cell>
          <cell r="E5215" t="str">
            <v>Sobre Pedido</v>
          </cell>
          <cell r="F5215">
            <v>21</v>
          </cell>
        </row>
        <row r="5216">
          <cell r="A5216">
            <v>50633</v>
          </cell>
          <cell r="B5216" t="str">
            <v>NI 67026302 BUJIA P 1 PZA</v>
          </cell>
          <cell r="C5216">
            <v>1</v>
          </cell>
          <cell r="D5216">
            <v>1</v>
          </cell>
          <cell r="E5216" t="str">
            <v>Sobre Pedido</v>
          </cell>
          <cell r="F5216">
            <v>14</v>
          </cell>
        </row>
        <row r="5217">
          <cell r="A5217">
            <v>50634</v>
          </cell>
          <cell r="B5217" t="str">
            <v>1043 EXHAUST FILTER 1 PZA</v>
          </cell>
          <cell r="C5217">
            <v>1</v>
          </cell>
          <cell r="D5217">
            <v>1</v>
          </cell>
          <cell r="E5217" t="str">
            <v>Sobre Pedido</v>
          </cell>
          <cell r="F5217">
            <v>14</v>
          </cell>
        </row>
        <row r="5218">
          <cell r="A5218">
            <v>50635</v>
          </cell>
          <cell r="B5218" t="str">
            <v>9100 ACEITE 10 W 30 P/TAON 21</v>
          </cell>
          <cell r="C5218">
            <v>1</v>
          </cell>
          <cell r="D5218">
            <v>1</v>
          </cell>
          <cell r="E5218" t="str">
            <v>Sobre Pedido</v>
          </cell>
          <cell r="F5218">
            <v>14</v>
          </cell>
        </row>
        <row r="5219">
          <cell r="A5219">
            <v>50636</v>
          </cell>
          <cell r="B5219" t="str">
            <v>4002 BATERIA P/TAON 21  1 PZA</v>
          </cell>
          <cell r="C5219">
            <v>1</v>
          </cell>
          <cell r="D5219">
            <v>1</v>
          </cell>
          <cell r="E5219" t="str">
            <v>Sobre Pedido</v>
          </cell>
          <cell r="F5219">
            <v>14</v>
          </cell>
        </row>
        <row r="5220">
          <cell r="A5220">
            <v>50637</v>
          </cell>
          <cell r="B5220" t="str">
            <v>N1403010 FILTRO P/AIRE C/PROT.</v>
          </cell>
          <cell r="C5220">
            <v>1</v>
          </cell>
          <cell r="D5220">
            <v>1</v>
          </cell>
          <cell r="E5220" t="str">
            <v>Sobre Pedido</v>
          </cell>
          <cell r="F5220">
            <v>14</v>
          </cell>
        </row>
        <row r="5221">
          <cell r="A5221">
            <v>50638</v>
          </cell>
          <cell r="B5221" t="str">
            <v>N140274801 FILTRO DELGADO P/AI</v>
          </cell>
          <cell r="C5221">
            <v>1</v>
          </cell>
          <cell r="D5221">
            <v>1</v>
          </cell>
          <cell r="E5221" t="str">
            <v>Sobre Pedido</v>
          </cell>
          <cell r="F5221">
            <v>14</v>
          </cell>
        </row>
        <row r="5222">
          <cell r="A5222">
            <v>50639</v>
          </cell>
          <cell r="B5222" t="str">
            <v>1205 WHEEL 6" W/S BRACKET P/TA</v>
          </cell>
          <cell r="C5222">
            <v>1</v>
          </cell>
          <cell r="D5222">
            <v>1</v>
          </cell>
          <cell r="E5222" t="str">
            <v>Sobre Pedido</v>
          </cell>
          <cell r="F5222">
            <v>14</v>
          </cell>
        </row>
        <row r="5223">
          <cell r="A5223">
            <v>50640</v>
          </cell>
          <cell r="B5223" t="str">
            <v>N1660799 BOBINA P/BUJIA P/TAON</v>
          </cell>
          <cell r="C5223">
            <v>1</v>
          </cell>
          <cell r="D5223">
            <v>1</v>
          </cell>
          <cell r="E5223" t="str">
            <v>Sobre Pedido</v>
          </cell>
          <cell r="F5223">
            <v>14</v>
          </cell>
        </row>
        <row r="5224">
          <cell r="A5224">
            <v>50641</v>
          </cell>
          <cell r="B5224" t="str">
            <v>101011 FOAM HAND GRIPS P/TAON</v>
          </cell>
          <cell r="C5224">
            <v>1</v>
          </cell>
          <cell r="D5224">
            <v>1</v>
          </cell>
          <cell r="E5224" t="str">
            <v>Sobre Pedido</v>
          </cell>
          <cell r="F5224">
            <v>14</v>
          </cell>
        </row>
        <row r="5225">
          <cell r="A5225">
            <v>50642</v>
          </cell>
          <cell r="B5225" t="str">
            <v>1200 WHEEL ONLY 6 X 1.5" P/TAO</v>
          </cell>
          <cell r="C5225">
            <v>1</v>
          </cell>
          <cell r="D5225">
            <v>1</v>
          </cell>
          <cell r="E5225" t="str">
            <v>Sobre Pedido</v>
          </cell>
          <cell r="F5225">
            <v>14</v>
          </cell>
        </row>
        <row r="5226">
          <cell r="A5226">
            <v>50643</v>
          </cell>
          <cell r="B5226" t="str">
            <v>121 CASTER P/TAON 21</v>
          </cell>
          <cell r="C5226">
            <v>1</v>
          </cell>
          <cell r="D5226">
            <v>1</v>
          </cell>
          <cell r="E5226" t="str">
            <v>Sobre Pedido</v>
          </cell>
          <cell r="F5226">
            <v>14</v>
          </cell>
        </row>
        <row r="5227">
          <cell r="A5227">
            <v>50644</v>
          </cell>
          <cell r="B5227" t="str">
            <v>N1660832 BOBINA P/BUJIA E124-V</v>
          </cell>
          <cell r="C5227">
            <v>1</v>
          </cell>
          <cell r="D5227">
            <v>1</v>
          </cell>
          <cell r="E5227" t="str">
            <v>Sobre Pedido</v>
          </cell>
          <cell r="F5227">
            <v>14</v>
          </cell>
        </row>
        <row r="5228">
          <cell r="A5228">
            <v>50645</v>
          </cell>
          <cell r="B5228" t="str">
            <v>1516 REPLACEMENT VE 1 PZA</v>
          </cell>
          <cell r="C5228">
            <v>1</v>
          </cell>
          <cell r="D5228">
            <v>1</v>
          </cell>
          <cell r="E5228" t="str">
            <v>Sobre Pedido</v>
          </cell>
          <cell r="F5228">
            <v>14</v>
          </cell>
        </row>
        <row r="5229">
          <cell r="A5229">
            <v>50646</v>
          </cell>
          <cell r="B5229" t="str">
            <v>1044 VAL MATOR FILT 1 PZA</v>
          </cell>
          <cell r="C5229">
            <v>1</v>
          </cell>
          <cell r="D5229">
            <v>1</v>
          </cell>
          <cell r="E5229" t="str">
            <v>Sobre Pedido</v>
          </cell>
          <cell r="F5229">
            <v>14</v>
          </cell>
        </row>
        <row r="5230">
          <cell r="A5230">
            <v>50647</v>
          </cell>
          <cell r="B5230" t="str">
            <v>2046 BRUSH STRIP (V 1 PZA</v>
          </cell>
          <cell r="C5230">
            <v>1</v>
          </cell>
          <cell r="D5230">
            <v>1</v>
          </cell>
          <cell r="E5230" t="str">
            <v>Sobre Pedido</v>
          </cell>
          <cell r="F5230">
            <v>14</v>
          </cell>
        </row>
        <row r="5231">
          <cell r="A5231">
            <v>50648</v>
          </cell>
          <cell r="B5231" t="str">
            <v>4028 BRUSH STRIP (V 1 PZA</v>
          </cell>
          <cell r="C5231">
            <v>1</v>
          </cell>
          <cell r="D5231">
            <v>1</v>
          </cell>
          <cell r="E5231" t="str">
            <v>Sobre Pedido</v>
          </cell>
          <cell r="F5231">
            <v>21</v>
          </cell>
        </row>
        <row r="5232">
          <cell r="A5232">
            <v>50649</v>
          </cell>
          <cell r="B5232" t="str">
            <v>2047 RH BEARING BLO 1 PZA</v>
          </cell>
          <cell r="C5232">
            <v>1</v>
          </cell>
          <cell r="D5232">
            <v>1</v>
          </cell>
          <cell r="E5232" t="str">
            <v>Sobre Pedido</v>
          </cell>
          <cell r="F5232">
            <v>21</v>
          </cell>
        </row>
        <row r="5233">
          <cell r="A5233">
            <v>50650</v>
          </cell>
          <cell r="B5233" t="str">
            <v>2091 LH BEARING BLO 1 PZA</v>
          </cell>
          <cell r="C5233">
            <v>1</v>
          </cell>
          <cell r="D5233">
            <v>1</v>
          </cell>
          <cell r="E5233" t="str">
            <v>Sobre Pedido</v>
          </cell>
          <cell r="F5233">
            <v>21</v>
          </cell>
        </row>
        <row r="5234">
          <cell r="A5234">
            <v>50651</v>
          </cell>
          <cell r="B5234" t="str">
            <v>4024 DRIVE BELT 1 PZA</v>
          </cell>
          <cell r="C5234">
            <v>1</v>
          </cell>
          <cell r="D5234">
            <v>1</v>
          </cell>
          <cell r="E5234" t="str">
            <v>Sobre Pedido</v>
          </cell>
          <cell r="F5234">
            <v>21</v>
          </cell>
        </row>
        <row r="5235">
          <cell r="A5235">
            <v>50652</v>
          </cell>
          <cell r="B5235" t="str">
            <v>2025 MOTOR POLLEY 1 PZA</v>
          </cell>
          <cell r="C5235">
            <v>1</v>
          </cell>
          <cell r="D5235">
            <v>1</v>
          </cell>
          <cell r="E5235" t="str">
            <v>Sobre Pedido</v>
          </cell>
          <cell r="F5235">
            <v>21</v>
          </cell>
        </row>
        <row r="5236">
          <cell r="A5236">
            <v>50653</v>
          </cell>
          <cell r="B5236" t="str">
            <v>RING,SET PISTON (STD) 3134343</v>
          </cell>
          <cell r="C5236">
            <v>1</v>
          </cell>
          <cell r="D5236">
            <v>1</v>
          </cell>
          <cell r="E5236" t="str">
            <v>Sobre Pedido</v>
          </cell>
          <cell r="F5236">
            <v>14</v>
          </cell>
        </row>
        <row r="5237">
          <cell r="A5237">
            <v>50654</v>
          </cell>
          <cell r="B5237" t="str">
            <v>PROTECTOR MUFFLER 3132040</v>
          </cell>
          <cell r="C5237">
            <v>1</v>
          </cell>
          <cell r="D5237">
            <v>1</v>
          </cell>
          <cell r="E5237" t="str">
            <v>Sobre Pedido</v>
          </cell>
          <cell r="F5237">
            <v>14</v>
          </cell>
        </row>
        <row r="5238">
          <cell r="A5238">
            <v>50655</v>
          </cell>
          <cell r="B5238" t="str">
            <v>BOLT,DRAIN PLUG (20MM) 0209635</v>
          </cell>
          <cell r="C5238">
            <v>1</v>
          </cell>
          <cell r="D5238">
            <v>1</v>
          </cell>
          <cell r="E5238" t="str">
            <v>Sobre Pedido</v>
          </cell>
          <cell r="F5238">
            <v>14</v>
          </cell>
        </row>
        <row r="5239">
          <cell r="A5239">
            <v>50656</v>
          </cell>
          <cell r="B5239" t="str">
            <v>ELBOW COMP,AIR CLEANER 2832038</v>
          </cell>
          <cell r="C5239">
            <v>1</v>
          </cell>
          <cell r="D5239">
            <v>1</v>
          </cell>
          <cell r="E5239" t="str">
            <v>Sobre Pedido</v>
          </cell>
          <cell r="F5239">
            <v>14</v>
          </cell>
        </row>
        <row r="5240">
          <cell r="A5240">
            <v>50657</v>
          </cell>
          <cell r="B5240" t="str">
            <v>CAMSHAFT 4730511  (P/TAON 21)</v>
          </cell>
          <cell r="C5240">
            <v>1</v>
          </cell>
          <cell r="D5240">
            <v>1</v>
          </cell>
          <cell r="E5240" t="str">
            <v>Sobre Pedido</v>
          </cell>
          <cell r="F5240">
            <v>14</v>
          </cell>
        </row>
        <row r="5241">
          <cell r="A5241">
            <v>50658</v>
          </cell>
          <cell r="B5241" t="str">
            <v>1240 HOUR METER P/ TAON 21</v>
          </cell>
          <cell r="C5241">
            <v>1</v>
          </cell>
          <cell r="D5241">
            <v>1</v>
          </cell>
          <cell r="E5241" t="str">
            <v>Sobre Pedido</v>
          </cell>
          <cell r="F5241">
            <v>21</v>
          </cell>
        </row>
        <row r="5242">
          <cell r="A5242">
            <v>50659</v>
          </cell>
          <cell r="B5242" t="str">
            <v>1300 PULLEY 3.5" X 1" P/TAON</v>
          </cell>
          <cell r="C5242">
            <v>1</v>
          </cell>
          <cell r="D5242">
            <v>1</v>
          </cell>
          <cell r="E5242" t="str">
            <v>Sobre Pedido</v>
          </cell>
          <cell r="F5242">
            <v>21</v>
          </cell>
        </row>
        <row r="5243">
          <cell r="A5243">
            <v>50660</v>
          </cell>
          <cell r="B5243" t="str">
            <v>1373 FRONT BEARING ASEMBLY P/T</v>
          </cell>
          <cell r="C5243">
            <v>1</v>
          </cell>
          <cell r="D5243">
            <v>1</v>
          </cell>
          <cell r="E5243" t="str">
            <v>Sobre Pedido</v>
          </cell>
          <cell r="F5243">
            <v>14</v>
          </cell>
        </row>
        <row r="5244">
          <cell r="A5244">
            <v>50661</v>
          </cell>
          <cell r="B5244" t="str">
            <v>680157 21" PAD DRIVER FLEX COM</v>
          </cell>
          <cell r="C5244">
            <v>1</v>
          </cell>
          <cell r="D5244">
            <v>1</v>
          </cell>
          <cell r="E5244" t="str">
            <v>Sobre Pedido</v>
          </cell>
          <cell r="F5244">
            <v>14</v>
          </cell>
        </row>
        <row r="5245">
          <cell r="A5245">
            <v>50662</v>
          </cell>
          <cell r="B5245" t="str">
            <v>680059 REGULATOR P/TAON 21</v>
          </cell>
          <cell r="C5245">
            <v>1</v>
          </cell>
          <cell r="D5245">
            <v>1</v>
          </cell>
          <cell r="E5245" t="str">
            <v>Sobre Pedido</v>
          </cell>
          <cell r="F5245">
            <v>14</v>
          </cell>
        </row>
        <row r="5246">
          <cell r="A5246">
            <v>50663</v>
          </cell>
          <cell r="B5246" t="str">
            <v>680061 LUCK OFF P/TAON 21</v>
          </cell>
          <cell r="C5246">
            <v>1</v>
          </cell>
          <cell r="D5246">
            <v>1</v>
          </cell>
          <cell r="E5246" t="str">
            <v>Sobre Pedido</v>
          </cell>
          <cell r="F5246">
            <v>14</v>
          </cell>
        </row>
        <row r="5247">
          <cell r="A5247">
            <v>50664</v>
          </cell>
          <cell r="B5247" t="str">
            <v>1122 hose regulator to luck of</v>
          </cell>
          <cell r="C5247">
            <v>1</v>
          </cell>
          <cell r="D5247">
            <v>1</v>
          </cell>
          <cell r="E5247" t="str">
            <v>Sobre Pedido</v>
          </cell>
          <cell r="F5247">
            <v>14</v>
          </cell>
        </row>
        <row r="5248">
          <cell r="A5248">
            <v>50665</v>
          </cell>
          <cell r="B5248" t="str">
            <v>N1912127 START 110 VOLTS</v>
          </cell>
          <cell r="C5248">
            <v>1</v>
          </cell>
          <cell r="D5248">
            <v>1</v>
          </cell>
          <cell r="E5248" t="str">
            <v>Sobre Pedido</v>
          </cell>
          <cell r="F5248">
            <v>14</v>
          </cell>
        </row>
        <row r="5249">
          <cell r="A5249">
            <v>50666</v>
          </cell>
          <cell r="B5249" t="str">
            <v>N1911906 STATER 12 VOLTS P/TA</v>
          </cell>
          <cell r="C5249">
            <v>1</v>
          </cell>
          <cell r="D5249">
            <v>1</v>
          </cell>
          <cell r="E5249" t="str">
            <v>Sobre Pedido</v>
          </cell>
          <cell r="F5249">
            <v>14</v>
          </cell>
        </row>
        <row r="5250">
          <cell r="A5250">
            <v>50667</v>
          </cell>
          <cell r="B5250" t="str">
            <v>N1103591 HEAD GASKET P/TAON</v>
          </cell>
          <cell r="C5250">
            <v>1</v>
          </cell>
          <cell r="D5250">
            <v>1</v>
          </cell>
          <cell r="E5250" t="str">
            <v>Sobre Pedido</v>
          </cell>
          <cell r="F5250">
            <v>14</v>
          </cell>
        </row>
        <row r="5251">
          <cell r="A5251">
            <v>50668</v>
          </cell>
          <cell r="B5251" t="str">
            <v>N1103598 VALVE COVER GASKET P/</v>
          </cell>
          <cell r="C5251">
            <v>1</v>
          </cell>
          <cell r="D5251">
            <v>1</v>
          </cell>
          <cell r="E5251" t="str">
            <v>Sobre Pedido</v>
          </cell>
          <cell r="F5251">
            <v>14</v>
          </cell>
        </row>
        <row r="5252">
          <cell r="A5252">
            <v>50669</v>
          </cell>
          <cell r="B5252" t="str">
            <v>N1103588 OIL PAN GASKET P/TAON</v>
          </cell>
          <cell r="C5252">
            <v>1</v>
          </cell>
          <cell r="D5252">
            <v>1</v>
          </cell>
          <cell r="E5252" t="str">
            <v>Sobre Pedido</v>
          </cell>
          <cell r="F5252">
            <v>14</v>
          </cell>
        </row>
        <row r="5253">
          <cell r="A5253">
            <v>50670</v>
          </cell>
          <cell r="B5253" t="str">
            <v>N3090640 OIL PRESSURE SWITCH P</v>
          </cell>
          <cell r="C5253">
            <v>1</v>
          </cell>
          <cell r="D5253">
            <v>1</v>
          </cell>
          <cell r="E5253" t="str">
            <v>Sobre Pedido</v>
          </cell>
          <cell r="F5253">
            <v>14</v>
          </cell>
        </row>
        <row r="5254">
          <cell r="A5254">
            <v>50671</v>
          </cell>
          <cell r="B5254" t="str">
            <v>N1403023 FILTER PRECLCANER P/T</v>
          </cell>
          <cell r="C5254">
            <v>1</v>
          </cell>
          <cell r="D5254">
            <v>1</v>
          </cell>
          <cell r="E5254" t="str">
            <v>Sobre Pedido</v>
          </cell>
          <cell r="F5254">
            <v>14</v>
          </cell>
        </row>
        <row r="5255">
          <cell r="A5255">
            <v>50672</v>
          </cell>
          <cell r="B5255" t="str">
            <v>N5090253 O-RING P/TAON 21</v>
          </cell>
          <cell r="C5255">
            <v>1</v>
          </cell>
          <cell r="D5255">
            <v>1</v>
          </cell>
          <cell r="E5255" t="str">
            <v>Sobre Pedido</v>
          </cell>
          <cell r="F5255">
            <v>14</v>
          </cell>
        </row>
        <row r="5256">
          <cell r="A5256">
            <v>50673</v>
          </cell>
          <cell r="B5256" t="str">
            <v>N5090269 TUBE SEAL P/TAON 21</v>
          </cell>
          <cell r="C5256">
            <v>1</v>
          </cell>
          <cell r="D5256">
            <v>1</v>
          </cell>
          <cell r="E5256" t="str">
            <v>Sobre Pedido</v>
          </cell>
          <cell r="F5256">
            <v>21</v>
          </cell>
        </row>
        <row r="5257">
          <cell r="A5257">
            <v>50674</v>
          </cell>
          <cell r="B5257" t="str">
            <v>N1552378 MUFFLER GASKET P/TAON</v>
          </cell>
          <cell r="C5257">
            <v>1</v>
          </cell>
          <cell r="D5257">
            <v>1</v>
          </cell>
          <cell r="E5257" t="str">
            <v>Sobre Pedido</v>
          </cell>
          <cell r="F5257">
            <v>14</v>
          </cell>
        </row>
        <row r="5258">
          <cell r="A5258">
            <v>50675</v>
          </cell>
          <cell r="B5258" t="str">
            <v>1310 PULLEY 6.2" p/taon 21</v>
          </cell>
          <cell r="C5258">
            <v>1</v>
          </cell>
          <cell r="D5258">
            <v>1</v>
          </cell>
          <cell r="E5258" t="str">
            <v>Sobre Pedido</v>
          </cell>
          <cell r="F5258">
            <v>14</v>
          </cell>
        </row>
        <row r="5259">
          <cell r="A5259">
            <v>50676</v>
          </cell>
          <cell r="B5259" t="str">
            <v>3570030 DIODO RECTIFICADOR</v>
          </cell>
          <cell r="C5259">
            <v>1</v>
          </cell>
          <cell r="D5259">
            <v>1</v>
          </cell>
          <cell r="E5259" t="str">
            <v>Sobre Pedido</v>
          </cell>
          <cell r="F5259">
            <v>14</v>
          </cell>
        </row>
        <row r="5260">
          <cell r="A5260">
            <v>50677</v>
          </cell>
          <cell r="B5260" t="str">
            <v>N3080385 SWITCH KEY ONAN</v>
          </cell>
          <cell r="C5260">
            <v>1</v>
          </cell>
          <cell r="D5260">
            <v>1</v>
          </cell>
          <cell r="E5260" t="str">
            <v>Sobre Pedido</v>
          </cell>
          <cell r="F5260">
            <v>14</v>
          </cell>
        </row>
        <row r="5261">
          <cell r="A5261">
            <v>50678</v>
          </cell>
          <cell r="B5261" t="str">
            <v>N1852656 LEVER STARTEN DRIVE</v>
          </cell>
          <cell r="C5261">
            <v>1</v>
          </cell>
          <cell r="D5261">
            <v>1</v>
          </cell>
          <cell r="E5261" t="str">
            <v>Sobre Pedido</v>
          </cell>
          <cell r="F5261">
            <v>21</v>
          </cell>
        </row>
        <row r="5262">
          <cell r="A5262">
            <v>50679</v>
          </cell>
          <cell r="B5262" t="str">
            <v>155 CORD ELECTRIC STARTER</v>
          </cell>
          <cell r="C5262">
            <v>1</v>
          </cell>
          <cell r="D5262">
            <v>1</v>
          </cell>
          <cell r="E5262" t="str">
            <v>Sobre Pedido</v>
          </cell>
          <cell r="F5262">
            <v>21</v>
          </cell>
        </row>
        <row r="5263">
          <cell r="A5263">
            <v>50680</v>
          </cell>
          <cell r="B5263" t="str">
            <v>1115 TOGGLE</v>
          </cell>
          <cell r="C5263">
            <v>1</v>
          </cell>
          <cell r="D5263">
            <v>1</v>
          </cell>
          <cell r="E5263" t="str">
            <v>Sobre Pedido</v>
          </cell>
          <cell r="F5263">
            <v>21</v>
          </cell>
        </row>
        <row r="5264">
          <cell r="A5264">
            <v>50681</v>
          </cell>
          <cell r="B5264" t="str">
            <v>1515 STARTER 110 VOLTS.</v>
          </cell>
          <cell r="C5264">
            <v>1</v>
          </cell>
          <cell r="D5264">
            <v>1</v>
          </cell>
          <cell r="E5264" t="str">
            <v>Sobre Pedido</v>
          </cell>
          <cell r="F5264">
            <v>14</v>
          </cell>
        </row>
        <row r="5265">
          <cell r="A5265">
            <v>50682</v>
          </cell>
          <cell r="B5265" t="str">
            <v>1672443 BUJIA ( BPR5ES )</v>
          </cell>
          <cell r="C5265">
            <v>1</v>
          </cell>
          <cell r="D5265">
            <v>1</v>
          </cell>
          <cell r="E5265" t="str">
            <v>Sobre Pedido</v>
          </cell>
          <cell r="F5265">
            <v>14</v>
          </cell>
        </row>
        <row r="5266">
          <cell r="A5266">
            <v>50683</v>
          </cell>
          <cell r="B5266" t="str">
            <v>2110211 SPRING GOBERNOR PRIMAR</v>
          </cell>
          <cell r="C5266">
            <v>1</v>
          </cell>
          <cell r="D5266">
            <v>1</v>
          </cell>
          <cell r="E5266" t="str">
            <v>Sobre Pedido</v>
          </cell>
          <cell r="F5266">
            <v>14</v>
          </cell>
        </row>
        <row r="5267">
          <cell r="A5267">
            <v>50684</v>
          </cell>
          <cell r="B5267" t="str">
            <v>2110328 SWITCH DE APAGADO</v>
          </cell>
          <cell r="C5267">
            <v>1</v>
          </cell>
          <cell r="D5267">
            <v>1</v>
          </cell>
          <cell r="E5267" t="str">
            <v>Sobre Pedido</v>
          </cell>
          <cell r="F5267">
            <v>14</v>
          </cell>
        </row>
        <row r="5268">
          <cell r="A5268">
            <v>50685</v>
          </cell>
          <cell r="B5268" t="str">
            <v>2324093 FILTRO P/AIRE VENTILAD</v>
          </cell>
          <cell r="C5268">
            <v>1</v>
          </cell>
          <cell r="D5268">
            <v>1</v>
          </cell>
          <cell r="E5268" t="str">
            <v>Sobre Pedido</v>
          </cell>
          <cell r="F5268">
            <v>14</v>
          </cell>
        </row>
        <row r="5269">
          <cell r="A5269">
            <v>50686</v>
          </cell>
          <cell r="B5269" t="str">
            <v>2324168 COIL ASSY CHARGE</v>
          </cell>
          <cell r="C5269">
            <v>1</v>
          </cell>
          <cell r="D5269">
            <v>1</v>
          </cell>
          <cell r="E5269" t="str">
            <v>Sobre Pedido</v>
          </cell>
          <cell r="F5269">
            <v>21</v>
          </cell>
        </row>
        <row r="5270">
          <cell r="A5270">
            <v>50687</v>
          </cell>
          <cell r="B5270" t="str">
            <v>2409662 RECTIFICADOR</v>
          </cell>
          <cell r="C5270">
            <v>1</v>
          </cell>
          <cell r="D5270">
            <v>1</v>
          </cell>
          <cell r="E5270" t="str">
            <v>Sobre Pedido</v>
          </cell>
          <cell r="F5270">
            <v>14</v>
          </cell>
        </row>
        <row r="5271">
          <cell r="A5271">
            <v>50688</v>
          </cell>
          <cell r="B5271" t="str">
            <v>2461754 BUZZER ASSY</v>
          </cell>
          <cell r="C5271">
            <v>1</v>
          </cell>
          <cell r="D5271">
            <v>1</v>
          </cell>
          <cell r="E5271" t="str">
            <v>Sobre Pedido</v>
          </cell>
          <cell r="F5271">
            <v>21</v>
          </cell>
        </row>
        <row r="5272">
          <cell r="A5272">
            <v>50689</v>
          </cell>
          <cell r="B5272" t="str">
            <v>2485142 SPRING CABLE RETURN</v>
          </cell>
          <cell r="C5272">
            <v>1</v>
          </cell>
          <cell r="D5272">
            <v>1</v>
          </cell>
          <cell r="E5272" t="str">
            <v>Sobre Pedido</v>
          </cell>
          <cell r="F5272">
            <v>14</v>
          </cell>
        </row>
        <row r="5273">
          <cell r="A5273">
            <v>50690</v>
          </cell>
          <cell r="B5273" t="str">
            <v>3132206 SWITCH OIL LEVER</v>
          </cell>
          <cell r="C5273">
            <v>1</v>
          </cell>
          <cell r="D5273">
            <v>1</v>
          </cell>
          <cell r="E5273" t="str">
            <v>Sobre Pedido</v>
          </cell>
          <cell r="F5273">
            <v>14</v>
          </cell>
        </row>
        <row r="5274">
          <cell r="A5274">
            <v>50691</v>
          </cell>
          <cell r="B5274" t="str">
            <v>3131992 SPRING GOBERNOR</v>
          </cell>
          <cell r="C5274">
            <v>1</v>
          </cell>
          <cell r="D5274">
            <v>1</v>
          </cell>
          <cell r="E5274" t="str">
            <v>Sobre Pedido</v>
          </cell>
          <cell r="F5274">
            <v>14</v>
          </cell>
        </row>
        <row r="5275">
          <cell r="A5275">
            <v>50692</v>
          </cell>
          <cell r="B5275" t="str">
            <v>3133808 FILTRO P/AIRE C/PROT.</v>
          </cell>
          <cell r="C5275">
            <v>1</v>
          </cell>
          <cell r="D5275">
            <v>1</v>
          </cell>
          <cell r="E5275" t="str">
            <v>Sobre Pedido</v>
          </cell>
          <cell r="F5275">
            <v>14</v>
          </cell>
        </row>
        <row r="5276">
          <cell r="A5276">
            <v>50693</v>
          </cell>
          <cell r="B5276" t="str">
            <v>3803467 CAP ASSY SUPRESSOR</v>
          </cell>
          <cell r="C5276">
            <v>1</v>
          </cell>
          <cell r="D5276">
            <v>1</v>
          </cell>
          <cell r="E5276" t="str">
            <v>Sobre Pedido</v>
          </cell>
          <cell r="F5276">
            <v>14</v>
          </cell>
        </row>
        <row r="5277">
          <cell r="A5277">
            <v>50694</v>
          </cell>
          <cell r="B5277" t="str">
            <v>4542528 COIL ASSY IGNITION</v>
          </cell>
          <cell r="C5277">
            <v>1</v>
          </cell>
          <cell r="D5277">
            <v>1</v>
          </cell>
          <cell r="E5277" t="str">
            <v>Sobre Pedido</v>
          </cell>
          <cell r="F5277">
            <v>14</v>
          </cell>
        </row>
        <row r="5278">
          <cell r="A5278">
            <v>50695</v>
          </cell>
          <cell r="B5278" t="str">
            <v>5159298 FILTRO P/ ACEITE</v>
          </cell>
          <cell r="C5278">
            <v>1</v>
          </cell>
          <cell r="D5278">
            <v>1</v>
          </cell>
          <cell r="E5278" t="str">
            <v>Sobre Pedido</v>
          </cell>
          <cell r="F5278">
            <v>14</v>
          </cell>
        </row>
        <row r="5279">
          <cell r="A5279">
            <v>50696</v>
          </cell>
          <cell r="B5279" t="str">
            <v>0997320 BEARING RADIAL</v>
          </cell>
          <cell r="C5279">
            <v>1</v>
          </cell>
          <cell r="D5279">
            <v>1</v>
          </cell>
          <cell r="E5279" t="str">
            <v>Sobre Pedido</v>
          </cell>
          <cell r="F5279">
            <v>14</v>
          </cell>
        </row>
        <row r="5280">
          <cell r="A5280">
            <v>50697</v>
          </cell>
          <cell r="B5280" t="str">
            <v>1010 GRYS HANDLE</v>
          </cell>
          <cell r="C5280">
            <v>1</v>
          </cell>
          <cell r="D5280">
            <v>1</v>
          </cell>
          <cell r="E5280" t="str">
            <v>Sobre Pedido</v>
          </cell>
          <cell r="F5280">
            <v>14</v>
          </cell>
        </row>
        <row r="5281">
          <cell r="A5281">
            <v>50698</v>
          </cell>
          <cell r="B5281" t="str">
            <v>1115 VALVULA DE GAS LP</v>
          </cell>
          <cell r="C5281">
            <v>1</v>
          </cell>
          <cell r="D5281">
            <v>1</v>
          </cell>
          <cell r="E5281" t="str">
            <v>Sobre Pedido</v>
          </cell>
          <cell r="F5281">
            <v>14</v>
          </cell>
        </row>
        <row r="5282">
          <cell r="A5282">
            <v>50699</v>
          </cell>
          <cell r="B5282" t="str">
            <v>1550 MARCHA</v>
          </cell>
          <cell r="C5282">
            <v>1</v>
          </cell>
          <cell r="D5282">
            <v>1</v>
          </cell>
          <cell r="E5282" t="str">
            <v>Sobre Pedido</v>
          </cell>
          <cell r="F5282">
            <v>14</v>
          </cell>
        </row>
        <row r="5283">
          <cell r="A5283">
            <v>50700</v>
          </cell>
          <cell r="B5283" t="str">
            <v>9038 SWITCH DE CLUTCH</v>
          </cell>
          <cell r="C5283">
            <v>1</v>
          </cell>
          <cell r="D5283">
            <v>1</v>
          </cell>
          <cell r="E5283" t="str">
            <v>Sobre Pedido</v>
          </cell>
          <cell r="F5283">
            <v>28</v>
          </cell>
        </row>
        <row r="5284">
          <cell r="A5284">
            <v>50701</v>
          </cell>
          <cell r="B5284" t="str">
            <v>1480992-01 REGULADOR-GAS 110 V</v>
          </cell>
          <cell r="C5284">
            <v>1</v>
          </cell>
          <cell r="D5284">
            <v>1</v>
          </cell>
          <cell r="E5284" t="str">
            <v>Sobre Pedido</v>
          </cell>
          <cell r="F5284">
            <v>14</v>
          </cell>
        </row>
        <row r="5285">
          <cell r="A5285">
            <v>50702</v>
          </cell>
          <cell r="B5285" t="str">
            <v>1660799 BOBINA A110 V.</v>
          </cell>
          <cell r="C5285">
            <v>1</v>
          </cell>
          <cell r="D5285">
            <v>1</v>
          </cell>
          <cell r="E5285" t="str">
            <v>Sobre Pedido</v>
          </cell>
          <cell r="F5285">
            <v>14</v>
          </cell>
        </row>
        <row r="5286">
          <cell r="A5286">
            <v>50703</v>
          </cell>
          <cell r="B5286" t="str">
            <v>3090606 SWITCH DE PRES./ACEITE</v>
          </cell>
          <cell r="C5286">
            <v>1</v>
          </cell>
          <cell r="D5286">
            <v>1</v>
          </cell>
          <cell r="E5286" t="str">
            <v>Sobre Pedido</v>
          </cell>
          <cell r="F5286">
            <v>14</v>
          </cell>
        </row>
        <row r="5287">
          <cell r="A5287">
            <v>50704</v>
          </cell>
          <cell r="B5287" t="str">
            <v>NI502548 SPRING GOBERNOR</v>
          </cell>
          <cell r="C5287">
            <v>1</v>
          </cell>
          <cell r="D5287">
            <v>1</v>
          </cell>
          <cell r="E5287" t="str">
            <v>Sobre Pedido</v>
          </cell>
          <cell r="F5287">
            <v>14</v>
          </cell>
        </row>
        <row r="5288">
          <cell r="A5288">
            <v>50705</v>
          </cell>
          <cell r="B5288" t="str">
            <v>3050718 RECTIFIER B.</v>
          </cell>
          <cell r="C5288">
            <v>1</v>
          </cell>
          <cell r="D5288">
            <v>1</v>
          </cell>
          <cell r="E5288" t="str">
            <v>Sobre Pedido</v>
          </cell>
          <cell r="F5288">
            <v>14</v>
          </cell>
        </row>
        <row r="5289">
          <cell r="A5289">
            <v>50706</v>
          </cell>
          <cell r="B5289" t="str">
            <v>1502290 SPRING GOBERNOR</v>
          </cell>
          <cell r="C5289">
            <v>1</v>
          </cell>
          <cell r="D5289">
            <v>1</v>
          </cell>
          <cell r="E5289" t="str">
            <v>Sobre Pedido</v>
          </cell>
          <cell r="F5289">
            <v>14</v>
          </cell>
        </row>
        <row r="5290">
          <cell r="A5290">
            <v>50707</v>
          </cell>
          <cell r="B5290" t="str">
            <v>1481072 SELENOID DUTY</v>
          </cell>
          <cell r="C5290">
            <v>1</v>
          </cell>
          <cell r="D5290">
            <v>1</v>
          </cell>
          <cell r="E5290" t="str">
            <v>Sobre Pedido</v>
          </cell>
          <cell r="F5290">
            <v>14</v>
          </cell>
        </row>
        <row r="5291">
          <cell r="A5291">
            <v>50708</v>
          </cell>
          <cell r="B5291" t="str">
            <v>3713344 ROPE RECOIL STARTER</v>
          </cell>
          <cell r="C5291">
            <v>1</v>
          </cell>
          <cell r="D5291">
            <v>1</v>
          </cell>
          <cell r="E5291" t="str">
            <v>Sobre Pedido</v>
          </cell>
          <cell r="F5291">
            <v>14</v>
          </cell>
        </row>
        <row r="5292">
          <cell r="A5292">
            <v>50709</v>
          </cell>
          <cell r="B5292" t="str">
            <v>1235 PULLEY IDLER</v>
          </cell>
          <cell r="C5292">
            <v>1</v>
          </cell>
          <cell r="D5292">
            <v>1</v>
          </cell>
          <cell r="E5292" t="str">
            <v>Sobre Pedido</v>
          </cell>
          <cell r="F5292">
            <v>14</v>
          </cell>
        </row>
        <row r="5293">
          <cell r="A5293">
            <v>50710</v>
          </cell>
          <cell r="B5293" t="str">
            <v>3678877 RATCHET STARTER</v>
          </cell>
          <cell r="C5293">
            <v>1</v>
          </cell>
          <cell r="D5293">
            <v>1</v>
          </cell>
          <cell r="E5293" t="str">
            <v>Sobre Pedido</v>
          </cell>
          <cell r="F5293">
            <v>14</v>
          </cell>
        </row>
        <row r="5294">
          <cell r="A5294">
            <v>50711</v>
          </cell>
          <cell r="B5294" t="str">
            <v>H3678885 SPRING FRICTION</v>
          </cell>
          <cell r="C5294">
            <v>1</v>
          </cell>
          <cell r="D5294">
            <v>1</v>
          </cell>
          <cell r="E5294" t="str">
            <v>Sobre Pedido</v>
          </cell>
          <cell r="F5294">
            <v>14</v>
          </cell>
        </row>
        <row r="5295">
          <cell r="A5295">
            <v>50712</v>
          </cell>
          <cell r="B5295" t="str">
            <v>3678893 SPRING STARTER</v>
          </cell>
          <cell r="C5295">
            <v>1</v>
          </cell>
          <cell r="D5295">
            <v>1</v>
          </cell>
          <cell r="E5295" t="str">
            <v>Sobre Pedido</v>
          </cell>
          <cell r="F5295">
            <v>14</v>
          </cell>
        </row>
        <row r="5296">
          <cell r="A5296">
            <v>50713</v>
          </cell>
          <cell r="B5296" t="str">
            <v>3678901 SPRING RATCHET</v>
          </cell>
          <cell r="C5296">
            <v>1</v>
          </cell>
          <cell r="D5296">
            <v>1</v>
          </cell>
          <cell r="E5296" t="str">
            <v>Sobre Pedido</v>
          </cell>
          <cell r="F5296">
            <v>14</v>
          </cell>
        </row>
        <row r="5297">
          <cell r="A5297">
            <v>50714</v>
          </cell>
          <cell r="B5297" t="str">
            <v>34203 FILTER VAC IN 1 PZA</v>
          </cell>
          <cell r="C5297">
            <v>1</v>
          </cell>
          <cell r="D5297">
            <v>1</v>
          </cell>
          <cell r="E5297" t="str">
            <v>Sobre Pedido</v>
          </cell>
          <cell r="F5297">
            <v>21</v>
          </cell>
        </row>
        <row r="5298">
          <cell r="A5298">
            <v>50715</v>
          </cell>
          <cell r="B5298" t="str">
            <v>3678919 RETAINER SPRING</v>
          </cell>
          <cell r="C5298">
            <v>1</v>
          </cell>
          <cell r="D5298">
            <v>1</v>
          </cell>
          <cell r="E5298" t="str">
            <v>Sobre Pedido</v>
          </cell>
          <cell r="F5298">
            <v>14</v>
          </cell>
        </row>
        <row r="5299">
          <cell r="A5299">
            <v>50716</v>
          </cell>
          <cell r="B5299" t="str">
            <v>H340 MOTOR HONDA 11 HP</v>
          </cell>
          <cell r="C5299">
            <v>1</v>
          </cell>
          <cell r="D5299">
            <v>1</v>
          </cell>
          <cell r="E5299" t="str">
            <v>Sobre Pedido</v>
          </cell>
          <cell r="F5299">
            <v>21</v>
          </cell>
        </row>
        <row r="5300">
          <cell r="A5300">
            <v>50717</v>
          </cell>
          <cell r="B5300" t="str">
            <v>3678927 HOLDER SPRING</v>
          </cell>
          <cell r="C5300">
            <v>1</v>
          </cell>
          <cell r="D5300">
            <v>1</v>
          </cell>
          <cell r="E5300" t="str">
            <v>Sobre Pedido</v>
          </cell>
          <cell r="F5300">
            <v>21</v>
          </cell>
        </row>
        <row r="5301">
          <cell r="A5301">
            <v>50718</v>
          </cell>
          <cell r="B5301" t="str">
            <v>3678950 GRIP STARTER</v>
          </cell>
          <cell r="C5301">
            <v>1</v>
          </cell>
          <cell r="D5301">
            <v>1</v>
          </cell>
          <cell r="E5301" t="str">
            <v>Sobre Pedido</v>
          </cell>
          <cell r="F5301">
            <v>14</v>
          </cell>
        </row>
        <row r="5302">
          <cell r="A5302">
            <v>50719</v>
          </cell>
          <cell r="B5302" t="str">
            <v>4878683 CRANKSHAFT COMP.</v>
          </cell>
          <cell r="C5302">
            <v>1</v>
          </cell>
          <cell r="D5302">
            <v>1</v>
          </cell>
          <cell r="E5302" t="str">
            <v>Sobre Pedido</v>
          </cell>
          <cell r="F5302">
            <v>14</v>
          </cell>
        </row>
        <row r="5303">
          <cell r="A5303">
            <v>50720</v>
          </cell>
          <cell r="B5303" t="str">
            <v>2025591 ARM, VALVE ROCKER</v>
          </cell>
          <cell r="C5303">
            <v>1</v>
          </cell>
          <cell r="D5303">
            <v>1</v>
          </cell>
          <cell r="E5303" t="str">
            <v>Sobre Pedido</v>
          </cell>
          <cell r="F5303">
            <v>14</v>
          </cell>
        </row>
        <row r="5304">
          <cell r="A5304">
            <v>50721</v>
          </cell>
          <cell r="B5304" t="str">
            <v>2271286 GUIDE PUSH ROD</v>
          </cell>
          <cell r="C5304">
            <v>1</v>
          </cell>
          <cell r="D5304">
            <v>1</v>
          </cell>
          <cell r="E5304" t="str">
            <v>Sobre Pedido</v>
          </cell>
          <cell r="F5304">
            <v>14</v>
          </cell>
        </row>
        <row r="5305">
          <cell r="A5305">
            <v>50722</v>
          </cell>
          <cell r="B5305" t="str">
            <v>1756964 BOLT, PIVOT</v>
          </cell>
          <cell r="C5305">
            <v>1</v>
          </cell>
          <cell r="D5305">
            <v>1</v>
          </cell>
          <cell r="E5305" t="str">
            <v>Sobre Pedido</v>
          </cell>
          <cell r="F5305">
            <v>14</v>
          </cell>
        </row>
        <row r="5306">
          <cell r="A5306">
            <v>50723</v>
          </cell>
          <cell r="B5306" t="str">
            <v>2879948 ROD ASSY CONECTING</v>
          </cell>
          <cell r="C5306">
            <v>1</v>
          </cell>
          <cell r="D5306">
            <v>1</v>
          </cell>
          <cell r="E5306" t="str">
            <v>Sobre Pedido</v>
          </cell>
          <cell r="F5306">
            <v>14</v>
          </cell>
        </row>
        <row r="5307">
          <cell r="A5307">
            <v>50724</v>
          </cell>
          <cell r="B5307" t="str">
            <v>3735420 PISTON (STD)</v>
          </cell>
          <cell r="C5307">
            <v>1</v>
          </cell>
          <cell r="D5307">
            <v>1</v>
          </cell>
          <cell r="E5307" t="str">
            <v>Sobre Pedido</v>
          </cell>
          <cell r="F5307">
            <v>14</v>
          </cell>
        </row>
        <row r="5308">
          <cell r="A5308">
            <v>50725</v>
          </cell>
          <cell r="B5308" t="str">
            <v>3134434 PIN, PISTON</v>
          </cell>
          <cell r="C5308">
            <v>1</v>
          </cell>
          <cell r="D5308">
            <v>1</v>
          </cell>
          <cell r="E5308" t="str">
            <v>Sobre Pedido</v>
          </cell>
          <cell r="F5308">
            <v>14</v>
          </cell>
        </row>
        <row r="5309">
          <cell r="A5309">
            <v>50726</v>
          </cell>
          <cell r="B5309" t="str">
            <v>2108579 CLIP PISTON PIN 20 MM.</v>
          </cell>
          <cell r="C5309">
            <v>1</v>
          </cell>
          <cell r="D5309">
            <v>1</v>
          </cell>
          <cell r="E5309" t="str">
            <v>Sobre Pedido</v>
          </cell>
          <cell r="F5309">
            <v>14</v>
          </cell>
        </row>
        <row r="5310">
          <cell r="A5310">
            <v>50727</v>
          </cell>
          <cell r="B5310" t="str">
            <v>3131919 CAP ASSY OIL FILLER</v>
          </cell>
          <cell r="C5310">
            <v>1</v>
          </cell>
          <cell r="D5310">
            <v>1</v>
          </cell>
          <cell r="E5310" t="str">
            <v>Sobre Pedido</v>
          </cell>
          <cell r="F5310">
            <v>14</v>
          </cell>
        </row>
        <row r="5311">
          <cell r="A5311">
            <v>50728</v>
          </cell>
          <cell r="B5311" t="str">
            <v>2089977 EXTENSION OIL FILLER</v>
          </cell>
          <cell r="C5311">
            <v>1</v>
          </cell>
          <cell r="D5311">
            <v>1</v>
          </cell>
          <cell r="E5311" t="str">
            <v>Sobre Pedido</v>
          </cell>
          <cell r="F5311">
            <v>14</v>
          </cell>
        </row>
        <row r="5312">
          <cell r="A5312">
            <v>50729</v>
          </cell>
          <cell r="B5312" t="str">
            <v>3230987 HOUSING RECEPTACLE</v>
          </cell>
          <cell r="C5312">
            <v>1</v>
          </cell>
          <cell r="D5312">
            <v>1</v>
          </cell>
          <cell r="E5312" t="str">
            <v>Sobre Pedido</v>
          </cell>
          <cell r="F5312">
            <v>14</v>
          </cell>
        </row>
        <row r="5313">
          <cell r="A5313">
            <v>50730</v>
          </cell>
          <cell r="B5313" t="str">
            <v>4145660 GASKET OIL PAN</v>
          </cell>
          <cell r="C5313">
            <v>1</v>
          </cell>
          <cell r="D5313">
            <v>1</v>
          </cell>
          <cell r="E5313" t="str">
            <v>Sobre Pedido</v>
          </cell>
          <cell r="F5313">
            <v>14</v>
          </cell>
        </row>
        <row r="5314">
          <cell r="A5314">
            <v>50731</v>
          </cell>
          <cell r="B5314" t="str">
            <v>MC0002 PLUNGER VALVE ONAN</v>
          </cell>
          <cell r="C5314">
            <v>1</v>
          </cell>
          <cell r="D5314">
            <v>1</v>
          </cell>
          <cell r="E5314" t="str">
            <v>Sobre Pedido</v>
          </cell>
          <cell r="F5314">
            <v>14</v>
          </cell>
        </row>
        <row r="5315">
          <cell r="A5315">
            <v>50732</v>
          </cell>
          <cell r="B5315" t="str">
            <v>3112299 HEAD GASKET</v>
          </cell>
          <cell r="C5315">
            <v>1</v>
          </cell>
          <cell r="D5315">
            <v>1</v>
          </cell>
          <cell r="E5315" t="str">
            <v>Sobre Pedido</v>
          </cell>
          <cell r="F5315">
            <v>14</v>
          </cell>
        </row>
        <row r="5316">
          <cell r="A5316">
            <v>50733</v>
          </cell>
          <cell r="B5316" t="str">
            <v>3090646-09 SWITCH OIL PRESSURE</v>
          </cell>
          <cell r="C5316">
            <v>1</v>
          </cell>
          <cell r="D5316">
            <v>1</v>
          </cell>
          <cell r="E5316" t="str">
            <v>Sobre Pedido</v>
          </cell>
          <cell r="F5316">
            <v>14</v>
          </cell>
        </row>
        <row r="5317">
          <cell r="A5317">
            <v>50734</v>
          </cell>
          <cell r="B5317" t="str">
            <v>1912208 REGULADOR 110 V.</v>
          </cell>
          <cell r="C5317">
            <v>1</v>
          </cell>
          <cell r="D5317">
            <v>1</v>
          </cell>
          <cell r="E5317" t="str">
            <v>Sobre Pedido</v>
          </cell>
          <cell r="F5317">
            <v>14</v>
          </cell>
        </row>
        <row r="5318">
          <cell r="A5318">
            <v>50735</v>
          </cell>
          <cell r="B5318" t="str">
            <v>2089670 CYLINDER HEAD COMP.</v>
          </cell>
          <cell r="C5318">
            <v>1</v>
          </cell>
          <cell r="D5318">
            <v>1</v>
          </cell>
          <cell r="E5318" t="str">
            <v>Sobre Pedido</v>
          </cell>
          <cell r="F5318">
            <v>14</v>
          </cell>
        </row>
        <row r="5319">
          <cell r="A5319">
            <v>50736</v>
          </cell>
          <cell r="B5319" t="str">
            <v>3090646-06 SWITCH OIL PRESSURE</v>
          </cell>
          <cell r="C5319">
            <v>1</v>
          </cell>
          <cell r="D5319">
            <v>1</v>
          </cell>
          <cell r="E5319" t="str">
            <v>Sobre Pedido</v>
          </cell>
          <cell r="F5319">
            <v>14</v>
          </cell>
        </row>
        <row r="5320">
          <cell r="A5320">
            <v>50737</v>
          </cell>
          <cell r="B5320" t="str">
            <v>155 3002 MUFFLER CATALYTIC</v>
          </cell>
          <cell r="C5320">
            <v>1</v>
          </cell>
          <cell r="D5320">
            <v>1</v>
          </cell>
          <cell r="E5320" t="str">
            <v>Sobre Pedido</v>
          </cell>
          <cell r="F5320">
            <v>14</v>
          </cell>
        </row>
        <row r="5321">
          <cell r="A5321">
            <v>50738</v>
          </cell>
          <cell r="B5321" t="str">
            <v>155 3005 02 GUARD MUFFLER</v>
          </cell>
          <cell r="C5321">
            <v>1</v>
          </cell>
          <cell r="D5321">
            <v>1</v>
          </cell>
          <cell r="E5321" t="str">
            <v>Sobre Pedido</v>
          </cell>
          <cell r="F5321">
            <v>14</v>
          </cell>
        </row>
        <row r="5322">
          <cell r="A5322">
            <v>50739</v>
          </cell>
          <cell r="B5322" t="str">
            <v>112 0245 RING RETAINING</v>
          </cell>
          <cell r="C5322">
            <v>1</v>
          </cell>
          <cell r="D5322">
            <v>1</v>
          </cell>
          <cell r="E5322" t="str">
            <v>Sobre Pedido</v>
          </cell>
          <cell r="F5322">
            <v>14</v>
          </cell>
        </row>
        <row r="5323">
          <cell r="A5323">
            <v>50740</v>
          </cell>
          <cell r="B5323" t="str">
            <v>191 2207 REGULADOR DE VOLTAJE</v>
          </cell>
          <cell r="C5323">
            <v>1</v>
          </cell>
          <cell r="D5323">
            <v>1</v>
          </cell>
          <cell r="E5323" t="str">
            <v>Sobre Pedido</v>
          </cell>
          <cell r="F5323">
            <v>14</v>
          </cell>
        </row>
        <row r="5324">
          <cell r="A5324">
            <v>50741</v>
          </cell>
          <cell r="B5324" t="str">
            <v>123 1874 INDICADOR OIL LEVEL</v>
          </cell>
          <cell r="C5324">
            <v>1</v>
          </cell>
          <cell r="D5324">
            <v>1</v>
          </cell>
          <cell r="E5324" t="str">
            <v>Sobre Pedido</v>
          </cell>
          <cell r="F5324">
            <v>14</v>
          </cell>
        </row>
        <row r="5325">
          <cell r="A5325">
            <v>50742</v>
          </cell>
          <cell r="B5325" t="str">
            <v>680080 ONAN 14 HP</v>
          </cell>
          <cell r="C5325">
            <v>1</v>
          </cell>
          <cell r="D5325">
            <v>1</v>
          </cell>
          <cell r="E5325" t="str">
            <v>Sobre Pedido</v>
          </cell>
          <cell r="F5325">
            <v>21</v>
          </cell>
        </row>
        <row r="5326">
          <cell r="A5326">
            <v>50743</v>
          </cell>
          <cell r="B5326" t="str">
            <v>H4981932 CYLINDER ASSY</v>
          </cell>
          <cell r="C5326">
            <v>1</v>
          </cell>
          <cell r="D5326">
            <v>1</v>
          </cell>
          <cell r="E5326" t="str">
            <v>Sobre Pedido</v>
          </cell>
          <cell r="F5326">
            <v>14</v>
          </cell>
        </row>
        <row r="5327">
          <cell r="A5327">
            <v>50744</v>
          </cell>
          <cell r="B5327" t="str">
            <v>123 1873-02 TUBE OIL FILL</v>
          </cell>
          <cell r="C5327">
            <v>1</v>
          </cell>
          <cell r="D5327">
            <v>1</v>
          </cell>
          <cell r="E5327" t="str">
            <v>Sobre Pedido</v>
          </cell>
          <cell r="F5327">
            <v>14</v>
          </cell>
        </row>
        <row r="5328">
          <cell r="A5328">
            <v>50745</v>
          </cell>
          <cell r="B5328" t="str">
            <v>123-1875 INDICATOR OIL LEVER</v>
          </cell>
          <cell r="C5328">
            <v>1</v>
          </cell>
          <cell r="D5328">
            <v>1</v>
          </cell>
          <cell r="E5328" t="str">
            <v>Sobre Pedido</v>
          </cell>
          <cell r="F5328">
            <v>14</v>
          </cell>
        </row>
        <row r="5329">
          <cell r="A5329">
            <v>50746</v>
          </cell>
          <cell r="B5329" t="str">
            <v>5090269 SEAL OIL FILL TUBE</v>
          </cell>
          <cell r="C5329">
            <v>1</v>
          </cell>
          <cell r="D5329">
            <v>1</v>
          </cell>
          <cell r="E5329" t="str">
            <v>Sobre Pedido</v>
          </cell>
          <cell r="F5329">
            <v>14</v>
          </cell>
        </row>
        <row r="5330">
          <cell r="A5330">
            <v>50747</v>
          </cell>
          <cell r="B5330" t="str">
            <v>0997320 BEARING RADIAL BALL</v>
          </cell>
          <cell r="C5330">
            <v>1</v>
          </cell>
          <cell r="D5330">
            <v>1</v>
          </cell>
          <cell r="E5330" t="str">
            <v>Sobre Pedido</v>
          </cell>
          <cell r="F5330">
            <v>21</v>
          </cell>
        </row>
        <row r="5331">
          <cell r="A5331">
            <v>50748</v>
          </cell>
          <cell r="B5331" t="str">
            <v>1103578 VALVE INTAKE</v>
          </cell>
          <cell r="C5331">
            <v>1</v>
          </cell>
          <cell r="D5331">
            <v>1</v>
          </cell>
          <cell r="E5331" t="str">
            <v>Sobre Pedido</v>
          </cell>
          <cell r="F5331">
            <v>21</v>
          </cell>
        </row>
        <row r="5332">
          <cell r="A5332">
            <v>50749</v>
          </cell>
          <cell r="B5332" t="str">
            <v>1103579 VALVE EXHAUST</v>
          </cell>
          <cell r="C5332">
            <v>1</v>
          </cell>
          <cell r="D5332">
            <v>1</v>
          </cell>
          <cell r="E5332" t="str">
            <v>Sobre Pedido</v>
          </cell>
          <cell r="F5332">
            <v>21</v>
          </cell>
        </row>
        <row r="5333">
          <cell r="A5333">
            <v>50750</v>
          </cell>
          <cell r="B5333" t="str">
            <v>1232043 TUBE BREATHER</v>
          </cell>
          <cell r="C5333">
            <v>1</v>
          </cell>
          <cell r="D5333">
            <v>1</v>
          </cell>
          <cell r="E5333" t="str">
            <v>Sobre Pedido</v>
          </cell>
          <cell r="F5333">
            <v>21</v>
          </cell>
        </row>
        <row r="5334">
          <cell r="A5334">
            <v>50751</v>
          </cell>
          <cell r="B5334" t="str">
            <v>134473950 TAPA DE MOTOR</v>
          </cell>
          <cell r="C5334">
            <v>1</v>
          </cell>
          <cell r="D5334">
            <v>1</v>
          </cell>
          <cell r="E5334" t="str">
            <v>Sobre Pedido</v>
          </cell>
          <cell r="F5334">
            <v>21</v>
          </cell>
        </row>
        <row r="5335">
          <cell r="A5335">
            <v>50752</v>
          </cell>
          <cell r="B5335" t="str">
            <v>1502548 RESORTE DE ACELERACION</v>
          </cell>
          <cell r="C5335">
            <v>1</v>
          </cell>
          <cell r="D5335">
            <v>1</v>
          </cell>
          <cell r="E5335" t="str">
            <v>Sobre Pedido</v>
          </cell>
          <cell r="F5335">
            <v>21</v>
          </cell>
        </row>
        <row r="5336">
          <cell r="A5336">
            <v>50753</v>
          </cell>
          <cell r="B5336" t="str">
            <v>1520343 CLIP LINK</v>
          </cell>
          <cell r="C5336">
            <v>1</v>
          </cell>
          <cell r="D5336">
            <v>1</v>
          </cell>
          <cell r="E5336" t="str">
            <v>Sobre Pedido</v>
          </cell>
          <cell r="F5336">
            <v>21</v>
          </cell>
        </row>
        <row r="5337">
          <cell r="A5337">
            <v>50754</v>
          </cell>
          <cell r="B5337" t="str">
            <v>1530621 RESORTE DE SIST.ACELER</v>
          </cell>
          <cell r="C5337">
            <v>1</v>
          </cell>
          <cell r="D5337">
            <v>1</v>
          </cell>
          <cell r="E5337" t="str">
            <v>Sobre Pedido</v>
          </cell>
          <cell r="F5337">
            <v>21</v>
          </cell>
        </row>
        <row r="5338">
          <cell r="A5338">
            <v>50755</v>
          </cell>
          <cell r="B5338" t="str">
            <v>2089670 GASKET CYLINDER HEAD</v>
          </cell>
          <cell r="C5338">
            <v>1</v>
          </cell>
          <cell r="D5338">
            <v>1</v>
          </cell>
          <cell r="E5338" t="str">
            <v>Sobre Pedido</v>
          </cell>
          <cell r="F5338">
            <v>21</v>
          </cell>
        </row>
        <row r="5339">
          <cell r="A5339">
            <v>50756</v>
          </cell>
          <cell r="B5339" t="str">
            <v>2324176 RECTIFICADOR ASSY SILI</v>
          </cell>
          <cell r="C5339">
            <v>1</v>
          </cell>
          <cell r="D5339">
            <v>1</v>
          </cell>
          <cell r="E5339" t="str">
            <v>Sobre Pedido</v>
          </cell>
          <cell r="F5339">
            <v>21</v>
          </cell>
        </row>
        <row r="5340">
          <cell r="A5340">
            <v>50757</v>
          </cell>
          <cell r="B5340" t="str">
            <v>3132263 BEARING RADIAL BALL</v>
          </cell>
          <cell r="C5340">
            <v>1</v>
          </cell>
          <cell r="D5340">
            <v>1</v>
          </cell>
          <cell r="E5340" t="str">
            <v>Sobre Pedido</v>
          </cell>
          <cell r="F5340">
            <v>21</v>
          </cell>
        </row>
        <row r="5341">
          <cell r="A5341">
            <v>50758</v>
          </cell>
          <cell r="B5341" t="str">
            <v>3134368 RING SET P/PISTON 0.25</v>
          </cell>
          <cell r="C5341">
            <v>1</v>
          </cell>
          <cell r="D5341">
            <v>1</v>
          </cell>
          <cell r="E5341" t="str">
            <v>Sobre Pedido</v>
          </cell>
          <cell r="F5341">
            <v>21</v>
          </cell>
        </row>
        <row r="5342">
          <cell r="A5342">
            <v>50759</v>
          </cell>
          <cell r="B5342" t="str">
            <v>3134384 RING SET P/PISTON 0.50</v>
          </cell>
          <cell r="C5342">
            <v>1</v>
          </cell>
          <cell r="D5342">
            <v>1</v>
          </cell>
          <cell r="E5342" t="str">
            <v>Sobre Pedido</v>
          </cell>
          <cell r="F5342">
            <v>21</v>
          </cell>
        </row>
        <row r="5343">
          <cell r="A5343">
            <v>50760</v>
          </cell>
          <cell r="B5343" t="str">
            <v>3712940 KIT P/ACELER.DEL GOB.</v>
          </cell>
          <cell r="C5343">
            <v>1</v>
          </cell>
          <cell r="D5343">
            <v>1</v>
          </cell>
          <cell r="E5343" t="str">
            <v>Sobre Pedido</v>
          </cell>
          <cell r="F5343">
            <v>21</v>
          </cell>
        </row>
        <row r="5344">
          <cell r="A5344">
            <v>50761</v>
          </cell>
          <cell r="B5344" t="str">
            <v>3713013 PISTON STD.</v>
          </cell>
          <cell r="C5344">
            <v>1</v>
          </cell>
          <cell r="D5344">
            <v>1</v>
          </cell>
          <cell r="E5344" t="str">
            <v>Sobre Pedido</v>
          </cell>
          <cell r="F5344">
            <v>21</v>
          </cell>
        </row>
        <row r="5345">
          <cell r="A5345">
            <v>50762</v>
          </cell>
          <cell r="B5345" t="str">
            <v>3713021 PISTON 0.25</v>
          </cell>
          <cell r="C5345">
            <v>1</v>
          </cell>
          <cell r="D5345">
            <v>1</v>
          </cell>
          <cell r="E5345" t="str">
            <v>Sobre Pedido</v>
          </cell>
          <cell r="F5345">
            <v>21</v>
          </cell>
        </row>
        <row r="5346">
          <cell r="A5346">
            <v>50763</v>
          </cell>
          <cell r="B5346" t="str">
            <v>3713039 PISTON 0.50</v>
          </cell>
          <cell r="C5346">
            <v>1</v>
          </cell>
          <cell r="D5346">
            <v>1</v>
          </cell>
          <cell r="E5346" t="str">
            <v>Sobre Pedido</v>
          </cell>
          <cell r="F5346">
            <v>21</v>
          </cell>
        </row>
        <row r="5347">
          <cell r="A5347">
            <v>50764</v>
          </cell>
          <cell r="B5347" t="str">
            <v>3750759 RING SET P/PISTON 0.75</v>
          </cell>
          <cell r="C5347">
            <v>1</v>
          </cell>
          <cell r="D5347">
            <v>1</v>
          </cell>
          <cell r="E5347" t="str">
            <v>Sobre Pedido</v>
          </cell>
          <cell r="F5347">
            <v>21</v>
          </cell>
        </row>
        <row r="5348">
          <cell r="A5348">
            <v>50765</v>
          </cell>
          <cell r="B5348" t="str">
            <v>3755204 PISTON 0.75</v>
          </cell>
          <cell r="C5348">
            <v>1</v>
          </cell>
          <cell r="D5348">
            <v>1</v>
          </cell>
          <cell r="E5348" t="str">
            <v>Sobre Pedido</v>
          </cell>
          <cell r="F5348">
            <v>21</v>
          </cell>
        </row>
        <row r="5349">
          <cell r="A5349">
            <v>50766</v>
          </cell>
          <cell r="B5349" t="str">
            <v>1481073 REGULADOR DE VAPOR</v>
          </cell>
          <cell r="C5349">
            <v>1</v>
          </cell>
          <cell r="D5349">
            <v>1</v>
          </cell>
          <cell r="E5349" t="str">
            <v>Sobre Pedido</v>
          </cell>
          <cell r="F5349">
            <v>21</v>
          </cell>
        </row>
        <row r="5350">
          <cell r="A5350">
            <v>50767</v>
          </cell>
          <cell r="B5350" t="str">
            <v>1481074 SOLENOID FUEL CUT OFF</v>
          </cell>
          <cell r="C5350">
            <v>1</v>
          </cell>
          <cell r="D5350">
            <v>1</v>
          </cell>
          <cell r="E5350" t="str">
            <v>Sobre Pedido</v>
          </cell>
          <cell r="F5350">
            <v>21</v>
          </cell>
        </row>
        <row r="5351">
          <cell r="A5351">
            <v>50768</v>
          </cell>
          <cell r="B5351" t="str">
            <v>1553080-02 BRAKET MUFFLER GUAR</v>
          </cell>
          <cell r="C5351">
            <v>1</v>
          </cell>
          <cell r="D5351">
            <v>1</v>
          </cell>
          <cell r="E5351" t="str">
            <v>Sobre Pedido</v>
          </cell>
          <cell r="F5351">
            <v>21</v>
          </cell>
        </row>
        <row r="5352">
          <cell r="A5352">
            <v>50769</v>
          </cell>
          <cell r="B5352" t="str">
            <v>1553160-01 ELBOW EXHAUST</v>
          </cell>
          <cell r="C5352">
            <v>1</v>
          </cell>
          <cell r="D5352">
            <v>1</v>
          </cell>
          <cell r="E5352" t="str">
            <v>Sobre Pedido</v>
          </cell>
          <cell r="F5352">
            <v>21</v>
          </cell>
        </row>
        <row r="5353">
          <cell r="A5353">
            <v>50770</v>
          </cell>
          <cell r="B5353" t="str">
            <v>H3112299 CYLINDER HEAD GASKET</v>
          </cell>
          <cell r="C5353">
            <v>1</v>
          </cell>
          <cell r="D5353">
            <v>1</v>
          </cell>
          <cell r="E5353" t="str">
            <v>Sobre Pedido</v>
          </cell>
          <cell r="F5353">
            <v>21</v>
          </cell>
        </row>
        <row r="5354">
          <cell r="A5354">
            <v>50771</v>
          </cell>
          <cell r="B5354" t="str">
            <v>H4949723 PAN ASSY</v>
          </cell>
          <cell r="C5354">
            <v>1</v>
          </cell>
          <cell r="D5354">
            <v>1</v>
          </cell>
          <cell r="E5354" t="str">
            <v>Sobre Pedido</v>
          </cell>
          <cell r="F5354">
            <v>21</v>
          </cell>
        </row>
        <row r="5355">
          <cell r="A5355">
            <v>50772</v>
          </cell>
          <cell r="B5355" t="str">
            <v>N3090640 OIL PRESSURE SWITCH</v>
          </cell>
          <cell r="C5355">
            <v>1</v>
          </cell>
          <cell r="D5355">
            <v>1</v>
          </cell>
          <cell r="E5355" t="str">
            <v>Sobre Pedido</v>
          </cell>
          <cell r="F5355">
            <v>21</v>
          </cell>
        </row>
        <row r="5356">
          <cell r="A5356">
            <v>50773</v>
          </cell>
          <cell r="B5356" t="str">
            <v>N1481074 SOLENOID CUT OFF</v>
          </cell>
          <cell r="C5356">
            <v>1</v>
          </cell>
          <cell r="D5356">
            <v>1</v>
          </cell>
          <cell r="E5356" t="str">
            <v>Sobre Pedido</v>
          </cell>
          <cell r="F5356">
            <v>21</v>
          </cell>
        </row>
        <row r="5357">
          <cell r="A5357">
            <v>50774</v>
          </cell>
          <cell r="B5357" t="str">
            <v>N3383651 HARNESS, ENGINE</v>
          </cell>
          <cell r="C5357">
            <v>1</v>
          </cell>
          <cell r="D5357">
            <v>1</v>
          </cell>
          <cell r="E5357" t="str">
            <v>Sobre Pedido</v>
          </cell>
          <cell r="F5357">
            <v>21</v>
          </cell>
        </row>
        <row r="5358">
          <cell r="A5358">
            <v>50775</v>
          </cell>
          <cell r="B5358" t="str">
            <v>1481076 SENSOR OXIGENO</v>
          </cell>
          <cell r="C5358">
            <v>1</v>
          </cell>
          <cell r="D5358">
            <v>1</v>
          </cell>
          <cell r="E5358" t="str">
            <v>Sobre Pedido</v>
          </cell>
          <cell r="F5358">
            <v>21</v>
          </cell>
        </row>
        <row r="5359">
          <cell r="A5359">
            <v>50776</v>
          </cell>
          <cell r="B5359" t="str">
            <v>1481077 CONTROL UNIT LPG</v>
          </cell>
          <cell r="C5359">
            <v>1</v>
          </cell>
          <cell r="D5359">
            <v>1</v>
          </cell>
          <cell r="E5359" t="str">
            <v>Sobre Pedido</v>
          </cell>
          <cell r="F5359">
            <v>21</v>
          </cell>
        </row>
        <row r="5360">
          <cell r="A5360">
            <v>50777</v>
          </cell>
          <cell r="B5360" t="str">
            <v>1402534 COVER ELEMENT</v>
          </cell>
          <cell r="C5360">
            <v>1</v>
          </cell>
          <cell r="D5360">
            <v>1</v>
          </cell>
          <cell r="E5360" t="str">
            <v>Sobre Pedido</v>
          </cell>
          <cell r="F5360">
            <v>21</v>
          </cell>
        </row>
        <row r="5361">
          <cell r="A5361">
            <v>50778</v>
          </cell>
          <cell r="B5361" t="str">
            <v>1402584-50 COVER AIR CLEANER</v>
          </cell>
          <cell r="C5361">
            <v>1</v>
          </cell>
          <cell r="D5361">
            <v>1</v>
          </cell>
          <cell r="E5361" t="str">
            <v>Sobre Pedido</v>
          </cell>
          <cell r="F5361">
            <v>21</v>
          </cell>
        </row>
        <row r="5362">
          <cell r="A5362">
            <v>50779</v>
          </cell>
          <cell r="B5362" t="str">
            <v>1402527-01 ADAPTER</v>
          </cell>
          <cell r="C5362">
            <v>1</v>
          </cell>
          <cell r="D5362">
            <v>1</v>
          </cell>
          <cell r="E5362" t="str">
            <v>Sobre Pedido</v>
          </cell>
          <cell r="F5362">
            <v>21</v>
          </cell>
        </row>
        <row r="5363">
          <cell r="A5363">
            <v>50780</v>
          </cell>
          <cell r="B5363" t="str">
            <v>15530005-02 GUARD MUFFLER</v>
          </cell>
          <cell r="C5363">
            <v>1</v>
          </cell>
          <cell r="D5363">
            <v>1</v>
          </cell>
          <cell r="E5363" t="str">
            <v>Sobre Pedido</v>
          </cell>
          <cell r="F5363">
            <v>21</v>
          </cell>
        </row>
        <row r="5364">
          <cell r="A5364">
            <v>50781</v>
          </cell>
          <cell r="B5364" t="str">
            <v>4949780 WEIGHT B, BALANCER</v>
          </cell>
          <cell r="C5364">
            <v>1</v>
          </cell>
          <cell r="D5364">
            <v>1</v>
          </cell>
          <cell r="E5364" t="str">
            <v>Sobre Pedido</v>
          </cell>
          <cell r="F5364">
            <v>21</v>
          </cell>
        </row>
        <row r="5365">
          <cell r="A5365">
            <v>50782</v>
          </cell>
          <cell r="B5365" t="str">
            <v>4947917 WEIGHT A, BALANCER</v>
          </cell>
          <cell r="C5365">
            <v>1</v>
          </cell>
          <cell r="D5365">
            <v>1</v>
          </cell>
          <cell r="E5365" t="str">
            <v>Sobre Pedido</v>
          </cell>
          <cell r="F5365">
            <v>21</v>
          </cell>
        </row>
        <row r="5366">
          <cell r="A5366">
            <v>50783</v>
          </cell>
          <cell r="B5366" t="str">
            <v>23166 CABLE ASSEMBL 1 PZA</v>
          </cell>
          <cell r="C5366">
            <v>1</v>
          </cell>
          <cell r="D5366">
            <v>1</v>
          </cell>
          <cell r="E5366" t="str">
            <v>Sobre Pedido</v>
          </cell>
          <cell r="F5366">
            <v>21</v>
          </cell>
        </row>
        <row r="5367">
          <cell r="A5367">
            <v>50785</v>
          </cell>
          <cell r="B5367" t="str">
            <v>73597 SQUEEGEE BLAD 1 PZA</v>
          </cell>
          <cell r="C5367">
            <v>1</v>
          </cell>
          <cell r="D5367">
            <v>1</v>
          </cell>
          <cell r="E5367" t="str">
            <v>Sobre Pedido</v>
          </cell>
          <cell r="F5367">
            <v>21</v>
          </cell>
        </row>
        <row r="5368">
          <cell r="A5368">
            <v>50786</v>
          </cell>
          <cell r="B5368" t="str">
            <v>73625 SQUEEGEE BLAD 1 PZA</v>
          </cell>
          <cell r="C5368">
            <v>1</v>
          </cell>
          <cell r="D5368">
            <v>1</v>
          </cell>
          <cell r="E5368" t="str">
            <v>Sobre Pedido</v>
          </cell>
          <cell r="F5368">
            <v>21</v>
          </cell>
        </row>
        <row r="5369">
          <cell r="A5369">
            <v>50787</v>
          </cell>
          <cell r="B5369" t="str">
            <v>27580 CABLE ASM SPR SOLUTION</v>
          </cell>
          <cell r="C5369">
            <v>1</v>
          </cell>
          <cell r="D5369">
            <v>1</v>
          </cell>
          <cell r="E5369" t="str">
            <v>Sobre Pedido</v>
          </cell>
          <cell r="F5369">
            <v>21</v>
          </cell>
        </row>
        <row r="5370">
          <cell r="A5370">
            <v>50788</v>
          </cell>
          <cell r="B5370" t="str">
            <v>51200 LEVER SOL RELEASE SPR 1</v>
          </cell>
          <cell r="C5370">
            <v>1</v>
          </cell>
          <cell r="D5370">
            <v>1</v>
          </cell>
          <cell r="E5370" t="str">
            <v>Sobre Pedido</v>
          </cell>
          <cell r="F5370">
            <v>21</v>
          </cell>
        </row>
        <row r="5371">
          <cell r="A5371">
            <v>50789</v>
          </cell>
          <cell r="B5371" t="str">
            <v>27507 CABLE P/CONTROL D SOLUCI</v>
          </cell>
          <cell r="C5371">
            <v>1</v>
          </cell>
          <cell r="D5371">
            <v>1</v>
          </cell>
          <cell r="E5371" t="str">
            <v>Sobre Pedido</v>
          </cell>
          <cell r="F5371">
            <v>21</v>
          </cell>
        </row>
        <row r="5372">
          <cell r="A5372">
            <v>50790</v>
          </cell>
          <cell r="B5372" t="str">
            <v>210210 FLOW CONTROL VALVE HAND</v>
          </cell>
          <cell r="C5372">
            <v>1</v>
          </cell>
          <cell r="D5372">
            <v>1</v>
          </cell>
          <cell r="E5372" t="str">
            <v>Sobre Pedido</v>
          </cell>
          <cell r="F5372">
            <v>21</v>
          </cell>
        </row>
        <row r="5373">
          <cell r="A5373">
            <v>50791</v>
          </cell>
          <cell r="B5373" t="str">
            <v>210150 FLOW CONTROL VALVE</v>
          </cell>
          <cell r="C5373">
            <v>1</v>
          </cell>
          <cell r="D5373">
            <v>1</v>
          </cell>
          <cell r="E5373" t="str">
            <v>Sobre Pedido</v>
          </cell>
          <cell r="F5373">
            <v>21</v>
          </cell>
        </row>
        <row r="5374">
          <cell r="A5374">
            <v>50792</v>
          </cell>
          <cell r="B5374" t="str">
            <v>100105 LID CENTER</v>
          </cell>
          <cell r="C5374">
            <v>1</v>
          </cell>
          <cell r="D5374">
            <v>1</v>
          </cell>
          <cell r="E5374" t="str">
            <v>Sobre Pedido</v>
          </cell>
          <cell r="F5374">
            <v>21</v>
          </cell>
        </row>
        <row r="5375">
          <cell r="A5375">
            <v>50793</v>
          </cell>
          <cell r="B5375" t="str">
            <v>150913 QUICK CAUPLER 0.60</v>
          </cell>
          <cell r="C5375">
            <v>1</v>
          </cell>
          <cell r="D5375">
            <v>1</v>
          </cell>
          <cell r="E5375" t="str">
            <v>Sobre Pedido</v>
          </cell>
          <cell r="F5375">
            <v>21</v>
          </cell>
        </row>
        <row r="5376">
          <cell r="A5376">
            <v>50794</v>
          </cell>
          <cell r="B5376" t="str">
            <v>200809 LID TIGGER</v>
          </cell>
          <cell r="C5376">
            <v>1</v>
          </cell>
          <cell r="D5376">
            <v>1</v>
          </cell>
          <cell r="E5376" t="str">
            <v>Sobre Pedido</v>
          </cell>
          <cell r="F5376">
            <v>21</v>
          </cell>
        </row>
        <row r="5377">
          <cell r="A5377">
            <v>50796</v>
          </cell>
          <cell r="B5377" t="str">
            <v>FAN 120 VOLTS 149828</v>
          </cell>
          <cell r="C5377">
            <v>1</v>
          </cell>
          <cell r="D5377">
            <v>1</v>
          </cell>
          <cell r="E5377" t="str">
            <v>Sobre Pedido</v>
          </cell>
          <cell r="F5377">
            <v>21</v>
          </cell>
        </row>
        <row r="5378">
          <cell r="A5378">
            <v>50797</v>
          </cell>
          <cell r="B5378" t="str">
            <v>CAPACITOR 120 VOLTS 149830</v>
          </cell>
          <cell r="C5378">
            <v>1</v>
          </cell>
          <cell r="D5378">
            <v>1</v>
          </cell>
          <cell r="E5378" t="str">
            <v>Sobre Pedido</v>
          </cell>
          <cell r="F5378">
            <v>21</v>
          </cell>
        </row>
        <row r="5379">
          <cell r="A5379">
            <v>50798</v>
          </cell>
          <cell r="B5379" t="str">
            <v>HEATING ELEMENT 120 V 149833</v>
          </cell>
          <cell r="C5379">
            <v>1</v>
          </cell>
          <cell r="D5379">
            <v>1</v>
          </cell>
          <cell r="E5379" t="str">
            <v>Sobre Pedido</v>
          </cell>
          <cell r="F5379">
            <v>21</v>
          </cell>
        </row>
        <row r="5380">
          <cell r="A5380">
            <v>50799</v>
          </cell>
          <cell r="B5380" t="str">
            <v>INFRARED ELECTRONIC CONTROL</v>
          </cell>
          <cell r="C5380">
            <v>1</v>
          </cell>
          <cell r="D5380">
            <v>1</v>
          </cell>
          <cell r="E5380" t="str">
            <v>Sobre Pedido</v>
          </cell>
          <cell r="F5380">
            <v>21</v>
          </cell>
        </row>
        <row r="5381">
          <cell r="A5381">
            <v>50800</v>
          </cell>
          <cell r="B5381" t="str">
            <v>WIRING BLOCK 057684</v>
          </cell>
          <cell r="C5381">
            <v>1</v>
          </cell>
          <cell r="D5381">
            <v>1</v>
          </cell>
          <cell r="E5381" t="str">
            <v>Sobre Pedido</v>
          </cell>
          <cell r="F5381">
            <v>21</v>
          </cell>
        </row>
        <row r="5382">
          <cell r="A5382">
            <v>50801</v>
          </cell>
          <cell r="B5382" t="str">
            <v>SLIDE LOCK 149837</v>
          </cell>
          <cell r="C5382">
            <v>1</v>
          </cell>
          <cell r="D5382">
            <v>1</v>
          </cell>
          <cell r="E5382" t="str">
            <v>Sobre Pedido</v>
          </cell>
          <cell r="F5382">
            <v>21</v>
          </cell>
        </row>
        <row r="5383">
          <cell r="A5383">
            <v>50802</v>
          </cell>
          <cell r="B5383" t="str">
            <v>160641 CARCASA DE ALUMINIO</v>
          </cell>
          <cell r="C5383">
            <v>1</v>
          </cell>
          <cell r="D5383">
            <v>1</v>
          </cell>
          <cell r="E5383" t="str">
            <v>Sobre Pedido</v>
          </cell>
          <cell r="F5383">
            <v>21</v>
          </cell>
        </row>
        <row r="5384">
          <cell r="A5384">
            <v>50803</v>
          </cell>
          <cell r="B5384" t="str">
            <v>E0027 MOTOR 115/60 1.5 HP ALTA</v>
          </cell>
          <cell r="C5384">
            <v>1</v>
          </cell>
          <cell r="D5384">
            <v>1</v>
          </cell>
          <cell r="E5384" t="str">
            <v>Sobre Pedido</v>
          </cell>
          <cell r="F5384">
            <v>21</v>
          </cell>
        </row>
        <row r="5385">
          <cell r="A5385">
            <v>50804</v>
          </cell>
          <cell r="B5385" t="str">
            <v>C0013 PAD CENTRING &amp; RETAINING</v>
          </cell>
          <cell r="C5385">
            <v>1</v>
          </cell>
          <cell r="D5385">
            <v>1</v>
          </cell>
          <cell r="E5385" t="str">
            <v>Sobre Pedido</v>
          </cell>
          <cell r="F5385">
            <v>21</v>
          </cell>
        </row>
        <row r="5386">
          <cell r="A5386">
            <v>50805</v>
          </cell>
          <cell r="B5386" t="str">
            <v>C0012 PAD DRIVER FLEX</v>
          </cell>
          <cell r="C5386">
            <v>1</v>
          </cell>
          <cell r="D5386">
            <v>1</v>
          </cell>
          <cell r="E5386" t="str">
            <v>Sobre Pedido</v>
          </cell>
          <cell r="F5386">
            <v>21</v>
          </cell>
        </row>
        <row r="5387">
          <cell r="A5387">
            <v>50806</v>
          </cell>
          <cell r="B5387" t="str">
            <v>C0014 BELT</v>
          </cell>
          <cell r="C5387">
            <v>1</v>
          </cell>
          <cell r="D5387">
            <v>1</v>
          </cell>
          <cell r="E5387" t="str">
            <v>Sobre Pedido</v>
          </cell>
          <cell r="F5387">
            <v>21</v>
          </cell>
        </row>
        <row r="5388">
          <cell r="A5388">
            <v>50807</v>
          </cell>
          <cell r="B5388" t="str">
            <v>C0011M BEARING HOUSING</v>
          </cell>
          <cell r="C5388">
            <v>1</v>
          </cell>
          <cell r="D5388">
            <v>1</v>
          </cell>
          <cell r="E5388" t="str">
            <v>Sobre Pedido</v>
          </cell>
          <cell r="F5388">
            <v>21</v>
          </cell>
        </row>
        <row r="5389">
          <cell r="A5389">
            <v>50808</v>
          </cell>
          <cell r="B5389" t="str">
            <v>M0019 BALL BEARING</v>
          </cell>
          <cell r="C5389">
            <v>1</v>
          </cell>
          <cell r="D5389">
            <v>1</v>
          </cell>
          <cell r="E5389" t="str">
            <v>Sobre Pedido</v>
          </cell>
          <cell r="F5389">
            <v>21</v>
          </cell>
        </row>
        <row r="5390">
          <cell r="A5390">
            <v>50809</v>
          </cell>
          <cell r="B5390" t="str">
            <v>C0007 HANDLE GRIP-BLACK</v>
          </cell>
          <cell r="C5390">
            <v>1</v>
          </cell>
          <cell r="D5390">
            <v>1</v>
          </cell>
          <cell r="E5390" t="str">
            <v>Sobre Pedido</v>
          </cell>
          <cell r="F5390">
            <v>14</v>
          </cell>
        </row>
        <row r="5391">
          <cell r="A5391">
            <v>50810</v>
          </cell>
          <cell r="B5391" t="str">
            <v>E0007 SWITCH ON-OFF</v>
          </cell>
          <cell r="C5391">
            <v>1</v>
          </cell>
          <cell r="D5391">
            <v>1</v>
          </cell>
          <cell r="E5391" t="str">
            <v>Sobre Pedido</v>
          </cell>
          <cell r="F5391">
            <v>14</v>
          </cell>
        </row>
        <row r="5392">
          <cell r="A5392">
            <v>50811</v>
          </cell>
          <cell r="B5392" t="str">
            <v>C0003 SWITCH SAFETY</v>
          </cell>
          <cell r="C5392">
            <v>1</v>
          </cell>
          <cell r="D5392">
            <v>1</v>
          </cell>
          <cell r="E5392" t="str">
            <v>Sobre Pedido</v>
          </cell>
          <cell r="F5392">
            <v>14</v>
          </cell>
        </row>
        <row r="5393">
          <cell r="A5393">
            <v>50812</v>
          </cell>
          <cell r="B5393" t="str">
            <v>C0004+2 WHEEL 5"D</v>
          </cell>
          <cell r="C5393">
            <v>1</v>
          </cell>
          <cell r="D5393">
            <v>1</v>
          </cell>
          <cell r="E5393" t="str">
            <v>Sobre Pedido</v>
          </cell>
          <cell r="F5393">
            <v>21</v>
          </cell>
        </row>
        <row r="5394">
          <cell r="A5394">
            <v>50813</v>
          </cell>
          <cell r="B5394" t="str">
            <v>M0015 PULLEY</v>
          </cell>
          <cell r="C5394">
            <v>1</v>
          </cell>
          <cell r="D5394">
            <v>1</v>
          </cell>
          <cell r="E5394" t="str">
            <v>Sobre Pedido</v>
          </cell>
          <cell r="F5394">
            <v>21</v>
          </cell>
        </row>
        <row r="5395">
          <cell r="A5395">
            <v>50814</v>
          </cell>
          <cell r="B5395" t="str">
            <v>C0002 BUMPER 20" BLACK</v>
          </cell>
          <cell r="C5395">
            <v>1</v>
          </cell>
          <cell r="D5395">
            <v>1</v>
          </cell>
          <cell r="E5395" t="str">
            <v>Sobre Pedido</v>
          </cell>
          <cell r="F5395">
            <v>21</v>
          </cell>
        </row>
        <row r="5396">
          <cell r="A5396">
            <v>50815</v>
          </cell>
          <cell r="B5396" t="str">
            <v>E0003 POWER CORD 14-3 ST SOFT</v>
          </cell>
          <cell r="C5396">
            <v>1</v>
          </cell>
          <cell r="D5396">
            <v>1</v>
          </cell>
          <cell r="E5396" t="str">
            <v>Sobre Pedido</v>
          </cell>
          <cell r="F5396">
            <v>21</v>
          </cell>
        </row>
        <row r="5397">
          <cell r="A5397">
            <v>50816</v>
          </cell>
          <cell r="B5397" t="str">
            <v>E0030 MOTOR 115/60 BLACK 1.5HP</v>
          </cell>
          <cell r="C5397">
            <v>1</v>
          </cell>
          <cell r="D5397">
            <v>1</v>
          </cell>
          <cell r="E5397" t="str">
            <v>Sobre Pedido</v>
          </cell>
          <cell r="F5397">
            <v>21</v>
          </cell>
        </row>
        <row r="5398">
          <cell r="A5398">
            <v>50817</v>
          </cell>
          <cell r="B5398" t="str">
            <v>H0014 SPRING</v>
          </cell>
          <cell r="C5398">
            <v>1</v>
          </cell>
          <cell r="D5398">
            <v>1</v>
          </cell>
          <cell r="E5398" t="str">
            <v>Sobre Pedido</v>
          </cell>
          <cell r="F5398">
            <v>21</v>
          </cell>
        </row>
        <row r="5399">
          <cell r="A5399">
            <v>50818</v>
          </cell>
          <cell r="B5399" t="str">
            <v>50008P TRIGGER PAINTED BLACK</v>
          </cell>
          <cell r="C5399">
            <v>1</v>
          </cell>
          <cell r="D5399">
            <v>1</v>
          </cell>
          <cell r="E5399" t="str">
            <v>Sobre Pedido</v>
          </cell>
          <cell r="F5399">
            <v>21</v>
          </cell>
        </row>
        <row r="5400">
          <cell r="A5400">
            <v>50819</v>
          </cell>
          <cell r="B5400" t="str">
            <v>H390 HONDA MOTOR 13 HP</v>
          </cell>
          <cell r="C5400">
            <v>1</v>
          </cell>
          <cell r="D5400">
            <v>1</v>
          </cell>
          <cell r="E5400" t="str">
            <v>Sobre Pedido</v>
          </cell>
          <cell r="F5400">
            <v>21</v>
          </cell>
        </row>
        <row r="5401">
          <cell r="A5401">
            <v>50820</v>
          </cell>
          <cell r="B5401" t="str">
            <v>604804 TOOL CREVICE 35 MM.</v>
          </cell>
          <cell r="C5401">
            <v>1</v>
          </cell>
          <cell r="D5401">
            <v>1</v>
          </cell>
          <cell r="E5401" t="str">
            <v>Sobre Pedido</v>
          </cell>
          <cell r="F5401">
            <v>21</v>
          </cell>
        </row>
        <row r="5402">
          <cell r="A5402">
            <v>50821</v>
          </cell>
          <cell r="B5402" t="str">
            <v>604829 CUFF WAND</v>
          </cell>
          <cell r="C5402">
            <v>1</v>
          </cell>
          <cell r="D5402">
            <v>1</v>
          </cell>
          <cell r="E5402" t="str">
            <v>Sobre Pedido</v>
          </cell>
          <cell r="F5402">
            <v>21</v>
          </cell>
        </row>
        <row r="5403">
          <cell r="A5403">
            <v>50822</v>
          </cell>
          <cell r="B5403" t="str">
            <v>604806 HOSE FLEX 1-1 1/4 D</v>
          </cell>
          <cell r="C5403">
            <v>1</v>
          </cell>
          <cell r="D5403">
            <v>1</v>
          </cell>
          <cell r="E5403" t="str">
            <v>Sobre Pedido</v>
          </cell>
          <cell r="F5403">
            <v>21</v>
          </cell>
        </row>
        <row r="5404">
          <cell r="A5404">
            <v>50823</v>
          </cell>
          <cell r="B5404" t="str">
            <v>604805 CUFF BASE INLET</v>
          </cell>
          <cell r="C5404">
            <v>1</v>
          </cell>
          <cell r="D5404">
            <v>1</v>
          </cell>
          <cell r="E5404" t="str">
            <v>Sobre Pedido</v>
          </cell>
          <cell r="F5404">
            <v>21</v>
          </cell>
        </row>
        <row r="5405">
          <cell r="A5405">
            <v>50824</v>
          </cell>
          <cell r="B5405" t="str">
            <v>604847 CLIP WAND</v>
          </cell>
          <cell r="C5405">
            <v>1</v>
          </cell>
          <cell r="D5405">
            <v>1</v>
          </cell>
          <cell r="E5405" t="str">
            <v>Sobre Pedido</v>
          </cell>
          <cell r="F5405">
            <v>21</v>
          </cell>
        </row>
        <row r="5406">
          <cell r="A5406">
            <v>50825</v>
          </cell>
          <cell r="B5406" t="str">
            <v>604815 MOTOR VAC 5.1" 120 V.</v>
          </cell>
          <cell r="C5406">
            <v>1</v>
          </cell>
          <cell r="D5406">
            <v>1</v>
          </cell>
          <cell r="E5406" t="str">
            <v>Sobre Pedido</v>
          </cell>
          <cell r="F5406">
            <v>21</v>
          </cell>
        </row>
        <row r="5407">
          <cell r="A5407">
            <v>50826</v>
          </cell>
          <cell r="B5407" t="str">
            <v>604832 FILTER VAC MOTOR</v>
          </cell>
          <cell r="C5407">
            <v>1</v>
          </cell>
          <cell r="D5407">
            <v>1</v>
          </cell>
          <cell r="E5407" t="str">
            <v>Sobre Pedido</v>
          </cell>
          <cell r="F5407">
            <v>14</v>
          </cell>
        </row>
        <row r="5408">
          <cell r="A5408">
            <v>50827</v>
          </cell>
          <cell r="B5408" t="str">
            <v>604834 GASKET LID OUNTER</v>
          </cell>
          <cell r="C5408">
            <v>1</v>
          </cell>
          <cell r="D5408">
            <v>1</v>
          </cell>
          <cell r="E5408" t="str">
            <v>Sobre Pedido</v>
          </cell>
          <cell r="F5408">
            <v>14</v>
          </cell>
        </row>
        <row r="5409">
          <cell r="A5409">
            <v>50828</v>
          </cell>
          <cell r="B5409" t="str">
            <v>604833 GASKET LID INNER</v>
          </cell>
          <cell r="C5409">
            <v>1</v>
          </cell>
          <cell r="D5409">
            <v>1</v>
          </cell>
          <cell r="E5409" t="str">
            <v>Sobre Pedido</v>
          </cell>
          <cell r="F5409">
            <v>14</v>
          </cell>
        </row>
        <row r="5410">
          <cell r="A5410">
            <v>50829</v>
          </cell>
          <cell r="B5410" t="str">
            <v>604838 BAG TOP-FILL (10 PACK)</v>
          </cell>
          <cell r="C5410">
            <v>1</v>
          </cell>
          <cell r="D5410">
            <v>1</v>
          </cell>
          <cell r="E5410" t="str">
            <v>Sobre Pedido</v>
          </cell>
          <cell r="F5410">
            <v>14</v>
          </cell>
        </row>
        <row r="5411">
          <cell r="A5411">
            <v>50830</v>
          </cell>
          <cell r="B5411" t="str">
            <v>604929 CUFF 1 1/4"</v>
          </cell>
          <cell r="C5411">
            <v>1</v>
          </cell>
          <cell r="D5411">
            <v>1</v>
          </cell>
          <cell r="E5411" t="str">
            <v>Sobre Pedido</v>
          </cell>
          <cell r="F5411">
            <v>21</v>
          </cell>
        </row>
        <row r="5412">
          <cell r="A5412">
            <v>50831</v>
          </cell>
          <cell r="B5412" t="str">
            <v>604841 WAND 35 MM ID X 19 LG</v>
          </cell>
          <cell r="C5412">
            <v>1</v>
          </cell>
          <cell r="D5412">
            <v>1</v>
          </cell>
          <cell r="E5412" t="str">
            <v>Sobre Pedido</v>
          </cell>
          <cell r="F5412">
            <v>21</v>
          </cell>
        </row>
        <row r="5413">
          <cell r="A5413">
            <v>50832</v>
          </cell>
          <cell r="B5413" t="str">
            <v>604813 SCREW SHOULDER A</v>
          </cell>
          <cell r="C5413">
            <v>1</v>
          </cell>
          <cell r="D5413">
            <v>1</v>
          </cell>
          <cell r="E5413" t="str">
            <v>Sobre Pedido</v>
          </cell>
          <cell r="F5413">
            <v>21</v>
          </cell>
        </row>
        <row r="5414">
          <cell r="A5414">
            <v>50833</v>
          </cell>
          <cell r="B5414" t="str">
            <v>604818 COVER EXHAUST FILTER</v>
          </cell>
          <cell r="C5414">
            <v>1</v>
          </cell>
          <cell r="D5414">
            <v>1</v>
          </cell>
          <cell r="E5414" t="str">
            <v>Sobre Pedido</v>
          </cell>
          <cell r="F5414">
            <v>21</v>
          </cell>
        </row>
        <row r="5415">
          <cell r="A5415">
            <v>50834</v>
          </cell>
          <cell r="B5415" t="str">
            <v>604812 GASKET FOAM BRUSH MTR</v>
          </cell>
          <cell r="C5415">
            <v>1</v>
          </cell>
          <cell r="D5415">
            <v>1</v>
          </cell>
          <cell r="E5415" t="str">
            <v>Sobre Pedido</v>
          </cell>
          <cell r="F5415">
            <v>14</v>
          </cell>
        </row>
        <row r="5416">
          <cell r="A5416">
            <v>50835</v>
          </cell>
          <cell r="B5416" t="str">
            <v>604803 BRUSH ASM</v>
          </cell>
          <cell r="C5416">
            <v>1</v>
          </cell>
          <cell r="D5416">
            <v>1</v>
          </cell>
          <cell r="E5416" t="str">
            <v>Sobre Pedido</v>
          </cell>
          <cell r="F5416">
            <v>14</v>
          </cell>
        </row>
        <row r="5417">
          <cell r="A5417">
            <v>50836</v>
          </cell>
          <cell r="B5417" t="str">
            <v>604817 FILTER EXHAUST PAG.C/3</v>
          </cell>
          <cell r="C5417">
            <v>1</v>
          </cell>
          <cell r="D5417">
            <v>1</v>
          </cell>
          <cell r="E5417" t="str">
            <v>Sobre Pedido</v>
          </cell>
          <cell r="F5417">
            <v>14</v>
          </cell>
        </row>
        <row r="5418">
          <cell r="A5418">
            <v>50837</v>
          </cell>
          <cell r="B5418" t="str">
            <v>604816 GASKET VAC. MOTOR</v>
          </cell>
          <cell r="C5418">
            <v>1</v>
          </cell>
          <cell r="D5418">
            <v>1</v>
          </cell>
          <cell r="E5418" t="str">
            <v>Sobre Pedido</v>
          </cell>
          <cell r="F5418">
            <v>14</v>
          </cell>
        </row>
        <row r="5419">
          <cell r="A5419">
            <v>50838</v>
          </cell>
          <cell r="B5419" t="str">
            <v>604846 HOOK,CARD QUICK RELEASE</v>
          </cell>
          <cell r="C5419">
            <v>1</v>
          </cell>
          <cell r="D5419">
            <v>1</v>
          </cell>
          <cell r="E5419" t="str">
            <v>Sobre Pedido</v>
          </cell>
          <cell r="F5419">
            <v>21</v>
          </cell>
        </row>
        <row r="5420">
          <cell r="A5420">
            <v>50839</v>
          </cell>
          <cell r="B5420" t="str">
            <v>605011 ASM VAC HOSE WAND</v>
          </cell>
          <cell r="C5420">
            <v>1</v>
          </cell>
          <cell r="D5420">
            <v>1</v>
          </cell>
          <cell r="E5420" t="str">
            <v>Sobre Pedido</v>
          </cell>
          <cell r="F5420">
            <v>21</v>
          </cell>
        </row>
        <row r="5421">
          <cell r="A5421">
            <v>50840</v>
          </cell>
          <cell r="B5421" t="str">
            <v>605080 GASKET, INLET PLATE</v>
          </cell>
          <cell r="C5421">
            <v>1</v>
          </cell>
          <cell r="D5421">
            <v>1</v>
          </cell>
          <cell r="E5421" t="str">
            <v>Sobre Pedido</v>
          </cell>
          <cell r="F5421">
            <v>14</v>
          </cell>
        </row>
        <row r="5422">
          <cell r="A5422">
            <v>50841</v>
          </cell>
          <cell r="B5422" t="str">
            <v>605998 DECAL, INDICATOR LIGHT</v>
          </cell>
          <cell r="C5422">
            <v>1</v>
          </cell>
          <cell r="D5422">
            <v>1</v>
          </cell>
          <cell r="E5422" t="str">
            <v>Sobre Pedido</v>
          </cell>
          <cell r="F5422">
            <v>21</v>
          </cell>
        </row>
        <row r="5423">
          <cell r="A5423">
            <v>50842</v>
          </cell>
          <cell r="B5423" t="str">
            <v>606382 CARBON BRUSH (2 PACK)</v>
          </cell>
          <cell r="C5423">
            <v>1</v>
          </cell>
          <cell r="D5423">
            <v>1</v>
          </cell>
          <cell r="E5423" t="str">
            <v>Sobre Pedido</v>
          </cell>
          <cell r="F5423">
            <v>14</v>
          </cell>
        </row>
        <row r="5424">
          <cell r="A5424">
            <v>50843</v>
          </cell>
          <cell r="B5424" t="str">
            <v>630450 WHEEL 76DIAX22WD RUBBER</v>
          </cell>
          <cell r="C5424">
            <v>1</v>
          </cell>
          <cell r="D5424">
            <v>1</v>
          </cell>
          <cell r="E5424" t="str">
            <v>Sobre Pedido</v>
          </cell>
          <cell r="F5424">
            <v>21</v>
          </cell>
        </row>
        <row r="5425">
          <cell r="A5425">
            <v>50844</v>
          </cell>
          <cell r="B5425" t="str">
            <v>26548 ROLLER BASE HOUSING F</v>
          </cell>
          <cell r="C5425">
            <v>1</v>
          </cell>
          <cell r="D5425">
            <v>1</v>
          </cell>
          <cell r="E5425" t="str">
            <v>Sobre Pedido</v>
          </cell>
          <cell r="F5425">
            <v>14</v>
          </cell>
        </row>
        <row r="5426">
          <cell r="A5426">
            <v>50845</v>
          </cell>
          <cell r="B5426" t="str">
            <v>230348 PULLEY BRUSH (DOUBLE V)</v>
          </cell>
          <cell r="C5426">
            <v>1</v>
          </cell>
          <cell r="D5426">
            <v>1</v>
          </cell>
          <cell r="E5426" t="str">
            <v>Sobre Pedido</v>
          </cell>
          <cell r="F5426">
            <v>14</v>
          </cell>
        </row>
        <row r="5427">
          <cell r="A5427">
            <v>50846</v>
          </cell>
          <cell r="B5427" t="str">
            <v>230349 BELT BRUSH DRIVE</v>
          </cell>
          <cell r="C5427">
            <v>1</v>
          </cell>
          <cell r="D5427">
            <v>1</v>
          </cell>
          <cell r="E5427" t="str">
            <v>Sobre Pedido</v>
          </cell>
          <cell r="F5427">
            <v>14</v>
          </cell>
        </row>
        <row r="5428">
          <cell r="A5428">
            <v>50847</v>
          </cell>
          <cell r="B5428" t="str">
            <v>230347 PULLEY MOTOR (DOUBLE V)</v>
          </cell>
          <cell r="C5428">
            <v>1</v>
          </cell>
          <cell r="D5428">
            <v>1</v>
          </cell>
          <cell r="E5428" t="str">
            <v>Sobre Pedido</v>
          </cell>
          <cell r="F5428">
            <v>21</v>
          </cell>
        </row>
        <row r="5429">
          <cell r="A5429">
            <v>50848</v>
          </cell>
          <cell r="B5429" t="str">
            <v>130754 SWITCH ON/OFF SNAP/ACTI</v>
          </cell>
          <cell r="C5429">
            <v>1</v>
          </cell>
          <cell r="D5429">
            <v>1</v>
          </cell>
          <cell r="E5429" t="str">
            <v>Sobre Pedido</v>
          </cell>
          <cell r="F5429">
            <v>14</v>
          </cell>
        </row>
        <row r="5430">
          <cell r="A5430">
            <v>50849</v>
          </cell>
          <cell r="B5430" t="str">
            <v>130398 MOTOR BRUSH DRIVE 120 V</v>
          </cell>
          <cell r="C5430">
            <v>1</v>
          </cell>
          <cell r="D5430">
            <v>1</v>
          </cell>
          <cell r="E5430" t="str">
            <v>Sobre Pedido</v>
          </cell>
          <cell r="F5430">
            <v>21</v>
          </cell>
        </row>
        <row r="5431">
          <cell r="A5431">
            <v>50850</v>
          </cell>
          <cell r="B5431" t="str">
            <v>039708037 SWITCH ROCKER ON/OFF</v>
          </cell>
          <cell r="C5431">
            <v>1</v>
          </cell>
          <cell r="D5431">
            <v>1</v>
          </cell>
          <cell r="E5431" t="str">
            <v>Sobre Pedido</v>
          </cell>
          <cell r="F5431">
            <v>14</v>
          </cell>
        </row>
        <row r="5432">
          <cell r="A5432">
            <v>50851</v>
          </cell>
          <cell r="B5432" t="str">
            <v>130776 POTENTIOMETER 50K</v>
          </cell>
          <cell r="C5432">
            <v>1</v>
          </cell>
          <cell r="D5432">
            <v>1</v>
          </cell>
          <cell r="E5432" t="str">
            <v>Sobre Pedido</v>
          </cell>
          <cell r="F5432">
            <v>21</v>
          </cell>
        </row>
        <row r="5433">
          <cell r="A5433">
            <v>50852</v>
          </cell>
          <cell r="B5433" t="str">
            <v>130218 SOLENOID 24V.</v>
          </cell>
          <cell r="C5433">
            <v>1</v>
          </cell>
          <cell r="D5433">
            <v>1</v>
          </cell>
          <cell r="E5433" t="str">
            <v>Sobre Pedido</v>
          </cell>
          <cell r="F5433">
            <v>21</v>
          </cell>
        </row>
        <row r="5434">
          <cell r="A5434">
            <v>50853</v>
          </cell>
          <cell r="B5434" t="str">
            <v>130477 MOTOR VAC 5.7/3 24 VDC</v>
          </cell>
          <cell r="C5434">
            <v>1</v>
          </cell>
          <cell r="D5434">
            <v>1</v>
          </cell>
          <cell r="E5434" t="str">
            <v>Sobre Pedido</v>
          </cell>
          <cell r="F5434">
            <v>21</v>
          </cell>
        </row>
        <row r="5435">
          <cell r="A5435">
            <v>50854</v>
          </cell>
          <cell r="B5435" t="str">
            <v>190163 CARBON BRUSH 2/PK</v>
          </cell>
          <cell r="C5435">
            <v>1</v>
          </cell>
          <cell r="D5435">
            <v>1</v>
          </cell>
          <cell r="E5435" t="str">
            <v>Sobre Pedido</v>
          </cell>
          <cell r="F5435">
            <v>14</v>
          </cell>
        </row>
        <row r="5436">
          <cell r="A5436">
            <v>50855</v>
          </cell>
          <cell r="B5436" t="str">
            <v>600952 ACTUADOR</v>
          </cell>
          <cell r="C5436">
            <v>1</v>
          </cell>
          <cell r="D5436">
            <v>1</v>
          </cell>
          <cell r="E5436" t="str">
            <v>Sobre Pedido</v>
          </cell>
          <cell r="F5436">
            <v>21</v>
          </cell>
        </row>
        <row r="5437">
          <cell r="A5437">
            <v>50856</v>
          </cell>
          <cell r="B5437" t="str">
            <v>630126 TRANSAXLE 20"</v>
          </cell>
          <cell r="C5437">
            <v>1</v>
          </cell>
          <cell r="D5437">
            <v>1</v>
          </cell>
          <cell r="E5437" t="str">
            <v>Sobre Pedido</v>
          </cell>
          <cell r="F5437">
            <v>21</v>
          </cell>
        </row>
        <row r="5438">
          <cell r="A5438">
            <v>50857</v>
          </cell>
          <cell r="B5438" t="str">
            <v>630504 CARBON BRUSH</v>
          </cell>
          <cell r="C5438">
            <v>1</v>
          </cell>
          <cell r="D5438">
            <v>1</v>
          </cell>
          <cell r="E5438" t="str">
            <v>Sobre Pedido</v>
          </cell>
          <cell r="F5438">
            <v>14</v>
          </cell>
        </row>
        <row r="5439">
          <cell r="A5439">
            <v>50858</v>
          </cell>
          <cell r="B5439" t="str">
            <v>630503 CAP</v>
          </cell>
          <cell r="C5439">
            <v>1</v>
          </cell>
          <cell r="D5439">
            <v>1</v>
          </cell>
          <cell r="E5439" t="str">
            <v>Sobre Pedido</v>
          </cell>
          <cell r="F5439">
            <v>21</v>
          </cell>
        </row>
        <row r="5440">
          <cell r="A5440">
            <v>50859</v>
          </cell>
          <cell r="B5440" t="str">
            <v>640013 WHEEL 8"</v>
          </cell>
          <cell r="C5440">
            <v>1</v>
          </cell>
          <cell r="D5440">
            <v>1</v>
          </cell>
          <cell r="E5440" t="str">
            <v>Sobre Pedido</v>
          </cell>
          <cell r="F5440">
            <v>21</v>
          </cell>
        </row>
        <row r="5441">
          <cell r="A5441">
            <v>50860</v>
          </cell>
          <cell r="B5441" t="str">
            <v>130491 MOTOR &amp; GEAR BOX BRUSH</v>
          </cell>
          <cell r="C5441">
            <v>1</v>
          </cell>
          <cell r="D5441">
            <v>1</v>
          </cell>
          <cell r="E5441" t="str">
            <v>Sobre Pedido</v>
          </cell>
          <cell r="F5441">
            <v>21</v>
          </cell>
        </row>
        <row r="5442">
          <cell r="A5442">
            <v>50861</v>
          </cell>
          <cell r="B5442" t="str">
            <v>190741 ASM-BRUSH CARD</v>
          </cell>
          <cell r="C5442">
            <v>1</v>
          </cell>
          <cell r="D5442">
            <v>1</v>
          </cell>
          <cell r="E5442" t="str">
            <v>Sobre Pedido</v>
          </cell>
          <cell r="F5442">
            <v>14</v>
          </cell>
        </row>
        <row r="5443">
          <cell r="A5443">
            <v>50862</v>
          </cell>
          <cell r="B5443" t="str">
            <v>190970 BRUSH CARBON</v>
          </cell>
          <cell r="C5443">
            <v>1</v>
          </cell>
          <cell r="D5443">
            <v>1</v>
          </cell>
          <cell r="E5443" t="str">
            <v>Sobre Pedido</v>
          </cell>
          <cell r="F5443">
            <v>14</v>
          </cell>
        </row>
        <row r="5444">
          <cell r="A5444">
            <v>50863</v>
          </cell>
          <cell r="B5444" t="str">
            <v>130109 TERMINAL RING(POSITIVO)</v>
          </cell>
          <cell r="C5444">
            <v>1</v>
          </cell>
          <cell r="D5444">
            <v>1</v>
          </cell>
          <cell r="E5444" t="str">
            <v>Sobre Pedido</v>
          </cell>
          <cell r="F5444">
            <v>14</v>
          </cell>
        </row>
        <row r="5445">
          <cell r="A5445">
            <v>50864</v>
          </cell>
          <cell r="B5445" t="str">
            <v>230672 PLATE DRIVER</v>
          </cell>
          <cell r="C5445">
            <v>1</v>
          </cell>
          <cell r="D5445">
            <v>1</v>
          </cell>
          <cell r="E5445" t="str">
            <v>Sobre Pedido</v>
          </cell>
          <cell r="F5445">
            <v>21</v>
          </cell>
        </row>
        <row r="5446">
          <cell r="A5446">
            <v>50865</v>
          </cell>
          <cell r="B5446" t="str">
            <v>100106 PLATE DRIVER BASE</v>
          </cell>
          <cell r="C5446">
            <v>1</v>
          </cell>
          <cell r="D5446">
            <v>1</v>
          </cell>
          <cell r="E5446" t="str">
            <v>Sobre Pedido</v>
          </cell>
          <cell r="F5446">
            <v>21</v>
          </cell>
        </row>
        <row r="5447">
          <cell r="A5447">
            <v>50866</v>
          </cell>
          <cell r="B5447" t="str">
            <v>100107 RING PAD RETAINER SNAP-</v>
          </cell>
          <cell r="C5447">
            <v>1</v>
          </cell>
          <cell r="D5447">
            <v>1</v>
          </cell>
          <cell r="E5447" t="str">
            <v>Sobre Pedido</v>
          </cell>
          <cell r="F5447">
            <v>21</v>
          </cell>
        </row>
        <row r="5448">
          <cell r="A5448">
            <v>50867</v>
          </cell>
          <cell r="B5448" t="str">
            <v>600294 SPLASH GUARD 5520</v>
          </cell>
          <cell r="C5448">
            <v>1</v>
          </cell>
          <cell r="D5448">
            <v>1</v>
          </cell>
          <cell r="E5448" t="str">
            <v>Sobre Pedido</v>
          </cell>
          <cell r="F5448">
            <v>21</v>
          </cell>
        </row>
        <row r="5449">
          <cell r="A5449">
            <v>50868</v>
          </cell>
          <cell r="B5449" t="str">
            <v>210259 VALVE 3-WAY 5/16 P.</v>
          </cell>
          <cell r="C5449">
            <v>1</v>
          </cell>
          <cell r="D5449">
            <v>1</v>
          </cell>
          <cell r="E5449" t="str">
            <v>Sobre Pedido</v>
          </cell>
          <cell r="F5449">
            <v>21</v>
          </cell>
        </row>
        <row r="5450">
          <cell r="A5450">
            <v>50869</v>
          </cell>
          <cell r="B5450" t="str">
            <v>603310 VALVE SOLENOID 24 VAC</v>
          </cell>
          <cell r="C5450">
            <v>1</v>
          </cell>
          <cell r="D5450">
            <v>1</v>
          </cell>
          <cell r="E5450" t="str">
            <v>Sobre Pedido</v>
          </cell>
          <cell r="F5450">
            <v>21</v>
          </cell>
        </row>
        <row r="5451">
          <cell r="A5451">
            <v>50870</v>
          </cell>
          <cell r="B5451" t="str">
            <v>603399 SWITCH DPDT MOM ON/OFF</v>
          </cell>
          <cell r="C5451">
            <v>1</v>
          </cell>
          <cell r="D5451">
            <v>1</v>
          </cell>
          <cell r="E5451" t="str">
            <v>Sobre Pedido</v>
          </cell>
          <cell r="F5451">
            <v>14</v>
          </cell>
        </row>
        <row r="5452">
          <cell r="A5452">
            <v>50871</v>
          </cell>
          <cell r="B5452" t="str">
            <v>601107 SWITCH LIGHTED ROCKER</v>
          </cell>
          <cell r="C5452">
            <v>1</v>
          </cell>
          <cell r="D5452">
            <v>1</v>
          </cell>
          <cell r="E5452" t="str">
            <v>Sobre Pedido</v>
          </cell>
          <cell r="F5452">
            <v>21</v>
          </cell>
        </row>
        <row r="5453">
          <cell r="A5453">
            <v>50872</v>
          </cell>
          <cell r="B5453" t="str">
            <v>130775 POTENTIOMETER 50K L.</v>
          </cell>
          <cell r="C5453">
            <v>1</v>
          </cell>
          <cell r="D5453">
            <v>1</v>
          </cell>
          <cell r="E5453" t="str">
            <v>Sobre Pedido</v>
          </cell>
          <cell r="F5453">
            <v>21</v>
          </cell>
        </row>
        <row r="5454">
          <cell r="A5454">
            <v>50873</v>
          </cell>
          <cell r="B5454" t="str">
            <v>130729 SWITCH ROIL</v>
          </cell>
          <cell r="C5454">
            <v>1</v>
          </cell>
          <cell r="D5454">
            <v>1</v>
          </cell>
          <cell r="E5454" t="str">
            <v>Sobre Pedido</v>
          </cell>
          <cell r="F5454">
            <v>14</v>
          </cell>
        </row>
        <row r="5455">
          <cell r="A5455">
            <v>50874</v>
          </cell>
          <cell r="B5455" t="str">
            <v>607552 TANK SOLUTION TEAL</v>
          </cell>
          <cell r="C5455">
            <v>1</v>
          </cell>
          <cell r="D5455">
            <v>1</v>
          </cell>
          <cell r="E5455" t="str">
            <v>Sobre Pedido</v>
          </cell>
          <cell r="F5455">
            <v>21</v>
          </cell>
        </row>
        <row r="5456">
          <cell r="A5456">
            <v>50875</v>
          </cell>
          <cell r="B5456" t="str">
            <v>607982 ASM SOLUTION TANK COVER</v>
          </cell>
          <cell r="C5456">
            <v>1</v>
          </cell>
          <cell r="D5456">
            <v>1</v>
          </cell>
          <cell r="E5456" t="str">
            <v>Sobre Pedido</v>
          </cell>
          <cell r="F5456">
            <v>21</v>
          </cell>
        </row>
        <row r="5457">
          <cell r="A5457">
            <v>50876</v>
          </cell>
          <cell r="B5457" t="str">
            <v>607554 TANK RECOVERY TEAL</v>
          </cell>
          <cell r="C5457">
            <v>1</v>
          </cell>
          <cell r="D5457">
            <v>1</v>
          </cell>
          <cell r="E5457" t="str">
            <v>Sobre Pedido</v>
          </cell>
          <cell r="F5457">
            <v>21</v>
          </cell>
        </row>
        <row r="5458">
          <cell r="A5458">
            <v>50877</v>
          </cell>
          <cell r="B5458" t="str">
            <v>130163 TERMINAL RING(NEGATIVO)</v>
          </cell>
          <cell r="C5458">
            <v>1</v>
          </cell>
          <cell r="D5458">
            <v>1</v>
          </cell>
          <cell r="E5458" t="str">
            <v>Sobre Pedido</v>
          </cell>
          <cell r="F5458">
            <v>21</v>
          </cell>
        </row>
        <row r="5459">
          <cell r="A5459">
            <v>50882</v>
          </cell>
          <cell r="B5459" t="str">
            <v>ABRAZADERA( TUBING 1 PZA</v>
          </cell>
          <cell r="C5459">
            <v>1</v>
          </cell>
          <cell r="D5459">
            <v>1</v>
          </cell>
          <cell r="E5459" t="str">
            <v>Sobre Pedido</v>
          </cell>
          <cell r="F5459">
            <v>21</v>
          </cell>
        </row>
        <row r="5460">
          <cell r="A5460">
            <v>50883</v>
          </cell>
          <cell r="B5460" t="str">
            <v>TUBO BLANCO P/DOSIF.L.G.S.1 MT</v>
          </cell>
          <cell r="C5460">
            <v>1</v>
          </cell>
          <cell r="D5460">
            <v>1</v>
          </cell>
          <cell r="E5460" t="str">
            <v>Stock</v>
          </cell>
          <cell r="F5460">
            <v>8</v>
          </cell>
        </row>
        <row r="5461">
          <cell r="A5461">
            <v>50884</v>
          </cell>
          <cell r="B5461" t="str">
            <v>CANASTILLAS PARA BO 1 PZA</v>
          </cell>
          <cell r="C5461">
            <v>1</v>
          </cell>
          <cell r="D5461">
            <v>1</v>
          </cell>
          <cell r="E5461" t="str">
            <v>Stock</v>
          </cell>
          <cell r="F5461">
            <v>21</v>
          </cell>
        </row>
        <row r="5462">
          <cell r="A5462">
            <v>50885</v>
          </cell>
          <cell r="B5462" t="str">
            <v>PIJAS (TAP-IT FASTE 1 PZA</v>
          </cell>
          <cell r="C5462">
            <v>1</v>
          </cell>
          <cell r="D5462">
            <v>1</v>
          </cell>
          <cell r="E5462" t="str">
            <v>Stock</v>
          </cell>
          <cell r="F5462">
            <v>21</v>
          </cell>
        </row>
        <row r="5463">
          <cell r="A5463">
            <v>50886</v>
          </cell>
          <cell r="B5463" t="str">
            <v>MECHA AFELPADA(NEW 1 PZA</v>
          </cell>
          <cell r="C5463">
            <v>1</v>
          </cell>
          <cell r="D5463">
            <v>1</v>
          </cell>
          <cell r="E5463" t="str">
            <v>Stock</v>
          </cell>
          <cell r="F5463">
            <v>8</v>
          </cell>
        </row>
        <row r="5464">
          <cell r="A5464">
            <v>50887</v>
          </cell>
          <cell r="B5464" t="str">
            <v>LLAVE P/DOSIF.SANOR 1 PZA</v>
          </cell>
          <cell r="C5464">
            <v>1</v>
          </cell>
          <cell r="D5464">
            <v>1</v>
          </cell>
          <cell r="E5464" t="str">
            <v>Stock</v>
          </cell>
          <cell r="F5464">
            <v>21</v>
          </cell>
        </row>
        <row r="5465">
          <cell r="A5465">
            <v>50888</v>
          </cell>
          <cell r="B5465" t="str">
            <v>CERRADURA DE DOSIFICADOR SANOR</v>
          </cell>
          <cell r="C5465">
            <v>1</v>
          </cell>
          <cell r="D5465">
            <v>1</v>
          </cell>
          <cell r="E5465" t="str">
            <v>Stock</v>
          </cell>
          <cell r="F5465">
            <v>21</v>
          </cell>
        </row>
        <row r="5466">
          <cell r="A5466">
            <v>50899</v>
          </cell>
          <cell r="B5466" t="str">
            <v>TAPAS SUPERIOR FRONTALES</v>
          </cell>
          <cell r="C5466">
            <v>2</v>
          </cell>
          <cell r="D5466">
            <v>2</v>
          </cell>
          <cell r="E5466" t="str">
            <v>Sobre Pedido</v>
          </cell>
          <cell r="F5466">
            <v>35</v>
          </cell>
        </row>
        <row r="5467">
          <cell r="A5467">
            <v>50900</v>
          </cell>
          <cell r="B5467" t="str">
            <v>TAPAS LATERALES 10075180</v>
          </cell>
          <cell r="C5467">
            <v>2</v>
          </cell>
          <cell r="D5467">
            <v>2</v>
          </cell>
          <cell r="E5467" t="str">
            <v>Sobre Pedido</v>
          </cell>
          <cell r="F5467">
            <v>35</v>
          </cell>
        </row>
        <row r="5468">
          <cell r="A5468">
            <v>50921</v>
          </cell>
          <cell r="B5468" t="str">
            <v>MANGUERA DE DESCARG 1 PZA</v>
          </cell>
          <cell r="C5468">
            <v>1</v>
          </cell>
          <cell r="D5468">
            <v>1</v>
          </cell>
          <cell r="E5468" t="str">
            <v>Sobre Pedido</v>
          </cell>
          <cell r="F5468">
            <v>21</v>
          </cell>
        </row>
        <row r="5469">
          <cell r="A5469">
            <v>50922</v>
          </cell>
          <cell r="B5469" t="str">
            <v>607900 DOUBLE SWIVEL 1 PZA</v>
          </cell>
          <cell r="C5469">
            <v>1</v>
          </cell>
          <cell r="D5469">
            <v>1</v>
          </cell>
          <cell r="E5469" t="str">
            <v>Sobre Pedido</v>
          </cell>
          <cell r="F5469">
            <v>35</v>
          </cell>
        </row>
        <row r="5470">
          <cell r="A5470">
            <v>50923</v>
          </cell>
          <cell r="B5470" t="str">
            <v>10059204 ELBOW-HYDR 1 PZA</v>
          </cell>
          <cell r="C5470">
            <v>1</v>
          </cell>
          <cell r="D5470">
            <v>1</v>
          </cell>
          <cell r="E5470" t="str">
            <v>Sobre Pedido</v>
          </cell>
          <cell r="F5470">
            <v>35</v>
          </cell>
        </row>
        <row r="5471">
          <cell r="A5471">
            <v>50924</v>
          </cell>
          <cell r="B5471" t="str">
            <v>10071610 VALVE ASSEMBLY 1 PZA</v>
          </cell>
          <cell r="C5471">
            <v>1</v>
          </cell>
          <cell r="D5471">
            <v>1</v>
          </cell>
          <cell r="E5471" t="str">
            <v>Sobre Pedido</v>
          </cell>
          <cell r="F5471">
            <v>14</v>
          </cell>
        </row>
        <row r="5472">
          <cell r="A5472">
            <v>50925</v>
          </cell>
          <cell r="B5472" t="str">
            <v>10059301 3.5 GPM VENTURY 1 PZA</v>
          </cell>
          <cell r="C5472">
            <v>1</v>
          </cell>
          <cell r="D5472">
            <v>1</v>
          </cell>
          <cell r="E5472" t="str">
            <v>Sobre Pedido</v>
          </cell>
          <cell r="F5472">
            <v>35</v>
          </cell>
        </row>
        <row r="5473">
          <cell r="A5473">
            <v>50926</v>
          </cell>
          <cell r="B5473" t="str">
            <v>10069270 CHECK VALVE-3 1 PZA</v>
          </cell>
          <cell r="C5473">
            <v>1</v>
          </cell>
          <cell r="D5473">
            <v>1</v>
          </cell>
          <cell r="E5473" t="str">
            <v>Stock</v>
          </cell>
          <cell r="F5473">
            <v>8</v>
          </cell>
        </row>
        <row r="5474">
          <cell r="A5474">
            <v>50927</v>
          </cell>
          <cell r="B5474" t="str">
            <v>10027209 METRING TI 1 PZA</v>
          </cell>
          <cell r="C5474">
            <v>1</v>
          </cell>
          <cell r="D5474">
            <v>1</v>
          </cell>
          <cell r="E5474" t="str">
            <v>Sobre Pedido</v>
          </cell>
          <cell r="F5474">
            <v>35</v>
          </cell>
        </row>
        <row r="5475">
          <cell r="A5475">
            <v>50928</v>
          </cell>
          <cell r="B5475" t="str">
            <v>500870 SUCTION TUBE 1/4" 1 PZA</v>
          </cell>
          <cell r="C5475">
            <v>1</v>
          </cell>
          <cell r="D5475">
            <v>1</v>
          </cell>
          <cell r="E5475" t="str">
            <v>Stock</v>
          </cell>
          <cell r="F5475">
            <v>8</v>
          </cell>
        </row>
        <row r="5476">
          <cell r="A5476">
            <v>50929</v>
          </cell>
          <cell r="B5476" t="str">
            <v>509900 CEREMIC WEIG 1 PZA</v>
          </cell>
          <cell r="C5476">
            <v>1</v>
          </cell>
          <cell r="D5476">
            <v>1</v>
          </cell>
          <cell r="E5476" t="str">
            <v>Stock</v>
          </cell>
          <cell r="F5476">
            <v>8</v>
          </cell>
        </row>
        <row r="5477">
          <cell r="A5477">
            <v>50930</v>
          </cell>
          <cell r="B5477" t="str">
            <v>609600 FOOT STAINER SUCTION</v>
          </cell>
          <cell r="C5477">
            <v>1</v>
          </cell>
          <cell r="D5477">
            <v>1</v>
          </cell>
          <cell r="E5477" t="str">
            <v>Sobre Pedido</v>
          </cell>
          <cell r="F5477">
            <v>35</v>
          </cell>
        </row>
        <row r="5478">
          <cell r="A5478">
            <v>50931</v>
          </cell>
          <cell r="B5478" t="str">
            <v>10048201 TEE HYDRO 1 PZA</v>
          </cell>
          <cell r="C5478">
            <v>1</v>
          </cell>
          <cell r="D5478">
            <v>1</v>
          </cell>
          <cell r="E5478" t="str">
            <v>Sobre Pedido</v>
          </cell>
          <cell r="F5478">
            <v>42</v>
          </cell>
        </row>
        <row r="5479">
          <cell r="A5479">
            <v>50932</v>
          </cell>
          <cell r="B5479" t="str">
            <v>10071500 ADAPTOR HYD 1 PZA</v>
          </cell>
          <cell r="C5479">
            <v>1</v>
          </cell>
          <cell r="D5479">
            <v>1</v>
          </cell>
          <cell r="E5479" t="str">
            <v>Sobre Pedido</v>
          </cell>
          <cell r="F5479">
            <v>35</v>
          </cell>
        </row>
        <row r="5480">
          <cell r="A5480">
            <v>50933</v>
          </cell>
          <cell r="B5480" t="str">
            <v>238100 STRAINER WAS 1 PZA</v>
          </cell>
          <cell r="C5480">
            <v>1</v>
          </cell>
          <cell r="D5480">
            <v>1</v>
          </cell>
          <cell r="E5480" t="str">
            <v>Sobre Pedido</v>
          </cell>
          <cell r="F5480">
            <v>35</v>
          </cell>
        </row>
        <row r="5481">
          <cell r="A5481">
            <v>50934</v>
          </cell>
          <cell r="B5481" t="str">
            <v>10064687 SWLVEL STE 1 PZA</v>
          </cell>
          <cell r="C5481">
            <v>1</v>
          </cell>
          <cell r="D5481">
            <v>1</v>
          </cell>
          <cell r="E5481" t="str">
            <v>Sobre Pedido</v>
          </cell>
          <cell r="F5481">
            <v>42</v>
          </cell>
        </row>
        <row r="5482">
          <cell r="A5482">
            <v>50935</v>
          </cell>
          <cell r="B5482" t="str">
            <v>10064681 HOSE SWIVE 1 PZA</v>
          </cell>
          <cell r="C5482">
            <v>1</v>
          </cell>
          <cell r="D5482">
            <v>1</v>
          </cell>
          <cell r="E5482" t="str">
            <v>Sobre Pedido</v>
          </cell>
          <cell r="F5482">
            <v>42</v>
          </cell>
        </row>
        <row r="5483">
          <cell r="A5483">
            <v>50936</v>
          </cell>
          <cell r="B5483" t="str">
            <v>470100 HEX NIPPLE H 1 PZA</v>
          </cell>
          <cell r="C5483">
            <v>1</v>
          </cell>
          <cell r="D5483">
            <v>1</v>
          </cell>
          <cell r="E5483" t="str">
            <v>Sobre Pedido</v>
          </cell>
          <cell r="F5483">
            <v>42</v>
          </cell>
        </row>
        <row r="5484">
          <cell r="A5484">
            <v>50937</v>
          </cell>
          <cell r="B5484" t="str">
            <v>10075925 PIPE PLUG 1 PZA</v>
          </cell>
          <cell r="C5484">
            <v>1</v>
          </cell>
          <cell r="D5484">
            <v>1</v>
          </cell>
          <cell r="E5484" t="str">
            <v>Sobre Pedido</v>
          </cell>
          <cell r="F5484">
            <v>42</v>
          </cell>
        </row>
        <row r="5485">
          <cell r="A5485">
            <v>50938</v>
          </cell>
          <cell r="B5485" t="str">
            <v>235900 GROMMET FOR 1 PZA</v>
          </cell>
          <cell r="C5485">
            <v>1</v>
          </cell>
          <cell r="D5485">
            <v>1</v>
          </cell>
          <cell r="E5485" t="str">
            <v>Sobre Pedido</v>
          </cell>
          <cell r="F5485">
            <v>21</v>
          </cell>
        </row>
        <row r="5486">
          <cell r="A5486">
            <v>50939</v>
          </cell>
          <cell r="B5486" t="str">
            <v>10020700 GROMMET HY 1 PZA</v>
          </cell>
          <cell r="C5486">
            <v>1</v>
          </cell>
          <cell r="D5486">
            <v>1</v>
          </cell>
          <cell r="E5486" t="str">
            <v>Sobre Pedido</v>
          </cell>
          <cell r="F5486">
            <v>42</v>
          </cell>
        </row>
        <row r="5487">
          <cell r="A5487">
            <v>50940</v>
          </cell>
          <cell r="B5487" t="str">
            <v>10020900 RETAINER F 1 PZA</v>
          </cell>
          <cell r="C5487">
            <v>1</v>
          </cell>
          <cell r="D5487">
            <v>1</v>
          </cell>
          <cell r="E5487" t="str">
            <v>Sobre Pedido</v>
          </cell>
          <cell r="F5487">
            <v>21</v>
          </cell>
        </row>
        <row r="5488">
          <cell r="A5488">
            <v>50941</v>
          </cell>
          <cell r="B5488" t="str">
            <v>390900 HOLE PLUG (F 1 PZA</v>
          </cell>
          <cell r="C5488">
            <v>1</v>
          </cell>
          <cell r="D5488">
            <v>1</v>
          </cell>
          <cell r="E5488" t="str">
            <v>Sobre Pedido</v>
          </cell>
          <cell r="F5488">
            <v>21</v>
          </cell>
        </row>
        <row r="5489">
          <cell r="A5489">
            <v>50942</v>
          </cell>
          <cell r="B5489" t="str">
            <v>441200 4 GPM EDUCTO 1 PZA</v>
          </cell>
          <cell r="C5489">
            <v>1</v>
          </cell>
          <cell r="D5489">
            <v>1</v>
          </cell>
          <cell r="E5489" t="str">
            <v>Sobre Pedido</v>
          </cell>
          <cell r="F5489">
            <v>42</v>
          </cell>
        </row>
        <row r="5490">
          <cell r="A5490">
            <v>50943</v>
          </cell>
          <cell r="B5490" t="str">
            <v>440205 1 GPM EDUCTO 1 PZA</v>
          </cell>
          <cell r="C5490">
            <v>1</v>
          </cell>
          <cell r="D5490">
            <v>1</v>
          </cell>
          <cell r="E5490" t="str">
            <v>Sobre Pedido</v>
          </cell>
          <cell r="F5490">
            <v>42</v>
          </cell>
        </row>
        <row r="5491">
          <cell r="A5491">
            <v>50944</v>
          </cell>
          <cell r="B5491" t="str">
            <v>6422-A DISCHARGE TU 1 PZA</v>
          </cell>
          <cell r="C5491">
            <v>1</v>
          </cell>
          <cell r="D5491">
            <v>1</v>
          </cell>
          <cell r="E5491" t="str">
            <v>Sobre Pedido</v>
          </cell>
          <cell r="F5491">
            <v>42</v>
          </cell>
        </row>
        <row r="5492">
          <cell r="A5492">
            <v>50946</v>
          </cell>
          <cell r="B5492" t="str">
            <v>10076301 FOOT VALVE 1 PZA</v>
          </cell>
          <cell r="C5492">
            <v>1</v>
          </cell>
          <cell r="D5492">
            <v>1</v>
          </cell>
          <cell r="E5492" t="str">
            <v>Sobre Pedido</v>
          </cell>
          <cell r="F5492">
            <v>35</v>
          </cell>
        </row>
        <row r="5493">
          <cell r="A5493">
            <v>50947</v>
          </cell>
          <cell r="B5493" t="str">
            <v>3401-R HOSE BARB HY 1 PZA</v>
          </cell>
          <cell r="C5493">
            <v>1</v>
          </cell>
          <cell r="D5493">
            <v>1</v>
          </cell>
          <cell r="E5493" t="str">
            <v>Sobre Pedido</v>
          </cell>
          <cell r="F5493">
            <v>42</v>
          </cell>
        </row>
        <row r="5494">
          <cell r="A5494">
            <v>50948</v>
          </cell>
          <cell r="B5494" t="str">
            <v>10068700 COVER HYDR 1 PZA</v>
          </cell>
          <cell r="C5494">
            <v>1</v>
          </cell>
          <cell r="D5494">
            <v>1</v>
          </cell>
          <cell r="E5494" t="str">
            <v>Sobre Pedido</v>
          </cell>
          <cell r="F5494">
            <v>21</v>
          </cell>
        </row>
        <row r="5495">
          <cell r="A5495">
            <v>50949</v>
          </cell>
          <cell r="B5495" t="str">
            <v>276700 SWIVEL STEM 1 PZA</v>
          </cell>
          <cell r="C5495">
            <v>1</v>
          </cell>
          <cell r="D5495">
            <v>1</v>
          </cell>
          <cell r="E5495" t="str">
            <v>Sobre Pedido</v>
          </cell>
          <cell r="F5495">
            <v>42</v>
          </cell>
        </row>
        <row r="5496">
          <cell r="A5496">
            <v>50950</v>
          </cell>
          <cell r="B5496" t="str">
            <v>506502 HOSE SWIVEL 1 PZA</v>
          </cell>
          <cell r="C5496">
            <v>1</v>
          </cell>
          <cell r="D5496">
            <v>1</v>
          </cell>
          <cell r="E5496" t="str">
            <v>Sobre Pedido</v>
          </cell>
          <cell r="F5496">
            <v>42</v>
          </cell>
        </row>
        <row r="5497">
          <cell r="A5497">
            <v>50951</v>
          </cell>
          <cell r="B5497" t="str">
            <v>160 1GPM EDUCTOR AS 1 PZA</v>
          </cell>
          <cell r="C5497">
            <v>1</v>
          </cell>
          <cell r="D5497">
            <v>1</v>
          </cell>
          <cell r="E5497" t="str">
            <v>Sobre Pedido</v>
          </cell>
          <cell r="F5497">
            <v>35</v>
          </cell>
        </row>
        <row r="5498">
          <cell r="A5498">
            <v>50952</v>
          </cell>
          <cell r="B5498" t="str">
            <v>161 3.5 GPM EDUCTOR 1 PZA</v>
          </cell>
          <cell r="C5498">
            <v>1</v>
          </cell>
          <cell r="D5498">
            <v>1</v>
          </cell>
          <cell r="E5498" t="str">
            <v>Sobre Pedido</v>
          </cell>
          <cell r="F5498">
            <v>35</v>
          </cell>
        </row>
        <row r="5499">
          <cell r="A5499">
            <v>50953</v>
          </cell>
          <cell r="B5499" t="str">
            <v>10065910 EDUCTOR HO 1 PZA</v>
          </cell>
          <cell r="C5499">
            <v>10</v>
          </cell>
          <cell r="D5499">
            <v>10</v>
          </cell>
          <cell r="E5499" t="str">
            <v>Sobre Pedido</v>
          </cell>
          <cell r="F5499">
            <v>42</v>
          </cell>
        </row>
        <row r="5500">
          <cell r="A5500">
            <v>50954</v>
          </cell>
          <cell r="B5500" t="str">
            <v>10070170 1 GPM INNE 1 PZA</v>
          </cell>
          <cell r="C5500">
            <v>1</v>
          </cell>
          <cell r="D5500">
            <v>1</v>
          </cell>
          <cell r="E5500" t="str">
            <v>Sobre Pedido</v>
          </cell>
          <cell r="F5500">
            <v>42</v>
          </cell>
        </row>
        <row r="5501">
          <cell r="A5501">
            <v>50955</v>
          </cell>
          <cell r="B5501" t="str">
            <v>10070470 3.5 GPM IN 1 PZA</v>
          </cell>
          <cell r="C5501">
            <v>1</v>
          </cell>
          <cell r="D5501">
            <v>1</v>
          </cell>
          <cell r="E5501" t="str">
            <v>Sobre Pedido</v>
          </cell>
          <cell r="F5501">
            <v>35</v>
          </cell>
        </row>
        <row r="5502">
          <cell r="A5502">
            <v>50956</v>
          </cell>
          <cell r="B5502" t="str">
            <v>10064740 DISCHARGE 1 PZA</v>
          </cell>
          <cell r="C5502">
            <v>1</v>
          </cell>
          <cell r="D5502">
            <v>1</v>
          </cell>
          <cell r="E5502" t="str">
            <v>Sobre Pedido</v>
          </cell>
          <cell r="F5502">
            <v>42</v>
          </cell>
        </row>
        <row r="5503">
          <cell r="A5503">
            <v>50957</v>
          </cell>
          <cell r="B5503" t="str">
            <v>10064730 DISCHARGE 1 PZA</v>
          </cell>
          <cell r="C5503">
            <v>1</v>
          </cell>
          <cell r="D5503">
            <v>1</v>
          </cell>
          <cell r="E5503" t="str">
            <v>Stock</v>
          </cell>
          <cell r="F5503">
            <v>8</v>
          </cell>
        </row>
        <row r="5504">
          <cell r="A5504">
            <v>50958</v>
          </cell>
          <cell r="B5504" t="str">
            <v>10065700 HOOK FOR E 1 PZA</v>
          </cell>
          <cell r="C5504">
            <v>1</v>
          </cell>
          <cell r="D5504">
            <v>1</v>
          </cell>
          <cell r="E5504" t="str">
            <v>Sobre Pedido</v>
          </cell>
          <cell r="F5504">
            <v>35</v>
          </cell>
        </row>
        <row r="5505">
          <cell r="A5505">
            <v>50959</v>
          </cell>
          <cell r="B5505" t="str">
            <v>250020 FOOT VALVE-V 1 PZA</v>
          </cell>
          <cell r="C5505">
            <v>1</v>
          </cell>
          <cell r="D5505">
            <v>1</v>
          </cell>
          <cell r="E5505" t="str">
            <v>Sobre Pedido</v>
          </cell>
          <cell r="F5505">
            <v>42</v>
          </cell>
        </row>
        <row r="5506">
          <cell r="A5506">
            <v>50960</v>
          </cell>
          <cell r="B5506" t="str">
            <v>603399 SWITCH DPST MOM. ROCKER</v>
          </cell>
          <cell r="C5506">
            <v>1</v>
          </cell>
          <cell r="D5506">
            <v>1</v>
          </cell>
          <cell r="E5506" t="str">
            <v>Sobre Pedido</v>
          </cell>
          <cell r="F5506">
            <v>14</v>
          </cell>
        </row>
        <row r="5507">
          <cell r="A5507">
            <v>50961</v>
          </cell>
          <cell r="B5507" t="str">
            <v>601107 SWITCH LIGHTED ON/OFF</v>
          </cell>
          <cell r="C5507">
            <v>1</v>
          </cell>
          <cell r="D5507">
            <v>1</v>
          </cell>
          <cell r="E5507" t="str">
            <v>Sobre Pedido</v>
          </cell>
          <cell r="F5507">
            <v>14</v>
          </cell>
        </row>
        <row r="5508">
          <cell r="A5508">
            <v>50962</v>
          </cell>
          <cell r="B5508" t="str">
            <v>603847 METER BATTERY 36 V.</v>
          </cell>
          <cell r="C5508">
            <v>1</v>
          </cell>
          <cell r="D5508">
            <v>1</v>
          </cell>
          <cell r="E5508" t="str">
            <v>Sobre Pedido</v>
          </cell>
          <cell r="F5508">
            <v>21</v>
          </cell>
        </row>
        <row r="5509">
          <cell r="A5509">
            <v>50963</v>
          </cell>
          <cell r="B5509" t="str">
            <v>607604 HOWSING CONTROL TEAL</v>
          </cell>
          <cell r="C5509">
            <v>1</v>
          </cell>
          <cell r="D5509">
            <v>1</v>
          </cell>
          <cell r="E5509" t="str">
            <v>Sobre Pedido</v>
          </cell>
          <cell r="F5509">
            <v>21</v>
          </cell>
        </row>
        <row r="5510">
          <cell r="A5510">
            <v>50964</v>
          </cell>
          <cell r="B5510" t="str">
            <v>130729 SWITCH ROLL</v>
          </cell>
          <cell r="C5510">
            <v>1</v>
          </cell>
          <cell r="D5510">
            <v>1</v>
          </cell>
          <cell r="E5510" t="str">
            <v>Sobre Pedido</v>
          </cell>
          <cell r="F5510">
            <v>21</v>
          </cell>
        </row>
        <row r="5511">
          <cell r="A5511">
            <v>50965</v>
          </cell>
          <cell r="B5511" t="str">
            <v>230649 PIN HANDLE ADJUSTMENT</v>
          </cell>
          <cell r="C5511">
            <v>1</v>
          </cell>
          <cell r="D5511">
            <v>1</v>
          </cell>
          <cell r="E5511" t="str">
            <v>Sobre Pedido</v>
          </cell>
          <cell r="F5511">
            <v>21</v>
          </cell>
        </row>
        <row r="5512">
          <cell r="A5512">
            <v>50966</v>
          </cell>
          <cell r="B5512" t="str">
            <v>140155 BUSHING</v>
          </cell>
          <cell r="C5512">
            <v>1</v>
          </cell>
          <cell r="D5512">
            <v>1</v>
          </cell>
          <cell r="E5512" t="str">
            <v>Sobre Pedido</v>
          </cell>
          <cell r="F5512">
            <v>21</v>
          </cell>
        </row>
        <row r="5513">
          <cell r="A5513">
            <v>50967</v>
          </cell>
          <cell r="B5513" t="str">
            <v>605094 COLLAR HANDLE</v>
          </cell>
          <cell r="C5513">
            <v>1</v>
          </cell>
          <cell r="D5513">
            <v>1</v>
          </cell>
          <cell r="E5513" t="str">
            <v>Sobre Pedido</v>
          </cell>
          <cell r="F5513">
            <v>21</v>
          </cell>
        </row>
        <row r="5514">
          <cell r="A5514">
            <v>50968</v>
          </cell>
          <cell r="B5514" t="str">
            <v>130733 SELENOID 36 V.</v>
          </cell>
          <cell r="C5514">
            <v>1</v>
          </cell>
          <cell r="D5514">
            <v>1</v>
          </cell>
          <cell r="E5514" t="str">
            <v>Sobre Pedido</v>
          </cell>
          <cell r="F5514">
            <v>21</v>
          </cell>
        </row>
        <row r="5515">
          <cell r="A5515">
            <v>50969</v>
          </cell>
          <cell r="B5515" t="str">
            <v>606404 DIODE 400 V.</v>
          </cell>
          <cell r="C5515">
            <v>1</v>
          </cell>
          <cell r="D5515">
            <v>1</v>
          </cell>
          <cell r="E5515" t="str">
            <v>Sobre Pedido</v>
          </cell>
          <cell r="F5515">
            <v>14</v>
          </cell>
        </row>
        <row r="5516">
          <cell r="A5516">
            <v>50970</v>
          </cell>
          <cell r="B5516" t="str">
            <v>603487 BREAKER CIRCUIT BRUSH</v>
          </cell>
          <cell r="C5516">
            <v>1</v>
          </cell>
          <cell r="D5516">
            <v>1</v>
          </cell>
          <cell r="E5516" t="str">
            <v>Sobre Pedido</v>
          </cell>
          <cell r="F5516">
            <v>14</v>
          </cell>
        </row>
        <row r="5517">
          <cell r="A5517">
            <v>50971</v>
          </cell>
          <cell r="B5517" t="str">
            <v>621478 BRUSH CARBON</v>
          </cell>
          <cell r="C5517">
            <v>1</v>
          </cell>
          <cell r="D5517">
            <v>1</v>
          </cell>
          <cell r="E5517" t="str">
            <v>Sobre Pedido</v>
          </cell>
          <cell r="F5517">
            <v>14</v>
          </cell>
        </row>
        <row r="5518">
          <cell r="A5518">
            <v>50972</v>
          </cell>
          <cell r="B5518" t="str">
            <v>130781 BREAKER CIRCUIT 80 AMP.</v>
          </cell>
          <cell r="C5518">
            <v>1</v>
          </cell>
          <cell r="D5518">
            <v>1</v>
          </cell>
          <cell r="E5518" t="str">
            <v>Sobre Pedido</v>
          </cell>
          <cell r="F5518">
            <v>14</v>
          </cell>
        </row>
        <row r="5519">
          <cell r="A5519">
            <v>50973</v>
          </cell>
          <cell r="B5519" t="str">
            <v>621381000 CONTACTOR</v>
          </cell>
          <cell r="C5519">
            <v>1</v>
          </cell>
          <cell r="D5519">
            <v>1</v>
          </cell>
          <cell r="E5519" t="str">
            <v>Sobre Pedido</v>
          </cell>
          <cell r="F5519">
            <v>14</v>
          </cell>
        </row>
        <row r="5520">
          <cell r="A5520">
            <v>50974</v>
          </cell>
          <cell r="B5520" t="str">
            <v>600394 BATTERY 12 VOLT.215 A/H</v>
          </cell>
          <cell r="C5520">
            <v>1</v>
          </cell>
          <cell r="D5520">
            <v>1</v>
          </cell>
          <cell r="E5520" t="str">
            <v>Sobre Pedido</v>
          </cell>
          <cell r="F5520">
            <v>21</v>
          </cell>
        </row>
        <row r="5521">
          <cell r="A5521">
            <v>50975</v>
          </cell>
          <cell r="B5521" t="str">
            <v>469760868 CHARGER 36 DC 25 AMP</v>
          </cell>
          <cell r="C5521">
            <v>1</v>
          </cell>
          <cell r="D5521">
            <v>1</v>
          </cell>
          <cell r="E5521" t="str">
            <v>Sobre Pedido</v>
          </cell>
          <cell r="F5521">
            <v>21</v>
          </cell>
        </row>
        <row r="5522">
          <cell r="A5522">
            <v>50976</v>
          </cell>
          <cell r="B5522" t="str">
            <v>604288 ASM CABLE CHARGE PLUG</v>
          </cell>
          <cell r="C5522">
            <v>1</v>
          </cell>
          <cell r="D5522">
            <v>1</v>
          </cell>
          <cell r="E5522" t="str">
            <v>Sobre Pedido</v>
          </cell>
          <cell r="F5522">
            <v>14</v>
          </cell>
        </row>
        <row r="5523">
          <cell r="A5523">
            <v>50977</v>
          </cell>
          <cell r="B5523" t="str">
            <v>604289 ASM WIRE # 4 RED X 46"</v>
          </cell>
          <cell r="C5523">
            <v>1</v>
          </cell>
          <cell r="D5523">
            <v>1</v>
          </cell>
          <cell r="E5523" t="str">
            <v>Sobre Pedido</v>
          </cell>
          <cell r="F5523">
            <v>14</v>
          </cell>
        </row>
        <row r="5524">
          <cell r="A5524">
            <v>50978</v>
          </cell>
          <cell r="B5524" t="str">
            <v>578427 STAND OFF TERMINAL</v>
          </cell>
          <cell r="C5524">
            <v>1</v>
          </cell>
          <cell r="D5524">
            <v>1</v>
          </cell>
          <cell r="E5524" t="str">
            <v>Sobre Pedido</v>
          </cell>
          <cell r="F5524">
            <v>21</v>
          </cell>
        </row>
        <row r="5525">
          <cell r="A5525">
            <v>50979</v>
          </cell>
          <cell r="B5525" t="str">
            <v>611116000 CABLE BATERY #6BLACK</v>
          </cell>
          <cell r="C5525">
            <v>1</v>
          </cell>
          <cell r="D5525">
            <v>1</v>
          </cell>
          <cell r="E5525" t="str">
            <v>Sobre Pedido</v>
          </cell>
          <cell r="F5525">
            <v>14</v>
          </cell>
        </row>
        <row r="5526">
          <cell r="A5526">
            <v>50980</v>
          </cell>
          <cell r="B5526" t="str">
            <v>604298 TRAY BATTERY</v>
          </cell>
          <cell r="C5526">
            <v>1</v>
          </cell>
          <cell r="D5526">
            <v>1</v>
          </cell>
          <cell r="E5526" t="str">
            <v>Sobre Pedido</v>
          </cell>
          <cell r="F5526">
            <v>21</v>
          </cell>
        </row>
        <row r="5527">
          <cell r="A5527">
            <v>50981</v>
          </cell>
          <cell r="B5527" t="str">
            <v>603275 AXLE WELDMENT</v>
          </cell>
          <cell r="C5527">
            <v>1</v>
          </cell>
          <cell r="D5527">
            <v>1</v>
          </cell>
          <cell r="E5527" t="str">
            <v>Sobre Pedido</v>
          </cell>
          <cell r="F5527">
            <v>21</v>
          </cell>
        </row>
        <row r="5528">
          <cell r="A5528">
            <v>50982</v>
          </cell>
          <cell r="B5528" t="str">
            <v>607602 COVER BATTERY COMPART</v>
          </cell>
          <cell r="C5528">
            <v>1</v>
          </cell>
          <cell r="D5528">
            <v>1</v>
          </cell>
          <cell r="E5528" t="str">
            <v>Sobre Pedido</v>
          </cell>
          <cell r="F5528">
            <v>21</v>
          </cell>
        </row>
        <row r="5529">
          <cell r="A5529">
            <v>50983</v>
          </cell>
          <cell r="B5529" t="str">
            <v>607600 CHASIS TEAL</v>
          </cell>
          <cell r="C5529">
            <v>1</v>
          </cell>
          <cell r="D5529">
            <v>1</v>
          </cell>
          <cell r="E5529" t="str">
            <v>Sobre Pedido</v>
          </cell>
          <cell r="F5529">
            <v>21</v>
          </cell>
        </row>
        <row r="5530">
          <cell r="A5530">
            <v>50984</v>
          </cell>
          <cell r="B5530" t="str">
            <v>900210 BAG CLOTH</v>
          </cell>
          <cell r="C5530">
            <v>1</v>
          </cell>
          <cell r="D5530">
            <v>1</v>
          </cell>
          <cell r="E5530" t="str">
            <v>Sobre Pedido</v>
          </cell>
          <cell r="F5530">
            <v>21</v>
          </cell>
        </row>
        <row r="5531">
          <cell r="A5531">
            <v>50985</v>
          </cell>
          <cell r="B5531" t="str">
            <v>604237 BAG PAPER FILTER PK=10</v>
          </cell>
          <cell r="C5531">
            <v>1</v>
          </cell>
          <cell r="D5531">
            <v>1</v>
          </cell>
          <cell r="E5531" t="str">
            <v>Sobre Pedido</v>
          </cell>
          <cell r="F5531">
            <v>14</v>
          </cell>
        </row>
        <row r="5532">
          <cell r="A5532">
            <v>50986</v>
          </cell>
          <cell r="B5532" t="str">
            <v>602721 ELBOW DEFLECTOR RM-NAT</v>
          </cell>
          <cell r="C5532">
            <v>1</v>
          </cell>
          <cell r="D5532">
            <v>1</v>
          </cell>
          <cell r="E5532" t="str">
            <v>Sobre Pedido</v>
          </cell>
          <cell r="F5532">
            <v>21</v>
          </cell>
        </row>
        <row r="5533">
          <cell r="A5533">
            <v>50987</v>
          </cell>
          <cell r="B5533" t="str">
            <v>603398 MOTOR 36VDC 2000RPM 3HP</v>
          </cell>
          <cell r="C5533">
            <v>1</v>
          </cell>
          <cell r="D5533">
            <v>1</v>
          </cell>
          <cell r="E5533" t="str">
            <v>Sobre Pedido</v>
          </cell>
          <cell r="F5533">
            <v>21</v>
          </cell>
        </row>
        <row r="5534">
          <cell r="A5534">
            <v>50988</v>
          </cell>
          <cell r="B5534" t="str">
            <v>600195 SEAL MOTOR BASE</v>
          </cell>
          <cell r="C5534">
            <v>1</v>
          </cell>
          <cell r="D5534">
            <v>1</v>
          </cell>
          <cell r="E5534" t="str">
            <v>Sobre Pedido</v>
          </cell>
          <cell r="F5534">
            <v>21</v>
          </cell>
        </row>
        <row r="5535">
          <cell r="A5535">
            <v>50989</v>
          </cell>
          <cell r="B5535" t="str">
            <v>27900 HUB PAD DRIVER</v>
          </cell>
          <cell r="C5535">
            <v>1</v>
          </cell>
          <cell r="D5535">
            <v>1</v>
          </cell>
          <cell r="E5535" t="str">
            <v>Sobre Pedido</v>
          </cell>
          <cell r="F5535">
            <v>21</v>
          </cell>
        </row>
        <row r="5536">
          <cell r="A5536">
            <v>50990</v>
          </cell>
          <cell r="B5536" t="str">
            <v>27073 ASM DRIVER PAD</v>
          </cell>
          <cell r="C5536">
            <v>1</v>
          </cell>
          <cell r="D5536">
            <v>1</v>
          </cell>
          <cell r="E5536" t="str">
            <v>Stock</v>
          </cell>
          <cell r="F5536">
            <v>14</v>
          </cell>
        </row>
        <row r="5537">
          <cell r="A5537">
            <v>50991</v>
          </cell>
          <cell r="B5537" t="str">
            <v>190177 SCREW &amp; CAPS (PACK OF8)</v>
          </cell>
          <cell r="C5537">
            <v>1</v>
          </cell>
          <cell r="D5537">
            <v>1</v>
          </cell>
          <cell r="E5537" t="str">
            <v>Stock</v>
          </cell>
          <cell r="F5537">
            <v>21</v>
          </cell>
        </row>
        <row r="5538">
          <cell r="A5538">
            <v>50992</v>
          </cell>
          <cell r="B5538" t="str">
            <v>27071 DISC FLEXIBLE</v>
          </cell>
          <cell r="C5538">
            <v>1</v>
          </cell>
          <cell r="D5538">
            <v>1</v>
          </cell>
          <cell r="E5538" t="str">
            <v>Stock</v>
          </cell>
          <cell r="F5538">
            <v>14</v>
          </cell>
        </row>
        <row r="5539">
          <cell r="A5539">
            <v>50993</v>
          </cell>
          <cell r="B5539" t="str">
            <v>230888 RING DUST SHIELD</v>
          </cell>
          <cell r="C5539">
            <v>1</v>
          </cell>
          <cell r="D5539">
            <v>1</v>
          </cell>
          <cell r="E5539" t="str">
            <v>Stock</v>
          </cell>
          <cell r="F5539">
            <v>21</v>
          </cell>
        </row>
        <row r="5540">
          <cell r="A5540">
            <v>50994</v>
          </cell>
          <cell r="B5540" t="str">
            <v>603744 SKIRT DUST CONTROL</v>
          </cell>
          <cell r="C5540">
            <v>1</v>
          </cell>
          <cell r="D5540">
            <v>1</v>
          </cell>
          <cell r="E5540" t="str">
            <v>Stock</v>
          </cell>
          <cell r="F5540">
            <v>21</v>
          </cell>
        </row>
        <row r="5541">
          <cell r="A5541">
            <v>50995</v>
          </cell>
          <cell r="B5541" t="str">
            <v>230913 SCREW-SEAL &amp; RACK</v>
          </cell>
          <cell r="C5541">
            <v>1</v>
          </cell>
          <cell r="D5541">
            <v>1</v>
          </cell>
          <cell r="E5541" t="str">
            <v>Stock</v>
          </cell>
          <cell r="F5541">
            <v>21</v>
          </cell>
        </row>
        <row r="5542">
          <cell r="A5542">
            <v>50996</v>
          </cell>
          <cell r="B5542" t="str">
            <v>230912 STRAP 3/8 X 100'</v>
          </cell>
          <cell r="C5542">
            <v>1</v>
          </cell>
          <cell r="D5542">
            <v>1</v>
          </cell>
          <cell r="E5542" t="str">
            <v>Stock</v>
          </cell>
          <cell r="F5542">
            <v>21</v>
          </cell>
        </row>
        <row r="5543">
          <cell r="A5543">
            <v>50997</v>
          </cell>
          <cell r="B5543" t="str">
            <v>25707 ASM-CENTER LOCK</v>
          </cell>
          <cell r="C5543">
            <v>1</v>
          </cell>
          <cell r="D5543">
            <v>1</v>
          </cell>
          <cell r="E5543" t="str">
            <v>Stock</v>
          </cell>
          <cell r="F5543">
            <v>14</v>
          </cell>
        </row>
        <row r="5544">
          <cell r="A5544">
            <v>50998</v>
          </cell>
          <cell r="B5544" t="str">
            <v>572084000 WASHER PAD DRIVER</v>
          </cell>
          <cell r="C5544">
            <v>1</v>
          </cell>
          <cell r="D5544">
            <v>1</v>
          </cell>
          <cell r="E5544" t="str">
            <v>Stock</v>
          </cell>
          <cell r="F5544">
            <v>14</v>
          </cell>
        </row>
        <row r="5545">
          <cell r="A5545">
            <v>50999</v>
          </cell>
          <cell r="B5545" t="str">
            <v>600198 BRAKET MOTOR # 9</v>
          </cell>
          <cell r="C5545">
            <v>1</v>
          </cell>
          <cell r="D5545">
            <v>1</v>
          </cell>
          <cell r="E5545" t="str">
            <v>Stock</v>
          </cell>
          <cell r="F5545">
            <v>21</v>
          </cell>
        </row>
        <row r="5546">
          <cell r="A5546">
            <v>51000</v>
          </cell>
          <cell r="B5546" t="str">
            <v>603273 LIFT ARM MOTOR</v>
          </cell>
          <cell r="C5546">
            <v>1</v>
          </cell>
          <cell r="D5546">
            <v>1</v>
          </cell>
          <cell r="E5546" t="str">
            <v>Stock</v>
          </cell>
          <cell r="F5546">
            <v>21</v>
          </cell>
        </row>
        <row r="5547">
          <cell r="A5547">
            <v>51001</v>
          </cell>
          <cell r="B5547" t="str">
            <v>604278 BRAKET MOTOR # 1</v>
          </cell>
          <cell r="C5547">
            <v>1</v>
          </cell>
          <cell r="D5547">
            <v>1</v>
          </cell>
          <cell r="E5547" t="str">
            <v>Stock</v>
          </cell>
          <cell r="F5547">
            <v>21</v>
          </cell>
        </row>
        <row r="5548">
          <cell r="A5548">
            <v>51002</v>
          </cell>
          <cell r="B5548" t="str">
            <v>069764009 SWITCH SNAP 25A.LEVE</v>
          </cell>
          <cell r="C5548">
            <v>1</v>
          </cell>
          <cell r="D5548">
            <v>1</v>
          </cell>
          <cell r="E5548" t="str">
            <v>Stock</v>
          </cell>
          <cell r="F5548">
            <v>14</v>
          </cell>
        </row>
        <row r="5549">
          <cell r="A5549">
            <v>51003</v>
          </cell>
          <cell r="B5549" t="str">
            <v>103066 WHEEL 4"D X 1.5 HUB .50</v>
          </cell>
          <cell r="C5549">
            <v>1</v>
          </cell>
          <cell r="D5549">
            <v>1</v>
          </cell>
          <cell r="E5549" t="str">
            <v>Stock</v>
          </cell>
          <cell r="F5549">
            <v>21</v>
          </cell>
        </row>
        <row r="5550">
          <cell r="A5550">
            <v>51004</v>
          </cell>
          <cell r="B5550" t="str">
            <v>600952 ACTUADOR</v>
          </cell>
          <cell r="C5550">
            <v>1</v>
          </cell>
          <cell r="D5550">
            <v>1</v>
          </cell>
          <cell r="E5550" t="str">
            <v>Stock</v>
          </cell>
          <cell r="F5550">
            <v>21</v>
          </cell>
        </row>
        <row r="5551">
          <cell r="A5551">
            <v>51005</v>
          </cell>
          <cell r="B5551" t="str">
            <v>200823 GRIP HANDLE TUBE</v>
          </cell>
          <cell r="C5551">
            <v>1</v>
          </cell>
          <cell r="D5551">
            <v>1</v>
          </cell>
          <cell r="E5551" t="str">
            <v>Stock</v>
          </cell>
          <cell r="F5551">
            <v>21</v>
          </cell>
        </row>
        <row r="5552">
          <cell r="A5552">
            <v>51006</v>
          </cell>
          <cell r="B5552" t="str">
            <v>27099 BUSHING</v>
          </cell>
          <cell r="C5552">
            <v>1</v>
          </cell>
          <cell r="D5552">
            <v>1</v>
          </cell>
          <cell r="E5552" t="str">
            <v>Stock</v>
          </cell>
          <cell r="F5552">
            <v>21</v>
          </cell>
        </row>
        <row r="5553">
          <cell r="A5553">
            <v>51007</v>
          </cell>
          <cell r="B5553" t="str">
            <v>604402 HANDLE TUBE</v>
          </cell>
          <cell r="C5553">
            <v>1</v>
          </cell>
          <cell r="D5553">
            <v>1</v>
          </cell>
          <cell r="E5553" t="str">
            <v>Stock</v>
          </cell>
          <cell r="F5553">
            <v>21</v>
          </cell>
        </row>
        <row r="5554">
          <cell r="A5554">
            <v>51008</v>
          </cell>
          <cell r="B5554" t="str">
            <v>603848 GAUGE PAD PRESSURE</v>
          </cell>
          <cell r="C5554">
            <v>1</v>
          </cell>
          <cell r="D5554">
            <v>1</v>
          </cell>
          <cell r="E5554" t="str">
            <v>Stock</v>
          </cell>
          <cell r="F5554">
            <v>21</v>
          </cell>
        </row>
        <row r="5555">
          <cell r="A5555">
            <v>51009</v>
          </cell>
          <cell r="B5555" t="str">
            <v>069762009 GROMMET DIA 25.4X.03</v>
          </cell>
          <cell r="C5555">
            <v>1</v>
          </cell>
          <cell r="D5555">
            <v>1</v>
          </cell>
          <cell r="E5555" t="str">
            <v>Stock</v>
          </cell>
          <cell r="F5555">
            <v>21</v>
          </cell>
        </row>
        <row r="5556">
          <cell r="A5556">
            <v>51010</v>
          </cell>
          <cell r="B5556" t="str">
            <v>25671 MOUNT SWITCH</v>
          </cell>
          <cell r="C5556">
            <v>1</v>
          </cell>
          <cell r="D5556">
            <v>1</v>
          </cell>
          <cell r="E5556" t="str">
            <v>Stock</v>
          </cell>
          <cell r="F5556">
            <v>21</v>
          </cell>
        </row>
        <row r="5557">
          <cell r="A5557">
            <v>51011</v>
          </cell>
          <cell r="B5557" t="str">
            <v>27098 BRACKET SWITCH</v>
          </cell>
          <cell r="C5557">
            <v>1</v>
          </cell>
          <cell r="D5557">
            <v>1</v>
          </cell>
          <cell r="E5557" t="str">
            <v>Stock</v>
          </cell>
          <cell r="F5557">
            <v>14</v>
          </cell>
        </row>
        <row r="5558">
          <cell r="A5558">
            <v>51012</v>
          </cell>
          <cell r="B5558" t="str">
            <v>100121 GASKET ELBOW 1/4"</v>
          </cell>
          <cell r="C5558">
            <v>1</v>
          </cell>
          <cell r="D5558">
            <v>1</v>
          </cell>
          <cell r="E5558" t="str">
            <v>Stock</v>
          </cell>
          <cell r="F5558">
            <v>21</v>
          </cell>
        </row>
        <row r="5559">
          <cell r="A5559">
            <v>51013</v>
          </cell>
          <cell r="B5559" t="str">
            <v>103071 BEARING WHEEL REPLACEME</v>
          </cell>
          <cell r="C5559">
            <v>1</v>
          </cell>
          <cell r="D5559">
            <v>1</v>
          </cell>
          <cell r="E5559" t="str">
            <v>Stock</v>
          </cell>
          <cell r="F5559">
            <v>14</v>
          </cell>
        </row>
        <row r="5560">
          <cell r="A5560">
            <v>51014</v>
          </cell>
          <cell r="B5560" t="str">
            <v>120192 DECAL TENNANT LOGO</v>
          </cell>
          <cell r="C5560">
            <v>1</v>
          </cell>
          <cell r="D5560">
            <v>1</v>
          </cell>
          <cell r="E5560" t="str">
            <v>Stock</v>
          </cell>
          <cell r="F5560">
            <v>21</v>
          </cell>
        </row>
        <row r="5561">
          <cell r="A5561">
            <v>51015</v>
          </cell>
          <cell r="B5561" t="str">
            <v>130161 PLUG DOME 0.875</v>
          </cell>
          <cell r="C5561">
            <v>1</v>
          </cell>
          <cell r="D5561">
            <v>1</v>
          </cell>
          <cell r="E5561" t="str">
            <v>Stock</v>
          </cell>
          <cell r="F5561">
            <v>21</v>
          </cell>
        </row>
        <row r="5562">
          <cell r="A5562">
            <v>51016</v>
          </cell>
          <cell r="B5562" t="str">
            <v>130175 PLUG DOME 0.750</v>
          </cell>
          <cell r="C5562">
            <v>1</v>
          </cell>
          <cell r="D5562">
            <v>1</v>
          </cell>
          <cell r="E5562" t="str">
            <v>Stock</v>
          </cell>
          <cell r="F5562">
            <v>21</v>
          </cell>
        </row>
        <row r="5563">
          <cell r="A5563">
            <v>51017</v>
          </cell>
          <cell r="B5563" t="str">
            <v>140048 WASHER 5/16"</v>
          </cell>
          <cell r="C5563">
            <v>1</v>
          </cell>
          <cell r="D5563">
            <v>1</v>
          </cell>
          <cell r="E5563" t="str">
            <v>Stock</v>
          </cell>
          <cell r="F5563">
            <v>21</v>
          </cell>
        </row>
        <row r="5564">
          <cell r="A5564">
            <v>51018</v>
          </cell>
          <cell r="B5564" t="str">
            <v>140415 SPRING LOCK PIN</v>
          </cell>
          <cell r="C5564">
            <v>1</v>
          </cell>
          <cell r="D5564">
            <v>1</v>
          </cell>
          <cell r="E5564" t="str">
            <v>Stock</v>
          </cell>
          <cell r="F5564">
            <v>21</v>
          </cell>
        </row>
        <row r="5565">
          <cell r="A5565">
            <v>51019</v>
          </cell>
          <cell r="B5565" t="str">
            <v>140431 SPRING EXT 1.0 X 5"</v>
          </cell>
          <cell r="C5565">
            <v>1</v>
          </cell>
          <cell r="D5565">
            <v>1</v>
          </cell>
          <cell r="E5565" t="str">
            <v>Stock</v>
          </cell>
          <cell r="F5565">
            <v>21</v>
          </cell>
        </row>
        <row r="5566">
          <cell r="A5566">
            <v>51020</v>
          </cell>
          <cell r="B5566" t="str">
            <v>140144 BUSHING 0.375 X 0.500</v>
          </cell>
          <cell r="C5566">
            <v>1</v>
          </cell>
          <cell r="D5566">
            <v>1</v>
          </cell>
          <cell r="E5566" t="str">
            <v>Stock</v>
          </cell>
          <cell r="F5566">
            <v>21</v>
          </cell>
        </row>
        <row r="5567">
          <cell r="A5567">
            <v>51021</v>
          </cell>
          <cell r="B5567" t="str">
            <v>140628 KEY MOTOR 3/16 X 1"</v>
          </cell>
          <cell r="C5567">
            <v>1</v>
          </cell>
          <cell r="D5567">
            <v>1</v>
          </cell>
          <cell r="E5567" t="str">
            <v>Stock</v>
          </cell>
          <cell r="F5567">
            <v>21</v>
          </cell>
        </row>
        <row r="5568">
          <cell r="A5568">
            <v>51022</v>
          </cell>
          <cell r="B5568" t="str">
            <v>140859 SET SCREW</v>
          </cell>
          <cell r="C5568">
            <v>1</v>
          </cell>
          <cell r="D5568">
            <v>1</v>
          </cell>
          <cell r="E5568" t="str">
            <v>Stock</v>
          </cell>
          <cell r="F5568">
            <v>21</v>
          </cell>
        </row>
        <row r="5569">
          <cell r="A5569">
            <v>51023</v>
          </cell>
          <cell r="B5569" t="str">
            <v>140962 LATCH SPRING KNURLED</v>
          </cell>
          <cell r="C5569">
            <v>1</v>
          </cell>
          <cell r="D5569">
            <v>1</v>
          </cell>
          <cell r="E5569" t="str">
            <v>Stock</v>
          </cell>
          <cell r="F5569">
            <v>21</v>
          </cell>
        </row>
        <row r="5570">
          <cell r="A5570">
            <v>51024</v>
          </cell>
          <cell r="B5570" t="str">
            <v>150210 PLUG CAP BLACK</v>
          </cell>
          <cell r="C5570">
            <v>1</v>
          </cell>
          <cell r="D5570">
            <v>1</v>
          </cell>
          <cell r="E5570" t="str">
            <v>Stock</v>
          </cell>
          <cell r="F5570">
            <v>21</v>
          </cell>
        </row>
        <row r="5571">
          <cell r="A5571">
            <v>51025</v>
          </cell>
          <cell r="B5571" t="str">
            <v>222519 PLUG</v>
          </cell>
          <cell r="C5571">
            <v>1</v>
          </cell>
          <cell r="D5571">
            <v>1</v>
          </cell>
          <cell r="E5571" t="str">
            <v>Stock</v>
          </cell>
          <cell r="F5571">
            <v>21</v>
          </cell>
        </row>
        <row r="5572">
          <cell r="A5572">
            <v>51026</v>
          </cell>
          <cell r="B5572" t="str">
            <v>230710 PIN HANDLE LOCK</v>
          </cell>
          <cell r="C5572">
            <v>1</v>
          </cell>
          <cell r="D5572">
            <v>1</v>
          </cell>
          <cell r="E5572" t="str">
            <v>Stock</v>
          </cell>
          <cell r="F5572">
            <v>21</v>
          </cell>
        </row>
        <row r="5573">
          <cell r="A5573">
            <v>51027</v>
          </cell>
          <cell r="B5573" t="str">
            <v>230715 TUBE HANDLE ADJUSTMENT</v>
          </cell>
          <cell r="C5573">
            <v>1</v>
          </cell>
          <cell r="D5573">
            <v>1</v>
          </cell>
          <cell r="E5573" t="str">
            <v>Stock</v>
          </cell>
          <cell r="F5573">
            <v>21</v>
          </cell>
        </row>
        <row r="5574">
          <cell r="A5574">
            <v>51028</v>
          </cell>
          <cell r="B5574" t="str">
            <v>230661 PLATE LOCK CONTROL HOUS</v>
          </cell>
          <cell r="C5574">
            <v>1</v>
          </cell>
          <cell r="D5574">
            <v>1</v>
          </cell>
          <cell r="E5574" t="str">
            <v>Stock</v>
          </cell>
          <cell r="F5574">
            <v>21</v>
          </cell>
        </row>
        <row r="5575">
          <cell r="A5575">
            <v>51029</v>
          </cell>
          <cell r="B5575" t="str">
            <v>578421 PIN COTTER</v>
          </cell>
          <cell r="C5575">
            <v>1</v>
          </cell>
          <cell r="D5575">
            <v>1</v>
          </cell>
          <cell r="E5575" t="str">
            <v>Stock</v>
          </cell>
          <cell r="F5575">
            <v>21</v>
          </cell>
        </row>
        <row r="5576">
          <cell r="A5576">
            <v>51030</v>
          </cell>
          <cell r="B5576" t="str">
            <v>601118 SPRING EXTENSION</v>
          </cell>
          <cell r="C5576">
            <v>1</v>
          </cell>
          <cell r="D5576">
            <v>1</v>
          </cell>
          <cell r="E5576" t="str">
            <v>Sobre Pedido</v>
          </cell>
          <cell r="F5576">
            <v>21</v>
          </cell>
        </row>
        <row r="5577">
          <cell r="A5577">
            <v>51031</v>
          </cell>
          <cell r="B5577" t="str">
            <v>602883 SPACER 3/4 X 4 X 1/8"</v>
          </cell>
          <cell r="C5577">
            <v>1</v>
          </cell>
          <cell r="D5577">
            <v>1</v>
          </cell>
          <cell r="E5577" t="str">
            <v>Sobre Pedido</v>
          </cell>
          <cell r="F5577">
            <v>21</v>
          </cell>
        </row>
        <row r="5578">
          <cell r="A5578">
            <v>51032</v>
          </cell>
          <cell r="B5578" t="str">
            <v>602886 PIN SPRING RETURN</v>
          </cell>
          <cell r="C5578">
            <v>1</v>
          </cell>
          <cell r="D5578">
            <v>1</v>
          </cell>
          <cell r="E5578" t="str">
            <v>Sobre Pedido</v>
          </cell>
          <cell r="F5578">
            <v>21</v>
          </cell>
        </row>
        <row r="5579">
          <cell r="A5579">
            <v>51033</v>
          </cell>
          <cell r="B5579" t="str">
            <v>603224 O-RING</v>
          </cell>
          <cell r="C5579">
            <v>1</v>
          </cell>
          <cell r="D5579">
            <v>1</v>
          </cell>
          <cell r="E5579" t="str">
            <v>Sobre Pedido</v>
          </cell>
          <cell r="F5579">
            <v>21</v>
          </cell>
        </row>
        <row r="5580">
          <cell r="A5580">
            <v>51034</v>
          </cell>
          <cell r="B5580" t="str">
            <v>603267 PLATE PIVOT ARM</v>
          </cell>
          <cell r="C5580">
            <v>1</v>
          </cell>
          <cell r="D5580">
            <v>1</v>
          </cell>
          <cell r="E5580" t="str">
            <v>Sobre Pedido</v>
          </cell>
          <cell r="F5580">
            <v>21</v>
          </cell>
        </row>
        <row r="5581">
          <cell r="A5581">
            <v>51035</v>
          </cell>
          <cell r="B5581" t="str">
            <v>603268 HINGE HOOD</v>
          </cell>
          <cell r="C5581">
            <v>1</v>
          </cell>
          <cell r="D5581">
            <v>1</v>
          </cell>
          <cell r="E5581" t="str">
            <v>Sobre Pedido</v>
          </cell>
          <cell r="F5581">
            <v>21</v>
          </cell>
        </row>
        <row r="5582">
          <cell r="A5582">
            <v>51036</v>
          </cell>
          <cell r="B5582" t="str">
            <v>603269 HINGE DUST COVER</v>
          </cell>
          <cell r="C5582">
            <v>1</v>
          </cell>
          <cell r="D5582">
            <v>1</v>
          </cell>
          <cell r="E5582" t="str">
            <v>Sobre Pedido</v>
          </cell>
          <cell r="F5582">
            <v>21</v>
          </cell>
        </row>
        <row r="5583">
          <cell r="A5583">
            <v>51037</v>
          </cell>
          <cell r="B5583" t="str">
            <v>603274 AXLE REAR WHEELS</v>
          </cell>
          <cell r="C5583">
            <v>1</v>
          </cell>
          <cell r="D5583">
            <v>1</v>
          </cell>
          <cell r="E5583" t="str">
            <v>Sobre Pedido</v>
          </cell>
          <cell r="F5583">
            <v>21</v>
          </cell>
        </row>
        <row r="5584">
          <cell r="A5584">
            <v>51038</v>
          </cell>
          <cell r="B5584" t="str">
            <v>603277 FRAME WELDMENT</v>
          </cell>
          <cell r="C5584">
            <v>1</v>
          </cell>
          <cell r="D5584">
            <v>1</v>
          </cell>
          <cell r="E5584" t="str">
            <v>Sobre Pedido</v>
          </cell>
          <cell r="F5584">
            <v>21</v>
          </cell>
        </row>
        <row r="5585">
          <cell r="A5585">
            <v>51039</v>
          </cell>
          <cell r="B5585" t="str">
            <v>603830 PLATE GUARD SWITCH</v>
          </cell>
          <cell r="C5585">
            <v>1</v>
          </cell>
          <cell r="D5585">
            <v>1</v>
          </cell>
          <cell r="E5585" t="str">
            <v>Sobre Pedido</v>
          </cell>
          <cell r="F5585">
            <v>21</v>
          </cell>
        </row>
        <row r="5586">
          <cell r="A5586">
            <v>51040</v>
          </cell>
          <cell r="B5586" t="str">
            <v>604076 PIN CLEVIS 10 X 28 MM</v>
          </cell>
          <cell r="C5586">
            <v>1</v>
          </cell>
          <cell r="D5586">
            <v>1</v>
          </cell>
          <cell r="E5586" t="str">
            <v>Stock</v>
          </cell>
          <cell r="F5586">
            <v>21</v>
          </cell>
        </row>
        <row r="5587">
          <cell r="A5587">
            <v>51041</v>
          </cell>
          <cell r="B5587" t="str">
            <v>604269 PANEL CONTROL W/SILKS</v>
          </cell>
          <cell r="C5587">
            <v>1</v>
          </cell>
          <cell r="D5587">
            <v>1</v>
          </cell>
          <cell r="E5587" t="str">
            <v>Stock</v>
          </cell>
          <cell r="F5587">
            <v>21</v>
          </cell>
        </row>
        <row r="5588">
          <cell r="A5588">
            <v>51042</v>
          </cell>
          <cell r="B5588" t="str">
            <v>604270 BRACKET CHARGER PLUG</v>
          </cell>
          <cell r="C5588">
            <v>1</v>
          </cell>
          <cell r="D5588">
            <v>1</v>
          </cell>
          <cell r="E5588" t="str">
            <v>Stock</v>
          </cell>
          <cell r="F5588">
            <v>21</v>
          </cell>
        </row>
        <row r="5589">
          <cell r="A5589">
            <v>51043</v>
          </cell>
          <cell r="B5589" t="str">
            <v>604271 BRACKET ELECTRICAL CHAS</v>
          </cell>
          <cell r="C5589">
            <v>1</v>
          </cell>
          <cell r="D5589">
            <v>1</v>
          </cell>
          <cell r="E5589" t="str">
            <v>Stock</v>
          </cell>
          <cell r="F5589">
            <v>21</v>
          </cell>
        </row>
        <row r="5590">
          <cell r="A5590">
            <v>51044</v>
          </cell>
          <cell r="B5590" t="str">
            <v>604276 BRACKET MOTOR STOP</v>
          </cell>
          <cell r="C5590">
            <v>1</v>
          </cell>
          <cell r="D5590">
            <v>1</v>
          </cell>
          <cell r="E5590" t="str">
            <v>Stock</v>
          </cell>
          <cell r="F5590">
            <v>21</v>
          </cell>
        </row>
        <row r="5591">
          <cell r="A5591">
            <v>51045</v>
          </cell>
          <cell r="B5591" t="str">
            <v>604290 ASM-WIRE # 4 BLACK X27"</v>
          </cell>
          <cell r="C5591">
            <v>1</v>
          </cell>
          <cell r="D5591">
            <v>1</v>
          </cell>
          <cell r="E5591" t="str">
            <v>Stock</v>
          </cell>
          <cell r="F5591">
            <v>14</v>
          </cell>
        </row>
        <row r="5592">
          <cell r="A5592">
            <v>51046</v>
          </cell>
          <cell r="B5592" t="str">
            <v>604291 ASM-WIRE # 4 BLACK X 6"</v>
          </cell>
          <cell r="C5592">
            <v>1</v>
          </cell>
          <cell r="D5592">
            <v>1</v>
          </cell>
          <cell r="E5592" t="str">
            <v>Stock</v>
          </cell>
          <cell r="F5592">
            <v>14</v>
          </cell>
        </row>
        <row r="5593">
          <cell r="A5593">
            <v>51047</v>
          </cell>
          <cell r="B5593" t="str">
            <v>604292 ASM WIRE # 4 BLACK X 6"</v>
          </cell>
          <cell r="C5593">
            <v>1</v>
          </cell>
          <cell r="D5593">
            <v>1</v>
          </cell>
          <cell r="E5593" t="str">
            <v>Stock</v>
          </cell>
          <cell r="F5593">
            <v>14</v>
          </cell>
        </row>
        <row r="5594">
          <cell r="A5594">
            <v>51048</v>
          </cell>
          <cell r="B5594" t="str">
            <v>604295 PLATE LATCH</v>
          </cell>
          <cell r="C5594">
            <v>1</v>
          </cell>
          <cell r="D5594">
            <v>1</v>
          </cell>
          <cell r="E5594" t="str">
            <v>Stock</v>
          </cell>
          <cell r="F5594">
            <v>21</v>
          </cell>
        </row>
        <row r="5595">
          <cell r="A5595">
            <v>51049</v>
          </cell>
          <cell r="B5595" t="str">
            <v>604296 SPACER 1 X 16 X 1/4</v>
          </cell>
          <cell r="C5595">
            <v>1</v>
          </cell>
          <cell r="D5595">
            <v>1</v>
          </cell>
          <cell r="E5595" t="str">
            <v>Stock</v>
          </cell>
          <cell r="F5595">
            <v>21</v>
          </cell>
        </row>
        <row r="5596">
          <cell r="A5596">
            <v>51050</v>
          </cell>
          <cell r="B5596" t="str">
            <v>604297 DECAL RECESS BLACK</v>
          </cell>
          <cell r="C5596">
            <v>1</v>
          </cell>
          <cell r="D5596">
            <v>1</v>
          </cell>
          <cell r="E5596" t="str">
            <v>Stock</v>
          </cell>
          <cell r="F5596">
            <v>21</v>
          </cell>
        </row>
        <row r="5597">
          <cell r="A5597">
            <v>51051</v>
          </cell>
          <cell r="B5597" t="str">
            <v>604304 DECAL BATT HOOK-UP Y</v>
          </cell>
          <cell r="C5597">
            <v>1</v>
          </cell>
          <cell r="D5597">
            <v>1</v>
          </cell>
          <cell r="E5597" t="str">
            <v>Stock</v>
          </cell>
          <cell r="F5597">
            <v>21</v>
          </cell>
        </row>
        <row r="5598">
          <cell r="A5598">
            <v>51052</v>
          </cell>
          <cell r="B5598" t="str">
            <v>604333 SPRING EXT 1 X 0.095 X5</v>
          </cell>
          <cell r="C5598">
            <v>1</v>
          </cell>
          <cell r="D5598">
            <v>1</v>
          </cell>
          <cell r="E5598" t="str">
            <v>Stock</v>
          </cell>
          <cell r="F5598">
            <v>21</v>
          </cell>
        </row>
        <row r="5599">
          <cell r="A5599">
            <v>51053</v>
          </cell>
          <cell r="B5599" t="str">
            <v>604637 SUPPORT</v>
          </cell>
          <cell r="C5599">
            <v>1</v>
          </cell>
          <cell r="D5599">
            <v>1</v>
          </cell>
          <cell r="E5599" t="str">
            <v>Stock</v>
          </cell>
          <cell r="F5599">
            <v>21</v>
          </cell>
        </row>
        <row r="5600">
          <cell r="A5600">
            <v>51054</v>
          </cell>
          <cell r="B5600" t="str">
            <v>604939 PANEL CONTROL HOUSING</v>
          </cell>
          <cell r="C5600">
            <v>1</v>
          </cell>
          <cell r="D5600">
            <v>1</v>
          </cell>
          <cell r="E5600" t="str">
            <v>Stock</v>
          </cell>
          <cell r="F5600">
            <v>21</v>
          </cell>
        </row>
        <row r="5601">
          <cell r="A5601">
            <v>51055</v>
          </cell>
          <cell r="B5601" t="str">
            <v>605840 WRAP LOOM 0.75 DIA-1 FT</v>
          </cell>
          <cell r="C5601">
            <v>1</v>
          </cell>
          <cell r="D5601">
            <v>1</v>
          </cell>
          <cell r="E5601" t="str">
            <v>Stock</v>
          </cell>
          <cell r="F5601">
            <v>21</v>
          </cell>
        </row>
        <row r="5602">
          <cell r="A5602">
            <v>51056</v>
          </cell>
          <cell r="B5602" t="str">
            <v>606539 HARNES WIRE MAIN</v>
          </cell>
          <cell r="C5602">
            <v>1</v>
          </cell>
          <cell r="D5602">
            <v>1</v>
          </cell>
          <cell r="E5602" t="str">
            <v>Stock</v>
          </cell>
          <cell r="F5602">
            <v>21</v>
          </cell>
        </row>
        <row r="5603">
          <cell r="A5603">
            <v>51057</v>
          </cell>
          <cell r="B5603" t="str">
            <v>606684 STOP MOTOR</v>
          </cell>
          <cell r="C5603">
            <v>1</v>
          </cell>
          <cell r="D5603">
            <v>1</v>
          </cell>
          <cell r="E5603" t="str">
            <v>Stock</v>
          </cell>
          <cell r="F5603">
            <v>21</v>
          </cell>
        </row>
        <row r="5604">
          <cell r="A5604">
            <v>51058</v>
          </cell>
          <cell r="B5604" t="str">
            <v>608512 COVER DUST BAG BLACK</v>
          </cell>
          <cell r="C5604">
            <v>1</v>
          </cell>
          <cell r="D5604">
            <v>1</v>
          </cell>
          <cell r="E5604" t="str">
            <v>Stock</v>
          </cell>
          <cell r="F5604">
            <v>21</v>
          </cell>
        </row>
        <row r="5605">
          <cell r="A5605">
            <v>51059</v>
          </cell>
          <cell r="B5605" t="str">
            <v>608150 DECAL 2510</v>
          </cell>
          <cell r="C5605">
            <v>1</v>
          </cell>
          <cell r="D5605">
            <v>1</v>
          </cell>
          <cell r="E5605" t="str">
            <v>Stock</v>
          </cell>
          <cell r="F5605">
            <v>21</v>
          </cell>
        </row>
        <row r="5606">
          <cell r="A5606">
            <v>51060</v>
          </cell>
          <cell r="B5606" t="str">
            <v>630450 WHEEL RUBBER DIA76X23WD</v>
          </cell>
          <cell r="C5606">
            <v>1</v>
          </cell>
          <cell r="D5606">
            <v>1</v>
          </cell>
          <cell r="E5606" t="str">
            <v>Stock</v>
          </cell>
          <cell r="F5606">
            <v>21</v>
          </cell>
        </row>
        <row r="5607">
          <cell r="A5607">
            <v>51061</v>
          </cell>
          <cell r="B5607" t="str">
            <v>25646 SHUNT</v>
          </cell>
          <cell r="C5607">
            <v>1</v>
          </cell>
          <cell r="D5607">
            <v>1</v>
          </cell>
          <cell r="E5607" t="str">
            <v>Stock</v>
          </cell>
          <cell r="F5607">
            <v>21</v>
          </cell>
        </row>
        <row r="5608">
          <cell r="A5608">
            <v>51062</v>
          </cell>
          <cell r="B5608" t="str">
            <v>130015METER BATT. VOLT.</v>
          </cell>
          <cell r="C5608">
            <v>1</v>
          </cell>
          <cell r="D5608">
            <v>1</v>
          </cell>
          <cell r="E5608" t="str">
            <v>Stock</v>
          </cell>
          <cell r="F5608">
            <v>21</v>
          </cell>
        </row>
        <row r="5609">
          <cell r="A5609">
            <v>51063</v>
          </cell>
          <cell r="B5609" t="str">
            <v>130441 SWITCH PAD RELEASE</v>
          </cell>
          <cell r="C5609">
            <v>1</v>
          </cell>
          <cell r="D5609">
            <v>1</v>
          </cell>
          <cell r="E5609" t="str">
            <v>Stock</v>
          </cell>
          <cell r="F5609">
            <v>14</v>
          </cell>
        </row>
        <row r="5610">
          <cell r="A5610">
            <v>51064</v>
          </cell>
          <cell r="B5610" t="str">
            <v>130712 SWITCH PULSE</v>
          </cell>
          <cell r="C5610">
            <v>1</v>
          </cell>
          <cell r="D5610">
            <v>1</v>
          </cell>
          <cell r="E5610" t="str">
            <v>Stock</v>
          </cell>
          <cell r="F5610">
            <v>14</v>
          </cell>
        </row>
        <row r="5611">
          <cell r="A5611">
            <v>51065</v>
          </cell>
          <cell r="B5611" t="str">
            <v>130738 LIGHT GREEN INDICATOR</v>
          </cell>
          <cell r="C5611">
            <v>1</v>
          </cell>
          <cell r="D5611">
            <v>1</v>
          </cell>
          <cell r="E5611" t="str">
            <v>Stock</v>
          </cell>
          <cell r="F5611">
            <v>14</v>
          </cell>
        </row>
        <row r="5612">
          <cell r="A5612">
            <v>51066</v>
          </cell>
          <cell r="B5612" t="str">
            <v>130752 BKR CIRCUIT 20 AMP.</v>
          </cell>
          <cell r="C5612">
            <v>1</v>
          </cell>
          <cell r="D5612">
            <v>1</v>
          </cell>
          <cell r="E5612" t="str">
            <v>Stock</v>
          </cell>
          <cell r="F5612">
            <v>14</v>
          </cell>
        </row>
        <row r="5613">
          <cell r="A5613">
            <v>51067</v>
          </cell>
          <cell r="B5613" t="str">
            <v>140632 KEY</v>
          </cell>
          <cell r="C5613">
            <v>1</v>
          </cell>
          <cell r="D5613">
            <v>1</v>
          </cell>
          <cell r="E5613" t="str">
            <v>Stock</v>
          </cell>
          <cell r="F5613">
            <v>21</v>
          </cell>
        </row>
        <row r="5614">
          <cell r="A5614">
            <v>51068</v>
          </cell>
          <cell r="B5614" t="str">
            <v>160426 HOSE VAC 1.5 X 16"</v>
          </cell>
          <cell r="C5614">
            <v>1</v>
          </cell>
          <cell r="D5614">
            <v>1</v>
          </cell>
          <cell r="E5614" t="str">
            <v>Stock</v>
          </cell>
          <cell r="F5614">
            <v>21</v>
          </cell>
        </row>
        <row r="5615">
          <cell r="A5615">
            <v>51069</v>
          </cell>
          <cell r="B5615" t="str">
            <v>160459 HOSE VAC 1.5 X 16"</v>
          </cell>
          <cell r="C5615">
            <v>1</v>
          </cell>
          <cell r="D5615">
            <v>1</v>
          </cell>
          <cell r="E5615" t="str">
            <v>Stock</v>
          </cell>
          <cell r="F5615">
            <v>21</v>
          </cell>
        </row>
        <row r="5616">
          <cell r="A5616">
            <v>51070</v>
          </cell>
          <cell r="B5616" t="str">
            <v>160617 HOSE VAC W/CUFF</v>
          </cell>
          <cell r="C5616">
            <v>1</v>
          </cell>
          <cell r="D5616">
            <v>1</v>
          </cell>
          <cell r="E5616" t="str">
            <v>Sobre Pedido</v>
          </cell>
          <cell r="F5616">
            <v>21</v>
          </cell>
        </row>
        <row r="5617">
          <cell r="A5617">
            <v>51071</v>
          </cell>
          <cell r="B5617" t="str">
            <v>240177 TUBE BASE INLET</v>
          </cell>
          <cell r="C5617">
            <v>1</v>
          </cell>
          <cell r="D5617">
            <v>1</v>
          </cell>
          <cell r="E5617" t="str">
            <v>Sobre Pedido</v>
          </cell>
          <cell r="F5617">
            <v>21</v>
          </cell>
        </row>
        <row r="5618">
          <cell r="A5618">
            <v>51072</v>
          </cell>
          <cell r="B5618" t="str">
            <v>370003 ASM-PAD DRIVER 17"</v>
          </cell>
          <cell r="C5618">
            <v>1</v>
          </cell>
          <cell r="D5618">
            <v>1</v>
          </cell>
          <cell r="E5618" t="str">
            <v>Sobre Pedido</v>
          </cell>
          <cell r="F5618">
            <v>21</v>
          </cell>
        </row>
        <row r="5619">
          <cell r="A5619">
            <v>51073</v>
          </cell>
          <cell r="B5619" t="str">
            <v>578002000 ARM-TRIGGER</v>
          </cell>
          <cell r="C5619">
            <v>1</v>
          </cell>
          <cell r="D5619">
            <v>1</v>
          </cell>
          <cell r="E5619" t="str">
            <v>Sobre Pedido</v>
          </cell>
          <cell r="F5619">
            <v>21</v>
          </cell>
        </row>
        <row r="5620">
          <cell r="A5620">
            <v>51074</v>
          </cell>
          <cell r="B5620" t="str">
            <v>600437 SWITCH ROLLER 15 AMP.</v>
          </cell>
          <cell r="C5620">
            <v>1</v>
          </cell>
          <cell r="D5620">
            <v>1</v>
          </cell>
          <cell r="E5620" t="str">
            <v>Sobre Pedido</v>
          </cell>
          <cell r="F5620">
            <v>14</v>
          </cell>
        </row>
        <row r="5621">
          <cell r="A5621">
            <v>51075</v>
          </cell>
          <cell r="B5621" t="str">
            <v>601429 CONSOLE TRIGGER</v>
          </cell>
          <cell r="C5621">
            <v>1</v>
          </cell>
          <cell r="D5621">
            <v>1</v>
          </cell>
          <cell r="E5621" t="str">
            <v>Sobre Pedido</v>
          </cell>
          <cell r="F5621">
            <v>21</v>
          </cell>
        </row>
        <row r="5622">
          <cell r="A5622">
            <v>51076</v>
          </cell>
          <cell r="B5622" t="str">
            <v>601431 STRAP BATTERY</v>
          </cell>
          <cell r="C5622">
            <v>1</v>
          </cell>
          <cell r="D5622">
            <v>1</v>
          </cell>
          <cell r="E5622" t="str">
            <v>Sobre Pedido</v>
          </cell>
          <cell r="F5622">
            <v>21</v>
          </cell>
        </row>
        <row r="5623">
          <cell r="A5623">
            <v>51077</v>
          </cell>
          <cell r="B5623" t="str">
            <v>601440 HEAD CASTING</v>
          </cell>
          <cell r="C5623">
            <v>1</v>
          </cell>
          <cell r="D5623">
            <v>1</v>
          </cell>
          <cell r="E5623" t="str">
            <v>Sobre Pedido</v>
          </cell>
          <cell r="F5623">
            <v>21</v>
          </cell>
        </row>
        <row r="5624">
          <cell r="A5624">
            <v>51078</v>
          </cell>
          <cell r="B5624" t="str">
            <v>601443 CASTER SWIVEL</v>
          </cell>
          <cell r="C5624">
            <v>1</v>
          </cell>
          <cell r="D5624">
            <v>1</v>
          </cell>
          <cell r="E5624" t="str">
            <v>Sobre Pedido</v>
          </cell>
          <cell r="F5624">
            <v>21</v>
          </cell>
        </row>
        <row r="5625">
          <cell r="A5625">
            <v>51079</v>
          </cell>
          <cell r="B5625" t="str">
            <v>601449 HUB BRUSH DRIVE</v>
          </cell>
          <cell r="C5625">
            <v>1</v>
          </cell>
          <cell r="D5625">
            <v>1</v>
          </cell>
          <cell r="E5625" t="str">
            <v>Sobre Pedido</v>
          </cell>
          <cell r="F5625">
            <v>21</v>
          </cell>
        </row>
        <row r="5626">
          <cell r="A5626">
            <v>51080</v>
          </cell>
          <cell r="B5626" t="str">
            <v>601450 CASTING SQUEEGEE</v>
          </cell>
          <cell r="C5626">
            <v>1</v>
          </cell>
          <cell r="D5626">
            <v>1</v>
          </cell>
          <cell r="E5626" t="str">
            <v>Sobre Pedido</v>
          </cell>
          <cell r="F5626">
            <v>21</v>
          </cell>
        </row>
        <row r="5627">
          <cell r="A5627">
            <v>51081</v>
          </cell>
          <cell r="B5627" t="str">
            <v>601453 PLATE CLUTCH</v>
          </cell>
          <cell r="C5627">
            <v>1</v>
          </cell>
          <cell r="D5627">
            <v>1</v>
          </cell>
          <cell r="E5627" t="str">
            <v>Sobre Pedido</v>
          </cell>
          <cell r="F5627">
            <v>21</v>
          </cell>
        </row>
        <row r="5628">
          <cell r="A5628">
            <v>51082</v>
          </cell>
          <cell r="B5628" t="str">
            <v>601454 BLADE SQUEEGEE FRONT</v>
          </cell>
          <cell r="C5628">
            <v>1</v>
          </cell>
          <cell r="D5628">
            <v>1</v>
          </cell>
          <cell r="E5628" t="str">
            <v>Sobre Pedido</v>
          </cell>
          <cell r="F5628">
            <v>14</v>
          </cell>
        </row>
        <row r="5629">
          <cell r="A5629">
            <v>51083</v>
          </cell>
          <cell r="B5629" t="str">
            <v>601455 BLADE SQUEEGEE REAR</v>
          </cell>
          <cell r="C5629">
            <v>1</v>
          </cell>
          <cell r="D5629">
            <v>1</v>
          </cell>
          <cell r="E5629" t="str">
            <v>Sobre Pedido</v>
          </cell>
          <cell r="F5629">
            <v>14</v>
          </cell>
        </row>
        <row r="5630">
          <cell r="A5630">
            <v>51084</v>
          </cell>
          <cell r="B5630" t="str">
            <v>601457 STRIP REAR RETAINER</v>
          </cell>
          <cell r="C5630">
            <v>1</v>
          </cell>
          <cell r="D5630">
            <v>1</v>
          </cell>
          <cell r="E5630" t="str">
            <v>Sobre Pedido</v>
          </cell>
          <cell r="F5630">
            <v>21</v>
          </cell>
        </row>
        <row r="5631">
          <cell r="A5631">
            <v>51085</v>
          </cell>
          <cell r="B5631" t="str">
            <v>601467 SOLENOID SPDT 24 V.</v>
          </cell>
          <cell r="C5631">
            <v>1</v>
          </cell>
          <cell r="D5631">
            <v>1</v>
          </cell>
          <cell r="E5631" t="str">
            <v>Sobre Pedido</v>
          </cell>
          <cell r="F5631">
            <v>21</v>
          </cell>
        </row>
        <row r="5632">
          <cell r="A5632">
            <v>51086</v>
          </cell>
          <cell r="B5632" t="str">
            <v>601468 MOTOR VAC 24 V. 25 TG</v>
          </cell>
          <cell r="C5632">
            <v>1</v>
          </cell>
          <cell r="D5632">
            <v>1</v>
          </cell>
          <cell r="E5632" t="str">
            <v>Sobre Pedido</v>
          </cell>
          <cell r="F5632">
            <v>21</v>
          </cell>
        </row>
        <row r="5633">
          <cell r="A5633">
            <v>51087</v>
          </cell>
          <cell r="B5633" t="str">
            <v>601469 WHEEL</v>
          </cell>
          <cell r="C5633">
            <v>1</v>
          </cell>
          <cell r="D5633">
            <v>1</v>
          </cell>
          <cell r="E5633" t="str">
            <v>Sobre Pedido</v>
          </cell>
          <cell r="F5633">
            <v>21</v>
          </cell>
        </row>
        <row r="5634">
          <cell r="A5634">
            <v>51088</v>
          </cell>
          <cell r="B5634" t="str">
            <v>601475 SCREEN FILTER</v>
          </cell>
          <cell r="C5634">
            <v>1</v>
          </cell>
          <cell r="D5634">
            <v>1</v>
          </cell>
          <cell r="E5634" t="str">
            <v>Sobre Pedido</v>
          </cell>
          <cell r="F5634">
            <v>21</v>
          </cell>
        </row>
        <row r="5635">
          <cell r="A5635">
            <v>51089</v>
          </cell>
          <cell r="B5635" t="str">
            <v>601485 BLADE SQUEEGEE LINATEX</v>
          </cell>
          <cell r="C5635">
            <v>1</v>
          </cell>
          <cell r="D5635">
            <v>1</v>
          </cell>
          <cell r="E5635" t="str">
            <v>Sobre Pedido</v>
          </cell>
          <cell r="F5635">
            <v>14</v>
          </cell>
        </row>
        <row r="5636">
          <cell r="A5636">
            <v>51090</v>
          </cell>
          <cell r="B5636" t="str">
            <v>601486 BLADE SQUEEGEE LINATEX</v>
          </cell>
          <cell r="C5636">
            <v>1</v>
          </cell>
          <cell r="D5636">
            <v>1</v>
          </cell>
          <cell r="E5636" t="str">
            <v>Sobre Pedido</v>
          </cell>
          <cell r="F5636">
            <v>14</v>
          </cell>
        </row>
        <row r="5637">
          <cell r="A5637">
            <v>51091</v>
          </cell>
          <cell r="B5637" t="str">
            <v>601487 BLADE SQUEEGEE URETHANE</v>
          </cell>
          <cell r="C5637">
            <v>1</v>
          </cell>
          <cell r="D5637">
            <v>1</v>
          </cell>
          <cell r="E5637" t="str">
            <v>Sobre Pedido</v>
          </cell>
          <cell r="F5637">
            <v>14</v>
          </cell>
        </row>
        <row r="5638">
          <cell r="A5638">
            <v>51092</v>
          </cell>
          <cell r="B5638" t="str">
            <v>601488 BLADE SQUEEGEE URETHANE</v>
          </cell>
          <cell r="C5638">
            <v>1</v>
          </cell>
          <cell r="D5638">
            <v>1</v>
          </cell>
          <cell r="E5638" t="str">
            <v>Sobre Pedido</v>
          </cell>
          <cell r="F5638">
            <v>14</v>
          </cell>
        </row>
        <row r="5639">
          <cell r="A5639">
            <v>51093</v>
          </cell>
          <cell r="B5639" t="str">
            <v>601493 SKIRT SPLASH GUARD</v>
          </cell>
          <cell r="C5639">
            <v>1</v>
          </cell>
          <cell r="D5639">
            <v>1</v>
          </cell>
          <cell r="E5639" t="str">
            <v>Sobre Pedido</v>
          </cell>
          <cell r="F5639">
            <v>14</v>
          </cell>
        </row>
        <row r="5640">
          <cell r="A5640">
            <v>51094</v>
          </cell>
          <cell r="B5640" t="str">
            <v>601495 ASM SKIRT BAND</v>
          </cell>
          <cell r="C5640">
            <v>1</v>
          </cell>
          <cell r="D5640">
            <v>1</v>
          </cell>
          <cell r="E5640" t="str">
            <v>Sobre Pedido</v>
          </cell>
          <cell r="F5640">
            <v>21</v>
          </cell>
        </row>
        <row r="5641">
          <cell r="A5641">
            <v>51095</v>
          </cell>
          <cell r="B5641" t="str">
            <v>601499 MOTOR BRUSH 24 VAC</v>
          </cell>
          <cell r="C5641">
            <v>1</v>
          </cell>
          <cell r="D5641">
            <v>1</v>
          </cell>
          <cell r="E5641" t="str">
            <v>Sobre Pedido</v>
          </cell>
          <cell r="F5641">
            <v>21</v>
          </cell>
        </row>
        <row r="5642">
          <cell r="A5642">
            <v>51096</v>
          </cell>
          <cell r="B5642" t="str">
            <v>602871 CABLE JUMPER</v>
          </cell>
          <cell r="C5642">
            <v>1</v>
          </cell>
          <cell r="D5642">
            <v>1</v>
          </cell>
          <cell r="E5642" t="str">
            <v>Sobre Pedido</v>
          </cell>
          <cell r="F5642">
            <v>21</v>
          </cell>
        </row>
        <row r="5643">
          <cell r="A5643">
            <v>51097</v>
          </cell>
          <cell r="B5643" t="str">
            <v>603207 CABLE BATTERY 6X12" RED</v>
          </cell>
          <cell r="C5643">
            <v>1</v>
          </cell>
          <cell r="D5643">
            <v>1</v>
          </cell>
          <cell r="E5643" t="str">
            <v>Sobre Pedido</v>
          </cell>
          <cell r="F5643">
            <v>14</v>
          </cell>
        </row>
        <row r="5644">
          <cell r="A5644">
            <v>51098</v>
          </cell>
          <cell r="B5644" t="str">
            <v>603208 CABLE BATTERY 6X24"BLAC</v>
          </cell>
          <cell r="C5644">
            <v>1</v>
          </cell>
          <cell r="D5644">
            <v>1</v>
          </cell>
          <cell r="E5644" t="str">
            <v>Sobre Pedido</v>
          </cell>
          <cell r="F5644">
            <v>14</v>
          </cell>
        </row>
        <row r="5645">
          <cell r="A5645">
            <v>51099</v>
          </cell>
          <cell r="B5645" t="str">
            <v>603212 GAUGE BRUSH PRESS</v>
          </cell>
          <cell r="C5645">
            <v>1</v>
          </cell>
          <cell r="D5645">
            <v>1</v>
          </cell>
          <cell r="E5645" t="str">
            <v>Sobre Pedido</v>
          </cell>
          <cell r="F5645">
            <v>21</v>
          </cell>
        </row>
        <row r="5646">
          <cell r="A5646">
            <v>51100</v>
          </cell>
          <cell r="B5646" t="str">
            <v>6034378 PLATE WEAR</v>
          </cell>
          <cell r="C5646">
            <v>1</v>
          </cell>
          <cell r="D5646">
            <v>1</v>
          </cell>
          <cell r="E5646" t="str">
            <v>Stock</v>
          </cell>
          <cell r="F5646">
            <v>21</v>
          </cell>
        </row>
        <row r="5647">
          <cell r="A5647">
            <v>51101</v>
          </cell>
          <cell r="B5647" t="str">
            <v>604744 BUMPER EXTENSION 30"</v>
          </cell>
          <cell r="C5647">
            <v>1</v>
          </cell>
          <cell r="D5647">
            <v>1</v>
          </cell>
          <cell r="E5647" t="str">
            <v>Stock</v>
          </cell>
          <cell r="F5647">
            <v>21</v>
          </cell>
        </row>
        <row r="5648">
          <cell r="A5648">
            <v>51102</v>
          </cell>
          <cell r="B5648" t="str">
            <v>609201 TANK SOLUTION TEAL</v>
          </cell>
          <cell r="C5648">
            <v>1</v>
          </cell>
          <cell r="D5648">
            <v>1</v>
          </cell>
          <cell r="E5648" t="str">
            <v>Stock</v>
          </cell>
          <cell r="F5648">
            <v>21</v>
          </cell>
        </row>
        <row r="5649">
          <cell r="A5649">
            <v>51103</v>
          </cell>
          <cell r="B5649" t="str">
            <v>609203 TANK RECOVERY TEAL</v>
          </cell>
          <cell r="C5649">
            <v>1</v>
          </cell>
          <cell r="D5649">
            <v>1</v>
          </cell>
          <cell r="E5649" t="str">
            <v>Stock</v>
          </cell>
          <cell r="F5649">
            <v>21</v>
          </cell>
        </row>
        <row r="5650">
          <cell r="A5650">
            <v>51104</v>
          </cell>
          <cell r="B5650" t="str">
            <v>609205 COVER BATTERY TEAL</v>
          </cell>
          <cell r="C5650">
            <v>1</v>
          </cell>
          <cell r="D5650">
            <v>1</v>
          </cell>
          <cell r="E5650" t="str">
            <v>Stock</v>
          </cell>
          <cell r="F5650">
            <v>21</v>
          </cell>
        </row>
        <row r="5651">
          <cell r="A5651">
            <v>51105</v>
          </cell>
          <cell r="B5651" t="str">
            <v>609207 HANDLE TEAL</v>
          </cell>
          <cell r="C5651">
            <v>1</v>
          </cell>
          <cell r="D5651">
            <v>1</v>
          </cell>
          <cell r="E5651" t="str">
            <v>Stock</v>
          </cell>
          <cell r="F5651">
            <v>21</v>
          </cell>
        </row>
        <row r="5652">
          <cell r="A5652">
            <v>51106</v>
          </cell>
          <cell r="B5652" t="str">
            <v>607475 SWITCH KEY LOCK 12 AMP.</v>
          </cell>
          <cell r="C5652">
            <v>1</v>
          </cell>
          <cell r="D5652">
            <v>1</v>
          </cell>
          <cell r="E5652" t="str">
            <v>Stock</v>
          </cell>
          <cell r="F5652">
            <v>21</v>
          </cell>
        </row>
        <row r="5653">
          <cell r="A5653">
            <v>51107</v>
          </cell>
          <cell r="B5653" t="str">
            <v>612462 KEY SWITCH</v>
          </cell>
          <cell r="C5653">
            <v>1</v>
          </cell>
          <cell r="D5653">
            <v>1</v>
          </cell>
          <cell r="E5653" t="str">
            <v>Stock</v>
          </cell>
          <cell r="F5653">
            <v>21</v>
          </cell>
        </row>
        <row r="5654">
          <cell r="A5654">
            <v>51108</v>
          </cell>
          <cell r="B5654" t="str">
            <v>630022 VALVE SELENOID 24 V</v>
          </cell>
          <cell r="C5654">
            <v>1</v>
          </cell>
          <cell r="D5654">
            <v>1</v>
          </cell>
          <cell r="E5654" t="str">
            <v>Stock</v>
          </cell>
          <cell r="F5654">
            <v>21</v>
          </cell>
        </row>
        <row r="5655">
          <cell r="A5655">
            <v>51109</v>
          </cell>
          <cell r="B5655" t="str">
            <v>630052 FLOAT CAGE W/BALL</v>
          </cell>
          <cell r="C5655">
            <v>1</v>
          </cell>
          <cell r="D5655">
            <v>1</v>
          </cell>
          <cell r="E5655" t="str">
            <v>Stock</v>
          </cell>
          <cell r="F5655">
            <v>21</v>
          </cell>
        </row>
        <row r="5656">
          <cell r="A5656">
            <v>51110</v>
          </cell>
          <cell r="B5656" t="str">
            <v>630053 MOUNT FLOAT CAGE</v>
          </cell>
          <cell r="C5656">
            <v>1</v>
          </cell>
          <cell r="D5656">
            <v>1</v>
          </cell>
          <cell r="E5656" t="str">
            <v>Stock</v>
          </cell>
          <cell r="F5656">
            <v>21</v>
          </cell>
        </row>
        <row r="5657">
          <cell r="A5657">
            <v>51111</v>
          </cell>
          <cell r="B5657" t="str">
            <v>630055 COVER TANK</v>
          </cell>
          <cell r="C5657">
            <v>1</v>
          </cell>
          <cell r="D5657">
            <v>1</v>
          </cell>
          <cell r="E5657" t="str">
            <v>Stock</v>
          </cell>
          <cell r="F5657">
            <v>21</v>
          </cell>
        </row>
        <row r="5658">
          <cell r="A5658">
            <v>51112</v>
          </cell>
          <cell r="B5658" t="str">
            <v>630056 STRAP TANK COVER</v>
          </cell>
          <cell r="C5658">
            <v>1</v>
          </cell>
          <cell r="D5658">
            <v>1</v>
          </cell>
          <cell r="E5658" t="str">
            <v>Stock</v>
          </cell>
          <cell r="F5658">
            <v>21</v>
          </cell>
        </row>
        <row r="5659">
          <cell r="A5659">
            <v>51113</v>
          </cell>
          <cell r="B5659" t="str">
            <v>630255 GASKET FLOAT MOUNT</v>
          </cell>
          <cell r="C5659">
            <v>1</v>
          </cell>
          <cell r="D5659">
            <v>1</v>
          </cell>
          <cell r="E5659" t="str">
            <v>Stock</v>
          </cell>
          <cell r="F5659">
            <v>14</v>
          </cell>
        </row>
        <row r="5660">
          <cell r="A5660">
            <v>51114</v>
          </cell>
          <cell r="B5660" t="str">
            <v>630367 GASKET REC. TANK</v>
          </cell>
          <cell r="C5660">
            <v>1</v>
          </cell>
          <cell r="D5660">
            <v>1</v>
          </cell>
          <cell r="E5660" t="str">
            <v>Stock</v>
          </cell>
          <cell r="F5660">
            <v>14</v>
          </cell>
        </row>
        <row r="5661">
          <cell r="A5661">
            <v>51115</v>
          </cell>
          <cell r="B5661" t="str">
            <v>630419 SWITCH ROCKER SPST</v>
          </cell>
          <cell r="C5661">
            <v>1</v>
          </cell>
          <cell r="D5661">
            <v>1</v>
          </cell>
          <cell r="E5661" t="str">
            <v>Stock</v>
          </cell>
          <cell r="F5661">
            <v>14</v>
          </cell>
        </row>
        <row r="5662">
          <cell r="A5662">
            <v>51116</v>
          </cell>
          <cell r="B5662" t="str">
            <v>630450 WHEEL</v>
          </cell>
          <cell r="C5662">
            <v>1</v>
          </cell>
          <cell r="D5662">
            <v>1</v>
          </cell>
          <cell r="E5662" t="str">
            <v>Stock</v>
          </cell>
          <cell r="F5662">
            <v>21</v>
          </cell>
        </row>
        <row r="5663">
          <cell r="A5663">
            <v>51117</v>
          </cell>
          <cell r="B5663" t="str">
            <v>630472 RETAINER BRUSH PAD</v>
          </cell>
          <cell r="C5663">
            <v>1</v>
          </cell>
          <cell r="D5663">
            <v>1</v>
          </cell>
          <cell r="E5663" t="str">
            <v>Stock</v>
          </cell>
          <cell r="F5663">
            <v>21</v>
          </cell>
        </row>
        <row r="5664">
          <cell r="A5664">
            <v>51118</v>
          </cell>
          <cell r="B5664" t="str">
            <v>630473 CENTER LOCK</v>
          </cell>
          <cell r="C5664">
            <v>1</v>
          </cell>
          <cell r="D5664">
            <v>1</v>
          </cell>
          <cell r="E5664" t="str">
            <v>Stock</v>
          </cell>
          <cell r="F5664">
            <v>14</v>
          </cell>
        </row>
        <row r="5665">
          <cell r="A5665">
            <v>51119</v>
          </cell>
          <cell r="B5665" t="str">
            <v>630477 WHEEL 2"</v>
          </cell>
          <cell r="C5665">
            <v>1</v>
          </cell>
          <cell r="D5665">
            <v>1</v>
          </cell>
          <cell r="E5665" t="str">
            <v>Stock</v>
          </cell>
          <cell r="F5665">
            <v>21</v>
          </cell>
        </row>
        <row r="5666">
          <cell r="A5666">
            <v>51120</v>
          </cell>
          <cell r="B5666" t="str">
            <v>630609 GEAR BOX</v>
          </cell>
          <cell r="C5666">
            <v>1</v>
          </cell>
          <cell r="D5666">
            <v>1</v>
          </cell>
          <cell r="E5666" t="str">
            <v>Stock</v>
          </cell>
          <cell r="F5666">
            <v>21</v>
          </cell>
        </row>
        <row r="5667">
          <cell r="A5667">
            <v>51121</v>
          </cell>
          <cell r="B5667" t="str">
            <v>0001004 TOBERA D300, 32 MM.</v>
          </cell>
          <cell r="C5667">
            <v>1</v>
          </cell>
          <cell r="D5667">
            <v>1</v>
          </cell>
          <cell r="E5667" t="str">
            <v>Stock</v>
          </cell>
          <cell r="F5667">
            <v>21</v>
          </cell>
        </row>
        <row r="5668">
          <cell r="A5668">
            <v>51122</v>
          </cell>
          <cell r="B5668" t="str">
            <v>0001262 MICRO FILTRO</v>
          </cell>
          <cell r="C5668">
            <v>1</v>
          </cell>
          <cell r="D5668">
            <v>1</v>
          </cell>
          <cell r="E5668" t="str">
            <v>Stock</v>
          </cell>
          <cell r="F5668">
            <v>14</v>
          </cell>
        </row>
        <row r="5669">
          <cell r="A5669">
            <v>51123</v>
          </cell>
          <cell r="B5669" t="str">
            <v>0001264 FILTRO DE ESCAPE C/5PZ</v>
          </cell>
          <cell r="C5669">
            <v>1</v>
          </cell>
          <cell r="D5669">
            <v>1</v>
          </cell>
          <cell r="E5669" t="str">
            <v>Stock</v>
          </cell>
          <cell r="F5669">
            <v>14</v>
          </cell>
        </row>
        <row r="5670">
          <cell r="A5670">
            <v>51124</v>
          </cell>
          <cell r="B5670" t="str">
            <v>0001265 CONECTOR DE TUBO FLEXI</v>
          </cell>
          <cell r="C5670">
            <v>1</v>
          </cell>
          <cell r="D5670">
            <v>1</v>
          </cell>
          <cell r="E5670" t="str">
            <v>Stock</v>
          </cell>
          <cell r="F5670">
            <v>21</v>
          </cell>
        </row>
        <row r="5671">
          <cell r="A5671">
            <v>51125</v>
          </cell>
          <cell r="B5671" t="str">
            <v>0001266 JUNTA</v>
          </cell>
          <cell r="C5671">
            <v>1</v>
          </cell>
          <cell r="D5671">
            <v>1</v>
          </cell>
          <cell r="E5671" t="str">
            <v>Stock</v>
          </cell>
          <cell r="F5671">
            <v>14</v>
          </cell>
        </row>
        <row r="5672">
          <cell r="A5672">
            <v>51126</v>
          </cell>
          <cell r="B5672" t="str">
            <v>2004241 PARACHOQUES</v>
          </cell>
          <cell r="C5672">
            <v>1</v>
          </cell>
          <cell r="D5672">
            <v>1</v>
          </cell>
          <cell r="E5672" t="str">
            <v>Stock</v>
          </cell>
          <cell r="F5672">
            <v>21</v>
          </cell>
        </row>
        <row r="5673">
          <cell r="A5673">
            <v>51127</v>
          </cell>
          <cell r="B5673" t="str">
            <v>2005530 DEPOSITO</v>
          </cell>
          <cell r="C5673">
            <v>1</v>
          </cell>
          <cell r="D5673">
            <v>1</v>
          </cell>
          <cell r="E5673" t="str">
            <v>Stock</v>
          </cell>
          <cell r="F5673">
            <v>21</v>
          </cell>
        </row>
        <row r="5674">
          <cell r="A5674">
            <v>51128</v>
          </cell>
          <cell r="B5674" t="str">
            <v>2005520 TAPA</v>
          </cell>
          <cell r="C5674">
            <v>1</v>
          </cell>
          <cell r="D5674">
            <v>1</v>
          </cell>
          <cell r="E5674" t="str">
            <v>Stock</v>
          </cell>
          <cell r="F5674">
            <v>21</v>
          </cell>
        </row>
        <row r="5675">
          <cell r="A5675">
            <v>51129</v>
          </cell>
          <cell r="B5675" t="str">
            <v>2005553 MANGO</v>
          </cell>
          <cell r="C5675">
            <v>1</v>
          </cell>
          <cell r="D5675">
            <v>1</v>
          </cell>
          <cell r="E5675" t="str">
            <v>Stock</v>
          </cell>
          <cell r="F5675">
            <v>21</v>
          </cell>
        </row>
        <row r="5676">
          <cell r="A5676">
            <v>51130</v>
          </cell>
          <cell r="B5676" t="str">
            <v>2005572 EJE</v>
          </cell>
          <cell r="C5676">
            <v>1</v>
          </cell>
          <cell r="D5676">
            <v>1</v>
          </cell>
          <cell r="E5676" t="str">
            <v>Sobre Pedido</v>
          </cell>
          <cell r="F5676">
            <v>21</v>
          </cell>
        </row>
        <row r="5677">
          <cell r="A5677">
            <v>51131</v>
          </cell>
          <cell r="B5677" t="str">
            <v>2005582 ACOPLAMIENTO DE DEPOSI</v>
          </cell>
          <cell r="C5677">
            <v>1</v>
          </cell>
          <cell r="D5677">
            <v>1</v>
          </cell>
          <cell r="E5677" t="str">
            <v>Sobre Pedido</v>
          </cell>
          <cell r="F5677">
            <v>21</v>
          </cell>
        </row>
        <row r="5678">
          <cell r="A5678">
            <v>51132</v>
          </cell>
          <cell r="B5678" t="str">
            <v>2501936 CONECTOR</v>
          </cell>
          <cell r="C5678">
            <v>1</v>
          </cell>
          <cell r="D5678">
            <v>1</v>
          </cell>
          <cell r="E5678" t="str">
            <v>Sobre Pedido</v>
          </cell>
          <cell r="F5678">
            <v>21</v>
          </cell>
        </row>
        <row r="5679">
          <cell r="A5679">
            <v>51133</v>
          </cell>
          <cell r="B5679" t="str">
            <v>2502653 JUNTA DE MOTOR</v>
          </cell>
          <cell r="C5679">
            <v>1</v>
          </cell>
          <cell r="D5679">
            <v>1</v>
          </cell>
          <cell r="E5679" t="str">
            <v>Sobre Pedido</v>
          </cell>
          <cell r="F5679">
            <v>14</v>
          </cell>
        </row>
        <row r="5680">
          <cell r="A5680">
            <v>51134</v>
          </cell>
          <cell r="B5680" t="str">
            <v>2502656 JUNTA DE TURBINA</v>
          </cell>
          <cell r="C5680">
            <v>1</v>
          </cell>
          <cell r="D5680">
            <v>1</v>
          </cell>
          <cell r="E5680" t="str">
            <v>Sobre Pedido</v>
          </cell>
          <cell r="F5680">
            <v>21</v>
          </cell>
        </row>
        <row r="5681">
          <cell r="A5681">
            <v>51135</v>
          </cell>
          <cell r="B5681" t="str">
            <v>2506122 RELE TERMICO</v>
          </cell>
          <cell r="C5681">
            <v>1</v>
          </cell>
          <cell r="D5681">
            <v>1</v>
          </cell>
          <cell r="E5681" t="str">
            <v>Sobre Pedido</v>
          </cell>
          <cell r="F5681">
            <v>14</v>
          </cell>
        </row>
        <row r="5682">
          <cell r="A5682">
            <v>51136</v>
          </cell>
          <cell r="B5682" t="str">
            <v>2506246 INTERUPTOR</v>
          </cell>
          <cell r="C5682">
            <v>1</v>
          </cell>
          <cell r="D5682">
            <v>1</v>
          </cell>
          <cell r="E5682" t="str">
            <v>Sobre Pedido</v>
          </cell>
          <cell r="F5682">
            <v>14</v>
          </cell>
        </row>
        <row r="5683">
          <cell r="A5683">
            <v>51137</v>
          </cell>
          <cell r="B5683" t="str">
            <v>2506261 INTERUPTOR DE CUBIERTA</v>
          </cell>
          <cell r="C5683">
            <v>1</v>
          </cell>
          <cell r="D5683">
            <v>1</v>
          </cell>
          <cell r="E5683" t="str">
            <v>Sobre Pedido</v>
          </cell>
          <cell r="F5683">
            <v>14</v>
          </cell>
        </row>
        <row r="5684">
          <cell r="A5684">
            <v>51138</v>
          </cell>
          <cell r="B5684" t="str">
            <v>2510065 INSERTO</v>
          </cell>
          <cell r="C5684">
            <v>1</v>
          </cell>
          <cell r="D5684">
            <v>1</v>
          </cell>
          <cell r="E5684" t="str">
            <v>Sobre Pedido</v>
          </cell>
          <cell r="F5684">
            <v>21</v>
          </cell>
        </row>
        <row r="5685">
          <cell r="A5685">
            <v>51139</v>
          </cell>
          <cell r="B5685" t="str">
            <v>2510096 RUEDA DE CAUCHO</v>
          </cell>
          <cell r="C5685">
            <v>1</v>
          </cell>
          <cell r="D5685">
            <v>1</v>
          </cell>
          <cell r="E5685" t="str">
            <v>Sobre Pedido</v>
          </cell>
          <cell r="F5685">
            <v>14</v>
          </cell>
        </row>
        <row r="5686">
          <cell r="A5686">
            <v>51140</v>
          </cell>
          <cell r="B5686" t="str">
            <v>2510151 RUEDA</v>
          </cell>
          <cell r="C5686">
            <v>1</v>
          </cell>
          <cell r="D5686">
            <v>1</v>
          </cell>
          <cell r="E5686" t="str">
            <v>Sobre Pedido</v>
          </cell>
          <cell r="F5686">
            <v>21</v>
          </cell>
        </row>
        <row r="5687">
          <cell r="A5687">
            <v>51141</v>
          </cell>
          <cell r="B5687" t="str">
            <v>2511042 TUBO FLEXIBLE 32MM COM</v>
          </cell>
          <cell r="C5687">
            <v>1</v>
          </cell>
          <cell r="D5687">
            <v>1</v>
          </cell>
          <cell r="E5687" t="str">
            <v>Sobre Pedido</v>
          </cell>
          <cell r="F5687">
            <v>21</v>
          </cell>
        </row>
        <row r="5688">
          <cell r="A5688">
            <v>51142</v>
          </cell>
          <cell r="B5688" t="str">
            <v>2511904 TUBO ACODADO 32 MM.</v>
          </cell>
          <cell r="C5688">
            <v>1</v>
          </cell>
          <cell r="D5688">
            <v>1</v>
          </cell>
          <cell r="E5688" t="str">
            <v>Sobre Pedido</v>
          </cell>
          <cell r="F5688">
            <v>21</v>
          </cell>
        </row>
        <row r="5689">
          <cell r="A5689">
            <v>51143</v>
          </cell>
          <cell r="B5689" t="str">
            <v>2550403 CARBON 120 V.</v>
          </cell>
          <cell r="C5689">
            <v>1</v>
          </cell>
          <cell r="D5689">
            <v>1</v>
          </cell>
          <cell r="E5689" t="str">
            <v>Sobre Pedido</v>
          </cell>
          <cell r="F5689">
            <v>14</v>
          </cell>
        </row>
        <row r="5690">
          <cell r="A5690">
            <v>51144</v>
          </cell>
          <cell r="B5690" t="str">
            <v>3000167 GUIA DE AIRE DE SILENC</v>
          </cell>
          <cell r="C5690">
            <v>1</v>
          </cell>
          <cell r="D5690">
            <v>1</v>
          </cell>
          <cell r="E5690" t="str">
            <v>Sobre Pedido</v>
          </cell>
          <cell r="F5690">
            <v>21</v>
          </cell>
        </row>
        <row r="5691">
          <cell r="A5691">
            <v>51145</v>
          </cell>
          <cell r="B5691" t="str">
            <v>3000168 GUIA DE AIRE DE SILENC</v>
          </cell>
          <cell r="C5691">
            <v>1</v>
          </cell>
          <cell r="D5691">
            <v>1</v>
          </cell>
          <cell r="E5691" t="str">
            <v>Sobre Pedido</v>
          </cell>
          <cell r="F5691">
            <v>21</v>
          </cell>
        </row>
        <row r="5692">
          <cell r="A5692">
            <v>51146</v>
          </cell>
          <cell r="B5692" t="str">
            <v>3000169 AMORTIGUADOR DE DEPOSI</v>
          </cell>
          <cell r="C5692">
            <v>1</v>
          </cell>
          <cell r="D5692">
            <v>1</v>
          </cell>
          <cell r="E5692" t="str">
            <v>Sobre Pedido</v>
          </cell>
          <cell r="F5692">
            <v>21</v>
          </cell>
        </row>
        <row r="5693">
          <cell r="A5693">
            <v>51147</v>
          </cell>
          <cell r="B5693" t="str">
            <v>3000177 AMORTIGUADOR DE TURBIN</v>
          </cell>
          <cell r="C5693">
            <v>1</v>
          </cell>
          <cell r="D5693">
            <v>1</v>
          </cell>
          <cell r="E5693" t="str">
            <v>Sobre Pedido</v>
          </cell>
          <cell r="F5693">
            <v>21</v>
          </cell>
        </row>
        <row r="5694">
          <cell r="A5694">
            <v>51148</v>
          </cell>
          <cell r="B5694" t="str">
            <v>3000178 AMORTIGUADOR DE MOTOR</v>
          </cell>
          <cell r="C5694">
            <v>1</v>
          </cell>
          <cell r="D5694">
            <v>1</v>
          </cell>
          <cell r="E5694" t="str">
            <v>Sobre Pedido</v>
          </cell>
          <cell r="F5694">
            <v>21</v>
          </cell>
        </row>
        <row r="5695">
          <cell r="A5695">
            <v>51149</v>
          </cell>
          <cell r="B5695" t="str">
            <v>4397205 MOTOR 120 V.</v>
          </cell>
          <cell r="C5695">
            <v>1</v>
          </cell>
          <cell r="D5695">
            <v>1</v>
          </cell>
          <cell r="E5695" t="str">
            <v>Sobre Pedido</v>
          </cell>
          <cell r="F5695">
            <v>21</v>
          </cell>
        </row>
        <row r="5696">
          <cell r="A5696">
            <v>51150</v>
          </cell>
          <cell r="B5696" t="str">
            <v>6972001 CHASIS COMP.C/INSERTOS</v>
          </cell>
          <cell r="C5696">
            <v>1</v>
          </cell>
          <cell r="D5696">
            <v>1</v>
          </cell>
          <cell r="E5696" t="str">
            <v>Sobre Pedido</v>
          </cell>
          <cell r="F5696">
            <v>21</v>
          </cell>
        </row>
        <row r="5697">
          <cell r="A5697">
            <v>51151</v>
          </cell>
          <cell r="B5697" t="str">
            <v>855002745 TUBO DE MANO 32 MM.</v>
          </cell>
          <cell r="C5697">
            <v>1</v>
          </cell>
          <cell r="D5697">
            <v>1</v>
          </cell>
          <cell r="E5697" t="str">
            <v>Sobre Pedido</v>
          </cell>
          <cell r="F5697">
            <v>21</v>
          </cell>
        </row>
        <row r="5698">
          <cell r="A5698">
            <v>51152</v>
          </cell>
          <cell r="B5698" t="str">
            <v>PERNO MACHO BLANCO NOVUX</v>
          </cell>
          <cell r="C5698">
            <v>1</v>
          </cell>
          <cell r="D5698">
            <v>1</v>
          </cell>
          <cell r="E5698" t="str">
            <v>Sobre Pedido</v>
          </cell>
          <cell r="F5698">
            <v>21</v>
          </cell>
        </row>
        <row r="5699">
          <cell r="A5699">
            <v>51153</v>
          </cell>
          <cell r="B5699" t="str">
            <v>MIRILLA</v>
          </cell>
          <cell r="C5699">
            <v>1</v>
          </cell>
          <cell r="D5699">
            <v>1</v>
          </cell>
          <cell r="E5699" t="str">
            <v>Sobre Pedido</v>
          </cell>
          <cell r="F5699">
            <v>21</v>
          </cell>
        </row>
        <row r="5700">
          <cell r="A5700">
            <v>51154</v>
          </cell>
          <cell r="B5700" t="str">
            <v>MUELLE BASE BLANCA</v>
          </cell>
          <cell r="C5700">
            <v>1</v>
          </cell>
          <cell r="D5700">
            <v>1</v>
          </cell>
          <cell r="E5700" t="str">
            <v>Sobre Pedido</v>
          </cell>
          <cell r="F5700">
            <v>21</v>
          </cell>
        </row>
        <row r="5701">
          <cell r="A5701">
            <v>51155</v>
          </cell>
          <cell r="B5701" t="str">
            <v>BASE JABONERA BLANCA</v>
          </cell>
          <cell r="C5701">
            <v>1</v>
          </cell>
          <cell r="D5701">
            <v>1</v>
          </cell>
          <cell r="E5701" t="str">
            <v>Sobre Pedido</v>
          </cell>
          <cell r="F5701">
            <v>21</v>
          </cell>
        </row>
        <row r="5702">
          <cell r="A5702">
            <v>51156</v>
          </cell>
          <cell r="B5702" t="str">
            <v>PERNO HEMBRA BLANCO</v>
          </cell>
          <cell r="C5702">
            <v>1</v>
          </cell>
          <cell r="D5702">
            <v>1</v>
          </cell>
          <cell r="E5702" t="str">
            <v>Sobre Pedido</v>
          </cell>
          <cell r="F5702">
            <v>21</v>
          </cell>
        </row>
        <row r="5703">
          <cell r="A5703">
            <v>51157</v>
          </cell>
          <cell r="B5703" t="str">
            <v>TAPA BLANCA</v>
          </cell>
          <cell r="C5703">
            <v>1</v>
          </cell>
          <cell r="D5703">
            <v>1</v>
          </cell>
          <cell r="E5703" t="str">
            <v>Sobre Pedido</v>
          </cell>
          <cell r="F5703">
            <v>21</v>
          </cell>
        </row>
        <row r="5704">
          <cell r="A5704">
            <v>51158</v>
          </cell>
          <cell r="B5704" t="str">
            <v>BOTON PULSADOR BLANCO</v>
          </cell>
          <cell r="C5704">
            <v>1</v>
          </cell>
          <cell r="D5704">
            <v>1</v>
          </cell>
          <cell r="E5704" t="str">
            <v>Sobre Pedido</v>
          </cell>
          <cell r="F5704">
            <v>21</v>
          </cell>
        </row>
        <row r="5705">
          <cell r="A5705">
            <v>51159</v>
          </cell>
          <cell r="B5705" t="str">
            <v>MUELLE PULSADOR BLANCO</v>
          </cell>
          <cell r="C5705">
            <v>1</v>
          </cell>
          <cell r="D5705">
            <v>1</v>
          </cell>
          <cell r="E5705" t="str">
            <v>Sobre Pedido</v>
          </cell>
          <cell r="F5705">
            <v>21</v>
          </cell>
        </row>
        <row r="5706">
          <cell r="A5706">
            <v>51160</v>
          </cell>
          <cell r="B5706" t="str">
            <v>PLACA C/LOGO BLANCA(SERIGRAFIA</v>
          </cell>
          <cell r="C5706">
            <v>1</v>
          </cell>
          <cell r="D5706">
            <v>1</v>
          </cell>
          <cell r="E5706" t="str">
            <v>Sobre Pedido</v>
          </cell>
          <cell r="F5706">
            <v>21</v>
          </cell>
        </row>
        <row r="5707">
          <cell r="A5707">
            <v>51161</v>
          </cell>
          <cell r="B5707" t="str">
            <v>PERNO HEMBRA NEGRO</v>
          </cell>
          <cell r="C5707">
            <v>1</v>
          </cell>
          <cell r="D5707">
            <v>1</v>
          </cell>
          <cell r="E5707" t="str">
            <v>Sobre Pedido</v>
          </cell>
          <cell r="F5707">
            <v>21</v>
          </cell>
        </row>
        <row r="5708">
          <cell r="A5708">
            <v>51162</v>
          </cell>
          <cell r="B5708" t="str">
            <v>TAPA NEGRA</v>
          </cell>
          <cell r="C5708">
            <v>1</v>
          </cell>
          <cell r="D5708">
            <v>1</v>
          </cell>
          <cell r="E5708" t="str">
            <v>Sobre Pedido</v>
          </cell>
          <cell r="F5708">
            <v>21</v>
          </cell>
        </row>
        <row r="5709">
          <cell r="A5709">
            <v>51163</v>
          </cell>
          <cell r="B5709" t="str">
            <v>BOTON PULSADOR NEGRO</v>
          </cell>
          <cell r="C5709">
            <v>1</v>
          </cell>
          <cell r="D5709">
            <v>1</v>
          </cell>
          <cell r="E5709" t="str">
            <v>Sobre Pedido</v>
          </cell>
          <cell r="F5709">
            <v>21</v>
          </cell>
        </row>
        <row r="5710">
          <cell r="A5710">
            <v>51164</v>
          </cell>
          <cell r="B5710" t="str">
            <v>MUELLE PULSADOR NEGRO</v>
          </cell>
          <cell r="C5710">
            <v>1</v>
          </cell>
          <cell r="D5710">
            <v>1</v>
          </cell>
          <cell r="E5710" t="str">
            <v>Sobre Pedido</v>
          </cell>
          <cell r="F5710">
            <v>21</v>
          </cell>
        </row>
        <row r="5711">
          <cell r="A5711">
            <v>51165</v>
          </cell>
          <cell r="B5711" t="str">
            <v>BASE JABONERA NEGRA</v>
          </cell>
          <cell r="C5711">
            <v>1</v>
          </cell>
          <cell r="D5711">
            <v>1</v>
          </cell>
          <cell r="E5711" t="str">
            <v>Sobre Pedido</v>
          </cell>
          <cell r="F5711">
            <v>21</v>
          </cell>
        </row>
        <row r="5712">
          <cell r="A5712">
            <v>51166</v>
          </cell>
          <cell r="B5712" t="str">
            <v>MUELLE BASE NEGRO</v>
          </cell>
          <cell r="C5712">
            <v>1</v>
          </cell>
          <cell r="D5712">
            <v>1</v>
          </cell>
          <cell r="E5712" t="str">
            <v>Sobre Pedido</v>
          </cell>
          <cell r="F5712">
            <v>21</v>
          </cell>
        </row>
        <row r="5713">
          <cell r="A5713">
            <v>51167</v>
          </cell>
          <cell r="B5713" t="str">
            <v>PERNO MACHO NEGRO</v>
          </cell>
          <cell r="C5713">
            <v>1</v>
          </cell>
          <cell r="D5713">
            <v>1</v>
          </cell>
          <cell r="E5713" t="str">
            <v>Sobre Pedido</v>
          </cell>
          <cell r="F5713">
            <v>21</v>
          </cell>
        </row>
        <row r="5714">
          <cell r="A5714">
            <v>51168</v>
          </cell>
          <cell r="B5714" t="str">
            <v>PLACA C/LOGO NEGRA (SERIGRAFIA</v>
          </cell>
          <cell r="C5714">
            <v>1</v>
          </cell>
          <cell r="D5714">
            <v>1</v>
          </cell>
          <cell r="E5714" t="str">
            <v>Sobre Pedido</v>
          </cell>
          <cell r="F5714">
            <v>21</v>
          </cell>
        </row>
        <row r="5715">
          <cell r="A5715">
            <v>51200</v>
          </cell>
          <cell r="B5715" t="str">
            <v>140431 SPRING</v>
          </cell>
          <cell r="C5715">
            <v>1</v>
          </cell>
          <cell r="D5715">
            <v>1</v>
          </cell>
          <cell r="E5715" t="str">
            <v>Sobre Pedido</v>
          </cell>
          <cell r="F5715">
            <v>28</v>
          </cell>
        </row>
        <row r="5716">
          <cell r="A5716">
            <v>51201</v>
          </cell>
          <cell r="B5716" t="str">
            <v>190741 ASM BRUSH CARD</v>
          </cell>
          <cell r="C5716">
            <v>1</v>
          </cell>
          <cell r="D5716">
            <v>1</v>
          </cell>
          <cell r="E5716" t="str">
            <v>Sobre Pedido</v>
          </cell>
          <cell r="F5716">
            <v>28</v>
          </cell>
        </row>
        <row r="5717">
          <cell r="A5717">
            <v>51202</v>
          </cell>
          <cell r="B5717" t="str">
            <v>630609 ASM GEARBOX</v>
          </cell>
          <cell r="C5717">
            <v>1</v>
          </cell>
          <cell r="D5717">
            <v>1</v>
          </cell>
          <cell r="E5717" t="str">
            <v>Sobre Pedido</v>
          </cell>
          <cell r="F5717">
            <v>28</v>
          </cell>
        </row>
        <row r="5718">
          <cell r="A5718">
            <v>51203</v>
          </cell>
          <cell r="B5718" t="str">
            <v>140127 BEARING THRUST</v>
          </cell>
          <cell r="C5718">
            <v>1</v>
          </cell>
          <cell r="D5718">
            <v>1</v>
          </cell>
          <cell r="E5718" t="str">
            <v>Sobre Pedido</v>
          </cell>
          <cell r="F5718">
            <v>28</v>
          </cell>
        </row>
        <row r="5719">
          <cell r="A5719">
            <v>51204</v>
          </cell>
          <cell r="B5719" t="str">
            <v>140430 SPRING</v>
          </cell>
          <cell r="C5719">
            <v>1</v>
          </cell>
          <cell r="D5719">
            <v>1</v>
          </cell>
          <cell r="E5719" t="str">
            <v>Sobre Pedido</v>
          </cell>
          <cell r="F5719">
            <v>28</v>
          </cell>
        </row>
        <row r="5720">
          <cell r="A5720">
            <v>51205</v>
          </cell>
          <cell r="B5720" t="str">
            <v>100091 BUMPER RECESSED</v>
          </cell>
          <cell r="C5720">
            <v>1</v>
          </cell>
          <cell r="D5720">
            <v>1</v>
          </cell>
          <cell r="E5720" t="str">
            <v>Sobre Pedido</v>
          </cell>
          <cell r="F5720">
            <v>28</v>
          </cell>
        </row>
        <row r="5721">
          <cell r="A5721">
            <v>51206</v>
          </cell>
          <cell r="B5721" t="str">
            <v>140262 CLIP SNAP-IN</v>
          </cell>
          <cell r="C5721">
            <v>1</v>
          </cell>
          <cell r="D5721">
            <v>1</v>
          </cell>
          <cell r="E5721" t="str">
            <v>Sobre Pedido</v>
          </cell>
          <cell r="F5721">
            <v>28</v>
          </cell>
        </row>
        <row r="5722">
          <cell r="A5722">
            <v>51207</v>
          </cell>
          <cell r="B5722" t="str">
            <v>230730 BK BRAKET SQUEEGEE</v>
          </cell>
          <cell r="C5722">
            <v>1</v>
          </cell>
          <cell r="D5722">
            <v>1</v>
          </cell>
          <cell r="E5722" t="str">
            <v>Sobre Pedido</v>
          </cell>
          <cell r="F5722">
            <v>28</v>
          </cell>
        </row>
        <row r="5723">
          <cell r="A5723">
            <v>51208</v>
          </cell>
          <cell r="B5723" t="str">
            <v>140501 NUT LUCK 1/4"</v>
          </cell>
          <cell r="C5723">
            <v>1</v>
          </cell>
          <cell r="D5723">
            <v>1</v>
          </cell>
          <cell r="E5723" t="str">
            <v>Sobre Pedido</v>
          </cell>
          <cell r="F5723">
            <v>28</v>
          </cell>
        </row>
        <row r="5724">
          <cell r="A5724">
            <v>51209</v>
          </cell>
          <cell r="B5724" t="str">
            <v>230731 BRAKET PIVOT MOUNT</v>
          </cell>
          <cell r="C5724">
            <v>1</v>
          </cell>
          <cell r="D5724">
            <v>1</v>
          </cell>
          <cell r="E5724" t="str">
            <v>Sobre Pedido</v>
          </cell>
          <cell r="F5724">
            <v>28</v>
          </cell>
        </row>
        <row r="5725">
          <cell r="A5725">
            <v>51210</v>
          </cell>
          <cell r="B5725" t="str">
            <v>140139 BUSHING</v>
          </cell>
          <cell r="C5725">
            <v>1</v>
          </cell>
          <cell r="D5725">
            <v>1</v>
          </cell>
          <cell r="E5725" t="str">
            <v>Sobre Pedido</v>
          </cell>
          <cell r="F5725">
            <v>28</v>
          </cell>
        </row>
        <row r="5726">
          <cell r="A5726">
            <v>51211</v>
          </cell>
          <cell r="B5726" t="str">
            <v>140433 SPRING</v>
          </cell>
          <cell r="C5726">
            <v>1</v>
          </cell>
          <cell r="D5726">
            <v>1</v>
          </cell>
          <cell r="E5726" t="str">
            <v>Sobre Pedido</v>
          </cell>
          <cell r="F5726">
            <v>28</v>
          </cell>
        </row>
        <row r="5727">
          <cell r="A5727">
            <v>51212</v>
          </cell>
          <cell r="B5727" t="str">
            <v>602959 WELMENT SQUEEGEE</v>
          </cell>
          <cell r="C5727">
            <v>1</v>
          </cell>
          <cell r="D5727">
            <v>1</v>
          </cell>
          <cell r="E5727" t="str">
            <v>Sobre Pedido</v>
          </cell>
          <cell r="F5727">
            <v>28</v>
          </cell>
        </row>
        <row r="5728">
          <cell r="A5728">
            <v>51213</v>
          </cell>
          <cell r="B5728" t="str">
            <v>603260 GASKET</v>
          </cell>
          <cell r="C5728">
            <v>1</v>
          </cell>
          <cell r="D5728">
            <v>1</v>
          </cell>
          <cell r="E5728" t="str">
            <v>Sobre Pedido</v>
          </cell>
          <cell r="F5728">
            <v>28</v>
          </cell>
        </row>
        <row r="5729">
          <cell r="A5729">
            <v>51214</v>
          </cell>
          <cell r="B5729" t="str">
            <v>600009 MUFFLER EXHAUST</v>
          </cell>
          <cell r="C5729">
            <v>1</v>
          </cell>
          <cell r="D5729">
            <v>1</v>
          </cell>
          <cell r="E5729" t="str">
            <v>Sobre Pedido</v>
          </cell>
          <cell r="F5729">
            <v>28</v>
          </cell>
        </row>
        <row r="5730">
          <cell r="A5730">
            <v>51215</v>
          </cell>
          <cell r="B5730" t="str">
            <v>230715 TUBE HANDLE ADJUSTMENT</v>
          </cell>
          <cell r="C5730">
            <v>1</v>
          </cell>
          <cell r="D5730">
            <v>1</v>
          </cell>
          <cell r="E5730" t="str">
            <v>Sobre Pedido</v>
          </cell>
          <cell r="F5730">
            <v>28</v>
          </cell>
        </row>
        <row r="5731">
          <cell r="A5731">
            <v>51216</v>
          </cell>
          <cell r="B5731" t="str">
            <v>140415 SPRING LOCK PIN</v>
          </cell>
          <cell r="C5731">
            <v>1</v>
          </cell>
          <cell r="D5731">
            <v>1</v>
          </cell>
          <cell r="E5731" t="str">
            <v>Sobre Pedido</v>
          </cell>
          <cell r="F5731">
            <v>28</v>
          </cell>
        </row>
        <row r="5732">
          <cell r="A5732">
            <v>51217</v>
          </cell>
          <cell r="B5732" t="str">
            <v>230649 PIN HANDLE ADJUSTMENT</v>
          </cell>
          <cell r="C5732">
            <v>1</v>
          </cell>
          <cell r="D5732">
            <v>1</v>
          </cell>
          <cell r="E5732" t="str">
            <v>Sobre Pedido</v>
          </cell>
          <cell r="F5732">
            <v>28</v>
          </cell>
        </row>
        <row r="5733">
          <cell r="A5733">
            <v>51218</v>
          </cell>
          <cell r="B5733" t="str">
            <v>230710 PIN HANDLE LOCK</v>
          </cell>
          <cell r="C5733">
            <v>1</v>
          </cell>
          <cell r="D5733">
            <v>1</v>
          </cell>
          <cell r="E5733" t="str">
            <v>Sobre Pedido</v>
          </cell>
          <cell r="F5733">
            <v>28</v>
          </cell>
        </row>
        <row r="5734">
          <cell r="A5734">
            <v>51219</v>
          </cell>
          <cell r="B5734" t="str">
            <v>RESORTE INTERNO</v>
          </cell>
          <cell r="C5734">
            <v>1</v>
          </cell>
          <cell r="D5734">
            <v>1</v>
          </cell>
          <cell r="E5734" t="str">
            <v>Sobre Pedido</v>
          </cell>
          <cell r="F5734">
            <v>28</v>
          </cell>
        </row>
        <row r="5735">
          <cell r="A5735">
            <v>51220</v>
          </cell>
          <cell r="B5735" t="str">
            <v>BOTON PULSADOR (VALVULA DOSIF)</v>
          </cell>
          <cell r="C5735">
            <v>1</v>
          </cell>
          <cell r="D5735">
            <v>1</v>
          </cell>
          <cell r="E5735" t="str">
            <v>Sobre Pedido</v>
          </cell>
          <cell r="F5735">
            <v>28</v>
          </cell>
        </row>
        <row r="5736">
          <cell r="A5736">
            <v>51221</v>
          </cell>
          <cell r="B5736" t="str">
            <v>626 130 PLUG CHARGER W/CABLE</v>
          </cell>
          <cell r="C5736">
            <v>1</v>
          </cell>
          <cell r="D5736">
            <v>1</v>
          </cell>
          <cell r="E5736" t="str">
            <v>Sobre Pedido</v>
          </cell>
          <cell r="F5736">
            <v>28</v>
          </cell>
        </row>
        <row r="5737">
          <cell r="A5737">
            <v>51222</v>
          </cell>
          <cell r="B5737" t="str">
            <v>067 760 603 STRIP BACK UP SQUE</v>
          </cell>
          <cell r="C5737">
            <v>1</v>
          </cell>
          <cell r="D5737">
            <v>1</v>
          </cell>
          <cell r="E5737" t="str">
            <v>Sobre Pedido</v>
          </cell>
          <cell r="F5737">
            <v>28</v>
          </cell>
        </row>
        <row r="5738">
          <cell r="A5738">
            <v>51223</v>
          </cell>
          <cell r="B5738" t="str">
            <v>027 683 000 MANIJA SUPERIOR</v>
          </cell>
          <cell r="C5738">
            <v>1</v>
          </cell>
          <cell r="D5738">
            <v>1</v>
          </cell>
          <cell r="E5738" t="str">
            <v>Sobre Pedido</v>
          </cell>
          <cell r="F5738">
            <v>28</v>
          </cell>
        </row>
        <row r="5739">
          <cell r="A5739">
            <v>51224</v>
          </cell>
          <cell r="B5739" t="str">
            <v>027 698 000 MANIJA INFERIOR</v>
          </cell>
          <cell r="C5739">
            <v>1</v>
          </cell>
          <cell r="D5739">
            <v>1</v>
          </cell>
          <cell r="E5739" t="str">
            <v>Sobre Pedido</v>
          </cell>
          <cell r="F5739">
            <v>28</v>
          </cell>
        </row>
        <row r="5740">
          <cell r="A5740">
            <v>51225</v>
          </cell>
          <cell r="B5740" t="str">
            <v>027 716 000 ALOJAMIENTO TRASER</v>
          </cell>
          <cell r="C5740">
            <v>1</v>
          </cell>
          <cell r="D5740">
            <v>1</v>
          </cell>
          <cell r="E5740" t="str">
            <v>Sobre Pedido</v>
          </cell>
          <cell r="F5740">
            <v>28</v>
          </cell>
        </row>
        <row r="5741">
          <cell r="A5741">
            <v>51226</v>
          </cell>
          <cell r="B5741" t="str">
            <v>027 498 000 OBTURADOR TRASERO</v>
          </cell>
          <cell r="C5741">
            <v>1</v>
          </cell>
          <cell r="D5741">
            <v>1</v>
          </cell>
          <cell r="E5741" t="str">
            <v>Sobre Pedido</v>
          </cell>
          <cell r="F5741">
            <v>28</v>
          </cell>
        </row>
        <row r="5742">
          <cell r="A5742">
            <v>51227</v>
          </cell>
          <cell r="B5742" t="str">
            <v>027 500 000 EJE</v>
          </cell>
          <cell r="C5742">
            <v>1</v>
          </cell>
          <cell r="D5742">
            <v>1</v>
          </cell>
          <cell r="E5742" t="str">
            <v>Sobre Pedido</v>
          </cell>
          <cell r="F5742">
            <v>28</v>
          </cell>
        </row>
        <row r="5743">
          <cell r="A5743">
            <v>51228</v>
          </cell>
          <cell r="B5743" t="str">
            <v>027 504 000 CONJUNTO DE RUEDA</v>
          </cell>
          <cell r="C5743">
            <v>1</v>
          </cell>
          <cell r="D5743">
            <v>1</v>
          </cell>
          <cell r="E5743" t="str">
            <v>Sobre Pedido</v>
          </cell>
          <cell r="F5743">
            <v>28</v>
          </cell>
        </row>
        <row r="5744">
          <cell r="A5744">
            <v>51229</v>
          </cell>
          <cell r="B5744" t="str">
            <v>027 501 000 CUBO PIVOTE</v>
          </cell>
          <cell r="C5744">
            <v>1</v>
          </cell>
          <cell r="D5744">
            <v>1</v>
          </cell>
          <cell r="E5744" t="str">
            <v>Sobre Pedido</v>
          </cell>
          <cell r="F5744">
            <v>28</v>
          </cell>
        </row>
        <row r="5745">
          <cell r="A5745">
            <v>51230</v>
          </cell>
          <cell r="B5745" t="str">
            <v>027 503 000 CONJUNTO DE RUEDA</v>
          </cell>
          <cell r="C5745">
            <v>1</v>
          </cell>
          <cell r="D5745">
            <v>1</v>
          </cell>
          <cell r="E5745" t="str">
            <v>Sobre Pedido</v>
          </cell>
          <cell r="F5745">
            <v>28</v>
          </cell>
        </row>
        <row r="5746">
          <cell r="A5746">
            <v>51231</v>
          </cell>
          <cell r="B5746" t="str">
            <v>027 515 000 ESCOBA PRINCIPAL</v>
          </cell>
          <cell r="C5746">
            <v>1</v>
          </cell>
          <cell r="D5746">
            <v>1</v>
          </cell>
          <cell r="E5746" t="str">
            <v>Sobre Pedido</v>
          </cell>
          <cell r="F5746">
            <v>28</v>
          </cell>
        </row>
        <row r="5747">
          <cell r="A5747">
            <v>51232</v>
          </cell>
          <cell r="B5747" t="str">
            <v>027 516 000 COJINETE</v>
          </cell>
          <cell r="C5747">
            <v>1</v>
          </cell>
          <cell r="D5747">
            <v>1</v>
          </cell>
          <cell r="E5747" t="str">
            <v>Sobre Pedido</v>
          </cell>
          <cell r="F5747">
            <v>28</v>
          </cell>
        </row>
        <row r="5748">
          <cell r="A5748">
            <v>51233</v>
          </cell>
          <cell r="B5748" t="str">
            <v>027 001 000 TOLVA</v>
          </cell>
          <cell r="C5748">
            <v>1</v>
          </cell>
          <cell r="D5748">
            <v>1</v>
          </cell>
          <cell r="E5748" t="str">
            <v>Sobre Pedido</v>
          </cell>
          <cell r="F5748">
            <v>28</v>
          </cell>
        </row>
        <row r="5749">
          <cell r="A5749">
            <v>51234</v>
          </cell>
          <cell r="B5749" t="str">
            <v>027 520 000 BASTIDOR</v>
          </cell>
          <cell r="C5749">
            <v>1</v>
          </cell>
          <cell r="D5749">
            <v>1</v>
          </cell>
          <cell r="E5749" t="str">
            <v>Sobre Pedido</v>
          </cell>
          <cell r="F5749">
            <v>28</v>
          </cell>
        </row>
        <row r="5750">
          <cell r="A5750">
            <v>51235</v>
          </cell>
          <cell r="B5750" t="str">
            <v>027 510 000 PALETA DE PISO</v>
          </cell>
          <cell r="C5750">
            <v>1</v>
          </cell>
          <cell r="D5750">
            <v>1</v>
          </cell>
          <cell r="E5750" t="str">
            <v>Sobre Pedido</v>
          </cell>
          <cell r="F5750">
            <v>28</v>
          </cell>
        </row>
        <row r="5751">
          <cell r="A5751">
            <v>51236</v>
          </cell>
          <cell r="B5751" t="str">
            <v>027 511 000 RETENEDOR DE LA</v>
          </cell>
          <cell r="C5751">
            <v>1</v>
          </cell>
          <cell r="D5751">
            <v>1</v>
          </cell>
          <cell r="E5751" t="str">
            <v>Sobre Pedido</v>
          </cell>
          <cell r="F5751">
            <v>28</v>
          </cell>
        </row>
        <row r="5752">
          <cell r="A5752">
            <v>51237</v>
          </cell>
          <cell r="B5752" t="str">
            <v>027 506 000 AGARRADERA DE LA</v>
          </cell>
          <cell r="C5752">
            <v>1</v>
          </cell>
          <cell r="D5752">
            <v>1</v>
          </cell>
          <cell r="E5752" t="str">
            <v>Sobre Pedido</v>
          </cell>
          <cell r="F5752">
            <v>28</v>
          </cell>
        </row>
        <row r="5753">
          <cell r="A5753">
            <v>51238</v>
          </cell>
          <cell r="B5753" t="str">
            <v>027 571 000 RUEDA</v>
          </cell>
          <cell r="C5753">
            <v>1</v>
          </cell>
          <cell r="D5753">
            <v>1</v>
          </cell>
          <cell r="E5753" t="str">
            <v>Sobre Pedido</v>
          </cell>
          <cell r="F5753">
            <v>28</v>
          </cell>
        </row>
        <row r="5754">
          <cell r="A5754">
            <v>51239</v>
          </cell>
          <cell r="B5754" t="str">
            <v>027 715 000 OBTURADOR DEPOSITO</v>
          </cell>
          <cell r="C5754">
            <v>1</v>
          </cell>
          <cell r="D5754">
            <v>1</v>
          </cell>
          <cell r="E5754" t="str">
            <v>Sobre Pedido</v>
          </cell>
          <cell r="F5754">
            <v>28</v>
          </cell>
        </row>
        <row r="5755">
          <cell r="A5755">
            <v>51240</v>
          </cell>
          <cell r="B5755" t="str">
            <v>027 714 000 TUERCA DE AJUSTE</v>
          </cell>
          <cell r="C5755">
            <v>1</v>
          </cell>
          <cell r="D5755">
            <v>1</v>
          </cell>
          <cell r="E5755" t="str">
            <v>Sobre Pedido</v>
          </cell>
          <cell r="F5755">
            <v>28</v>
          </cell>
        </row>
        <row r="5756">
          <cell r="A5756">
            <v>51241</v>
          </cell>
          <cell r="B5756" t="str">
            <v>027 617 000 MENSULA DE BRAZO</v>
          </cell>
          <cell r="C5756">
            <v>1</v>
          </cell>
          <cell r="D5756">
            <v>1</v>
          </cell>
          <cell r="E5756" t="str">
            <v>Sobre Pedido</v>
          </cell>
          <cell r="F5756">
            <v>28</v>
          </cell>
        </row>
        <row r="5757">
          <cell r="A5757">
            <v>51242</v>
          </cell>
          <cell r="B5757" t="str">
            <v>027 604 000 CUBIERTA DE LA ES-</v>
          </cell>
          <cell r="C5757">
            <v>1</v>
          </cell>
          <cell r="D5757">
            <v>1</v>
          </cell>
          <cell r="E5757" t="str">
            <v>Sobre Pedido</v>
          </cell>
          <cell r="F5757">
            <v>28</v>
          </cell>
        </row>
        <row r="5758">
          <cell r="A5758">
            <v>51243</v>
          </cell>
          <cell r="B5758" t="str">
            <v>027 606 000 AMOTIGUADOR DE CHO</v>
          </cell>
          <cell r="C5758">
            <v>1</v>
          </cell>
          <cell r="D5758">
            <v>1</v>
          </cell>
          <cell r="E5758" t="str">
            <v>Sobre Pedido</v>
          </cell>
          <cell r="F5758">
            <v>28</v>
          </cell>
        </row>
        <row r="5759">
          <cell r="A5759">
            <v>51244</v>
          </cell>
          <cell r="B5759" t="str">
            <v>027 616 000 ESCOBA LATERAL</v>
          </cell>
          <cell r="C5759">
            <v>1</v>
          </cell>
          <cell r="D5759">
            <v>1</v>
          </cell>
          <cell r="E5759" t="str">
            <v>Sobre Pedido</v>
          </cell>
          <cell r="F5759">
            <v>28</v>
          </cell>
        </row>
        <row r="5760">
          <cell r="A5760">
            <v>51245</v>
          </cell>
          <cell r="B5760" t="str">
            <v>027 673 000 BANDA</v>
          </cell>
          <cell r="C5760">
            <v>1</v>
          </cell>
          <cell r="D5760">
            <v>1</v>
          </cell>
          <cell r="E5760" t="str">
            <v>Sobre Pedido</v>
          </cell>
          <cell r="F5760">
            <v>28</v>
          </cell>
        </row>
        <row r="5761">
          <cell r="A5761">
            <v>51246</v>
          </cell>
          <cell r="B5761" t="str">
            <v>027 479 000 PERNILLO DE AJUSTE</v>
          </cell>
          <cell r="C5761">
            <v>1</v>
          </cell>
          <cell r="D5761">
            <v>1</v>
          </cell>
          <cell r="E5761" t="str">
            <v>Sobre Pedido</v>
          </cell>
          <cell r="F5761">
            <v>28</v>
          </cell>
        </row>
        <row r="5762">
          <cell r="A5762">
            <v>51247</v>
          </cell>
          <cell r="B5762" t="str">
            <v>027 640 000 GUIA DE LA BANDA</v>
          </cell>
          <cell r="C5762">
            <v>1</v>
          </cell>
          <cell r="D5762">
            <v>1</v>
          </cell>
          <cell r="E5762" t="str">
            <v>Sobre Pedido</v>
          </cell>
          <cell r="F5762">
            <v>28</v>
          </cell>
        </row>
        <row r="5763">
          <cell r="A5763">
            <v>51248</v>
          </cell>
          <cell r="B5763" t="str">
            <v>027 597 000 PIE DE AJUSTE DEL</v>
          </cell>
          <cell r="C5763">
            <v>1</v>
          </cell>
          <cell r="D5763">
            <v>1</v>
          </cell>
          <cell r="E5763" t="str">
            <v>Sobre Pedido</v>
          </cell>
          <cell r="F5763">
            <v>28</v>
          </cell>
        </row>
        <row r="5764">
          <cell r="A5764">
            <v>51249</v>
          </cell>
          <cell r="B5764" t="str">
            <v>027 595 000 BOTON DE AJUSTE DE</v>
          </cell>
          <cell r="C5764">
            <v>1</v>
          </cell>
          <cell r="D5764">
            <v>1</v>
          </cell>
          <cell r="E5764" t="str">
            <v>Sobre Pedido</v>
          </cell>
          <cell r="F5764">
            <v>28</v>
          </cell>
        </row>
        <row r="5765">
          <cell r="A5765">
            <v>51250</v>
          </cell>
          <cell r="B5765" t="str">
            <v>1201770 UMP-LABEL</v>
          </cell>
          <cell r="C5765">
            <v>1</v>
          </cell>
          <cell r="D5765">
            <v>1</v>
          </cell>
          <cell r="E5765" t="str">
            <v>Sobre Pedido</v>
          </cell>
          <cell r="F5765">
            <v>35</v>
          </cell>
        </row>
        <row r="5766">
          <cell r="A5766">
            <v>51251</v>
          </cell>
          <cell r="B5766" t="str">
            <v>130988 MOTOR VAC, FAN</v>
          </cell>
          <cell r="C5766">
            <v>1</v>
          </cell>
          <cell r="D5766">
            <v>1</v>
          </cell>
          <cell r="E5766" t="str">
            <v>Sobre Pedido</v>
          </cell>
          <cell r="F5766">
            <v>28</v>
          </cell>
        </row>
        <row r="5767">
          <cell r="A5767">
            <v>51252</v>
          </cell>
          <cell r="B5767" t="str">
            <v>039 708 069 BAG VACUUM CLOTH</v>
          </cell>
          <cell r="C5767">
            <v>1</v>
          </cell>
          <cell r="D5767">
            <v>1</v>
          </cell>
          <cell r="E5767" t="str">
            <v>Sobre Pedido</v>
          </cell>
          <cell r="F5767">
            <v>28</v>
          </cell>
        </row>
        <row r="5768">
          <cell r="A5768">
            <v>51253</v>
          </cell>
          <cell r="B5768" t="str">
            <v>039 708 120 SKID</v>
          </cell>
          <cell r="C5768">
            <v>1</v>
          </cell>
          <cell r="D5768">
            <v>1</v>
          </cell>
          <cell r="E5768" t="str">
            <v>Sobre Pedido</v>
          </cell>
          <cell r="F5768">
            <v>28</v>
          </cell>
        </row>
        <row r="5769">
          <cell r="A5769">
            <v>51254</v>
          </cell>
          <cell r="B5769" t="str">
            <v>039 708 025 SKID GASKET</v>
          </cell>
          <cell r="C5769">
            <v>1</v>
          </cell>
          <cell r="D5769">
            <v>1</v>
          </cell>
          <cell r="E5769" t="str">
            <v>Sobre Pedido</v>
          </cell>
          <cell r="F5769">
            <v>28</v>
          </cell>
        </row>
        <row r="5770">
          <cell r="A5770">
            <v>51255</v>
          </cell>
          <cell r="B5770" t="str">
            <v>039 708 022 BEARING MOUNT</v>
          </cell>
          <cell r="C5770">
            <v>1</v>
          </cell>
          <cell r="D5770">
            <v>1</v>
          </cell>
          <cell r="E5770" t="str">
            <v>Sobre Pedido</v>
          </cell>
          <cell r="F5770">
            <v>28</v>
          </cell>
        </row>
        <row r="5771">
          <cell r="A5771">
            <v>51256</v>
          </cell>
          <cell r="B5771" t="str">
            <v>039 708 090 V-BELT</v>
          </cell>
          <cell r="C5771">
            <v>1</v>
          </cell>
          <cell r="D5771">
            <v>1</v>
          </cell>
          <cell r="E5771" t="str">
            <v>Sobre Pedido</v>
          </cell>
          <cell r="F5771">
            <v>28</v>
          </cell>
        </row>
        <row r="5772">
          <cell r="A5772">
            <v>51257</v>
          </cell>
          <cell r="B5772" t="str">
            <v>039 708 064 BEARING</v>
          </cell>
          <cell r="C5772">
            <v>1</v>
          </cell>
          <cell r="D5772">
            <v>1</v>
          </cell>
          <cell r="E5772" t="str">
            <v>Sobre Pedido</v>
          </cell>
          <cell r="F5772">
            <v>28</v>
          </cell>
        </row>
        <row r="5773">
          <cell r="A5773">
            <v>51258</v>
          </cell>
          <cell r="B5773" t="str">
            <v>039 708 026 WHEEL REAR</v>
          </cell>
          <cell r="C5773">
            <v>1</v>
          </cell>
          <cell r="D5773">
            <v>1</v>
          </cell>
          <cell r="E5773" t="str">
            <v>Sobre Pedido</v>
          </cell>
          <cell r="F5773">
            <v>28</v>
          </cell>
        </row>
        <row r="5774">
          <cell r="A5774">
            <v>51259</v>
          </cell>
          <cell r="B5774" t="str">
            <v>575 577 COVER CONSOLE</v>
          </cell>
          <cell r="C5774">
            <v>1</v>
          </cell>
          <cell r="D5774">
            <v>1</v>
          </cell>
          <cell r="E5774" t="str">
            <v>Sobre Pedido</v>
          </cell>
          <cell r="F5774">
            <v>28</v>
          </cell>
        </row>
        <row r="5775">
          <cell r="A5775">
            <v>51260</v>
          </cell>
          <cell r="B5775" t="str">
            <v>069 767 136 CIRCUIT BREAKER 7A</v>
          </cell>
          <cell r="C5775">
            <v>1</v>
          </cell>
          <cell r="D5775">
            <v>1</v>
          </cell>
          <cell r="E5775" t="str">
            <v>Sobre Pedido</v>
          </cell>
          <cell r="F5775">
            <v>28</v>
          </cell>
        </row>
        <row r="5776">
          <cell r="A5776">
            <v>51261</v>
          </cell>
          <cell r="B5776" t="str">
            <v>578 414 PULEY MOTOR</v>
          </cell>
          <cell r="C5776">
            <v>1</v>
          </cell>
          <cell r="D5776">
            <v>1</v>
          </cell>
          <cell r="E5776" t="str">
            <v>Sobre Pedido</v>
          </cell>
          <cell r="F5776">
            <v>28</v>
          </cell>
        </row>
        <row r="5777">
          <cell r="A5777">
            <v>51262</v>
          </cell>
          <cell r="B5777" t="str">
            <v>573 090 ASM BRUSH MOTOR</v>
          </cell>
          <cell r="C5777">
            <v>1</v>
          </cell>
          <cell r="D5777">
            <v>1</v>
          </cell>
          <cell r="E5777" t="str">
            <v>Sobre Pedido</v>
          </cell>
          <cell r="F5777">
            <v>28</v>
          </cell>
        </row>
        <row r="5778">
          <cell r="A5778">
            <v>51263</v>
          </cell>
          <cell r="B5778" t="str">
            <v>190 754 KIT ROLLER REPLACEMENT</v>
          </cell>
          <cell r="C5778">
            <v>1</v>
          </cell>
          <cell r="D5778">
            <v>1</v>
          </cell>
          <cell r="E5778" t="str">
            <v>Sobre Pedido</v>
          </cell>
          <cell r="F5778">
            <v>28</v>
          </cell>
        </row>
        <row r="5779">
          <cell r="A5779">
            <v>51264</v>
          </cell>
          <cell r="B5779" t="str">
            <v>140 123 BEARING BRUSH</v>
          </cell>
          <cell r="C5779">
            <v>1</v>
          </cell>
          <cell r="D5779">
            <v>1</v>
          </cell>
          <cell r="E5779" t="str">
            <v>Sobre Pedido</v>
          </cell>
          <cell r="F5779">
            <v>28</v>
          </cell>
        </row>
        <row r="5780">
          <cell r="A5780">
            <v>51265</v>
          </cell>
          <cell r="B5780" t="str">
            <v>439 708 912 BAG PAPER PACK /10</v>
          </cell>
          <cell r="C5780">
            <v>1</v>
          </cell>
          <cell r="D5780">
            <v>1</v>
          </cell>
          <cell r="E5780" t="str">
            <v>Sobre Pedido</v>
          </cell>
          <cell r="F5780">
            <v>28</v>
          </cell>
        </row>
        <row r="5781">
          <cell r="A5781">
            <v>51266</v>
          </cell>
          <cell r="B5781" t="str">
            <v>578 002 000 TRIGGER ARMS</v>
          </cell>
          <cell r="C5781">
            <v>1</v>
          </cell>
          <cell r="D5781">
            <v>1</v>
          </cell>
          <cell r="E5781" t="str">
            <v>Sobre Pedido</v>
          </cell>
          <cell r="F5781">
            <v>28</v>
          </cell>
        </row>
        <row r="5782">
          <cell r="A5782">
            <v>51267</v>
          </cell>
          <cell r="B5782" t="str">
            <v>130 712 SWITCH PUSH BOTTON</v>
          </cell>
          <cell r="C5782">
            <v>1</v>
          </cell>
          <cell r="D5782">
            <v>1</v>
          </cell>
          <cell r="E5782" t="str">
            <v>Sobre Pedido</v>
          </cell>
          <cell r="F5782">
            <v>28</v>
          </cell>
        </row>
        <row r="5783">
          <cell r="A5783">
            <v>51268</v>
          </cell>
          <cell r="B5783" t="str">
            <v>578 00 500 SWITCH ROCKER</v>
          </cell>
          <cell r="C5783">
            <v>1</v>
          </cell>
          <cell r="D5783">
            <v>1</v>
          </cell>
          <cell r="E5783" t="str">
            <v>Sobre Pedido</v>
          </cell>
          <cell r="F5783">
            <v>28</v>
          </cell>
        </row>
        <row r="5784">
          <cell r="A5784">
            <v>51269</v>
          </cell>
          <cell r="B5784" t="str">
            <v>039 708 135 ASM BRUSH W/PINS</v>
          </cell>
          <cell r="C5784">
            <v>1</v>
          </cell>
          <cell r="D5784">
            <v>1</v>
          </cell>
          <cell r="E5784" t="str">
            <v>Sobre Pedido</v>
          </cell>
          <cell r="F5784">
            <v>28</v>
          </cell>
        </row>
        <row r="5785">
          <cell r="A5785">
            <v>51270</v>
          </cell>
          <cell r="B5785" t="str">
            <v>103 066 WHEEL</v>
          </cell>
          <cell r="C5785">
            <v>1</v>
          </cell>
          <cell r="D5785">
            <v>1</v>
          </cell>
          <cell r="E5785" t="str">
            <v>Sobre Pedido</v>
          </cell>
          <cell r="F5785">
            <v>28</v>
          </cell>
        </row>
        <row r="5786">
          <cell r="A5786">
            <v>51272</v>
          </cell>
          <cell r="B5786" t="str">
            <v>201011 NOZZLE BRASS (1000)P/CO</v>
          </cell>
          <cell r="C5786">
            <v>1</v>
          </cell>
          <cell r="D5786">
            <v>1</v>
          </cell>
          <cell r="E5786" t="str">
            <v>Sobre Pedido</v>
          </cell>
          <cell r="F5786">
            <v>28</v>
          </cell>
        </row>
        <row r="5787">
          <cell r="A5787">
            <v>51273</v>
          </cell>
          <cell r="B5787" t="str">
            <v>100106 PLATE DRIVER BASE</v>
          </cell>
          <cell r="C5787">
            <v>1</v>
          </cell>
          <cell r="D5787">
            <v>1</v>
          </cell>
          <cell r="E5787" t="str">
            <v>Sobre Pedido</v>
          </cell>
          <cell r="F5787">
            <v>28</v>
          </cell>
        </row>
        <row r="5788">
          <cell r="A5788">
            <v>51274</v>
          </cell>
          <cell r="B5788" t="str">
            <v>100107 RING PAD RETAINER SNAP-</v>
          </cell>
          <cell r="C5788">
            <v>1</v>
          </cell>
          <cell r="D5788">
            <v>1</v>
          </cell>
          <cell r="E5788" t="str">
            <v>Sobre Pedido</v>
          </cell>
          <cell r="F5788">
            <v>28</v>
          </cell>
        </row>
        <row r="5789">
          <cell r="A5789">
            <v>51275</v>
          </cell>
          <cell r="B5789" t="str">
            <v>069762427 MOTOR DRIVE .45 HP</v>
          </cell>
          <cell r="C5789">
            <v>1</v>
          </cell>
          <cell r="D5789">
            <v>1</v>
          </cell>
          <cell r="E5789" t="str">
            <v>Sobre Pedido</v>
          </cell>
          <cell r="F5789">
            <v>28</v>
          </cell>
        </row>
        <row r="5790">
          <cell r="A5790">
            <v>51276</v>
          </cell>
          <cell r="B5790" t="str">
            <v>069762436 ACTUATOR LINEAR 36VO</v>
          </cell>
          <cell r="C5790">
            <v>1</v>
          </cell>
          <cell r="D5790">
            <v>1</v>
          </cell>
          <cell r="E5790" t="str">
            <v>Sobre Pedido</v>
          </cell>
          <cell r="F5790">
            <v>28</v>
          </cell>
        </row>
        <row r="5791">
          <cell r="A5791">
            <v>51277</v>
          </cell>
          <cell r="B5791" t="str">
            <v>069760006 BEARING, FL ANGETTE</v>
          </cell>
          <cell r="C5791">
            <v>1</v>
          </cell>
          <cell r="D5791">
            <v>1</v>
          </cell>
          <cell r="E5791" t="str">
            <v>Sobre Pedido</v>
          </cell>
          <cell r="F5791">
            <v>28</v>
          </cell>
        </row>
        <row r="5792">
          <cell r="A5792">
            <v>51278</v>
          </cell>
          <cell r="B5792" t="str">
            <v>069760007 BEARING BALL 19.05 O</v>
          </cell>
          <cell r="C5792">
            <v>1</v>
          </cell>
          <cell r="D5792">
            <v>1</v>
          </cell>
          <cell r="E5792" t="str">
            <v>Sobre Pedido</v>
          </cell>
          <cell r="F5792">
            <v>28</v>
          </cell>
        </row>
        <row r="5793">
          <cell r="A5793">
            <v>51279</v>
          </cell>
          <cell r="B5793" t="str">
            <v>069760741 SPACER 19.9X25.4X18M</v>
          </cell>
          <cell r="C5793">
            <v>1</v>
          </cell>
          <cell r="D5793">
            <v>1</v>
          </cell>
          <cell r="E5793" t="str">
            <v>Sobre Pedido</v>
          </cell>
          <cell r="F5793">
            <v>28</v>
          </cell>
        </row>
        <row r="5794">
          <cell r="A5794">
            <v>51280</v>
          </cell>
          <cell r="B5794" t="str">
            <v>069760365 SPROKET #41 CHAIN 10</v>
          </cell>
          <cell r="C5794">
            <v>1</v>
          </cell>
          <cell r="D5794">
            <v>1</v>
          </cell>
          <cell r="E5794" t="str">
            <v>Sobre Pedido</v>
          </cell>
          <cell r="F5794">
            <v>28</v>
          </cell>
        </row>
        <row r="5795">
          <cell r="A5795">
            <v>51281</v>
          </cell>
          <cell r="B5795" t="str">
            <v>069760030 CASTER 127X50 MM WID</v>
          </cell>
          <cell r="C5795">
            <v>1</v>
          </cell>
          <cell r="D5795">
            <v>1</v>
          </cell>
          <cell r="E5795" t="str">
            <v>Sobre Pedido</v>
          </cell>
          <cell r="F5795">
            <v>28</v>
          </cell>
        </row>
        <row r="5796">
          <cell r="A5796">
            <v>51282</v>
          </cell>
          <cell r="B5796" t="str">
            <v>069764009 SWITCH SNAP 24 AMPS.</v>
          </cell>
          <cell r="C5796">
            <v>1</v>
          </cell>
          <cell r="D5796">
            <v>1</v>
          </cell>
          <cell r="E5796" t="str">
            <v>Sobre Pedido</v>
          </cell>
          <cell r="F5796">
            <v>28</v>
          </cell>
        </row>
        <row r="5797">
          <cell r="A5797">
            <v>51283</v>
          </cell>
          <cell r="B5797" t="str">
            <v>069764561 CAPLUNG 33-A1 2.62"</v>
          </cell>
          <cell r="C5797">
            <v>1</v>
          </cell>
          <cell r="D5797">
            <v>1</v>
          </cell>
          <cell r="E5797" t="str">
            <v>Sobre Pedido</v>
          </cell>
          <cell r="F5797">
            <v>28</v>
          </cell>
        </row>
        <row r="5798">
          <cell r="A5798">
            <v>51284</v>
          </cell>
          <cell r="B5798" t="str">
            <v>069760605 STRIP RETAINER FRONT</v>
          </cell>
          <cell r="C5798">
            <v>1</v>
          </cell>
          <cell r="D5798">
            <v>1</v>
          </cell>
          <cell r="E5798" t="str">
            <v>Sobre Pedido</v>
          </cell>
          <cell r="F5798">
            <v>28</v>
          </cell>
        </row>
        <row r="5799">
          <cell r="A5799">
            <v>51285</v>
          </cell>
          <cell r="B5799" t="str">
            <v>069760604 SQUEEGEE BAND REAR</v>
          </cell>
          <cell r="C5799">
            <v>1</v>
          </cell>
          <cell r="D5799">
            <v>1</v>
          </cell>
          <cell r="E5799" t="str">
            <v>Sobre Pedido</v>
          </cell>
          <cell r="F5799">
            <v>28</v>
          </cell>
        </row>
        <row r="5800">
          <cell r="A5800">
            <v>51286</v>
          </cell>
          <cell r="B5800" t="str">
            <v>069764206 DIODE REPLACEMENT</v>
          </cell>
          <cell r="C5800">
            <v>1</v>
          </cell>
          <cell r="D5800">
            <v>1</v>
          </cell>
          <cell r="E5800" t="str">
            <v>Sobre Pedido</v>
          </cell>
          <cell r="F5800">
            <v>28</v>
          </cell>
        </row>
        <row r="5801">
          <cell r="A5801">
            <v>51287</v>
          </cell>
          <cell r="B5801" t="str">
            <v>069764092 CIRCUIT BREAKER 15AM</v>
          </cell>
          <cell r="C5801">
            <v>1</v>
          </cell>
          <cell r="D5801">
            <v>1</v>
          </cell>
          <cell r="E5801" t="str">
            <v>Sobre Pedido</v>
          </cell>
          <cell r="F5801">
            <v>28</v>
          </cell>
        </row>
        <row r="5802">
          <cell r="A5802">
            <v>51288</v>
          </cell>
          <cell r="B5802" t="str">
            <v>069764008 SWITCH SNAP 25 AMP.</v>
          </cell>
          <cell r="C5802">
            <v>1</v>
          </cell>
          <cell r="D5802">
            <v>1</v>
          </cell>
          <cell r="E5802" t="str">
            <v>Sobre Pedido</v>
          </cell>
          <cell r="F5802">
            <v>28</v>
          </cell>
        </row>
        <row r="5803">
          <cell r="A5803">
            <v>51289</v>
          </cell>
          <cell r="B5803" t="str">
            <v>069760440 CONTACTOR SPDT 100AM</v>
          </cell>
          <cell r="C5803">
            <v>1</v>
          </cell>
          <cell r="D5803">
            <v>1</v>
          </cell>
          <cell r="E5803" t="str">
            <v>Sobre Pedido</v>
          </cell>
          <cell r="F5803">
            <v>28</v>
          </cell>
        </row>
        <row r="5804">
          <cell r="A5804">
            <v>51290</v>
          </cell>
          <cell r="B5804" t="str">
            <v>069764222 BATERY 6V/240 AMP.</v>
          </cell>
          <cell r="C5804">
            <v>1</v>
          </cell>
          <cell r="D5804">
            <v>1</v>
          </cell>
          <cell r="E5804" t="str">
            <v>Sobre Pedido</v>
          </cell>
          <cell r="F5804">
            <v>28</v>
          </cell>
        </row>
        <row r="5805">
          <cell r="A5805">
            <v>51291</v>
          </cell>
          <cell r="B5805" t="str">
            <v>469760868 CHARGER BATTERY 36</v>
          </cell>
          <cell r="C5805">
            <v>1</v>
          </cell>
          <cell r="D5805">
            <v>1</v>
          </cell>
          <cell r="E5805" t="str">
            <v>Sobre Pedido</v>
          </cell>
          <cell r="F5805">
            <v>28</v>
          </cell>
        </row>
        <row r="5806">
          <cell r="A5806">
            <v>51292</v>
          </cell>
          <cell r="B5806" t="str">
            <v>578418 FUSE HOLDER BAYONETE</v>
          </cell>
          <cell r="C5806">
            <v>1</v>
          </cell>
          <cell r="D5806">
            <v>1</v>
          </cell>
          <cell r="E5806" t="str">
            <v>Sobre Pedido</v>
          </cell>
          <cell r="F5806">
            <v>28</v>
          </cell>
        </row>
        <row r="5807">
          <cell r="A5807">
            <v>51293</v>
          </cell>
          <cell r="B5807" t="str">
            <v>572011000 BREAKER CIRCUIT 19AM</v>
          </cell>
          <cell r="C5807">
            <v>1</v>
          </cell>
          <cell r="D5807">
            <v>1</v>
          </cell>
          <cell r="E5807" t="str">
            <v>Sobre Pedido</v>
          </cell>
          <cell r="F5807">
            <v>28</v>
          </cell>
        </row>
        <row r="5808">
          <cell r="A5808">
            <v>51294</v>
          </cell>
          <cell r="B5808" t="str">
            <v>039705081 SWITCH ROCKER 15 A</v>
          </cell>
          <cell r="C5808">
            <v>1</v>
          </cell>
          <cell r="D5808">
            <v>1</v>
          </cell>
          <cell r="E5808" t="str">
            <v>Sobre Pedido</v>
          </cell>
          <cell r="F5808">
            <v>28</v>
          </cell>
        </row>
        <row r="5809">
          <cell r="A5809">
            <v>51295</v>
          </cell>
          <cell r="B5809" t="str">
            <v>140124 BEARING</v>
          </cell>
          <cell r="C5809">
            <v>1</v>
          </cell>
          <cell r="D5809">
            <v>1</v>
          </cell>
          <cell r="E5809" t="str">
            <v>Sobre Pedido</v>
          </cell>
          <cell r="F5809">
            <v>28</v>
          </cell>
        </row>
        <row r="5810">
          <cell r="A5810">
            <v>51296</v>
          </cell>
          <cell r="B5810" t="str">
            <v>199201017 SQUEEGEE BLADE KIT</v>
          </cell>
          <cell r="C5810">
            <v>1</v>
          </cell>
          <cell r="D5810">
            <v>1</v>
          </cell>
          <cell r="E5810" t="str">
            <v>Sobre Pedido</v>
          </cell>
          <cell r="F5810">
            <v>28</v>
          </cell>
        </row>
        <row r="5811">
          <cell r="A5811">
            <v>51297</v>
          </cell>
          <cell r="B5811" t="str">
            <v>600218 ASM SQUEEGEE WHEEL</v>
          </cell>
          <cell r="C5811">
            <v>1</v>
          </cell>
          <cell r="D5811">
            <v>1</v>
          </cell>
          <cell r="E5811" t="str">
            <v>Sobre Pedido</v>
          </cell>
          <cell r="F5811">
            <v>28</v>
          </cell>
        </row>
        <row r="5812">
          <cell r="A5812">
            <v>51298</v>
          </cell>
          <cell r="B5812" t="str">
            <v>601091 FUSE 2AMP 3AG FAST BLOW</v>
          </cell>
          <cell r="C5812">
            <v>1</v>
          </cell>
          <cell r="D5812">
            <v>1</v>
          </cell>
          <cell r="E5812" t="str">
            <v>Sobre Pedido</v>
          </cell>
          <cell r="F5812">
            <v>28</v>
          </cell>
        </row>
        <row r="5813">
          <cell r="A5813">
            <v>51299</v>
          </cell>
          <cell r="B5813" t="str">
            <v>601104000 FITTING ELBOW.5"HOSE</v>
          </cell>
          <cell r="C5813">
            <v>1</v>
          </cell>
          <cell r="D5813">
            <v>1</v>
          </cell>
          <cell r="E5813" t="str">
            <v>Sobre Pedido</v>
          </cell>
          <cell r="F5813">
            <v>28</v>
          </cell>
        </row>
        <row r="5814">
          <cell r="A5814">
            <v>51300</v>
          </cell>
          <cell r="B5814" t="str">
            <v>601085000 DECAL PMC CONNECTION</v>
          </cell>
          <cell r="C5814">
            <v>1</v>
          </cell>
          <cell r="D5814">
            <v>1</v>
          </cell>
          <cell r="E5814" t="str">
            <v>Sobre Pedido</v>
          </cell>
          <cell r="F5814">
            <v>28</v>
          </cell>
        </row>
        <row r="5815">
          <cell r="A5815">
            <v>51301</v>
          </cell>
          <cell r="B5815" t="str">
            <v>602088000 BEARING</v>
          </cell>
          <cell r="C5815">
            <v>1</v>
          </cell>
          <cell r="D5815">
            <v>1</v>
          </cell>
          <cell r="E5815" t="str">
            <v>Sobre Pedido</v>
          </cell>
          <cell r="F5815">
            <v>28</v>
          </cell>
        </row>
        <row r="5816">
          <cell r="A5816">
            <v>51302</v>
          </cell>
          <cell r="B5816" t="str">
            <v>608366 TANK, RECOVERY GREEN</v>
          </cell>
          <cell r="C5816">
            <v>1</v>
          </cell>
          <cell r="D5816">
            <v>1</v>
          </cell>
          <cell r="E5816" t="str">
            <v>Sobre Pedido</v>
          </cell>
          <cell r="F5816">
            <v>28</v>
          </cell>
        </row>
        <row r="5817">
          <cell r="A5817">
            <v>51303</v>
          </cell>
          <cell r="B5817" t="str">
            <v>608364 TANK, SOLUTION GREEN</v>
          </cell>
          <cell r="C5817">
            <v>1</v>
          </cell>
          <cell r="D5817">
            <v>1</v>
          </cell>
          <cell r="E5817" t="str">
            <v>Sobre Pedido</v>
          </cell>
          <cell r="F5817">
            <v>28</v>
          </cell>
        </row>
        <row r="5818">
          <cell r="A5818">
            <v>51304</v>
          </cell>
          <cell r="B5818" t="str">
            <v>608368 SHROUD, FRONT GREEN</v>
          </cell>
          <cell r="C5818">
            <v>1</v>
          </cell>
          <cell r="D5818">
            <v>1</v>
          </cell>
          <cell r="E5818" t="str">
            <v>Sobre Pedido</v>
          </cell>
          <cell r="F5818">
            <v>28</v>
          </cell>
        </row>
        <row r="5819">
          <cell r="A5819">
            <v>51305</v>
          </cell>
          <cell r="B5819" t="str">
            <v>610026 METER BATTERY 36 VAC</v>
          </cell>
          <cell r="C5819">
            <v>1</v>
          </cell>
          <cell r="D5819">
            <v>1</v>
          </cell>
          <cell r="E5819" t="str">
            <v>Sobre Pedido</v>
          </cell>
          <cell r="F5819">
            <v>28</v>
          </cell>
        </row>
        <row r="5820">
          <cell r="A5820">
            <v>51306</v>
          </cell>
          <cell r="B5820" t="str">
            <v>611283000 ASM BRUSH BOARD</v>
          </cell>
          <cell r="C5820">
            <v>1</v>
          </cell>
          <cell r="D5820">
            <v>1</v>
          </cell>
          <cell r="E5820" t="str">
            <v>Sobre Pedido</v>
          </cell>
          <cell r="F5820">
            <v>28</v>
          </cell>
        </row>
        <row r="5821">
          <cell r="A5821">
            <v>51307</v>
          </cell>
          <cell r="B5821" t="str">
            <v>611266000 SWITCH MINE SNAPSPDT</v>
          </cell>
          <cell r="C5821">
            <v>1</v>
          </cell>
          <cell r="D5821">
            <v>1</v>
          </cell>
          <cell r="E5821" t="str">
            <v>Sobre Pedido</v>
          </cell>
          <cell r="F5821">
            <v>28</v>
          </cell>
        </row>
        <row r="5822">
          <cell r="A5822">
            <v>51308</v>
          </cell>
          <cell r="B5822" t="str">
            <v>611157000 CONTACTOR 36VDC 100A</v>
          </cell>
          <cell r="C5822">
            <v>1</v>
          </cell>
          <cell r="D5822">
            <v>1</v>
          </cell>
          <cell r="E5822" t="str">
            <v>Sobre Pedido</v>
          </cell>
          <cell r="F5822">
            <v>28</v>
          </cell>
        </row>
        <row r="5823">
          <cell r="A5823">
            <v>51309</v>
          </cell>
          <cell r="B5823" t="str">
            <v>611110000 CIRCUIT BREAKER 10AM</v>
          </cell>
          <cell r="C5823">
            <v>1</v>
          </cell>
          <cell r="D5823">
            <v>1</v>
          </cell>
          <cell r="E5823" t="str">
            <v>Sobre Pedido</v>
          </cell>
          <cell r="F5823">
            <v>28</v>
          </cell>
        </row>
        <row r="5824">
          <cell r="A5824">
            <v>51310</v>
          </cell>
          <cell r="B5824" t="str">
            <v>611413 HOSE VAC EXTENSION 50.8</v>
          </cell>
          <cell r="C5824">
            <v>1</v>
          </cell>
          <cell r="D5824">
            <v>1</v>
          </cell>
          <cell r="E5824" t="str">
            <v>Sobre Pedido</v>
          </cell>
          <cell r="F5824">
            <v>28</v>
          </cell>
        </row>
        <row r="5825">
          <cell r="A5825">
            <v>51311</v>
          </cell>
          <cell r="B5825" t="str">
            <v>611440 DECAL FUSE SPECIFICATIO</v>
          </cell>
          <cell r="C5825">
            <v>1</v>
          </cell>
          <cell r="D5825">
            <v>1</v>
          </cell>
          <cell r="E5825" t="str">
            <v>Sobre Pedido</v>
          </cell>
          <cell r="F5825">
            <v>28</v>
          </cell>
        </row>
        <row r="5826">
          <cell r="A5826">
            <v>51312</v>
          </cell>
          <cell r="B5826" t="str">
            <v>611081000 SPEED CONTROL PMC 40</v>
          </cell>
          <cell r="C5826">
            <v>1</v>
          </cell>
          <cell r="D5826">
            <v>1</v>
          </cell>
          <cell r="E5826" t="str">
            <v>Sobre Pedido</v>
          </cell>
          <cell r="F5826">
            <v>28</v>
          </cell>
        </row>
        <row r="5827">
          <cell r="A5827">
            <v>51313</v>
          </cell>
          <cell r="B5827" t="str">
            <v>611411 METER PAD PRESSURE 19AM</v>
          </cell>
          <cell r="C5827">
            <v>1</v>
          </cell>
          <cell r="D5827">
            <v>1</v>
          </cell>
          <cell r="E5827" t="str">
            <v>Sobre Pedido</v>
          </cell>
          <cell r="F5827">
            <v>28</v>
          </cell>
        </row>
        <row r="5828">
          <cell r="A5828">
            <v>51314</v>
          </cell>
          <cell r="B5828" t="str">
            <v>611054000 CHAIN #41 66 LINKS</v>
          </cell>
          <cell r="C5828">
            <v>1</v>
          </cell>
          <cell r="D5828">
            <v>1</v>
          </cell>
          <cell r="E5828" t="str">
            <v>Sobre Pedido</v>
          </cell>
          <cell r="F5828">
            <v>28</v>
          </cell>
        </row>
        <row r="5829">
          <cell r="A5829">
            <v>51315</v>
          </cell>
          <cell r="B5829" t="str">
            <v>611376000 DIFERENTIAL SPROKET</v>
          </cell>
          <cell r="C5829">
            <v>1</v>
          </cell>
          <cell r="D5829">
            <v>1</v>
          </cell>
          <cell r="E5829" t="str">
            <v>Sobre Pedido</v>
          </cell>
          <cell r="F5829">
            <v>28</v>
          </cell>
        </row>
        <row r="5830">
          <cell r="A5830">
            <v>51316</v>
          </cell>
          <cell r="B5830" t="str">
            <v>612453 RESISTOR 10 OHM 100WATT</v>
          </cell>
          <cell r="C5830">
            <v>1</v>
          </cell>
          <cell r="D5830">
            <v>1</v>
          </cell>
          <cell r="E5830" t="str">
            <v>Sobre Pedido</v>
          </cell>
          <cell r="F5830">
            <v>28</v>
          </cell>
        </row>
        <row r="5831">
          <cell r="A5831">
            <v>51317</v>
          </cell>
          <cell r="B5831" t="str">
            <v>611333000 WHEEL 11X2" WIDE</v>
          </cell>
          <cell r="C5831">
            <v>1</v>
          </cell>
          <cell r="D5831">
            <v>1</v>
          </cell>
          <cell r="E5831" t="str">
            <v>Sobre Pedido</v>
          </cell>
          <cell r="F5831">
            <v>28</v>
          </cell>
        </row>
        <row r="5832">
          <cell r="A5832">
            <v>51318</v>
          </cell>
          <cell r="B5832" t="str">
            <v>612468 GASKET END BELL</v>
          </cell>
          <cell r="C5832">
            <v>1</v>
          </cell>
          <cell r="D5832">
            <v>1</v>
          </cell>
          <cell r="E5832" t="str">
            <v>Sobre Pedido</v>
          </cell>
          <cell r="F5832">
            <v>28</v>
          </cell>
        </row>
        <row r="5833">
          <cell r="A5833">
            <v>51319</v>
          </cell>
          <cell r="B5833" t="str">
            <v>626708 KIT WALL ROLLER</v>
          </cell>
          <cell r="C5833">
            <v>1</v>
          </cell>
          <cell r="D5833">
            <v>1</v>
          </cell>
          <cell r="E5833" t="str">
            <v>Sobre Pedido</v>
          </cell>
          <cell r="F5833">
            <v>28</v>
          </cell>
        </row>
        <row r="5834">
          <cell r="A5834">
            <v>51320</v>
          </cell>
          <cell r="B5834" t="str">
            <v>626103 EXTENSION, VAC FAN</v>
          </cell>
          <cell r="C5834">
            <v>1</v>
          </cell>
          <cell r="D5834">
            <v>1</v>
          </cell>
          <cell r="E5834" t="str">
            <v>Sobre Pedido</v>
          </cell>
          <cell r="F5834">
            <v>28</v>
          </cell>
        </row>
        <row r="5835">
          <cell r="A5835">
            <v>51321</v>
          </cell>
          <cell r="B5835" t="str">
            <v>626200 VAC FAN.75HP HIGH PERFO</v>
          </cell>
          <cell r="C5835">
            <v>1</v>
          </cell>
          <cell r="D5835">
            <v>1</v>
          </cell>
          <cell r="E5835" t="str">
            <v>Sobre Pedido</v>
          </cell>
          <cell r="F5835">
            <v>28</v>
          </cell>
        </row>
        <row r="5836">
          <cell r="A5836">
            <v>51322</v>
          </cell>
          <cell r="B5836" t="str">
            <v>626092 GASKET VAC FAN</v>
          </cell>
          <cell r="C5836">
            <v>1</v>
          </cell>
          <cell r="D5836">
            <v>1</v>
          </cell>
          <cell r="E5836" t="str">
            <v>Sobre Pedido</v>
          </cell>
          <cell r="F5836">
            <v>28</v>
          </cell>
        </row>
        <row r="5837">
          <cell r="A5837">
            <v>51323</v>
          </cell>
          <cell r="B5837" t="str">
            <v>626128 SWITCH, PUSH BUTTON</v>
          </cell>
          <cell r="C5837">
            <v>1</v>
          </cell>
          <cell r="D5837">
            <v>1</v>
          </cell>
          <cell r="E5837" t="str">
            <v>Sobre Pedido</v>
          </cell>
          <cell r="F5837">
            <v>28</v>
          </cell>
        </row>
        <row r="5838">
          <cell r="A5838">
            <v>51324</v>
          </cell>
          <cell r="B5838" t="str">
            <v>626101 LIGHT PILOT BLUE 36V.</v>
          </cell>
          <cell r="C5838">
            <v>1</v>
          </cell>
          <cell r="D5838">
            <v>1</v>
          </cell>
          <cell r="E5838" t="str">
            <v>Sobre Pedido</v>
          </cell>
          <cell r="F5838">
            <v>28</v>
          </cell>
        </row>
        <row r="5839">
          <cell r="A5839">
            <v>51325</v>
          </cell>
          <cell r="B5839" t="str">
            <v>626121 KNOB, WATER VALVE</v>
          </cell>
          <cell r="C5839">
            <v>1</v>
          </cell>
          <cell r="D5839">
            <v>1</v>
          </cell>
          <cell r="E5839" t="str">
            <v>Sobre Pedido</v>
          </cell>
          <cell r="F5839">
            <v>28</v>
          </cell>
        </row>
        <row r="5840">
          <cell r="A5840">
            <v>51326</v>
          </cell>
          <cell r="B5840" t="str">
            <v>626114 LIGHT PILOT GREEN 36V.</v>
          </cell>
          <cell r="C5840">
            <v>1</v>
          </cell>
          <cell r="D5840">
            <v>1</v>
          </cell>
          <cell r="E5840" t="str">
            <v>Sobre Pedido</v>
          </cell>
          <cell r="F5840">
            <v>28</v>
          </cell>
        </row>
        <row r="5841">
          <cell r="A5841">
            <v>51327</v>
          </cell>
          <cell r="B5841" t="str">
            <v>626143 KNOB PLASTIC.31-18X2.5"</v>
          </cell>
          <cell r="C5841">
            <v>1</v>
          </cell>
          <cell r="D5841">
            <v>1</v>
          </cell>
          <cell r="E5841" t="str">
            <v>Sobre Pedido</v>
          </cell>
          <cell r="F5841">
            <v>28</v>
          </cell>
        </row>
        <row r="5842">
          <cell r="A5842">
            <v>51328</v>
          </cell>
          <cell r="B5842" t="str">
            <v>626104 SQUEEGEE HOSE</v>
          </cell>
          <cell r="C5842">
            <v>1</v>
          </cell>
          <cell r="D5842">
            <v>1</v>
          </cell>
          <cell r="E5842" t="str">
            <v>Sobre Pedido</v>
          </cell>
          <cell r="F5842">
            <v>28</v>
          </cell>
        </row>
        <row r="5843">
          <cell r="A5843">
            <v>51329</v>
          </cell>
          <cell r="B5843" t="str">
            <v>626072 SPRING BRUSH HUB</v>
          </cell>
          <cell r="C5843">
            <v>1</v>
          </cell>
          <cell r="D5843">
            <v>1</v>
          </cell>
          <cell r="E5843" t="str">
            <v>Sobre Pedido</v>
          </cell>
          <cell r="F5843">
            <v>28</v>
          </cell>
        </row>
        <row r="5844">
          <cell r="A5844">
            <v>51330</v>
          </cell>
          <cell r="B5844" t="str">
            <v>626074 CLIP BRUSH HUB</v>
          </cell>
          <cell r="C5844">
            <v>1</v>
          </cell>
          <cell r="D5844">
            <v>1</v>
          </cell>
          <cell r="E5844" t="str">
            <v>Sobre Pedido</v>
          </cell>
          <cell r="F5844">
            <v>28</v>
          </cell>
        </row>
        <row r="5845">
          <cell r="A5845">
            <v>51331</v>
          </cell>
          <cell r="B5845" t="str">
            <v>626022 HUB BRUSH</v>
          </cell>
          <cell r="C5845">
            <v>1</v>
          </cell>
          <cell r="D5845">
            <v>1</v>
          </cell>
          <cell r="E5845" t="str">
            <v>Sobre Pedido</v>
          </cell>
          <cell r="F5845">
            <v>28</v>
          </cell>
        </row>
        <row r="5846">
          <cell r="A5846">
            <v>51332</v>
          </cell>
          <cell r="B5846" t="str">
            <v>626083 KNOB 3/8"-16</v>
          </cell>
          <cell r="C5846">
            <v>1</v>
          </cell>
          <cell r="D5846">
            <v>1</v>
          </cell>
          <cell r="E5846" t="str">
            <v>Sobre Pedido</v>
          </cell>
          <cell r="F5846">
            <v>28</v>
          </cell>
        </row>
        <row r="5847">
          <cell r="A5847">
            <v>51333</v>
          </cell>
          <cell r="B5847" t="str">
            <v>626073 CABLE SQUEEGEE LIFT</v>
          </cell>
          <cell r="C5847">
            <v>1</v>
          </cell>
          <cell r="D5847">
            <v>1</v>
          </cell>
          <cell r="E5847" t="str">
            <v>Sobre Pedido</v>
          </cell>
          <cell r="F5847">
            <v>28</v>
          </cell>
        </row>
        <row r="5848">
          <cell r="A5848">
            <v>51334</v>
          </cell>
          <cell r="B5848" t="str">
            <v>621324 PLUG EXPANSION 1/2"</v>
          </cell>
          <cell r="C5848">
            <v>1</v>
          </cell>
          <cell r="D5848">
            <v>1</v>
          </cell>
          <cell r="E5848" t="str">
            <v>Sobre Pedido</v>
          </cell>
          <cell r="F5848">
            <v>28</v>
          </cell>
        </row>
        <row r="5849">
          <cell r="A5849">
            <v>51335</v>
          </cell>
          <cell r="B5849" t="str">
            <v>626111 FITTING STRAIGHT 1.50</v>
          </cell>
          <cell r="C5849">
            <v>1</v>
          </cell>
          <cell r="D5849">
            <v>1</v>
          </cell>
          <cell r="E5849" t="str">
            <v>Sobre Pedido</v>
          </cell>
          <cell r="F5849">
            <v>28</v>
          </cell>
        </row>
        <row r="5850">
          <cell r="A5850">
            <v>51336</v>
          </cell>
          <cell r="B5850" t="str">
            <v>630056 HING, RECOVERY TANK</v>
          </cell>
          <cell r="C5850">
            <v>1</v>
          </cell>
          <cell r="D5850">
            <v>1</v>
          </cell>
          <cell r="E5850" t="str">
            <v>Sobre Pedido</v>
          </cell>
          <cell r="F5850">
            <v>28</v>
          </cell>
        </row>
        <row r="5851">
          <cell r="A5851">
            <v>51337</v>
          </cell>
          <cell r="B5851" t="str">
            <v>630024 FILTER SOLUTION FEED 60</v>
          </cell>
          <cell r="C5851">
            <v>1</v>
          </cell>
          <cell r="D5851">
            <v>1</v>
          </cell>
          <cell r="E5851" t="str">
            <v>Sobre Pedido</v>
          </cell>
          <cell r="F5851">
            <v>28</v>
          </cell>
        </row>
        <row r="5852">
          <cell r="A5852">
            <v>51338</v>
          </cell>
          <cell r="B5852" t="str">
            <v>630052 FLOAT CAGE W/BALL 12X12</v>
          </cell>
          <cell r="C5852">
            <v>1</v>
          </cell>
          <cell r="D5852">
            <v>1</v>
          </cell>
          <cell r="E5852" t="str">
            <v>Sobre Pedido</v>
          </cell>
          <cell r="F5852">
            <v>28</v>
          </cell>
        </row>
        <row r="5853">
          <cell r="A5853">
            <v>51339</v>
          </cell>
          <cell r="B5853" t="str">
            <v>630367 GASKET RECOVERY TANK CO</v>
          </cell>
          <cell r="C5853">
            <v>1</v>
          </cell>
          <cell r="D5853">
            <v>1</v>
          </cell>
          <cell r="E5853" t="str">
            <v>Sobre Pedido</v>
          </cell>
          <cell r="F5853">
            <v>28</v>
          </cell>
        </row>
        <row r="5854">
          <cell r="A5854">
            <v>51340</v>
          </cell>
          <cell r="B5854" t="str">
            <v>630055 COVER TANK</v>
          </cell>
          <cell r="C5854">
            <v>1</v>
          </cell>
          <cell r="D5854">
            <v>1</v>
          </cell>
          <cell r="E5854" t="str">
            <v>Sobre Pedido</v>
          </cell>
          <cell r="F5854">
            <v>28</v>
          </cell>
        </row>
        <row r="5855">
          <cell r="A5855">
            <v>51341</v>
          </cell>
          <cell r="B5855" t="str">
            <v>630133 RESISTOR 0-20K SPEED</v>
          </cell>
          <cell r="C5855">
            <v>1</v>
          </cell>
          <cell r="D5855">
            <v>1</v>
          </cell>
          <cell r="E5855" t="str">
            <v>Sobre Pedido</v>
          </cell>
          <cell r="F5855">
            <v>28</v>
          </cell>
        </row>
        <row r="5856">
          <cell r="A5856">
            <v>51342</v>
          </cell>
          <cell r="B5856" t="str">
            <v>630143 METER HOUR 18-60 VDC</v>
          </cell>
          <cell r="C5856">
            <v>1</v>
          </cell>
          <cell r="D5856">
            <v>1</v>
          </cell>
          <cell r="E5856" t="str">
            <v>Sobre Pedido</v>
          </cell>
          <cell r="F5856">
            <v>28</v>
          </cell>
        </row>
        <row r="5857">
          <cell r="A5857">
            <v>51343</v>
          </cell>
          <cell r="B5857" t="str">
            <v>630394 SLEEVE, DRAIN HOSE 1.5</v>
          </cell>
          <cell r="C5857">
            <v>1</v>
          </cell>
          <cell r="D5857">
            <v>1</v>
          </cell>
          <cell r="E5857" t="str">
            <v>Sobre Pedido</v>
          </cell>
          <cell r="F5857">
            <v>28</v>
          </cell>
        </row>
        <row r="5858">
          <cell r="A5858">
            <v>51344</v>
          </cell>
          <cell r="B5858" t="str">
            <v>602543 BUMPER</v>
          </cell>
          <cell r="C5858">
            <v>1</v>
          </cell>
          <cell r="D5858">
            <v>1</v>
          </cell>
          <cell r="E5858" t="str">
            <v>Sobre Pedido</v>
          </cell>
          <cell r="F5858">
            <v>28</v>
          </cell>
        </row>
        <row r="5859">
          <cell r="A5859">
            <v>51345</v>
          </cell>
          <cell r="B5859" t="str">
            <v>130497 MOTOR 120 V.</v>
          </cell>
          <cell r="C5859">
            <v>1</v>
          </cell>
          <cell r="D5859">
            <v>1</v>
          </cell>
          <cell r="E5859" t="str">
            <v>Sobre Pedido</v>
          </cell>
          <cell r="F5859">
            <v>28</v>
          </cell>
        </row>
        <row r="5860">
          <cell r="A5860">
            <v>51346</v>
          </cell>
          <cell r="B5860" t="str">
            <v>603954 VALVE LIQUID DISPENSING</v>
          </cell>
          <cell r="C5860">
            <v>1</v>
          </cell>
          <cell r="D5860">
            <v>1</v>
          </cell>
          <cell r="E5860" t="str">
            <v>Sobre Pedido</v>
          </cell>
          <cell r="F5860">
            <v>28</v>
          </cell>
        </row>
        <row r="5861">
          <cell r="A5861">
            <v>51347</v>
          </cell>
          <cell r="B5861" t="str">
            <v>385926 BRUSH ASSEMBLY POLY SET</v>
          </cell>
          <cell r="C5861">
            <v>1</v>
          </cell>
          <cell r="D5861">
            <v>1</v>
          </cell>
          <cell r="E5861" t="str">
            <v>Sobre Pedido</v>
          </cell>
          <cell r="F5861">
            <v>28</v>
          </cell>
        </row>
        <row r="5862">
          <cell r="A5862">
            <v>51348</v>
          </cell>
          <cell r="B5862" t="str">
            <v>15539 BRUSH ADAPTER SET OF 2</v>
          </cell>
          <cell r="C5862">
            <v>1</v>
          </cell>
          <cell r="D5862">
            <v>1</v>
          </cell>
          <cell r="E5862" t="str">
            <v>Sobre Pedido</v>
          </cell>
          <cell r="F5862">
            <v>28</v>
          </cell>
        </row>
        <row r="5863">
          <cell r="A5863">
            <v>51349</v>
          </cell>
          <cell r="B5863" t="str">
            <v>603371 POTENTIOMETER ASSEMBLY</v>
          </cell>
          <cell r="C5863">
            <v>1</v>
          </cell>
          <cell r="D5863">
            <v>1</v>
          </cell>
          <cell r="E5863" t="str">
            <v>Sobre Pedido</v>
          </cell>
          <cell r="F5863">
            <v>28</v>
          </cell>
        </row>
        <row r="5864">
          <cell r="A5864">
            <v>51350</v>
          </cell>
          <cell r="B5864" t="str">
            <v>190162 CARBON BRUSH, VAC FAN</v>
          </cell>
          <cell r="C5864">
            <v>1</v>
          </cell>
          <cell r="D5864">
            <v>1</v>
          </cell>
          <cell r="E5864" t="str">
            <v>Sobre Pedido</v>
          </cell>
          <cell r="F5864">
            <v>28</v>
          </cell>
        </row>
        <row r="5865">
          <cell r="A5865">
            <v>51351</v>
          </cell>
          <cell r="B5865" t="str">
            <v>103066 WHEEL</v>
          </cell>
          <cell r="C5865">
            <v>1</v>
          </cell>
          <cell r="D5865">
            <v>1</v>
          </cell>
          <cell r="E5865" t="str">
            <v>Sobre Pedido</v>
          </cell>
          <cell r="F5865">
            <v>28</v>
          </cell>
        </row>
        <row r="5866">
          <cell r="A5866">
            <v>51352</v>
          </cell>
          <cell r="B5866" t="str">
            <v>605724 ASM PAD DRIVER 17"</v>
          </cell>
          <cell r="C5866">
            <v>1</v>
          </cell>
          <cell r="D5866">
            <v>1</v>
          </cell>
          <cell r="E5866" t="str">
            <v>Sobre Pedido</v>
          </cell>
          <cell r="F5866">
            <v>28</v>
          </cell>
        </row>
        <row r="5867">
          <cell r="A5867">
            <v>51353</v>
          </cell>
          <cell r="B5867" t="str">
            <v>608909 AXLE</v>
          </cell>
          <cell r="C5867">
            <v>1</v>
          </cell>
          <cell r="D5867">
            <v>1</v>
          </cell>
          <cell r="E5867" t="str">
            <v>Sobre Pedido</v>
          </cell>
          <cell r="F5867">
            <v>28</v>
          </cell>
        </row>
        <row r="5868">
          <cell r="A5868">
            <v>51354</v>
          </cell>
          <cell r="B5868" t="str">
            <v>626136 BAND ASSEMBLY RETAINING</v>
          </cell>
          <cell r="C5868">
            <v>1</v>
          </cell>
          <cell r="D5868">
            <v>1</v>
          </cell>
          <cell r="E5868" t="str">
            <v>Sobre Pedido</v>
          </cell>
          <cell r="F5868">
            <v>28</v>
          </cell>
        </row>
        <row r="5869">
          <cell r="A5869">
            <v>51355</v>
          </cell>
          <cell r="B5869" t="str">
            <v>612146000 FITTING STRAIGHT .75</v>
          </cell>
          <cell r="C5869">
            <v>1</v>
          </cell>
          <cell r="D5869">
            <v>1</v>
          </cell>
          <cell r="E5869" t="str">
            <v>Sobre Pedido</v>
          </cell>
          <cell r="F5869">
            <v>28</v>
          </cell>
        </row>
        <row r="5870">
          <cell r="A5870">
            <v>51356</v>
          </cell>
          <cell r="B5870" t="str">
            <v>612145000 SEAL SOLUTION DRAIN</v>
          </cell>
          <cell r="C5870">
            <v>1</v>
          </cell>
          <cell r="D5870">
            <v>1</v>
          </cell>
          <cell r="E5870" t="str">
            <v>Sobre Pedido</v>
          </cell>
          <cell r="F5870">
            <v>28</v>
          </cell>
        </row>
        <row r="5871">
          <cell r="A5871">
            <v>51357</v>
          </cell>
          <cell r="B5871" t="str">
            <v>601076000 WASHER FLAT PLASTIC</v>
          </cell>
          <cell r="C5871">
            <v>1</v>
          </cell>
          <cell r="D5871">
            <v>1</v>
          </cell>
          <cell r="E5871" t="str">
            <v>Sobre Pedido</v>
          </cell>
          <cell r="F5871">
            <v>28</v>
          </cell>
        </row>
        <row r="5872">
          <cell r="A5872">
            <v>51358</v>
          </cell>
          <cell r="B5872" t="str">
            <v>612158000 CAP..75"NPT PLASTIC</v>
          </cell>
          <cell r="C5872">
            <v>1</v>
          </cell>
          <cell r="D5872">
            <v>1</v>
          </cell>
          <cell r="E5872" t="str">
            <v>Sobre Pedido</v>
          </cell>
          <cell r="F5872">
            <v>28</v>
          </cell>
        </row>
        <row r="5873">
          <cell r="A5873">
            <v>51359</v>
          </cell>
          <cell r="B5873" t="str">
            <v>200160014 NUT, HEX LOOK MO4</v>
          </cell>
          <cell r="C5873">
            <v>1</v>
          </cell>
          <cell r="D5873">
            <v>1</v>
          </cell>
          <cell r="E5873" t="str">
            <v>Sobre Pedido</v>
          </cell>
          <cell r="F5873">
            <v>28</v>
          </cell>
        </row>
        <row r="5874">
          <cell r="A5874">
            <v>51360</v>
          </cell>
          <cell r="B5874" t="str">
            <v>200055343 SCREW PAN HEAD SLOT</v>
          </cell>
          <cell r="C5874">
            <v>1</v>
          </cell>
          <cell r="D5874">
            <v>1</v>
          </cell>
          <cell r="E5874" t="str">
            <v>Sobre Pedido</v>
          </cell>
          <cell r="F5874">
            <v>28</v>
          </cell>
        </row>
        <row r="5875">
          <cell r="A5875">
            <v>51361</v>
          </cell>
          <cell r="B5875" t="str">
            <v>067 760 601 BLADE SQUEEGE REAR</v>
          </cell>
          <cell r="C5875">
            <v>1</v>
          </cell>
          <cell r="D5875">
            <v>1</v>
          </cell>
          <cell r="E5875" t="str">
            <v>Sobre Pedido</v>
          </cell>
          <cell r="F5875">
            <v>28</v>
          </cell>
        </row>
        <row r="5876">
          <cell r="A5876">
            <v>51362</v>
          </cell>
          <cell r="B5876" t="str">
            <v>064 762 236 KEY F315 D</v>
          </cell>
          <cell r="C5876">
            <v>1</v>
          </cell>
          <cell r="D5876">
            <v>1</v>
          </cell>
          <cell r="E5876" t="str">
            <v>Sobre Pedido</v>
          </cell>
          <cell r="F5876">
            <v>28</v>
          </cell>
        </row>
        <row r="5877">
          <cell r="A5877">
            <v>51363</v>
          </cell>
          <cell r="B5877" t="str">
            <v>TAPA COLOR HUMO XR36TBK</v>
          </cell>
          <cell r="C5877">
            <v>1</v>
          </cell>
          <cell r="D5877">
            <v>1</v>
          </cell>
          <cell r="E5877" t="str">
            <v>Sobre Pedido</v>
          </cell>
          <cell r="F5877">
            <v>14</v>
          </cell>
        </row>
        <row r="5878">
          <cell r="A5878">
            <v>51364</v>
          </cell>
          <cell r="B5878" t="str">
            <v>TAPA COLOR AZUL XR36TBL</v>
          </cell>
          <cell r="C5878">
            <v>1</v>
          </cell>
          <cell r="D5878">
            <v>1</v>
          </cell>
          <cell r="E5878" t="str">
            <v>Sobre Pedido</v>
          </cell>
          <cell r="F5878">
            <v>14</v>
          </cell>
        </row>
        <row r="5879">
          <cell r="A5879">
            <v>51365</v>
          </cell>
          <cell r="B5879" t="str">
            <v>PROTECTOR DE ROLLO  R3612</v>
          </cell>
          <cell r="C5879">
            <v>1</v>
          </cell>
          <cell r="D5879">
            <v>1</v>
          </cell>
          <cell r="E5879" t="str">
            <v>Sobre Pedido</v>
          </cell>
          <cell r="F5879">
            <v>14</v>
          </cell>
        </row>
        <row r="5880">
          <cell r="A5880">
            <v>51366</v>
          </cell>
          <cell r="B5880" t="str">
            <v>LLAVE PARA DESPACHADOR  N16</v>
          </cell>
          <cell r="C5880">
            <v>1</v>
          </cell>
          <cell r="D5880">
            <v>1</v>
          </cell>
          <cell r="E5880" t="str">
            <v>Sobre Pedido</v>
          </cell>
          <cell r="F5880">
            <v>14</v>
          </cell>
        </row>
        <row r="5881">
          <cell r="A5881">
            <v>51367</v>
          </cell>
          <cell r="B5881" t="str">
            <v>ELBOW, 1/8 M X 1/4 90° NYLON</v>
          </cell>
          <cell r="C5881">
            <v>1</v>
          </cell>
          <cell r="D5881">
            <v>1</v>
          </cell>
          <cell r="E5881" t="str">
            <v>Sobre Pedido</v>
          </cell>
          <cell r="F5881">
            <v>28</v>
          </cell>
        </row>
        <row r="5882">
          <cell r="A5882">
            <v>51368</v>
          </cell>
          <cell r="B5882" t="str">
            <v>CAP SPRAY BODY  200 994</v>
          </cell>
          <cell r="C5882">
            <v>1</v>
          </cell>
          <cell r="D5882">
            <v>1</v>
          </cell>
          <cell r="E5882" t="str">
            <v>Sobre Pedido</v>
          </cell>
          <cell r="F5882">
            <v>28</v>
          </cell>
        </row>
        <row r="5883">
          <cell r="A5883">
            <v>51369</v>
          </cell>
          <cell r="B5883" t="str">
            <v>CHAPA P/JABONERA AITANA BLANCA</v>
          </cell>
          <cell r="C5883">
            <v>1</v>
          </cell>
          <cell r="D5883">
            <v>1</v>
          </cell>
          <cell r="E5883" t="str">
            <v>Sobre Pedido</v>
          </cell>
          <cell r="F5883">
            <v>21</v>
          </cell>
        </row>
        <row r="5884">
          <cell r="A5884">
            <v>51370</v>
          </cell>
          <cell r="B5884" t="str">
            <v>7142218-2 C.B. ASSY MT-300</v>
          </cell>
          <cell r="C5884">
            <v>1</v>
          </cell>
          <cell r="D5884">
            <v>1</v>
          </cell>
          <cell r="E5884" t="str">
            <v>Sobre Pedido</v>
          </cell>
          <cell r="F5884">
            <v>35</v>
          </cell>
        </row>
        <row r="5885">
          <cell r="A5885">
            <v>51371</v>
          </cell>
          <cell r="B5885" t="str">
            <v>9330L TAPA JABONERA 885</v>
          </cell>
          <cell r="C5885">
            <v>1</v>
          </cell>
          <cell r="D5885">
            <v>1</v>
          </cell>
          <cell r="E5885" t="str">
            <v>Sobre Pedido</v>
          </cell>
          <cell r="F5885">
            <v>28</v>
          </cell>
        </row>
        <row r="5886">
          <cell r="A5886">
            <v>51372</v>
          </cell>
          <cell r="B5886" t="str">
            <v>9346L TAPA JABONERA 886</v>
          </cell>
          <cell r="C5886">
            <v>1</v>
          </cell>
          <cell r="D5886">
            <v>1</v>
          </cell>
          <cell r="E5886" t="str">
            <v>Sobre Pedido</v>
          </cell>
          <cell r="F5886">
            <v>28</v>
          </cell>
        </row>
        <row r="5887">
          <cell r="A5887">
            <v>51373</v>
          </cell>
          <cell r="B5887" t="str">
            <v>9346P BARRA DOSIFIC.JABONE.886</v>
          </cell>
          <cell r="C5887">
            <v>1</v>
          </cell>
          <cell r="D5887">
            <v>1</v>
          </cell>
          <cell r="E5887" t="str">
            <v>Sobre Pedido</v>
          </cell>
          <cell r="F5887">
            <v>21</v>
          </cell>
        </row>
        <row r="5888">
          <cell r="A5888">
            <v>51374</v>
          </cell>
          <cell r="B5888" t="str">
            <v>7649106 COVER,SMALL CASE MOLD</v>
          </cell>
          <cell r="C5888">
            <v>1</v>
          </cell>
          <cell r="D5888">
            <v>1</v>
          </cell>
          <cell r="E5888" t="str">
            <v>Sobre Pedido</v>
          </cell>
          <cell r="F5888">
            <v>28</v>
          </cell>
        </row>
        <row r="5889">
          <cell r="A5889">
            <v>51375</v>
          </cell>
          <cell r="B5889" t="str">
            <v>DOSIF. 4+1 PRODUCTOS C/PISTOLA</v>
          </cell>
          <cell r="C5889">
            <v>1</v>
          </cell>
          <cell r="D5889">
            <v>1</v>
          </cell>
          <cell r="E5889" t="str">
            <v>Sobre Pedido</v>
          </cell>
          <cell r="F5889">
            <v>14</v>
          </cell>
        </row>
        <row r="5890">
          <cell r="A5890">
            <v>51376</v>
          </cell>
          <cell r="B5890" t="str">
            <v>DOSIF. 4+2 PRODUCTOS C/PISTOLA</v>
          </cell>
          <cell r="C5890">
            <v>1</v>
          </cell>
          <cell r="D5890">
            <v>1</v>
          </cell>
          <cell r="E5890" t="str">
            <v>Sobre Pedido</v>
          </cell>
          <cell r="F5890">
            <v>14</v>
          </cell>
        </row>
        <row r="5891">
          <cell r="A5891">
            <v>51377</v>
          </cell>
          <cell r="B5891" t="str">
            <v>DOSIF. 4 PROD. (ACTIV. SIMPLE)</v>
          </cell>
          <cell r="C5891">
            <v>1</v>
          </cell>
          <cell r="D5891">
            <v>1</v>
          </cell>
          <cell r="E5891" t="str">
            <v>Sobre Pedido</v>
          </cell>
          <cell r="F5891">
            <v>35</v>
          </cell>
        </row>
        <row r="5892">
          <cell r="A5892">
            <v>51378</v>
          </cell>
          <cell r="B5892" t="str">
            <v>DOSIFICADOR 1 PROD. C/PISTOLA</v>
          </cell>
          <cell r="C5892">
            <v>1</v>
          </cell>
          <cell r="D5892">
            <v>1</v>
          </cell>
          <cell r="E5892" t="str">
            <v>Sobre Pedido</v>
          </cell>
          <cell r="F5892">
            <v>35</v>
          </cell>
        </row>
        <row r="5893">
          <cell r="A5893">
            <v>51379</v>
          </cell>
          <cell r="B5893" t="str">
            <v>RACK METALICO P/GAL.(GDE.MOVIL</v>
          </cell>
          <cell r="C5893">
            <v>1</v>
          </cell>
          <cell r="D5893">
            <v>1</v>
          </cell>
          <cell r="E5893" t="str">
            <v>Sobre Pedido</v>
          </cell>
          <cell r="F5893">
            <v>49</v>
          </cell>
        </row>
        <row r="5894">
          <cell r="A5894">
            <v>51380</v>
          </cell>
          <cell r="B5894" t="str">
            <v>RACK METALICO P/GAL.(CH.EMPOTR</v>
          </cell>
          <cell r="C5894">
            <v>1</v>
          </cell>
          <cell r="D5894">
            <v>1</v>
          </cell>
          <cell r="E5894" t="str">
            <v>Sobre Pedido</v>
          </cell>
          <cell r="F5894">
            <v>49</v>
          </cell>
        </row>
        <row r="5895">
          <cell r="A5895">
            <v>51381</v>
          </cell>
          <cell r="B5895" t="str">
            <v>PULIDORA 175 RPM C/PAD DRIVER</v>
          </cell>
          <cell r="C5895">
            <v>1</v>
          </cell>
          <cell r="D5895">
            <v>1</v>
          </cell>
          <cell r="E5895" t="str">
            <v>Sobre Pedido</v>
          </cell>
          <cell r="F5895">
            <v>28</v>
          </cell>
        </row>
        <row r="5896">
          <cell r="A5896">
            <v>51382</v>
          </cell>
          <cell r="B5896" t="str">
            <v>PROTECTOR P/CONT.CAPS.(EQ.KNIG</v>
          </cell>
          <cell r="C5896">
            <v>1</v>
          </cell>
          <cell r="D5896">
            <v>1</v>
          </cell>
          <cell r="E5896" t="str">
            <v>Sobre Pedido</v>
          </cell>
          <cell r="F5896">
            <v>35</v>
          </cell>
        </row>
        <row r="5897">
          <cell r="A5897">
            <v>51383</v>
          </cell>
          <cell r="B5897" t="str">
            <v>TAPON DE BOTELLA SANOR SC</v>
          </cell>
          <cell r="C5897">
            <v>1</v>
          </cell>
          <cell r="D5897">
            <v>1</v>
          </cell>
          <cell r="E5897" t="str">
            <v>Sobre Pedido</v>
          </cell>
          <cell r="F5897">
            <v>28</v>
          </cell>
        </row>
        <row r="5898">
          <cell r="A5898">
            <v>51384</v>
          </cell>
          <cell r="B5898" t="str">
            <v>BOTELLA SANOR SC</v>
          </cell>
          <cell r="C5898">
            <v>1</v>
          </cell>
          <cell r="D5898">
            <v>1</v>
          </cell>
          <cell r="E5898" t="str">
            <v>Sobre Pedido</v>
          </cell>
          <cell r="F5898">
            <v>28</v>
          </cell>
        </row>
        <row r="5899">
          <cell r="A5899">
            <v>51385</v>
          </cell>
          <cell r="B5899" t="str">
            <v>CUBIERTA SANOR SC</v>
          </cell>
          <cell r="C5899">
            <v>1</v>
          </cell>
          <cell r="D5899">
            <v>1</v>
          </cell>
          <cell r="E5899" t="str">
            <v>Sobre Pedido</v>
          </cell>
          <cell r="F5899">
            <v>28</v>
          </cell>
        </row>
        <row r="5900">
          <cell r="A5900">
            <v>51386</v>
          </cell>
          <cell r="B5900" t="str">
            <v>EMPAQUE DE TAPON SANOR SC</v>
          </cell>
          <cell r="C5900">
            <v>1</v>
          </cell>
          <cell r="D5900">
            <v>1</v>
          </cell>
          <cell r="E5900" t="str">
            <v>Sobre Pedido</v>
          </cell>
          <cell r="F5900">
            <v>28</v>
          </cell>
        </row>
        <row r="5901">
          <cell r="A5901">
            <v>51387</v>
          </cell>
          <cell r="B5901" t="str">
            <v>LLAVE SANOR SC</v>
          </cell>
          <cell r="C5901">
            <v>1</v>
          </cell>
          <cell r="D5901">
            <v>1</v>
          </cell>
          <cell r="E5901" t="str">
            <v>Sobre Pedido</v>
          </cell>
          <cell r="F5901">
            <v>28</v>
          </cell>
        </row>
        <row r="5902">
          <cell r="A5902">
            <v>51388</v>
          </cell>
          <cell r="B5902" t="str">
            <v>ETIQ. SANOR SC</v>
          </cell>
          <cell r="C5902">
            <v>1</v>
          </cell>
          <cell r="D5902">
            <v>1</v>
          </cell>
          <cell r="E5902" t="str">
            <v>Sobre Pedido</v>
          </cell>
          <cell r="F5902">
            <v>28</v>
          </cell>
        </row>
        <row r="5903">
          <cell r="A5903">
            <v>51389</v>
          </cell>
          <cell r="B5903" t="str">
            <v>TUBO RATCHET STUD SANOR SC</v>
          </cell>
          <cell r="C5903">
            <v>1</v>
          </cell>
          <cell r="D5903">
            <v>1</v>
          </cell>
          <cell r="E5903" t="str">
            <v>Sobre Pedido</v>
          </cell>
          <cell r="F5903">
            <v>28</v>
          </cell>
        </row>
        <row r="5904">
          <cell r="A5904">
            <v>51390</v>
          </cell>
          <cell r="B5904" t="str">
            <v>PIJAS SANOR SC</v>
          </cell>
          <cell r="C5904">
            <v>1</v>
          </cell>
          <cell r="D5904">
            <v>1</v>
          </cell>
          <cell r="E5904" t="str">
            <v>Sobre Pedido</v>
          </cell>
          <cell r="F5904">
            <v>28</v>
          </cell>
        </row>
        <row r="5905">
          <cell r="A5905">
            <v>51391</v>
          </cell>
          <cell r="B5905" t="str">
            <v>CHAROLA SANOR SC</v>
          </cell>
          <cell r="C5905">
            <v>1</v>
          </cell>
          <cell r="D5905">
            <v>1</v>
          </cell>
          <cell r="E5905" t="str">
            <v>Sobre Pedido</v>
          </cell>
          <cell r="F5905">
            <v>28</v>
          </cell>
        </row>
        <row r="5906">
          <cell r="A5906">
            <v>51392</v>
          </cell>
          <cell r="B5906" t="str">
            <v>CLIP TUBO SANOR SC</v>
          </cell>
          <cell r="C5906">
            <v>1</v>
          </cell>
          <cell r="D5906">
            <v>1</v>
          </cell>
          <cell r="E5906" t="str">
            <v>Sobre Pedido</v>
          </cell>
          <cell r="F5906">
            <v>28</v>
          </cell>
        </row>
        <row r="5907">
          <cell r="A5907">
            <v>51393</v>
          </cell>
          <cell r="B5907" t="str">
            <v>TUBO PLASTICO 100 CM SANOR SC</v>
          </cell>
          <cell r="C5907">
            <v>1</v>
          </cell>
          <cell r="D5907">
            <v>1</v>
          </cell>
          <cell r="E5907" t="str">
            <v>Sobre Pedido</v>
          </cell>
          <cell r="F5907">
            <v>28</v>
          </cell>
        </row>
        <row r="5908">
          <cell r="A5908">
            <v>51394</v>
          </cell>
          <cell r="B5908" t="str">
            <v>CLIP DE MECHA SANOR SC</v>
          </cell>
          <cell r="C5908">
            <v>1</v>
          </cell>
          <cell r="D5908">
            <v>1</v>
          </cell>
          <cell r="E5908" t="str">
            <v>Sobre Pedido</v>
          </cell>
          <cell r="F5908">
            <v>28</v>
          </cell>
        </row>
        <row r="5909">
          <cell r="A5909">
            <v>51395</v>
          </cell>
          <cell r="B5909" t="str">
            <v>TUBO MECHA SANOR SC</v>
          </cell>
          <cell r="C5909">
            <v>1</v>
          </cell>
          <cell r="D5909">
            <v>1</v>
          </cell>
          <cell r="E5909" t="str">
            <v>Sobre Pedido</v>
          </cell>
          <cell r="F5909">
            <v>28</v>
          </cell>
        </row>
        <row r="5910">
          <cell r="A5910">
            <v>51396</v>
          </cell>
          <cell r="B5910" t="str">
            <v>MECHA SANOR SC</v>
          </cell>
          <cell r="C5910">
            <v>1</v>
          </cell>
          <cell r="D5910">
            <v>1</v>
          </cell>
          <cell r="E5910" t="str">
            <v>Sobre Pedido</v>
          </cell>
          <cell r="F5910">
            <v>28</v>
          </cell>
        </row>
        <row r="5911">
          <cell r="A5911">
            <v>51397</v>
          </cell>
          <cell r="B5911" t="str">
            <v>ALAMBRE 8" SANOR SC</v>
          </cell>
          <cell r="C5911">
            <v>1</v>
          </cell>
          <cell r="D5911">
            <v>1</v>
          </cell>
          <cell r="E5911" t="str">
            <v>Sobre Pedido</v>
          </cell>
          <cell r="F5911">
            <v>28</v>
          </cell>
        </row>
        <row r="5912">
          <cell r="A5912">
            <v>51398</v>
          </cell>
          <cell r="B5912" t="str">
            <v>PROTECTOR P/CONT.CAPS.(EQ.DEMA</v>
          </cell>
          <cell r="C5912">
            <v>1</v>
          </cell>
          <cell r="D5912">
            <v>1</v>
          </cell>
          <cell r="E5912" t="str">
            <v>Sobre Pedido</v>
          </cell>
          <cell r="F5912">
            <v>35</v>
          </cell>
        </row>
        <row r="5913">
          <cell r="A5913">
            <v>51399</v>
          </cell>
          <cell r="B5913" t="str">
            <v>PORTAGALON P/RACK SUPER BASE</v>
          </cell>
          <cell r="C5913">
            <v>1</v>
          </cell>
          <cell r="D5913">
            <v>1</v>
          </cell>
          <cell r="E5913" t="str">
            <v>Sobre Pedido</v>
          </cell>
          <cell r="F5913">
            <v>28</v>
          </cell>
        </row>
        <row r="5914">
          <cell r="A5914">
            <v>51400</v>
          </cell>
          <cell r="B5914" t="str">
            <v>WALL CHART SUPER BASE GENERICO</v>
          </cell>
          <cell r="C5914">
            <v>1</v>
          </cell>
          <cell r="D5914">
            <v>1</v>
          </cell>
          <cell r="E5914" t="str">
            <v>Sobre Pedido</v>
          </cell>
          <cell r="F5914">
            <v>7</v>
          </cell>
        </row>
        <row r="5915">
          <cell r="A5915">
            <v>51401</v>
          </cell>
          <cell r="B5915" t="str">
            <v>WALL CHART S.B.P/CLIENTES ESP.</v>
          </cell>
          <cell r="C5915">
            <v>1</v>
          </cell>
          <cell r="D5915">
            <v>1</v>
          </cell>
          <cell r="E5915" t="str">
            <v>Sobre Pedido</v>
          </cell>
          <cell r="F5915">
            <v>7</v>
          </cell>
        </row>
        <row r="5916">
          <cell r="A5916">
            <v>51402</v>
          </cell>
          <cell r="B5916" t="str">
            <v>VALVULA CHECK 10089401</v>
          </cell>
          <cell r="C5916">
            <v>1</v>
          </cell>
          <cell r="D5916">
            <v>1</v>
          </cell>
          <cell r="E5916" t="str">
            <v>Stock</v>
          </cell>
          <cell r="F5916">
            <v>8</v>
          </cell>
        </row>
        <row r="5917">
          <cell r="A5917">
            <v>51403</v>
          </cell>
          <cell r="B5917" t="str">
            <v>ENSAMBLE PISTOLA/CABLE10088619</v>
          </cell>
          <cell r="C5917">
            <v>1</v>
          </cell>
          <cell r="D5917">
            <v>1</v>
          </cell>
          <cell r="E5917" t="str">
            <v>Stock</v>
          </cell>
          <cell r="F5917">
            <v>8</v>
          </cell>
        </row>
        <row r="5918">
          <cell r="A5918">
            <v>51404</v>
          </cell>
          <cell r="B5918" t="str">
            <v>KIT DE TIPS  690014</v>
          </cell>
          <cell r="C5918">
            <v>1</v>
          </cell>
          <cell r="D5918">
            <v>1</v>
          </cell>
          <cell r="E5918" t="str">
            <v>Sobre Pedido</v>
          </cell>
          <cell r="F5918">
            <v>42</v>
          </cell>
        </row>
        <row r="5919">
          <cell r="A5919">
            <v>51405</v>
          </cell>
          <cell r="B5919" t="str">
            <v>ENSABLE TUBO P/DESC.EN BOTELLA</v>
          </cell>
          <cell r="C5919">
            <v>1</v>
          </cell>
          <cell r="D5919">
            <v>1</v>
          </cell>
          <cell r="E5919" t="str">
            <v>Sobre Pedido</v>
          </cell>
          <cell r="F5919">
            <v>35</v>
          </cell>
        </row>
        <row r="5920">
          <cell r="A5920">
            <v>51406</v>
          </cell>
          <cell r="B5920" t="str">
            <v>MANGUERA DE SUCCION 1/4X14 FT</v>
          </cell>
          <cell r="C5920">
            <v>1</v>
          </cell>
          <cell r="D5920">
            <v>1</v>
          </cell>
          <cell r="E5920" t="str">
            <v>Sobre Pedido</v>
          </cell>
          <cell r="F5920">
            <v>35</v>
          </cell>
        </row>
        <row r="5921">
          <cell r="A5921">
            <v>51407</v>
          </cell>
          <cell r="B5921" t="str">
            <v>ENSAMLE EDUCTOR E-GAP 1GPM 290</v>
          </cell>
          <cell r="C5921">
            <v>1</v>
          </cell>
          <cell r="D5921">
            <v>1</v>
          </cell>
          <cell r="E5921" t="str">
            <v>Sobre Pedido</v>
          </cell>
          <cell r="F5921">
            <v>42</v>
          </cell>
        </row>
        <row r="5922">
          <cell r="A5922">
            <v>51408</v>
          </cell>
          <cell r="B5922" t="str">
            <v>ENSAMBLE EDUCTOR E-GAP 3.5GPM</v>
          </cell>
          <cell r="C5922">
            <v>1</v>
          </cell>
          <cell r="D5922">
            <v>1</v>
          </cell>
          <cell r="E5922" t="str">
            <v>Sobre Pedido</v>
          </cell>
          <cell r="F5922">
            <v>35</v>
          </cell>
        </row>
        <row r="5923">
          <cell r="A5923">
            <v>51409</v>
          </cell>
          <cell r="B5923" t="str">
            <v>CONECTOR DENTADO "Y" 1/4"</v>
          </cell>
          <cell r="C5923">
            <v>1</v>
          </cell>
          <cell r="D5923">
            <v>1</v>
          </cell>
          <cell r="E5923" t="str">
            <v>Sobre Pedido</v>
          </cell>
          <cell r="F5923">
            <v>28</v>
          </cell>
        </row>
        <row r="5924">
          <cell r="A5924">
            <v>51410</v>
          </cell>
          <cell r="B5924" t="str">
            <v>NUEVA ESTACION SANIT. CON KIT</v>
          </cell>
          <cell r="C5924">
            <v>1</v>
          </cell>
          <cell r="D5924">
            <v>1</v>
          </cell>
          <cell r="E5924" t="str">
            <v>Sobre Pedido</v>
          </cell>
          <cell r="F5924">
            <v>35</v>
          </cell>
        </row>
        <row r="5925">
          <cell r="A5925">
            <v>51411</v>
          </cell>
          <cell r="B5925" t="str">
            <v>904-8S VALVULA CHECK DE 1/4"</v>
          </cell>
          <cell r="C5925">
            <v>1</v>
          </cell>
          <cell r="D5925">
            <v>1</v>
          </cell>
          <cell r="E5925" t="str">
            <v>Sobre Pedido</v>
          </cell>
          <cell r="F5925">
            <v>28</v>
          </cell>
        </row>
        <row r="5926">
          <cell r="A5926">
            <v>51412</v>
          </cell>
          <cell r="B5926" t="str">
            <v>80-55-2 CODO P/DESCARGA DE1/4"</v>
          </cell>
          <cell r="C5926">
            <v>1</v>
          </cell>
          <cell r="D5926">
            <v>1</v>
          </cell>
          <cell r="E5926" t="str">
            <v>Sobre Pedido</v>
          </cell>
          <cell r="F5926">
            <v>28</v>
          </cell>
        </row>
        <row r="5927">
          <cell r="A5927">
            <v>51413</v>
          </cell>
          <cell r="B5927" t="str">
            <v>RACK PARA BOTELLAS DE 1 LT</v>
          </cell>
          <cell r="C5927">
            <v>1</v>
          </cell>
          <cell r="D5927">
            <v>1</v>
          </cell>
          <cell r="E5927" t="str">
            <v>Sobre Pedido</v>
          </cell>
          <cell r="F5927">
            <v>28</v>
          </cell>
        </row>
        <row r="5928">
          <cell r="A5928">
            <v>51414</v>
          </cell>
          <cell r="B5928" t="str">
            <v>LLAVE PARA JABONERA BLANCA</v>
          </cell>
          <cell r="C5928">
            <v>1</v>
          </cell>
          <cell r="D5928">
            <v>1</v>
          </cell>
          <cell r="E5928" t="str">
            <v>Sobre Pedido</v>
          </cell>
          <cell r="F5928">
            <v>28</v>
          </cell>
        </row>
        <row r="5929">
          <cell r="A5929">
            <v>51415</v>
          </cell>
          <cell r="B5929" t="str">
            <v>LLAVE PARA JABONERA NEGRA</v>
          </cell>
          <cell r="C5929">
            <v>1</v>
          </cell>
          <cell r="D5929">
            <v>1</v>
          </cell>
          <cell r="E5929" t="str">
            <v>Sobre Pedido</v>
          </cell>
          <cell r="F5929">
            <v>28</v>
          </cell>
        </row>
        <row r="5930">
          <cell r="A5930">
            <v>51416</v>
          </cell>
          <cell r="B5930" t="str">
            <v>PLACA DE RESPALDO JAB. BLANCA</v>
          </cell>
          <cell r="C5930">
            <v>1</v>
          </cell>
          <cell r="D5930">
            <v>1</v>
          </cell>
          <cell r="E5930" t="str">
            <v>Sobre Pedido</v>
          </cell>
          <cell r="F5930">
            <v>28</v>
          </cell>
        </row>
        <row r="5931">
          <cell r="A5931">
            <v>51417</v>
          </cell>
          <cell r="B5931" t="str">
            <v>PLACA DE RESPALDO JAB. NEGRA</v>
          </cell>
          <cell r="C5931">
            <v>1</v>
          </cell>
          <cell r="D5931">
            <v>1</v>
          </cell>
          <cell r="E5931" t="str">
            <v>Sobre Pedido</v>
          </cell>
          <cell r="F5931">
            <v>28</v>
          </cell>
        </row>
        <row r="5932">
          <cell r="A5932">
            <v>51418</v>
          </cell>
          <cell r="B5932" t="str">
            <v>EQ.DOSIF.LIQ./LIQ.NOVA (HYDRO)</v>
          </cell>
          <cell r="C5932">
            <v>1</v>
          </cell>
          <cell r="D5932">
            <v>1</v>
          </cell>
          <cell r="E5932" t="str">
            <v>Stock</v>
          </cell>
          <cell r="F5932">
            <v>8</v>
          </cell>
        </row>
        <row r="5933">
          <cell r="A5933">
            <v>51419</v>
          </cell>
          <cell r="B5933" t="str">
            <v>PUNTO DE INYECCION P/DETERGENT</v>
          </cell>
          <cell r="C5933">
            <v>1</v>
          </cell>
          <cell r="D5933">
            <v>1</v>
          </cell>
          <cell r="E5933" t="str">
            <v>Stock</v>
          </cell>
          <cell r="F5933">
            <v>28</v>
          </cell>
        </row>
        <row r="5934">
          <cell r="A5934">
            <v>51420</v>
          </cell>
          <cell r="B5934" t="str">
            <v>VALVULA CHECK P/ENJUAGUE</v>
          </cell>
          <cell r="C5934">
            <v>1</v>
          </cell>
          <cell r="D5934">
            <v>1</v>
          </cell>
          <cell r="E5934" t="str">
            <v>Sobre Pedido</v>
          </cell>
          <cell r="F5934">
            <v>28</v>
          </cell>
        </row>
        <row r="5935">
          <cell r="A5935">
            <v>51421</v>
          </cell>
          <cell r="B5935" t="str">
            <v>MANGUERAS P/DET. PAQ. C/10</v>
          </cell>
          <cell r="C5935">
            <v>1</v>
          </cell>
          <cell r="D5935">
            <v>1</v>
          </cell>
          <cell r="E5935" t="str">
            <v>Sobre Pedido</v>
          </cell>
          <cell r="F5935">
            <v>35</v>
          </cell>
        </row>
        <row r="5936">
          <cell r="A5936">
            <v>51422</v>
          </cell>
          <cell r="B5936" t="str">
            <v>MANGUERAS P/BOMBA DE ENJ.C/10</v>
          </cell>
          <cell r="C5936">
            <v>1</v>
          </cell>
          <cell r="D5936">
            <v>1</v>
          </cell>
          <cell r="E5936" t="str">
            <v>Sobre Pedido</v>
          </cell>
          <cell r="F5936">
            <v>28</v>
          </cell>
        </row>
        <row r="5937">
          <cell r="A5937">
            <v>51423</v>
          </cell>
          <cell r="B5937" t="str">
            <v>RODILLOS PARA BOMBA DE ENJ.</v>
          </cell>
          <cell r="C5937">
            <v>1</v>
          </cell>
          <cell r="D5937">
            <v>1</v>
          </cell>
          <cell r="E5937" t="str">
            <v>Sobre Pedido</v>
          </cell>
          <cell r="F5937">
            <v>28</v>
          </cell>
        </row>
        <row r="5938">
          <cell r="A5938">
            <v>51424</v>
          </cell>
          <cell r="B5938" t="str">
            <v>TAPA ROJA P/BOMBA DE ENJ.</v>
          </cell>
          <cell r="C5938">
            <v>1</v>
          </cell>
          <cell r="D5938">
            <v>1</v>
          </cell>
          <cell r="E5938" t="str">
            <v>Sobre Pedido</v>
          </cell>
          <cell r="F5938">
            <v>35</v>
          </cell>
        </row>
        <row r="5939">
          <cell r="A5939">
            <v>51425</v>
          </cell>
          <cell r="B5939" t="str">
            <v>TRANSFORMADOR 13-06394-00(HYD)</v>
          </cell>
          <cell r="C5939">
            <v>1</v>
          </cell>
          <cell r="D5939">
            <v>1</v>
          </cell>
          <cell r="E5939" t="str">
            <v>Sobre Pedido</v>
          </cell>
          <cell r="F5939">
            <v>35</v>
          </cell>
        </row>
        <row r="5940">
          <cell r="A5940">
            <v>51426</v>
          </cell>
          <cell r="B5940" t="str">
            <v>KIT MOTOR P/BOMBA DE DETERGENT</v>
          </cell>
          <cell r="C5940">
            <v>1</v>
          </cell>
          <cell r="D5940">
            <v>1</v>
          </cell>
          <cell r="E5940" t="str">
            <v>Sobre Pedido</v>
          </cell>
          <cell r="F5940">
            <v>35</v>
          </cell>
        </row>
        <row r="5941">
          <cell r="A5941">
            <v>51427</v>
          </cell>
          <cell r="B5941" t="str">
            <v>TABLILLA ELECTR. 13-06393-00</v>
          </cell>
          <cell r="C5941">
            <v>1</v>
          </cell>
          <cell r="D5941">
            <v>1</v>
          </cell>
          <cell r="E5941" t="str">
            <v>Sobre Pedido</v>
          </cell>
          <cell r="F5941">
            <v>35</v>
          </cell>
        </row>
        <row r="5942">
          <cell r="A5942">
            <v>51428</v>
          </cell>
          <cell r="B5942" t="str">
            <v>KIT DE MOTOR P/BOMBA DE ENJ.</v>
          </cell>
          <cell r="C5942">
            <v>1</v>
          </cell>
          <cell r="D5942">
            <v>1</v>
          </cell>
          <cell r="E5942" t="str">
            <v>Sobre Pedido</v>
          </cell>
          <cell r="F5942">
            <v>28</v>
          </cell>
        </row>
        <row r="5943">
          <cell r="A5943">
            <v>51429</v>
          </cell>
          <cell r="B5943" t="str">
            <v>ECLIPSE C/6 BOMBAS NOVA(HYDRO)</v>
          </cell>
          <cell r="C5943">
            <v>1</v>
          </cell>
          <cell r="D5943">
            <v>1</v>
          </cell>
          <cell r="E5943" t="str">
            <v>Sobre Pedido</v>
          </cell>
          <cell r="F5943">
            <v>28</v>
          </cell>
        </row>
        <row r="5944">
          <cell r="A5944">
            <v>51430</v>
          </cell>
          <cell r="B5944" t="str">
            <v>ORION C/7 BOMBAS 18 OZ.(HYDRO)</v>
          </cell>
          <cell r="C5944">
            <v>1</v>
          </cell>
          <cell r="D5944">
            <v>1</v>
          </cell>
          <cell r="E5944" t="str">
            <v>Sobre Pedido</v>
          </cell>
          <cell r="F5944">
            <v>35</v>
          </cell>
        </row>
        <row r="5945">
          <cell r="A5945">
            <v>51431</v>
          </cell>
          <cell r="B5945" t="str">
            <v>ORION C/7 BOMBAS 46 OZ.(HYDRO)</v>
          </cell>
          <cell r="C5945">
            <v>1</v>
          </cell>
          <cell r="D5945">
            <v>1</v>
          </cell>
          <cell r="E5945" t="str">
            <v>Sobre Pedido</v>
          </cell>
          <cell r="F5945">
            <v>35</v>
          </cell>
        </row>
        <row r="5946">
          <cell r="A5946">
            <v>51432</v>
          </cell>
          <cell r="B5946" t="str">
            <v>RESISTENCIA STANDARD PULSADOR</v>
          </cell>
          <cell r="C5946">
            <v>1</v>
          </cell>
          <cell r="D5946">
            <v>1</v>
          </cell>
          <cell r="E5946" t="str">
            <v>Sobre Pedido</v>
          </cell>
          <cell r="F5946">
            <v>21</v>
          </cell>
        </row>
        <row r="5947">
          <cell r="A5947">
            <v>51433</v>
          </cell>
          <cell r="B5947" t="str">
            <v>RESISTENCIA STANDARD AUTOMATIC</v>
          </cell>
          <cell r="C5947">
            <v>1</v>
          </cell>
          <cell r="D5947">
            <v>1</v>
          </cell>
          <cell r="E5947" t="str">
            <v>Sobre Pedido</v>
          </cell>
          <cell r="F5947">
            <v>21</v>
          </cell>
        </row>
        <row r="5948">
          <cell r="A5948">
            <v>51434</v>
          </cell>
          <cell r="B5948" t="str">
            <v>RESISTENCIA AURA PULSADOR</v>
          </cell>
          <cell r="C5948">
            <v>1</v>
          </cell>
          <cell r="D5948">
            <v>1</v>
          </cell>
          <cell r="E5948" t="str">
            <v>Sobre Pedido</v>
          </cell>
          <cell r="F5948">
            <v>21</v>
          </cell>
        </row>
        <row r="5949">
          <cell r="A5949">
            <v>51435</v>
          </cell>
          <cell r="B5949" t="str">
            <v>RESISTENCIA AURA AUTOMATICA</v>
          </cell>
          <cell r="C5949">
            <v>1</v>
          </cell>
          <cell r="D5949">
            <v>1</v>
          </cell>
          <cell r="E5949" t="str">
            <v>Sobre Pedido</v>
          </cell>
          <cell r="F5949">
            <v>21</v>
          </cell>
        </row>
        <row r="5950">
          <cell r="A5950">
            <v>51436</v>
          </cell>
          <cell r="B5950" t="str">
            <v>RESISTENCIA LINCE PULSADOR</v>
          </cell>
          <cell r="C5950">
            <v>1</v>
          </cell>
          <cell r="D5950">
            <v>1</v>
          </cell>
          <cell r="E5950" t="str">
            <v>Sobre Pedido</v>
          </cell>
          <cell r="F5950">
            <v>21</v>
          </cell>
        </row>
        <row r="5951">
          <cell r="A5951">
            <v>51437</v>
          </cell>
          <cell r="B5951" t="str">
            <v>RESISTENCIA LINCE AUTOMATICO</v>
          </cell>
          <cell r="C5951">
            <v>1</v>
          </cell>
          <cell r="D5951">
            <v>1</v>
          </cell>
          <cell r="E5951" t="str">
            <v>Sobre Pedido</v>
          </cell>
          <cell r="F5951">
            <v>35</v>
          </cell>
        </row>
        <row r="5952">
          <cell r="A5952">
            <v>51438</v>
          </cell>
          <cell r="B5952" t="str">
            <v>RESISTENCIA IBERO PULSADOR</v>
          </cell>
          <cell r="C5952">
            <v>1</v>
          </cell>
          <cell r="D5952">
            <v>1</v>
          </cell>
          <cell r="E5952" t="str">
            <v>Sobre Pedido</v>
          </cell>
          <cell r="F5952">
            <v>28</v>
          </cell>
        </row>
        <row r="5953">
          <cell r="A5953">
            <v>51439</v>
          </cell>
          <cell r="B5953" t="str">
            <v>RESISTENCIA IBERO AUTOMATICO</v>
          </cell>
          <cell r="C5953">
            <v>1</v>
          </cell>
          <cell r="D5953">
            <v>1</v>
          </cell>
          <cell r="E5953" t="str">
            <v>Sobre Pedido</v>
          </cell>
          <cell r="F5953">
            <v>28</v>
          </cell>
        </row>
        <row r="5954">
          <cell r="A5954">
            <v>51440</v>
          </cell>
          <cell r="B5954" t="str">
            <v>SENSOR AURA AUTOMATICO</v>
          </cell>
          <cell r="C5954">
            <v>1</v>
          </cell>
          <cell r="D5954">
            <v>1</v>
          </cell>
          <cell r="E5954" t="str">
            <v>Sobre Pedido</v>
          </cell>
          <cell r="F5954">
            <v>21</v>
          </cell>
        </row>
        <row r="5955">
          <cell r="A5955">
            <v>51441</v>
          </cell>
          <cell r="B5955" t="str">
            <v>SENSOR LINCE AUTOMATICO</v>
          </cell>
          <cell r="C5955">
            <v>1</v>
          </cell>
          <cell r="D5955">
            <v>1</v>
          </cell>
          <cell r="E5955" t="str">
            <v>Sobre Pedido</v>
          </cell>
          <cell r="F5955">
            <v>21</v>
          </cell>
        </row>
        <row r="5956">
          <cell r="A5956">
            <v>51442</v>
          </cell>
          <cell r="B5956" t="str">
            <v>KIT SENSOR/CIRCUITO IBERO AUTO</v>
          </cell>
          <cell r="C5956">
            <v>1</v>
          </cell>
          <cell r="D5956">
            <v>1</v>
          </cell>
          <cell r="E5956" t="str">
            <v>Sobre Pedido</v>
          </cell>
          <cell r="F5956">
            <v>28</v>
          </cell>
        </row>
        <row r="5957">
          <cell r="A5957">
            <v>51443</v>
          </cell>
          <cell r="B5957" t="str">
            <v>CUBIERTA STANDARD PULSADOR</v>
          </cell>
          <cell r="C5957">
            <v>1</v>
          </cell>
          <cell r="D5957">
            <v>1</v>
          </cell>
          <cell r="E5957" t="str">
            <v>Sobre Pedido</v>
          </cell>
          <cell r="F5957">
            <v>21</v>
          </cell>
        </row>
        <row r="5958">
          <cell r="A5958">
            <v>51444</v>
          </cell>
          <cell r="B5958" t="str">
            <v>CUBIERTA STANDARD AUTOMATICO</v>
          </cell>
          <cell r="C5958">
            <v>1</v>
          </cell>
          <cell r="D5958">
            <v>1</v>
          </cell>
          <cell r="E5958" t="str">
            <v>Sobre Pedido</v>
          </cell>
          <cell r="F5958">
            <v>21</v>
          </cell>
        </row>
        <row r="5959">
          <cell r="A5959">
            <v>51445</v>
          </cell>
          <cell r="B5959" t="str">
            <v>CUBIERTA AURA AUTOMATICO</v>
          </cell>
          <cell r="C5959">
            <v>1</v>
          </cell>
          <cell r="D5959">
            <v>1</v>
          </cell>
          <cell r="E5959" t="str">
            <v>Sobre Pedido</v>
          </cell>
          <cell r="F5959">
            <v>21</v>
          </cell>
        </row>
        <row r="5960">
          <cell r="A5960">
            <v>51446</v>
          </cell>
          <cell r="B5960" t="str">
            <v>CUBIERTA LINCE PULSADOR</v>
          </cell>
          <cell r="C5960">
            <v>1</v>
          </cell>
          <cell r="D5960">
            <v>1</v>
          </cell>
          <cell r="E5960" t="str">
            <v>Sobre Pedido</v>
          </cell>
          <cell r="F5960">
            <v>21</v>
          </cell>
        </row>
        <row r="5961">
          <cell r="A5961">
            <v>51447</v>
          </cell>
          <cell r="B5961" t="str">
            <v>CUBIERTA LINCE AUTOMATICO</v>
          </cell>
          <cell r="C5961">
            <v>1</v>
          </cell>
          <cell r="D5961">
            <v>1</v>
          </cell>
          <cell r="E5961" t="str">
            <v>Sobre Pedido</v>
          </cell>
          <cell r="F5961">
            <v>21</v>
          </cell>
        </row>
        <row r="5962">
          <cell r="A5962">
            <v>51448</v>
          </cell>
          <cell r="B5962" t="str">
            <v>CUBIERTA IBERO PULSADOR</v>
          </cell>
          <cell r="C5962">
            <v>1</v>
          </cell>
          <cell r="D5962">
            <v>1</v>
          </cell>
          <cell r="E5962" t="str">
            <v>Sobre Pedido</v>
          </cell>
          <cell r="F5962">
            <v>28</v>
          </cell>
        </row>
        <row r="5963">
          <cell r="A5963">
            <v>51449</v>
          </cell>
          <cell r="B5963" t="str">
            <v>CUBIERTA IBERO AUTOMATICO</v>
          </cell>
          <cell r="C5963">
            <v>1</v>
          </cell>
          <cell r="D5963">
            <v>1</v>
          </cell>
          <cell r="E5963" t="str">
            <v>Sobre Pedido</v>
          </cell>
          <cell r="F5963">
            <v>28</v>
          </cell>
        </row>
        <row r="5964">
          <cell r="A5964">
            <v>51450</v>
          </cell>
          <cell r="B5964" t="str">
            <v>BASE STANDARD PULSADOR</v>
          </cell>
          <cell r="C5964">
            <v>1</v>
          </cell>
          <cell r="D5964">
            <v>1</v>
          </cell>
          <cell r="E5964" t="str">
            <v>Sobre Pedido</v>
          </cell>
          <cell r="F5964">
            <v>21</v>
          </cell>
        </row>
        <row r="5965">
          <cell r="A5965">
            <v>51451</v>
          </cell>
          <cell r="B5965" t="str">
            <v>BASE STANDARD AUTOMATICO</v>
          </cell>
          <cell r="C5965">
            <v>1</v>
          </cell>
          <cell r="D5965">
            <v>1</v>
          </cell>
          <cell r="E5965" t="str">
            <v>Sobre Pedido</v>
          </cell>
          <cell r="F5965">
            <v>21</v>
          </cell>
        </row>
        <row r="5966">
          <cell r="A5966">
            <v>51452</v>
          </cell>
          <cell r="B5966" t="str">
            <v>BASE AURA PULSADOR</v>
          </cell>
          <cell r="C5966">
            <v>1</v>
          </cell>
          <cell r="D5966">
            <v>1</v>
          </cell>
          <cell r="E5966" t="str">
            <v>Sobre Pedido</v>
          </cell>
          <cell r="F5966">
            <v>21</v>
          </cell>
        </row>
        <row r="5967">
          <cell r="A5967">
            <v>51453</v>
          </cell>
          <cell r="B5967" t="str">
            <v>BASE AURA AUTOMATICO</v>
          </cell>
          <cell r="C5967">
            <v>1</v>
          </cell>
          <cell r="D5967">
            <v>1</v>
          </cell>
          <cell r="E5967" t="str">
            <v>Sobre Pedido</v>
          </cell>
          <cell r="F5967">
            <v>21</v>
          </cell>
        </row>
        <row r="5968">
          <cell r="A5968">
            <v>51454</v>
          </cell>
          <cell r="B5968" t="str">
            <v>BASE LINCE PULSADOR</v>
          </cell>
          <cell r="C5968">
            <v>1</v>
          </cell>
          <cell r="D5968">
            <v>1</v>
          </cell>
          <cell r="E5968" t="str">
            <v>Sobre Pedido</v>
          </cell>
          <cell r="F5968">
            <v>21</v>
          </cell>
        </row>
        <row r="5969">
          <cell r="A5969">
            <v>51455</v>
          </cell>
          <cell r="B5969" t="str">
            <v>BASE LINCE AUTOMATICO</v>
          </cell>
          <cell r="C5969">
            <v>1</v>
          </cell>
          <cell r="D5969">
            <v>1</v>
          </cell>
          <cell r="E5969" t="str">
            <v>Sobre Pedido</v>
          </cell>
          <cell r="F5969">
            <v>21</v>
          </cell>
        </row>
        <row r="5970">
          <cell r="A5970">
            <v>51456</v>
          </cell>
          <cell r="B5970" t="str">
            <v>BASE IBERO PULSADOR</v>
          </cell>
          <cell r="C5970">
            <v>1</v>
          </cell>
          <cell r="D5970">
            <v>1</v>
          </cell>
          <cell r="E5970" t="str">
            <v>Sobre Pedido</v>
          </cell>
          <cell r="F5970">
            <v>28</v>
          </cell>
        </row>
        <row r="5971">
          <cell r="A5971">
            <v>51457</v>
          </cell>
          <cell r="B5971" t="str">
            <v>BASE IBERO AUTOMATICO</v>
          </cell>
          <cell r="C5971">
            <v>1</v>
          </cell>
          <cell r="D5971">
            <v>1</v>
          </cell>
          <cell r="E5971" t="str">
            <v>Sobre Pedido</v>
          </cell>
          <cell r="F5971">
            <v>28</v>
          </cell>
        </row>
        <row r="5972">
          <cell r="A5972">
            <v>51458</v>
          </cell>
          <cell r="B5972" t="str">
            <v>CIRCUITO STANDARD AUTOMATICO</v>
          </cell>
          <cell r="C5972">
            <v>1</v>
          </cell>
          <cell r="D5972">
            <v>1</v>
          </cell>
          <cell r="E5972" t="str">
            <v>Sobre Pedido</v>
          </cell>
          <cell r="F5972">
            <v>21</v>
          </cell>
        </row>
        <row r="5973">
          <cell r="A5973">
            <v>51459</v>
          </cell>
          <cell r="B5973" t="str">
            <v>CIRCUITO AURA AUTOMATICO</v>
          </cell>
          <cell r="C5973">
            <v>1</v>
          </cell>
          <cell r="D5973">
            <v>1</v>
          </cell>
          <cell r="E5973" t="str">
            <v>Sobre Pedido</v>
          </cell>
          <cell r="F5973">
            <v>21</v>
          </cell>
        </row>
        <row r="5974">
          <cell r="A5974">
            <v>51460</v>
          </cell>
          <cell r="B5974" t="str">
            <v>CIRCUITO LINCE AUTOMATICO</v>
          </cell>
          <cell r="C5974">
            <v>1</v>
          </cell>
          <cell r="D5974">
            <v>1</v>
          </cell>
          <cell r="E5974" t="str">
            <v>Sobre Pedido</v>
          </cell>
          <cell r="F5974">
            <v>35</v>
          </cell>
        </row>
        <row r="5975">
          <cell r="A5975">
            <v>51461</v>
          </cell>
          <cell r="B5975" t="str">
            <v>CIRCUITO IBERO AUTOMATICO</v>
          </cell>
          <cell r="C5975">
            <v>1</v>
          </cell>
          <cell r="D5975">
            <v>1</v>
          </cell>
          <cell r="E5975" t="str">
            <v>Sobre Pedido</v>
          </cell>
          <cell r="F5975">
            <v>21</v>
          </cell>
        </row>
        <row r="5976">
          <cell r="A5976">
            <v>51462</v>
          </cell>
          <cell r="B5976" t="str">
            <v>TEMPORIZADOR STANDARD PULSADOR</v>
          </cell>
          <cell r="C5976">
            <v>1</v>
          </cell>
          <cell r="D5976">
            <v>1</v>
          </cell>
          <cell r="E5976" t="str">
            <v>Sobre Pedido</v>
          </cell>
          <cell r="F5976">
            <v>21</v>
          </cell>
        </row>
        <row r="5977">
          <cell r="A5977">
            <v>51463</v>
          </cell>
          <cell r="B5977" t="str">
            <v>TEMPORIZADOR AURA PULSADOR</v>
          </cell>
          <cell r="C5977">
            <v>1</v>
          </cell>
          <cell r="D5977">
            <v>1</v>
          </cell>
          <cell r="E5977" t="str">
            <v>Sobre Pedido</v>
          </cell>
          <cell r="F5977">
            <v>21</v>
          </cell>
        </row>
        <row r="5978">
          <cell r="A5978">
            <v>51464</v>
          </cell>
          <cell r="B5978" t="str">
            <v>TEMPORIZADOR LINCE PULSADOR</v>
          </cell>
          <cell r="C5978">
            <v>1</v>
          </cell>
          <cell r="D5978">
            <v>1</v>
          </cell>
          <cell r="E5978" t="str">
            <v>Sobre Pedido</v>
          </cell>
          <cell r="F5978">
            <v>21</v>
          </cell>
        </row>
        <row r="5979">
          <cell r="A5979">
            <v>51465</v>
          </cell>
          <cell r="B5979" t="str">
            <v>TEMPORIZADOR IBERO PULSADOR</v>
          </cell>
          <cell r="C5979">
            <v>1</v>
          </cell>
          <cell r="D5979">
            <v>1</v>
          </cell>
          <cell r="E5979" t="str">
            <v>Sobre Pedido</v>
          </cell>
          <cell r="F5979">
            <v>35</v>
          </cell>
        </row>
        <row r="5980">
          <cell r="A5980">
            <v>51466</v>
          </cell>
          <cell r="B5980" t="str">
            <v>CONECTOR P/DESCARGA DE DET.LIQ</v>
          </cell>
          <cell r="C5980">
            <v>1</v>
          </cell>
          <cell r="D5980">
            <v>1</v>
          </cell>
          <cell r="E5980" t="str">
            <v>Stock</v>
          </cell>
          <cell r="F5980">
            <v>8</v>
          </cell>
        </row>
        <row r="5981">
          <cell r="A5981">
            <v>51467</v>
          </cell>
          <cell r="B5981" t="str">
            <v>CABLE J1 30 PIES</v>
          </cell>
          <cell r="C5981">
            <v>1</v>
          </cell>
          <cell r="D5981">
            <v>1</v>
          </cell>
          <cell r="E5981" t="str">
            <v>Stock</v>
          </cell>
          <cell r="F5981">
            <v>28</v>
          </cell>
        </row>
        <row r="5982">
          <cell r="A5982">
            <v>51468</v>
          </cell>
          <cell r="B5982" t="str">
            <v>TAPA DE BOTELLA ODYSSEY</v>
          </cell>
          <cell r="C5982">
            <v>1</v>
          </cell>
          <cell r="D5982">
            <v>1</v>
          </cell>
          <cell r="E5982" t="str">
            <v>Stock</v>
          </cell>
          <cell r="F5982">
            <v>28</v>
          </cell>
        </row>
        <row r="5983">
          <cell r="A5983">
            <v>51469</v>
          </cell>
          <cell r="B5983" t="str">
            <v>BOTELLA ODYSSEY</v>
          </cell>
          <cell r="C5983">
            <v>1</v>
          </cell>
          <cell r="D5983">
            <v>1</v>
          </cell>
          <cell r="E5983" t="str">
            <v>Stock</v>
          </cell>
          <cell r="F5983">
            <v>28</v>
          </cell>
        </row>
        <row r="5984">
          <cell r="A5984">
            <v>51470</v>
          </cell>
          <cell r="B5984" t="str">
            <v>PIJA ODYSSEY</v>
          </cell>
          <cell r="C5984">
            <v>1</v>
          </cell>
          <cell r="D5984">
            <v>1</v>
          </cell>
          <cell r="E5984" t="str">
            <v>Stock</v>
          </cell>
          <cell r="F5984">
            <v>28</v>
          </cell>
        </row>
        <row r="5985">
          <cell r="A5985">
            <v>51471</v>
          </cell>
          <cell r="B5985" t="str">
            <v>AJUSTADOR DE FLUJO ODYSSEY</v>
          </cell>
          <cell r="C5985">
            <v>1</v>
          </cell>
          <cell r="D5985">
            <v>1</v>
          </cell>
          <cell r="E5985" t="str">
            <v>Stock</v>
          </cell>
          <cell r="F5985">
            <v>28</v>
          </cell>
        </row>
        <row r="5986">
          <cell r="A5986">
            <v>51472</v>
          </cell>
          <cell r="B5986" t="str">
            <v>TUBO J ODYSSEY</v>
          </cell>
          <cell r="C5986">
            <v>1</v>
          </cell>
          <cell r="D5986">
            <v>1</v>
          </cell>
          <cell r="E5986" t="str">
            <v>Stock</v>
          </cell>
          <cell r="F5986">
            <v>28</v>
          </cell>
        </row>
        <row r="5987">
          <cell r="A5987">
            <v>51473</v>
          </cell>
          <cell r="B5987" t="str">
            <v>ALAMBRE ODYSSEY</v>
          </cell>
          <cell r="C5987">
            <v>1</v>
          </cell>
          <cell r="D5987">
            <v>1</v>
          </cell>
          <cell r="E5987" t="str">
            <v>Stock</v>
          </cell>
          <cell r="F5987">
            <v>28</v>
          </cell>
        </row>
        <row r="5988">
          <cell r="A5988">
            <v>51474</v>
          </cell>
          <cell r="B5988" t="str">
            <v>MECHA ODYSSEY</v>
          </cell>
          <cell r="C5988">
            <v>1</v>
          </cell>
          <cell r="D5988">
            <v>1</v>
          </cell>
          <cell r="E5988" t="str">
            <v>Stock</v>
          </cell>
          <cell r="F5988">
            <v>28</v>
          </cell>
        </row>
        <row r="5989">
          <cell r="A5989">
            <v>51475</v>
          </cell>
          <cell r="B5989" t="str">
            <v>TUBO ODYSSEY</v>
          </cell>
          <cell r="C5989">
            <v>1</v>
          </cell>
          <cell r="D5989">
            <v>1</v>
          </cell>
          <cell r="E5989" t="str">
            <v>Stock</v>
          </cell>
          <cell r="F5989">
            <v>28</v>
          </cell>
        </row>
        <row r="5990">
          <cell r="A5990">
            <v>51476</v>
          </cell>
          <cell r="B5990" t="str">
            <v>CONTENEDOR ODYSSEY</v>
          </cell>
          <cell r="C5990">
            <v>1</v>
          </cell>
          <cell r="D5990">
            <v>1</v>
          </cell>
          <cell r="E5990" t="str">
            <v>Stock</v>
          </cell>
          <cell r="F5990">
            <v>28</v>
          </cell>
        </row>
        <row r="5991">
          <cell r="A5991">
            <v>51477</v>
          </cell>
          <cell r="B5991" t="str">
            <v>ODOCONTROL LGS ODYSSEY</v>
          </cell>
          <cell r="C5991">
            <v>12</v>
          </cell>
          <cell r="D5991">
            <v>12</v>
          </cell>
          <cell r="E5991" t="str">
            <v>Stock</v>
          </cell>
          <cell r="F5991">
            <v>14</v>
          </cell>
        </row>
        <row r="5992">
          <cell r="A5992">
            <v>51478</v>
          </cell>
          <cell r="B5992" t="str">
            <v>1550 LAVADORA ALFOMBRAS CONCOR</v>
          </cell>
          <cell r="C5992">
            <v>1</v>
          </cell>
          <cell r="D5992">
            <v>1</v>
          </cell>
          <cell r="E5992" t="str">
            <v>Stock</v>
          </cell>
          <cell r="F5992">
            <v>28</v>
          </cell>
        </row>
        <row r="5993">
          <cell r="A5993">
            <v>51479</v>
          </cell>
          <cell r="B5993" t="str">
            <v>TAPA C/LOGO P/JABONERA ESPUMAD</v>
          </cell>
          <cell r="C5993">
            <v>1</v>
          </cell>
          <cell r="D5993">
            <v>1</v>
          </cell>
          <cell r="E5993" t="str">
            <v>Sobre Pedido</v>
          </cell>
          <cell r="F5993">
            <v>28</v>
          </cell>
        </row>
        <row r="5994">
          <cell r="A5994">
            <v>51480</v>
          </cell>
          <cell r="B5994" t="str">
            <v>PROGRAMADOR/CONTROlADOR TOTAL</v>
          </cell>
          <cell r="C5994">
            <v>1</v>
          </cell>
          <cell r="D5994">
            <v>1</v>
          </cell>
          <cell r="E5994" t="str">
            <v>Sobre Pedido</v>
          </cell>
          <cell r="F5994">
            <v>35</v>
          </cell>
        </row>
        <row r="5995">
          <cell r="A5995">
            <v>51481</v>
          </cell>
          <cell r="B5995" t="str">
            <v>03-03609-02 INTERFASE DE SEÑA</v>
          </cell>
          <cell r="C5995">
            <v>1</v>
          </cell>
          <cell r="D5995">
            <v>1</v>
          </cell>
          <cell r="E5995" t="str">
            <v>Sobre Pedido</v>
          </cell>
          <cell r="F5995">
            <v>28</v>
          </cell>
        </row>
        <row r="5996">
          <cell r="A5996">
            <v>51482</v>
          </cell>
          <cell r="B5996" t="str">
            <v>13-05516-150 CABLE J1 15 PIES</v>
          </cell>
          <cell r="C5996">
            <v>1</v>
          </cell>
          <cell r="D5996">
            <v>1</v>
          </cell>
          <cell r="E5996" t="str">
            <v>Sobre Pedido</v>
          </cell>
          <cell r="F5996">
            <v>28</v>
          </cell>
        </row>
        <row r="5997">
          <cell r="A5997">
            <v>51483</v>
          </cell>
          <cell r="B5997" t="str">
            <v>13-03312-30 CABLE J1 30 KIT</v>
          </cell>
          <cell r="C5997">
            <v>1</v>
          </cell>
          <cell r="D5997">
            <v>1</v>
          </cell>
          <cell r="E5997" t="str">
            <v>Sobre Pedido</v>
          </cell>
          <cell r="F5997">
            <v>28</v>
          </cell>
        </row>
        <row r="5998">
          <cell r="A5998">
            <v>51484</v>
          </cell>
          <cell r="B5998" t="str">
            <v>13-05516-075 CABLE J2 7.5 PIES</v>
          </cell>
          <cell r="C5998">
            <v>1</v>
          </cell>
          <cell r="D5998">
            <v>1</v>
          </cell>
          <cell r="E5998" t="str">
            <v>Sobre Pedido</v>
          </cell>
          <cell r="F5998">
            <v>28</v>
          </cell>
        </row>
        <row r="5999">
          <cell r="A5999">
            <v>51485</v>
          </cell>
          <cell r="B5999" t="str">
            <v>50-04880-11 TABLILLA ELECTRONI</v>
          </cell>
          <cell r="C5999">
            <v>1</v>
          </cell>
          <cell r="D5999">
            <v>1</v>
          </cell>
          <cell r="E5999" t="str">
            <v>Sobre Pedido</v>
          </cell>
          <cell r="F5999">
            <v>28</v>
          </cell>
        </row>
        <row r="6000">
          <cell r="A6000">
            <v>51486</v>
          </cell>
          <cell r="B6000" t="str">
            <v>13-06151-01 JUEGO DE MOTOR Y</v>
          </cell>
          <cell r="C6000">
            <v>1</v>
          </cell>
          <cell r="D6000">
            <v>1</v>
          </cell>
          <cell r="E6000" t="str">
            <v>Sobre Pedido</v>
          </cell>
          <cell r="F6000">
            <v>28</v>
          </cell>
        </row>
        <row r="6001">
          <cell r="A6001">
            <v>51487</v>
          </cell>
          <cell r="B6001" t="str">
            <v>13-06620-00 TAPA FRONTAL DE LA</v>
          </cell>
          <cell r="C6001">
            <v>1</v>
          </cell>
          <cell r="D6001">
            <v>1</v>
          </cell>
          <cell r="E6001" t="str">
            <v>Sobre Pedido</v>
          </cell>
          <cell r="F6001">
            <v>28</v>
          </cell>
        </row>
        <row r="6002">
          <cell r="A6002">
            <v>51488</v>
          </cell>
          <cell r="B6002" t="str">
            <v>13-06620-01 TAPA TRASERA DE LA</v>
          </cell>
          <cell r="C6002">
            <v>1</v>
          </cell>
          <cell r="D6002">
            <v>1</v>
          </cell>
          <cell r="E6002" t="str">
            <v>Sobre Pedido</v>
          </cell>
          <cell r="F6002">
            <v>28</v>
          </cell>
        </row>
        <row r="6003">
          <cell r="A6003">
            <v>51489</v>
          </cell>
          <cell r="B6003" t="str">
            <v>13-06621-00 RODILLOS DE LA BOM</v>
          </cell>
          <cell r="C6003">
            <v>1</v>
          </cell>
          <cell r="D6003">
            <v>1</v>
          </cell>
          <cell r="E6003" t="str">
            <v>Sobre Pedido</v>
          </cell>
          <cell r="F6003">
            <v>28</v>
          </cell>
        </row>
        <row r="6004">
          <cell r="A6004">
            <v>51490</v>
          </cell>
          <cell r="B6004" t="str">
            <v>13-06622-01 MOTOR DE LA BOMBA</v>
          </cell>
          <cell r="C6004">
            <v>1</v>
          </cell>
          <cell r="D6004">
            <v>1</v>
          </cell>
          <cell r="E6004" t="str">
            <v>Sobre Pedido</v>
          </cell>
          <cell r="F6004">
            <v>28</v>
          </cell>
        </row>
        <row r="6005">
          <cell r="A6005">
            <v>51491</v>
          </cell>
          <cell r="B6005" t="str">
            <v>13-06619-00 JUEGO DE BOMBA CON</v>
          </cell>
          <cell r="C6005">
            <v>1</v>
          </cell>
          <cell r="D6005">
            <v>1</v>
          </cell>
          <cell r="E6005" t="str">
            <v>Sobre Pedido</v>
          </cell>
          <cell r="F6005">
            <v>28</v>
          </cell>
        </row>
        <row r="6006">
          <cell r="A6006">
            <v>51492</v>
          </cell>
          <cell r="B6006" t="str">
            <v>13-07996-10 MANGUERA DE LA</v>
          </cell>
          <cell r="C6006">
            <v>1</v>
          </cell>
          <cell r="D6006">
            <v>1</v>
          </cell>
          <cell r="E6006" t="str">
            <v>Sobre Pedido</v>
          </cell>
          <cell r="F6006">
            <v>35</v>
          </cell>
        </row>
        <row r="6007">
          <cell r="A6007">
            <v>51493</v>
          </cell>
          <cell r="B6007" t="str">
            <v>13-03313-03 JUEGO DE MOTOR Y</v>
          </cell>
          <cell r="C6007">
            <v>1</v>
          </cell>
          <cell r="D6007">
            <v>1</v>
          </cell>
          <cell r="E6007" t="str">
            <v>Sobre Pedido</v>
          </cell>
          <cell r="F6007">
            <v>28</v>
          </cell>
        </row>
        <row r="6008">
          <cell r="A6008">
            <v>51494</v>
          </cell>
          <cell r="B6008" t="str">
            <v>03-03156-02 TAPA FRONTAL DE LA</v>
          </cell>
          <cell r="C6008">
            <v>1</v>
          </cell>
          <cell r="D6008">
            <v>1</v>
          </cell>
          <cell r="E6008" t="str">
            <v>Sobre Pedido</v>
          </cell>
          <cell r="F6008">
            <v>28</v>
          </cell>
        </row>
        <row r="6009">
          <cell r="A6009">
            <v>51495</v>
          </cell>
          <cell r="B6009" t="str">
            <v>03-03155-01 TAPA TRASERA DE LA</v>
          </cell>
          <cell r="C6009">
            <v>1</v>
          </cell>
          <cell r="D6009">
            <v>1</v>
          </cell>
          <cell r="E6009" t="str">
            <v>Sobre Pedido</v>
          </cell>
          <cell r="F6009">
            <v>28</v>
          </cell>
        </row>
        <row r="6010">
          <cell r="A6010">
            <v>51496</v>
          </cell>
          <cell r="B6010" t="str">
            <v>03-03157-02 RODILLOS DE LA BOM</v>
          </cell>
          <cell r="C6010">
            <v>1</v>
          </cell>
          <cell r="D6010">
            <v>1</v>
          </cell>
          <cell r="E6010" t="str">
            <v>Sobre Pedido</v>
          </cell>
          <cell r="F6010">
            <v>28</v>
          </cell>
        </row>
        <row r="6011">
          <cell r="A6011">
            <v>51497</v>
          </cell>
          <cell r="B6011" t="str">
            <v>13-03206-01 MOTOR DE LA BOMBA</v>
          </cell>
          <cell r="C6011">
            <v>1</v>
          </cell>
          <cell r="D6011">
            <v>1</v>
          </cell>
          <cell r="E6011" t="str">
            <v>Sobre Pedido</v>
          </cell>
          <cell r="F6011">
            <v>35</v>
          </cell>
        </row>
        <row r="6012">
          <cell r="A6012">
            <v>51498</v>
          </cell>
          <cell r="B6012" t="str">
            <v>13-04204-02 JUEGO DE BOMBA</v>
          </cell>
          <cell r="C6012">
            <v>1</v>
          </cell>
          <cell r="D6012">
            <v>1</v>
          </cell>
          <cell r="E6012" t="str">
            <v>Sobre Pedido</v>
          </cell>
          <cell r="F6012">
            <v>28</v>
          </cell>
        </row>
        <row r="6013">
          <cell r="A6013">
            <v>51499</v>
          </cell>
          <cell r="B6013" t="str">
            <v>13-07984-10 MANGUERA PARA LA</v>
          </cell>
          <cell r="C6013">
            <v>1</v>
          </cell>
          <cell r="D6013">
            <v>1</v>
          </cell>
          <cell r="E6013" t="str">
            <v>Sobre Pedido</v>
          </cell>
          <cell r="F6013">
            <v>35</v>
          </cell>
        </row>
        <row r="6014">
          <cell r="A6014">
            <v>51500</v>
          </cell>
          <cell r="B6014" t="str">
            <v>49-04802-00 REGULADOR DE PRE</v>
          </cell>
          <cell r="C6014">
            <v>1</v>
          </cell>
          <cell r="D6014">
            <v>1</v>
          </cell>
          <cell r="E6014" t="str">
            <v>Sobre Pedido</v>
          </cell>
          <cell r="F6014">
            <v>35</v>
          </cell>
        </row>
        <row r="6015">
          <cell r="A6015">
            <v>51501</v>
          </cell>
          <cell r="B6015" t="str">
            <v>49-04803-00 VALVULA SOLENOIDE</v>
          </cell>
          <cell r="C6015">
            <v>1</v>
          </cell>
          <cell r="D6015">
            <v>1</v>
          </cell>
          <cell r="E6015" t="str">
            <v>Sobre Pedido</v>
          </cell>
          <cell r="F6015">
            <v>35</v>
          </cell>
        </row>
        <row r="6016">
          <cell r="A6016">
            <v>51502</v>
          </cell>
          <cell r="B6016" t="str">
            <v>SENSOR DE FLUJO  13-04787-00</v>
          </cell>
          <cell r="C6016">
            <v>1</v>
          </cell>
          <cell r="D6016">
            <v>1</v>
          </cell>
          <cell r="E6016" t="str">
            <v>Sobre Pedido</v>
          </cell>
          <cell r="F6016">
            <v>35</v>
          </cell>
        </row>
        <row r="6017">
          <cell r="A6017">
            <v>51503</v>
          </cell>
          <cell r="B6017" t="str">
            <v>41-04207-46 VALVULA ANTIRETORN</v>
          </cell>
          <cell r="C6017">
            <v>1</v>
          </cell>
          <cell r="D6017">
            <v>1</v>
          </cell>
          <cell r="E6017" t="str">
            <v>Sobre Pedido</v>
          </cell>
          <cell r="F6017">
            <v>35</v>
          </cell>
        </row>
        <row r="6018">
          <cell r="A6018">
            <v>51504</v>
          </cell>
          <cell r="B6018" t="str">
            <v>13-06094-00 RODILLOS P/ BOMBAS</v>
          </cell>
          <cell r="C6018">
            <v>1</v>
          </cell>
          <cell r="D6018">
            <v>1</v>
          </cell>
          <cell r="E6018" t="str">
            <v>Sobre Pedido</v>
          </cell>
          <cell r="F6018">
            <v>35</v>
          </cell>
        </row>
        <row r="6019">
          <cell r="A6019">
            <v>51505</v>
          </cell>
          <cell r="B6019" t="str">
            <v>13-05980-02 TABLILLA ELECTRONI</v>
          </cell>
          <cell r="C6019">
            <v>1</v>
          </cell>
          <cell r="D6019">
            <v>1</v>
          </cell>
          <cell r="E6019" t="str">
            <v>Sobre Pedido</v>
          </cell>
          <cell r="F6019">
            <v>35</v>
          </cell>
        </row>
        <row r="6020">
          <cell r="A6020">
            <v>51506</v>
          </cell>
          <cell r="B6020" t="str">
            <v>03-05516-150 CABLE J1 5 MT</v>
          </cell>
          <cell r="C6020">
            <v>1</v>
          </cell>
          <cell r="D6020">
            <v>1</v>
          </cell>
          <cell r="E6020" t="str">
            <v>Sobre Pedido</v>
          </cell>
          <cell r="F6020">
            <v>35</v>
          </cell>
        </row>
        <row r="6021">
          <cell r="A6021">
            <v>51507</v>
          </cell>
          <cell r="B6021" t="str">
            <v>13-05516-300 CABLE J1 10 MT</v>
          </cell>
          <cell r="C6021">
            <v>1</v>
          </cell>
          <cell r="D6021">
            <v>1</v>
          </cell>
          <cell r="E6021" t="str">
            <v>Sobre Pedido</v>
          </cell>
          <cell r="F6021">
            <v>28</v>
          </cell>
        </row>
        <row r="6022">
          <cell r="A6022">
            <v>51508</v>
          </cell>
          <cell r="B6022" t="str">
            <v>13-05516-075 CABLE J2 7.5 PIES</v>
          </cell>
          <cell r="C6022">
            <v>1</v>
          </cell>
          <cell r="D6022">
            <v>1</v>
          </cell>
          <cell r="E6022" t="str">
            <v>Sobre Pedido</v>
          </cell>
          <cell r="F6022">
            <v>28</v>
          </cell>
        </row>
        <row r="6023">
          <cell r="A6023">
            <v>51509</v>
          </cell>
          <cell r="B6023" t="str">
            <v>13-06143-01 MOTOR 115 V.</v>
          </cell>
          <cell r="C6023">
            <v>1</v>
          </cell>
          <cell r="D6023">
            <v>1</v>
          </cell>
          <cell r="E6023" t="str">
            <v>Sobre Pedido</v>
          </cell>
          <cell r="F6023">
            <v>28</v>
          </cell>
        </row>
        <row r="6024">
          <cell r="A6024">
            <v>51510</v>
          </cell>
          <cell r="B6024" t="str">
            <v>13-06143-02 MOTOR 208 V.</v>
          </cell>
          <cell r="C6024">
            <v>1</v>
          </cell>
          <cell r="D6024">
            <v>1</v>
          </cell>
          <cell r="E6024" t="str">
            <v>Sobre Pedido</v>
          </cell>
          <cell r="F6024">
            <v>28</v>
          </cell>
        </row>
        <row r="6025">
          <cell r="A6025">
            <v>51511</v>
          </cell>
          <cell r="B6025" t="str">
            <v>13-06720-10 MANGUERA EPDM-642</v>
          </cell>
          <cell r="C6025">
            <v>1</v>
          </cell>
          <cell r="D6025">
            <v>1</v>
          </cell>
          <cell r="E6025" t="str">
            <v>Sobre Pedido</v>
          </cell>
          <cell r="F6025">
            <v>28</v>
          </cell>
        </row>
        <row r="6026">
          <cell r="A6026">
            <v>51512</v>
          </cell>
          <cell r="B6026" t="str">
            <v>13-06720-25 MANGUERA EPDM-642</v>
          </cell>
          <cell r="C6026">
            <v>1</v>
          </cell>
          <cell r="D6026">
            <v>1</v>
          </cell>
          <cell r="E6026" t="str">
            <v>Sobre Pedido</v>
          </cell>
          <cell r="F6026">
            <v>28</v>
          </cell>
        </row>
        <row r="6027">
          <cell r="A6027">
            <v>51513</v>
          </cell>
          <cell r="B6027" t="str">
            <v>13-06720-100 MANGUERA EPDM-642</v>
          </cell>
          <cell r="C6027">
            <v>1</v>
          </cell>
          <cell r="D6027">
            <v>1</v>
          </cell>
          <cell r="E6027" t="str">
            <v>Stock</v>
          </cell>
          <cell r="F6027">
            <v>8</v>
          </cell>
        </row>
        <row r="6028">
          <cell r="A6028">
            <v>51514</v>
          </cell>
          <cell r="B6028" t="str">
            <v>01-05970-00 PROGRAMADOR METRIC</v>
          </cell>
          <cell r="C6028">
            <v>1</v>
          </cell>
          <cell r="D6028">
            <v>1</v>
          </cell>
          <cell r="E6028" t="str">
            <v>Sobre Pedido</v>
          </cell>
          <cell r="F6028">
            <v>28</v>
          </cell>
        </row>
        <row r="6029">
          <cell r="A6029">
            <v>51515</v>
          </cell>
          <cell r="B6029" t="str">
            <v>03-03609-02 INTERFASE DE SEÑA</v>
          </cell>
          <cell r="C6029">
            <v>1</v>
          </cell>
          <cell r="D6029">
            <v>1</v>
          </cell>
          <cell r="E6029" t="str">
            <v>Sobre Pedido</v>
          </cell>
          <cell r="F6029">
            <v>28</v>
          </cell>
        </row>
        <row r="6030">
          <cell r="A6030">
            <v>51516</v>
          </cell>
          <cell r="B6030" t="str">
            <v>13-06139-00 TAPA PLASTICA DE</v>
          </cell>
          <cell r="C6030">
            <v>1</v>
          </cell>
          <cell r="D6030">
            <v>1</v>
          </cell>
          <cell r="E6030" t="str">
            <v>Sobre Pedido</v>
          </cell>
          <cell r="F6030">
            <v>28</v>
          </cell>
        </row>
        <row r="6031">
          <cell r="A6031">
            <v>51517</v>
          </cell>
          <cell r="B6031" t="str">
            <v>SOPORTE PARA LGS (BOLSA C/25PZ</v>
          </cell>
          <cell r="C6031">
            <v>1</v>
          </cell>
          <cell r="D6031">
            <v>1</v>
          </cell>
          <cell r="E6031" t="str">
            <v>Sobre Pedido</v>
          </cell>
          <cell r="F6031">
            <v>14</v>
          </cell>
        </row>
        <row r="6032">
          <cell r="A6032">
            <v>51518</v>
          </cell>
          <cell r="B6032" t="str">
            <v>ECLIPSE C/6 BOMBAS C/FLUSH Y</v>
          </cell>
          <cell r="C6032">
            <v>1</v>
          </cell>
          <cell r="D6032">
            <v>1</v>
          </cell>
          <cell r="E6032" t="str">
            <v>Sobre Pedido</v>
          </cell>
          <cell r="F6032">
            <v>35</v>
          </cell>
        </row>
        <row r="6033">
          <cell r="A6033">
            <v>51519</v>
          </cell>
          <cell r="B6033" t="str">
            <v>KIT DE LAVADO DE MANOS</v>
          </cell>
          <cell r="C6033">
            <v>1</v>
          </cell>
          <cell r="D6033">
            <v>1</v>
          </cell>
          <cell r="E6033" t="str">
            <v>Sobre Pedido</v>
          </cell>
          <cell r="F6033">
            <v>14</v>
          </cell>
        </row>
        <row r="6034">
          <cell r="A6034">
            <v>51520</v>
          </cell>
          <cell r="B6034" t="str">
            <v>REPUESTO P/SOPORTE DE LGS</v>
          </cell>
          <cell r="C6034">
            <v>1</v>
          </cell>
          <cell r="D6034">
            <v>1</v>
          </cell>
          <cell r="E6034" t="str">
            <v>Sobre Pedido</v>
          </cell>
          <cell r="F6034">
            <v>21</v>
          </cell>
        </row>
        <row r="6035">
          <cell r="A6035">
            <v>51521</v>
          </cell>
          <cell r="B6035" t="str">
            <v>ESTACION DE DESENG.C/TERMOSTAT</v>
          </cell>
          <cell r="C6035">
            <v>1</v>
          </cell>
          <cell r="D6035">
            <v>1</v>
          </cell>
          <cell r="E6035" t="str">
            <v>Sobre Pedido</v>
          </cell>
          <cell r="F6035">
            <v>21</v>
          </cell>
        </row>
        <row r="6036">
          <cell r="A6036">
            <v>51522</v>
          </cell>
          <cell r="B6036" t="str">
            <v>CUBIERTA FRONTAL P/DOSIFICADOR</v>
          </cell>
          <cell r="C6036">
            <v>1</v>
          </cell>
          <cell r="D6036">
            <v>1</v>
          </cell>
          <cell r="E6036" t="str">
            <v>Sobre Pedido</v>
          </cell>
          <cell r="F6036">
            <v>70</v>
          </cell>
        </row>
        <row r="6037">
          <cell r="A6037">
            <v>51523</v>
          </cell>
          <cell r="B6037" t="str">
            <v>RESPALDO TRASERO P/DOSIFICADOR</v>
          </cell>
          <cell r="C6037">
            <v>1</v>
          </cell>
          <cell r="D6037">
            <v>1</v>
          </cell>
          <cell r="E6037" t="str">
            <v>Sobre Pedido</v>
          </cell>
          <cell r="F6037">
            <v>28</v>
          </cell>
        </row>
        <row r="6038">
          <cell r="A6038">
            <v>51524</v>
          </cell>
          <cell r="B6038" t="str">
            <v>INSERTO PLASTICO P/DOSIFICADOR</v>
          </cell>
          <cell r="C6038">
            <v>1</v>
          </cell>
          <cell r="D6038">
            <v>1</v>
          </cell>
          <cell r="E6038" t="str">
            <v>Sobre Pedido</v>
          </cell>
          <cell r="F6038">
            <v>28</v>
          </cell>
        </row>
        <row r="6039">
          <cell r="A6039">
            <v>51525</v>
          </cell>
          <cell r="B6039" t="str">
            <v>TANQUE DE RESERVA NUEVOP/DOSIF</v>
          </cell>
          <cell r="C6039">
            <v>1</v>
          </cell>
          <cell r="D6039">
            <v>1</v>
          </cell>
          <cell r="E6039" t="str">
            <v>Sobre Pedido</v>
          </cell>
          <cell r="F6039">
            <v>77</v>
          </cell>
        </row>
        <row r="6040">
          <cell r="A6040">
            <v>51526</v>
          </cell>
          <cell r="B6040" t="str">
            <v>SET DE TAPA,PIN,RESORTEySOSTEN</v>
          </cell>
          <cell r="C6040">
            <v>1</v>
          </cell>
          <cell r="D6040">
            <v>1</v>
          </cell>
          <cell r="E6040" t="str">
            <v>Sobre Pedido</v>
          </cell>
          <cell r="F6040">
            <v>77</v>
          </cell>
        </row>
        <row r="6041">
          <cell r="A6041">
            <v>51527</v>
          </cell>
          <cell r="B6041" t="str">
            <v>PIN EN CRUZ P/DOSIFICADOR LGS</v>
          </cell>
          <cell r="C6041">
            <v>1</v>
          </cell>
          <cell r="D6041">
            <v>1</v>
          </cell>
          <cell r="E6041" t="str">
            <v>Sobre Pedido</v>
          </cell>
          <cell r="F6041">
            <v>28</v>
          </cell>
        </row>
        <row r="6042">
          <cell r="A6042">
            <v>51528</v>
          </cell>
          <cell r="B6042" t="str">
            <v>RESORTE P/DOSIFICADOR DE L.G.S</v>
          </cell>
          <cell r="C6042">
            <v>1</v>
          </cell>
          <cell r="D6042">
            <v>1</v>
          </cell>
          <cell r="E6042" t="str">
            <v>Sobre Pedido</v>
          </cell>
          <cell r="F6042">
            <v>28</v>
          </cell>
        </row>
        <row r="6043">
          <cell r="A6043">
            <v>51529</v>
          </cell>
          <cell r="B6043" t="str">
            <v>SOSTEN DE RESORTE P/DOSIFICADO</v>
          </cell>
          <cell r="C6043">
            <v>1</v>
          </cell>
          <cell r="D6043">
            <v>1</v>
          </cell>
          <cell r="E6043" t="str">
            <v>Sobre Pedido</v>
          </cell>
          <cell r="F6043">
            <v>28</v>
          </cell>
        </row>
        <row r="6044">
          <cell r="A6044">
            <v>51530</v>
          </cell>
          <cell r="B6044" t="str">
            <v>BOTELLA P/LIQUIDO (720 ML.)PAR</v>
          </cell>
          <cell r="C6044">
            <v>1</v>
          </cell>
          <cell r="D6044">
            <v>1</v>
          </cell>
          <cell r="E6044" t="str">
            <v>Sobre Pedido</v>
          </cell>
          <cell r="F6044">
            <v>28</v>
          </cell>
        </row>
        <row r="6045">
          <cell r="A6045">
            <v>51531</v>
          </cell>
          <cell r="B6045" t="str">
            <v>CODO DE RETENCIÓN P/DOSIFICADO</v>
          </cell>
          <cell r="C6045">
            <v>1</v>
          </cell>
          <cell r="D6045">
            <v>1</v>
          </cell>
          <cell r="E6045" t="str">
            <v>Sobre Pedido</v>
          </cell>
          <cell r="F6045">
            <v>28</v>
          </cell>
        </row>
        <row r="6046">
          <cell r="A6046">
            <v>51532</v>
          </cell>
          <cell r="B6046" t="str">
            <v>CLIP POSICIONADOR P/DOSIFICADO</v>
          </cell>
          <cell r="C6046">
            <v>1</v>
          </cell>
          <cell r="D6046">
            <v>1</v>
          </cell>
          <cell r="E6046" t="str">
            <v>Sobre Pedido</v>
          </cell>
          <cell r="F6046">
            <v>28</v>
          </cell>
        </row>
        <row r="6047">
          <cell r="A6047">
            <v>51533</v>
          </cell>
          <cell r="B6047" t="str">
            <v>TUBO PLASTICO P/DOSIFICADOR</v>
          </cell>
          <cell r="C6047">
            <v>1</v>
          </cell>
          <cell r="D6047">
            <v>1</v>
          </cell>
          <cell r="E6047" t="str">
            <v>Sobre Pedido</v>
          </cell>
          <cell r="F6047">
            <v>28</v>
          </cell>
        </row>
        <row r="6048">
          <cell r="A6048">
            <v>51534</v>
          </cell>
          <cell r="B6048" t="str">
            <v>LLAVE PARA DOSIFICADOR DE LGS</v>
          </cell>
          <cell r="C6048">
            <v>1</v>
          </cell>
          <cell r="D6048">
            <v>1</v>
          </cell>
          <cell r="E6048" t="str">
            <v>Sobre Pedido</v>
          </cell>
          <cell r="F6048">
            <v>28</v>
          </cell>
        </row>
        <row r="6049">
          <cell r="A6049">
            <v>51535</v>
          </cell>
          <cell r="B6049" t="str">
            <v>BASE ACRÍLICA P/DOSIFICADOR DE</v>
          </cell>
          <cell r="C6049">
            <v>1</v>
          </cell>
          <cell r="D6049">
            <v>1</v>
          </cell>
          <cell r="E6049" t="str">
            <v>Sobre Pedido</v>
          </cell>
          <cell r="F6049">
            <v>77</v>
          </cell>
        </row>
        <row r="6050">
          <cell r="A6050">
            <v>51536</v>
          </cell>
          <cell r="B6050" t="str">
            <v>BANDA MARMOL (PLAST.)P/DOSIFI</v>
          </cell>
          <cell r="C6050">
            <v>1</v>
          </cell>
          <cell r="D6050">
            <v>1</v>
          </cell>
          <cell r="E6050" t="str">
            <v>Sobre Pedido</v>
          </cell>
          <cell r="F6050">
            <v>77</v>
          </cell>
        </row>
        <row r="6051">
          <cell r="A6051">
            <v>51537</v>
          </cell>
          <cell r="B6051" t="str">
            <v>BOMBA ESPUMADORA P/NUEVA JABO</v>
          </cell>
          <cell r="C6051">
            <v>1</v>
          </cell>
          <cell r="D6051">
            <v>1</v>
          </cell>
          <cell r="E6051" t="str">
            <v>Sobre Pedido</v>
          </cell>
          <cell r="F6051">
            <v>70</v>
          </cell>
        </row>
        <row r="6052">
          <cell r="A6052">
            <v>51538</v>
          </cell>
          <cell r="B6052" t="str">
            <v>SOSTEN DE BOMBA P/NUEVA JABONE</v>
          </cell>
          <cell r="C6052">
            <v>1</v>
          </cell>
          <cell r="D6052">
            <v>1</v>
          </cell>
          <cell r="E6052" t="str">
            <v>Sobre Pedido</v>
          </cell>
          <cell r="F6052">
            <v>21</v>
          </cell>
        </row>
        <row r="6053">
          <cell r="A6053">
            <v>51539</v>
          </cell>
          <cell r="B6053" t="str">
            <v>MIRILLA P/NUEVA JABONERA ESPUM</v>
          </cell>
          <cell r="C6053">
            <v>1</v>
          </cell>
          <cell r="D6053">
            <v>1</v>
          </cell>
          <cell r="E6053" t="str">
            <v>Sobre Pedido</v>
          </cell>
          <cell r="F6053">
            <v>70</v>
          </cell>
        </row>
        <row r="6054">
          <cell r="A6054">
            <v>51540</v>
          </cell>
          <cell r="B6054" t="str">
            <v>MAQUINA LAVALOZA HOBART C-44A</v>
          </cell>
          <cell r="C6054">
            <v>1</v>
          </cell>
          <cell r="D6054">
            <v>1</v>
          </cell>
          <cell r="E6054" t="str">
            <v>Sobre Pedido</v>
          </cell>
          <cell r="F6054">
            <v>49</v>
          </cell>
        </row>
        <row r="6055">
          <cell r="A6055">
            <v>51541</v>
          </cell>
          <cell r="B6055" t="str">
            <v>MAQUINA LAVALOZA HOBART C-44A</v>
          </cell>
          <cell r="C6055">
            <v>1</v>
          </cell>
          <cell r="D6055">
            <v>1</v>
          </cell>
          <cell r="E6055" t="str">
            <v>Sobre Pedido</v>
          </cell>
          <cell r="F6055">
            <v>49</v>
          </cell>
        </row>
        <row r="6056">
          <cell r="A6056">
            <v>51542</v>
          </cell>
          <cell r="B6056" t="str">
            <v>MAQUINA LAVALOZA HOBART AM-15-</v>
          </cell>
          <cell r="C6056">
            <v>1</v>
          </cell>
          <cell r="D6056">
            <v>1</v>
          </cell>
          <cell r="E6056" t="str">
            <v>Sobre Pedido</v>
          </cell>
          <cell r="F6056">
            <v>49</v>
          </cell>
        </row>
        <row r="6057">
          <cell r="A6057">
            <v>51543</v>
          </cell>
          <cell r="B6057" t="str">
            <v>MAQUIMA P/LAVADO DE CRISTALERI</v>
          </cell>
          <cell r="C6057">
            <v>1</v>
          </cell>
          <cell r="D6057">
            <v>1</v>
          </cell>
          <cell r="E6057" t="str">
            <v>Sobre Pedido</v>
          </cell>
          <cell r="F6057">
            <v>49</v>
          </cell>
        </row>
        <row r="6058">
          <cell r="A6058">
            <v>51544</v>
          </cell>
          <cell r="B6058" t="str">
            <v>PULIDORA ALTA VEL.1600 RPM 20"</v>
          </cell>
          <cell r="C6058">
            <v>1</v>
          </cell>
          <cell r="D6058">
            <v>1</v>
          </cell>
          <cell r="E6058" t="str">
            <v>Sobre Pedido</v>
          </cell>
          <cell r="F6058">
            <v>14</v>
          </cell>
        </row>
        <row r="6059">
          <cell r="A6059">
            <v>51545</v>
          </cell>
          <cell r="B6059" t="str">
            <v>KIT REPARACION B51</v>
          </cell>
          <cell r="C6059">
            <v>1</v>
          </cell>
          <cell r="D6059">
            <v>1</v>
          </cell>
          <cell r="E6059" t="str">
            <v>Sobre Pedido</v>
          </cell>
          <cell r="F6059">
            <v>35</v>
          </cell>
        </row>
        <row r="6060">
          <cell r="A6060">
            <v>51546</v>
          </cell>
          <cell r="B6060" t="str">
            <v>KIT REPARACION BK50</v>
          </cell>
          <cell r="C6060">
            <v>1</v>
          </cell>
          <cell r="D6060">
            <v>1</v>
          </cell>
          <cell r="E6060" t="str">
            <v>Sobre Pedido</v>
          </cell>
          <cell r="F6060">
            <v>35</v>
          </cell>
        </row>
        <row r="6061">
          <cell r="A6061">
            <v>51547</v>
          </cell>
          <cell r="B6061" t="str">
            <v>CEPILLO ROTATIVO 19" EN P.P.</v>
          </cell>
          <cell r="C6061">
            <v>1</v>
          </cell>
          <cell r="D6061">
            <v>1</v>
          </cell>
          <cell r="E6061" t="str">
            <v>Sobre Pedido</v>
          </cell>
          <cell r="F6061">
            <v>21</v>
          </cell>
        </row>
        <row r="6062">
          <cell r="A6062">
            <v>51548</v>
          </cell>
          <cell r="B6062" t="str">
            <v>ESTACION SANITIZANTE A. INOX.</v>
          </cell>
          <cell r="C6062">
            <v>1</v>
          </cell>
          <cell r="D6062">
            <v>1</v>
          </cell>
          <cell r="E6062" t="str">
            <v>Stock</v>
          </cell>
          <cell r="F6062">
            <v>8</v>
          </cell>
        </row>
        <row r="6063">
          <cell r="A6063">
            <v>51549</v>
          </cell>
          <cell r="B6063" t="str">
            <v>ESTACION SANITIZANTE A. INOX.</v>
          </cell>
          <cell r="C6063">
            <v>1</v>
          </cell>
          <cell r="D6063">
            <v>1</v>
          </cell>
          <cell r="E6063" t="str">
            <v>Sobre Pedido</v>
          </cell>
          <cell r="F6063">
            <v>8</v>
          </cell>
        </row>
        <row r="6064">
          <cell r="A6064">
            <v>51550</v>
          </cell>
          <cell r="B6064" t="str">
            <v>EDUCTOR E-GAP</v>
          </cell>
          <cell r="C6064">
            <v>1</v>
          </cell>
          <cell r="D6064">
            <v>1</v>
          </cell>
          <cell r="E6064" t="str">
            <v>Sobre Pedido</v>
          </cell>
          <cell r="F6064">
            <v>28</v>
          </cell>
        </row>
        <row r="6065">
          <cell r="A6065">
            <v>51551</v>
          </cell>
          <cell r="B6065" t="str">
            <v>GANCHO PARA MANGUERA</v>
          </cell>
          <cell r="C6065">
            <v>1</v>
          </cell>
          <cell r="D6065">
            <v>1</v>
          </cell>
          <cell r="E6065" t="str">
            <v>Sobre Pedido</v>
          </cell>
          <cell r="F6065">
            <v>28</v>
          </cell>
        </row>
        <row r="6066">
          <cell r="A6066">
            <v>51552</v>
          </cell>
          <cell r="B6066" t="str">
            <v>MANGUERA DE DESCARGA 1/2"X6'</v>
          </cell>
          <cell r="C6066">
            <v>1</v>
          </cell>
          <cell r="D6066">
            <v>1</v>
          </cell>
          <cell r="E6066" t="str">
            <v>Sobre Pedido</v>
          </cell>
          <cell r="F6066">
            <v>28</v>
          </cell>
        </row>
        <row r="6067">
          <cell r="A6067">
            <v>51553</v>
          </cell>
          <cell r="B6067" t="str">
            <v>KIT ESPUMADOR-ASPERSOR</v>
          </cell>
          <cell r="C6067">
            <v>1</v>
          </cell>
          <cell r="D6067">
            <v>1</v>
          </cell>
          <cell r="E6067" t="str">
            <v>Sobre Pedido</v>
          </cell>
          <cell r="F6067">
            <v>28</v>
          </cell>
        </row>
        <row r="6068">
          <cell r="A6068">
            <v>51554</v>
          </cell>
          <cell r="B6068" t="str">
            <v>ESTACION DE LAVADO</v>
          </cell>
          <cell r="C6068">
            <v>1</v>
          </cell>
          <cell r="D6068">
            <v>1</v>
          </cell>
          <cell r="E6068" t="str">
            <v>Sobre Pedido</v>
          </cell>
          <cell r="F6068">
            <v>28</v>
          </cell>
        </row>
        <row r="6069">
          <cell r="A6069">
            <v>51555</v>
          </cell>
          <cell r="B6069" t="str">
            <v>RESISTENCIA P/BOSTER DE H66</v>
          </cell>
          <cell r="C6069">
            <v>1</v>
          </cell>
          <cell r="D6069">
            <v>1</v>
          </cell>
          <cell r="E6069" t="str">
            <v>Sobre Pedido</v>
          </cell>
          <cell r="F6069">
            <v>21</v>
          </cell>
        </row>
        <row r="6070">
          <cell r="A6070">
            <v>51556</v>
          </cell>
          <cell r="B6070" t="str">
            <v>SWITCH'S P/H2</v>
          </cell>
          <cell r="C6070">
            <v>1</v>
          </cell>
          <cell r="D6070">
            <v>1</v>
          </cell>
          <cell r="E6070" t="str">
            <v>Sobre Pedido</v>
          </cell>
          <cell r="F6070">
            <v>42</v>
          </cell>
        </row>
        <row r="6071">
          <cell r="A6071">
            <v>51557</v>
          </cell>
          <cell r="B6071" t="str">
            <v>STAINER WASHER 238100</v>
          </cell>
          <cell r="C6071">
            <v>1</v>
          </cell>
          <cell r="D6071">
            <v>1</v>
          </cell>
          <cell r="E6071" t="str">
            <v>Sobre Pedido</v>
          </cell>
          <cell r="F6071">
            <v>42</v>
          </cell>
        </row>
        <row r="6072">
          <cell r="A6072">
            <v>51558</v>
          </cell>
          <cell r="B6072" t="str">
            <v>PIPE PLUG 10075925</v>
          </cell>
          <cell r="C6072">
            <v>1</v>
          </cell>
          <cell r="D6072">
            <v>1</v>
          </cell>
          <cell r="E6072" t="str">
            <v>Sobre Pedido</v>
          </cell>
          <cell r="F6072">
            <v>42</v>
          </cell>
        </row>
        <row r="6073">
          <cell r="A6073">
            <v>51559</v>
          </cell>
          <cell r="B6073" t="str">
            <v>BALL VALVE 10084020</v>
          </cell>
          <cell r="C6073">
            <v>1</v>
          </cell>
          <cell r="D6073">
            <v>1</v>
          </cell>
          <cell r="E6073" t="str">
            <v>Sobre Pedido</v>
          </cell>
          <cell r="F6073">
            <v>42</v>
          </cell>
        </row>
        <row r="6074">
          <cell r="A6074">
            <v>51560</v>
          </cell>
          <cell r="B6074" t="str">
            <v>SWIVEL NUT 506502</v>
          </cell>
          <cell r="C6074">
            <v>1</v>
          </cell>
          <cell r="D6074">
            <v>1</v>
          </cell>
          <cell r="E6074" t="str">
            <v>Sobre Pedido</v>
          </cell>
          <cell r="F6074">
            <v>42</v>
          </cell>
        </row>
        <row r="6075">
          <cell r="A6075">
            <v>51561</v>
          </cell>
          <cell r="B6075" t="str">
            <v>NUT 10005803</v>
          </cell>
          <cell r="C6075">
            <v>1</v>
          </cell>
          <cell r="D6075">
            <v>1</v>
          </cell>
          <cell r="E6075" t="str">
            <v>Sobre Pedido</v>
          </cell>
          <cell r="F6075">
            <v>42</v>
          </cell>
        </row>
        <row r="6076">
          <cell r="A6076">
            <v>51562</v>
          </cell>
          <cell r="B6076" t="str">
            <v>HOSE HANGER 605400</v>
          </cell>
          <cell r="C6076">
            <v>1</v>
          </cell>
          <cell r="D6076">
            <v>1</v>
          </cell>
          <cell r="E6076" t="str">
            <v>Sobre Pedido</v>
          </cell>
          <cell r="F6076">
            <v>42</v>
          </cell>
        </row>
        <row r="6077">
          <cell r="A6077">
            <v>51563</v>
          </cell>
          <cell r="B6077" t="str">
            <v>TIP'S TRANSPARENTE 690001</v>
          </cell>
          <cell r="C6077">
            <v>1</v>
          </cell>
          <cell r="D6077">
            <v>1</v>
          </cell>
          <cell r="E6077" t="str">
            <v>Sobre Pedido</v>
          </cell>
          <cell r="F6077">
            <v>42</v>
          </cell>
        </row>
        <row r="6078">
          <cell r="A6078">
            <v>51564</v>
          </cell>
          <cell r="B6078" t="str">
            <v>TIP'S ROSA 690002</v>
          </cell>
          <cell r="C6078">
            <v>1</v>
          </cell>
          <cell r="D6078">
            <v>1</v>
          </cell>
          <cell r="E6078" t="str">
            <v>Sobre Pedido</v>
          </cell>
          <cell r="F6078">
            <v>35</v>
          </cell>
        </row>
        <row r="6079">
          <cell r="A6079">
            <v>51565</v>
          </cell>
          <cell r="B6079" t="str">
            <v>TIP'S MORADO 690003</v>
          </cell>
          <cell r="C6079">
            <v>1</v>
          </cell>
          <cell r="D6079">
            <v>1</v>
          </cell>
          <cell r="E6079" t="str">
            <v>Sobre Pedido</v>
          </cell>
          <cell r="F6079">
            <v>35</v>
          </cell>
        </row>
        <row r="6080">
          <cell r="A6080">
            <v>51566</v>
          </cell>
          <cell r="B6080" t="str">
            <v>TIP'S AGUA (AZUL CLARO) 690016</v>
          </cell>
          <cell r="C6080">
            <v>1</v>
          </cell>
          <cell r="D6080">
            <v>1</v>
          </cell>
          <cell r="E6080" t="str">
            <v>Sobre Pedido</v>
          </cell>
          <cell r="F6080">
            <v>35</v>
          </cell>
        </row>
        <row r="6081">
          <cell r="A6081">
            <v>51567</v>
          </cell>
          <cell r="B6081" t="str">
            <v>TIP'S AMARILLO 690004</v>
          </cell>
          <cell r="C6081">
            <v>1</v>
          </cell>
          <cell r="D6081">
            <v>1</v>
          </cell>
          <cell r="E6081" t="str">
            <v>Sobre Pedido</v>
          </cell>
          <cell r="F6081">
            <v>35</v>
          </cell>
        </row>
        <row r="6082">
          <cell r="A6082">
            <v>51568</v>
          </cell>
          <cell r="B6082" t="str">
            <v>TIP'S CAFE 690005</v>
          </cell>
          <cell r="C6082">
            <v>1</v>
          </cell>
          <cell r="D6082">
            <v>1</v>
          </cell>
          <cell r="E6082" t="str">
            <v>Sobre Pedido</v>
          </cell>
          <cell r="F6082">
            <v>35</v>
          </cell>
        </row>
        <row r="6083">
          <cell r="A6083">
            <v>51569</v>
          </cell>
          <cell r="B6083" t="str">
            <v>TIP'S NARANJA 690024</v>
          </cell>
          <cell r="C6083">
            <v>1</v>
          </cell>
          <cell r="D6083">
            <v>1</v>
          </cell>
          <cell r="E6083" t="str">
            <v>Sobre Pedido</v>
          </cell>
          <cell r="F6083">
            <v>35</v>
          </cell>
        </row>
        <row r="6084">
          <cell r="A6084">
            <v>51570</v>
          </cell>
          <cell r="B6084" t="str">
            <v>TIPS VERDE 690006</v>
          </cell>
          <cell r="C6084">
            <v>1</v>
          </cell>
          <cell r="D6084">
            <v>1</v>
          </cell>
          <cell r="E6084" t="str">
            <v>Sobre Pedido</v>
          </cell>
          <cell r="F6084">
            <v>35</v>
          </cell>
        </row>
        <row r="6085">
          <cell r="A6085">
            <v>51571</v>
          </cell>
          <cell r="B6085" t="str">
            <v>TIP'S CAFE CLARO 690007</v>
          </cell>
          <cell r="C6085">
            <v>1</v>
          </cell>
          <cell r="D6085">
            <v>1</v>
          </cell>
          <cell r="E6085" t="str">
            <v>Sobre Pedido</v>
          </cell>
          <cell r="F6085">
            <v>35</v>
          </cell>
        </row>
        <row r="6086">
          <cell r="A6086">
            <v>51572</v>
          </cell>
          <cell r="B6086" t="str">
            <v>TIP'S AZUL 690008</v>
          </cell>
          <cell r="C6086">
            <v>1</v>
          </cell>
          <cell r="D6086">
            <v>1</v>
          </cell>
          <cell r="E6086" t="str">
            <v>Sobre Pedido</v>
          </cell>
          <cell r="F6086">
            <v>35</v>
          </cell>
        </row>
        <row r="6087">
          <cell r="A6087">
            <v>51573</v>
          </cell>
          <cell r="B6087" t="str">
            <v>TIP'S BLANCO 690025</v>
          </cell>
          <cell r="C6087">
            <v>1</v>
          </cell>
          <cell r="D6087">
            <v>1</v>
          </cell>
          <cell r="E6087" t="str">
            <v>Sobre Pedido</v>
          </cell>
          <cell r="F6087">
            <v>35</v>
          </cell>
        </row>
        <row r="6088">
          <cell r="A6088">
            <v>51574</v>
          </cell>
          <cell r="B6088" t="str">
            <v>TIP'S ROJO 690009</v>
          </cell>
          <cell r="C6088">
            <v>1</v>
          </cell>
          <cell r="D6088">
            <v>1</v>
          </cell>
          <cell r="E6088" t="str">
            <v>Sobre Pedido</v>
          </cell>
          <cell r="F6088">
            <v>35</v>
          </cell>
        </row>
        <row r="6089">
          <cell r="A6089">
            <v>51575</v>
          </cell>
          <cell r="B6089" t="str">
            <v>TIP'S BEIGE 690010</v>
          </cell>
          <cell r="C6089">
            <v>1</v>
          </cell>
          <cell r="D6089">
            <v>1</v>
          </cell>
          <cell r="E6089" t="str">
            <v>Sobre Pedido</v>
          </cell>
          <cell r="F6089">
            <v>35</v>
          </cell>
        </row>
        <row r="6090">
          <cell r="A6090">
            <v>51576</v>
          </cell>
          <cell r="B6090" t="str">
            <v>TIP'S NEGRO 690011</v>
          </cell>
          <cell r="C6090">
            <v>1</v>
          </cell>
          <cell r="D6090">
            <v>1</v>
          </cell>
          <cell r="E6090" t="str">
            <v>Sobre Pedido</v>
          </cell>
          <cell r="F6090">
            <v>35</v>
          </cell>
        </row>
        <row r="6091">
          <cell r="A6091">
            <v>51577</v>
          </cell>
          <cell r="B6091" t="str">
            <v>TIP'S GRIS 690012</v>
          </cell>
          <cell r="C6091">
            <v>1</v>
          </cell>
          <cell r="D6091">
            <v>1</v>
          </cell>
          <cell r="E6091" t="str">
            <v>Sobre Pedido</v>
          </cell>
          <cell r="F6091">
            <v>35</v>
          </cell>
        </row>
        <row r="6092">
          <cell r="A6092">
            <v>51578</v>
          </cell>
          <cell r="B6092" t="str">
            <v>TIP'S MORADO CLARO 10027001</v>
          </cell>
          <cell r="C6092">
            <v>1</v>
          </cell>
          <cell r="D6092">
            <v>1</v>
          </cell>
          <cell r="E6092" t="str">
            <v>Sobre Pedido</v>
          </cell>
          <cell r="F6092">
            <v>35</v>
          </cell>
        </row>
        <row r="6093">
          <cell r="A6093">
            <v>51579</v>
          </cell>
          <cell r="B6093" t="str">
            <v>MANGUERA GOOD YEAR AZUL 1/2"X</v>
          </cell>
          <cell r="C6093">
            <v>1</v>
          </cell>
          <cell r="D6093">
            <v>1</v>
          </cell>
          <cell r="E6093" t="str">
            <v>Sobre Pedido</v>
          </cell>
          <cell r="F6093">
            <v>21</v>
          </cell>
        </row>
        <row r="6094">
          <cell r="A6094">
            <v>51580</v>
          </cell>
          <cell r="B6094" t="str">
            <v>ESPUMADOR DE PLASTICO</v>
          </cell>
          <cell r="C6094">
            <v>1</v>
          </cell>
          <cell r="D6094">
            <v>1</v>
          </cell>
          <cell r="E6094" t="str">
            <v>Stock</v>
          </cell>
          <cell r="F6094">
            <v>8</v>
          </cell>
        </row>
        <row r="6095">
          <cell r="A6095">
            <v>51581</v>
          </cell>
          <cell r="B6095" t="str">
            <v>ENSAMBLE DE PISTOLA</v>
          </cell>
          <cell r="C6095">
            <v>1</v>
          </cell>
          <cell r="D6095">
            <v>1</v>
          </cell>
          <cell r="E6095" t="str">
            <v>Sobre Pedido</v>
          </cell>
          <cell r="F6095">
            <v>35</v>
          </cell>
        </row>
        <row r="6096">
          <cell r="A6096">
            <v>51582</v>
          </cell>
          <cell r="B6096" t="str">
            <v>COPLE RAPIDO</v>
          </cell>
          <cell r="C6096">
            <v>1</v>
          </cell>
          <cell r="D6096">
            <v>1</v>
          </cell>
          <cell r="E6096" t="str">
            <v>Sobre Pedido</v>
          </cell>
          <cell r="F6096">
            <v>35</v>
          </cell>
        </row>
        <row r="6097">
          <cell r="A6097">
            <v>51583</v>
          </cell>
          <cell r="B6097" t="str">
            <v>PISTOLA ROCIADORA</v>
          </cell>
          <cell r="C6097">
            <v>1</v>
          </cell>
          <cell r="D6097">
            <v>1</v>
          </cell>
          <cell r="E6097" t="str">
            <v>Stock</v>
          </cell>
          <cell r="F6097">
            <v>8</v>
          </cell>
        </row>
        <row r="6098">
          <cell r="A6098">
            <v>51584</v>
          </cell>
          <cell r="B6098" t="str">
            <v>SET TORNILLO MICROM.Y TUBO "J"</v>
          </cell>
          <cell r="C6098">
            <v>1</v>
          </cell>
          <cell r="D6098">
            <v>1</v>
          </cell>
          <cell r="E6098" t="str">
            <v>Sobre Pedido</v>
          </cell>
          <cell r="F6098">
            <v>77</v>
          </cell>
        </row>
        <row r="6099">
          <cell r="A6099">
            <v>51585</v>
          </cell>
          <cell r="B6099" t="str">
            <v>EDUCTOR DE 3.5 GPM P/EST.SANIT</v>
          </cell>
          <cell r="C6099">
            <v>1</v>
          </cell>
          <cell r="D6099">
            <v>1</v>
          </cell>
          <cell r="E6099" t="str">
            <v>Sobre Pedido</v>
          </cell>
          <cell r="F6099">
            <v>35</v>
          </cell>
        </row>
        <row r="6100">
          <cell r="A6100">
            <v>51586</v>
          </cell>
          <cell r="B6100" t="str">
            <v>TAPA PARA ESPUMADOR 10061501</v>
          </cell>
          <cell r="C6100">
            <v>1</v>
          </cell>
          <cell r="D6100">
            <v>1</v>
          </cell>
          <cell r="E6100" t="str">
            <v>Sobre Pedido</v>
          </cell>
          <cell r="F6100">
            <v>35</v>
          </cell>
        </row>
        <row r="6101">
          <cell r="A6101">
            <v>51587</v>
          </cell>
          <cell r="B6101" t="str">
            <v>TAPA DE ROCIADOR 10061502</v>
          </cell>
          <cell r="C6101">
            <v>1</v>
          </cell>
          <cell r="D6101">
            <v>1</v>
          </cell>
          <cell r="E6101" t="str">
            <v>Sobre Pedido</v>
          </cell>
          <cell r="F6101">
            <v>35</v>
          </cell>
        </row>
        <row r="6102">
          <cell r="A6102">
            <v>51588</v>
          </cell>
          <cell r="B6102" t="str">
            <v>DOSIF.DE SUPERCONC.4 PROD 1GPM</v>
          </cell>
          <cell r="C6102">
            <v>1</v>
          </cell>
          <cell r="D6102">
            <v>1</v>
          </cell>
          <cell r="E6102" t="str">
            <v>Sobre Pedido</v>
          </cell>
          <cell r="F6102">
            <v>21</v>
          </cell>
        </row>
        <row r="6103">
          <cell r="A6103">
            <v>51589</v>
          </cell>
          <cell r="B6103" t="str">
            <v>DOSIF.SC 3-PROD 1GPM; 1-3.5GPM</v>
          </cell>
          <cell r="C6103">
            <v>1</v>
          </cell>
          <cell r="D6103">
            <v>1</v>
          </cell>
          <cell r="E6103" t="str">
            <v>Sobre Pedido</v>
          </cell>
          <cell r="F6103">
            <v>21</v>
          </cell>
        </row>
        <row r="6104">
          <cell r="A6104">
            <v>51590</v>
          </cell>
          <cell r="B6104" t="str">
            <v>40 RPM 24 VDC MOTOR (7010241)</v>
          </cell>
          <cell r="C6104">
            <v>1</v>
          </cell>
          <cell r="D6104">
            <v>1</v>
          </cell>
          <cell r="E6104" t="str">
            <v>Sobre Pedido</v>
          </cell>
          <cell r="F6104">
            <v>35</v>
          </cell>
        </row>
        <row r="6105">
          <cell r="A6105">
            <v>51591</v>
          </cell>
          <cell r="B6105" t="str">
            <v>SQUEZZE TUBE T53T (7018096)</v>
          </cell>
          <cell r="C6105">
            <v>1</v>
          </cell>
          <cell r="D6105">
            <v>1</v>
          </cell>
          <cell r="E6105" t="str">
            <v>Sobre Pedido</v>
          </cell>
          <cell r="F6105">
            <v>35</v>
          </cell>
        </row>
        <row r="6106">
          <cell r="A6106">
            <v>51592</v>
          </cell>
          <cell r="B6106" t="str">
            <v>LAVADORA DE LOZA DE TUNEL C44A</v>
          </cell>
          <cell r="C6106">
            <v>1</v>
          </cell>
          <cell r="D6106">
            <v>1</v>
          </cell>
          <cell r="E6106" t="str">
            <v>Sobre Pedido</v>
          </cell>
          <cell r="F6106">
            <v>42</v>
          </cell>
        </row>
        <row r="6107">
          <cell r="A6107">
            <v>51593</v>
          </cell>
          <cell r="B6107" t="str">
            <v>LAVADORA DE LOZA DE TUNEL C44A</v>
          </cell>
          <cell r="C6107">
            <v>1</v>
          </cell>
          <cell r="D6107">
            <v>1</v>
          </cell>
          <cell r="E6107" t="str">
            <v>Sobre Pedido</v>
          </cell>
          <cell r="F6107">
            <v>42</v>
          </cell>
        </row>
        <row r="6108">
          <cell r="A6108">
            <v>51594</v>
          </cell>
          <cell r="B6108" t="str">
            <v>LAVADORA DE LOZA TIPO CAMPANA</v>
          </cell>
          <cell r="C6108">
            <v>1</v>
          </cell>
          <cell r="D6108">
            <v>1</v>
          </cell>
          <cell r="E6108" t="str">
            <v>Sobre Pedido</v>
          </cell>
          <cell r="F6108">
            <v>42</v>
          </cell>
        </row>
        <row r="6109">
          <cell r="A6109">
            <v>51595</v>
          </cell>
          <cell r="B6109" t="str">
            <v>LAVADORA DE LOZA EMPOTRABLE</v>
          </cell>
          <cell r="C6109">
            <v>1</v>
          </cell>
          <cell r="D6109">
            <v>1</v>
          </cell>
          <cell r="E6109" t="str">
            <v>Sobre Pedido</v>
          </cell>
          <cell r="F6109">
            <v>42</v>
          </cell>
        </row>
        <row r="6110">
          <cell r="A6110">
            <v>51596</v>
          </cell>
          <cell r="B6110" t="str">
            <v>LAVADORA DE LOZA EMPOTRABLE</v>
          </cell>
          <cell r="C6110">
            <v>1</v>
          </cell>
          <cell r="D6110">
            <v>1</v>
          </cell>
          <cell r="E6110" t="str">
            <v>Sobre Pedido</v>
          </cell>
          <cell r="F6110">
            <v>42</v>
          </cell>
        </row>
        <row r="6111">
          <cell r="A6111">
            <v>51597</v>
          </cell>
          <cell r="B6111" t="str">
            <v>LAVADORA DE LOZA USO LINEAL O</v>
          </cell>
          <cell r="C6111">
            <v>1</v>
          </cell>
          <cell r="D6111">
            <v>1</v>
          </cell>
          <cell r="E6111" t="str">
            <v>Sobre Pedido</v>
          </cell>
          <cell r="F6111">
            <v>42</v>
          </cell>
        </row>
        <row r="6112">
          <cell r="A6112">
            <v>51598</v>
          </cell>
          <cell r="B6112" t="str">
            <v>LAVADORA DE LOZA USO LINEAL O</v>
          </cell>
          <cell r="C6112">
            <v>1</v>
          </cell>
          <cell r="D6112">
            <v>1</v>
          </cell>
          <cell r="E6112" t="str">
            <v>Sobre Pedido</v>
          </cell>
          <cell r="F6112">
            <v>42</v>
          </cell>
        </row>
        <row r="6113">
          <cell r="A6113">
            <v>51599</v>
          </cell>
          <cell r="B6113" t="str">
            <v>LAVADORA DE LOZA USO LINEAL O</v>
          </cell>
          <cell r="C6113">
            <v>1</v>
          </cell>
          <cell r="D6113">
            <v>1</v>
          </cell>
          <cell r="E6113" t="str">
            <v>Sobre Pedido</v>
          </cell>
          <cell r="F6113">
            <v>42</v>
          </cell>
        </row>
        <row r="6114">
          <cell r="A6114">
            <v>51600</v>
          </cell>
          <cell r="B6114" t="str">
            <v>LAVADORA DE LOZA USO LINEAL O</v>
          </cell>
          <cell r="C6114">
            <v>1</v>
          </cell>
          <cell r="D6114">
            <v>1</v>
          </cell>
          <cell r="E6114" t="str">
            <v>Sobre Pedido</v>
          </cell>
          <cell r="F6114">
            <v>42</v>
          </cell>
        </row>
        <row r="6115">
          <cell r="A6115">
            <v>51601</v>
          </cell>
          <cell r="B6115" t="str">
            <v>LAVADORA DE LOZA DE TUNEL C44A</v>
          </cell>
          <cell r="C6115">
            <v>1</v>
          </cell>
          <cell r="D6115">
            <v>1</v>
          </cell>
          <cell r="E6115" t="str">
            <v>Sobre Pedido</v>
          </cell>
          <cell r="F6115">
            <v>42</v>
          </cell>
        </row>
        <row r="6116">
          <cell r="A6116">
            <v>51602</v>
          </cell>
          <cell r="B6116" t="str">
            <v>LAVADORA DE LOZA DE TUNEL C44A</v>
          </cell>
          <cell r="C6116">
            <v>1</v>
          </cell>
          <cell r="D6116">
            <v>1</v>
          </cell>
          <cell r="E6116" t="str">
            <v>Sobre Pedido</v>
          </cell>
          <cell r="F6116">
            <v>42</v>
          </cell>
        </row>
        <row r="6117">
          <cell r="A6117">
            <v>51603</v>
          </cell>
          <cell r="B6117" t="str">
            <v>LAVADORA DE LOZA DE TUNEL C44A</v>
          </cell>
          <cell r="C6117">
            <v>1</v>
          </cell>
          <cell r="D6117">
            <v>1</v>
          </cell>
          <cell r="E6117" t="str">
            <v>Sobre Pedido</v>
          </cell>
          <cell r="F6117">
            <v>42</v>
          </cell>
        </row>
        <row r="6118">
          <cell r="A6118">
            <v>51604</v>
          </cell>
          <cell r="B6118" t="str">
            <v>LAVADORA DE LOZA DE TUNEL C44A</v>
          </cell>
          <cell r="C6118">
            <v>1</v>
          </cell>
          <cell r="D6118">
            <v>1</v>
          </cell>
          <cell r="E6118" t="str">
            <v>Sobre Pedido</v>
          </cell>
          <cell r="F6118">
            <v>42</v>
          </cell>
        </row>
        <row r="6119">
          <cell r="A6119">
            <v>51605</v>
          </cell>
          <cell r="B6119" t="str">
            <v>LAVADORA DE LOZA DE TUNEL C44A</v>
          </cell>
          <cell r="C6119">
            <v>1</v>
          </cell>
          <cell r="D6119">
            <v>1</v>
          </cell>
          <cell r="E6119" t="str">
            <v>Sobre Pedido</v>
          </cell>
          <cell r="F6119">
            <v>42</v>
          </cell>
        </row>
        <row r="6120">
          <cell r="A6120">
            <v>51606</v>
          </cell>
          <cell r="B6120" t="str">
            <v>LAVADORA DE LOZA DE TUNEL C44A</v>
          </cell>
          <cell r="C6120">
            <v>1</v>
          </cell>
          <cell r="D6120">
            <v>1</v>
          </cell>
          <cell r="E6120" t="str">
            <v>Sobre Pedido</v>
          </cell>
          <cell r="F6120">
            <v>42</v>
          </cell>
        </row>
        <row r="6121">
          <cell r="A6121">
            <v>51607</v>
          </cell>
          <cell r="B6121" t="str">
            <v>LAVADORA DE LOZA DE TUNEL C44A</v>
          </cell>
          <cell r="C6121">
            <v>1</v>
          </cell>
          <cell r="D6121">
            <v>1</v>
          </cell>
          <cell r="E6121" t="str">
            <v>Sobre Pedido</v>
          </cell>
          <cell r="F6121">
            <v>42</v>
          </cell>
        </row>
        <row r="6122">
          <cell r="A6122">
            <v>51608</v>
          </cell>
          <cell r="B6122" t="str">
            <v>LAVADORA DE LOZA DE TUNEL C44A</v>
          </cell>
          <cell r="C6122">
            <v>1</v>
          </cell>
          <cell r="D6122">
            <v>1</v>
          </cell>
          <cell r="E6122" t="str">
            <v>Sobre Pedido</v>
          </cell>
          <cell r="F6122">
            <v>42</v>
          </cell>
        </row>
        <row r="6123">
          <cell r="A6123">
            <v>51609</v>
          </cell>
          <cell r="B6123" t="str">
            <v>LAVADORA DE LOZA DE TUNEL C44A</v>
          </cell>
          <cell r="C6123">
            <v>1</v>
          </cell>
          <cell r="D6123">
            <v>1</v>
          </cell>
          <cell r="E6123" t="str">
            <v>Sobre Pedido</v>
          </cell>
          <cell r="F6123">
            <v>42</v>
          </cell>
        </row>
        <row r="6124">
          <cell r="A6124">
            <v>51610</v>
          </cell>
          <cell r="B6124" t="str">
            <v>LAVADORA DE LOZA DE TUNEL C44A</v>
          </cell>
          <cell r="C6124">
            <v>1</v>
          </cell>
          <cell r="D6124">
            <v>1</v>
          </cell>
          <cell r="E6124" t="str">
            <v>Sobre Pedido</v>
          </cell>
          <cell r="F6124">
            <v>42</v>
          </cell>
        </row>
        <row r="6125">
          <cell r="A6125">
            <v>51611</v>
          </cell>
          <cell r="B6125" t="str">
            <v>LAVADORA DE LOZA EMPOTRABLE</v>
          </cell>
          <cell r="C6125">
            <v>1</v>
          </cell>
          <cell r="D6125">
            <v>1</v>
          </cell>
          <cell r="E6125" t="str">
            <v>Sobre Pedido</v>
          </cell>
          <cell r="F6125">
            <v>42</v>
          </cell>
        </row>
        <row r="6126">
          <cell r="A6126">
            <v>51612</v>
          </cell>
          <cell r="B6126" t="str">
            <v>LAVADORA DE LOZA EMPOTRABLE</v>
          </cell>
          <cell r="C6126">
            <v>1</v>
          </cell>
          <cell r="D6126">
            <v>1</v>
          </cell>
          <cell r="E6126" t="str">
            <v>Sobre Pedido</v>
          </cell>
          <cell r="F6126">
            <v>42</v>
          </cell>
        </row>
        <row r="6127">
          <cell r="A6127">
            <v>51613</v>
          </cell>
          <cell r="B6127" t="str">
            <v>LAVADORA DE LOZA EMPOTRABLE</v>
          </cell>
          <cell r="C6127">
            <v>1</v>
          </cell>
          <cell r="D6127">
            <v>1</v>
          </cell>
          <cell r="E6127" t="str">
            <v>Sobre Pedido</v>
          </cell>
          <cell r="F6127">
            <v>42</v>
          </cell>
        </row>
        <row r="6128">
          <cell r="A6128">
            <v>51614</v>
          </cell>
          <cell r="B6128" t="str">
            <v>SET DE 2 PIJAS + 2TAQUETES LGS</v>
          </cell>
          <cell r="C6128">
            <v>1</v>
          </cell>
          <cell r="D6128">
            <v>1</v>
          </cell>
          <cell r="E6128" t="str">
            <v>Sobre Pedido</v>
          </cell>
          <cell r="F6128">
            <v>28</v>
          </cell>
        </row>
        <row r="6129">
          <cell r="A6129">
            <v>51615</v>
          </cell>
          <cell r="B6129" t="str">
            <v>KIT ELECTRICO 59480</v>
          </cell>
          <cell r="C6129">
            <v>1</v>
          </cell>
          <cell r="D6129">
            <v>1</v>
          </cell>
          <cell r="E6129" t="str">
            <v>Sobre Pedido</v>
          </cell>
          <cell r="F6129">
            <v>7</v>
          </cell>
        </row>
        <row r="6130">
          <cell r="A6130">
            <v>51616</v>
          </cell>
          <cell r="B6130" t="str">
            <v>CONECTOR RAPIDO DE BRONCE</v>
          </cell>
          <cell r="C6130">
            <v>1</v>
          </cell>
          <cell r="D6130">
            <v>1</v>
          </cell>
          <cell r="E6130" t="str">
            <v>Sobre Pedido</v>
          </cell>
          <cell r="F6130">
            <v>35</v>
          </cell>
        </row>
        <row r="6131">
          <cell r="A6131">
            <v>51617</v>
          </cell>
          <cell r="B6131" t="str">
            <v>NOVALINK CONVERTION KIT</v>
          </cell>
          <cell r="C6131">
            <v>1</v>
          </cell>
          <cell r="D6131">
            <v>1</v>
          </cell>
          <cell r="E6131" t="str">
            <v>Sobre Pedido</v>
          </cell>
          <cell r="F6131">
            <v>28</v>
          </cell>
        </row>
        <row r="6132">
          <cell r="A6132">
            <v>51618</v>
          </cell>
          <cell r="B6132" t="str">
            <v>MASTERLINK MODEM CON OVERVIEW</v>
          </cell>
          <cell r="C6132">
            <v>1</v>
          </cell>
          <cell r="D6132">
            <v>1</v>
          </cell>
          <cell r="E6132" t="str">
            <v>Sobre Pedido</v>
          </cell>
          <cell r="F6132">
            <v>28</v>
          </cell>
        </row>
        <row r="6133">
          <cell r="A6133">
            <v>51619</v>
          </cell>
          <cell r="B6133" t="str">
            <v>VALVULA CHECK 1/4"FPT X1/4"MPT</v>
          </cell>
          <cell r="C6133">
            <v>1</v>
          </cell>
          <cell r="D6133">
            <v>1</v>
          </cell>
          <cell r="E6133" t="str">
            <v>Sobre Pedido</v>
          </cell>
          <cell r="F6133">
            <v>28</v>
          </cell>
        </row>
        <row r="6134">
          <cell r="A6134">
            <v>51620</v>
          </cell>
          <cell r="B6134" t="str">
            <v>VALVULA SOLENOIDE 24 VOLT.3/8"</v>
          </cell>
          <cell r="C6134">
            <v>1</v>
          </cell>
          <cell r="D6134">
            <v>1</v>
          </cell>
          <cell r="E6134" t="str">
            <v>Sobre Pedido</v>
          </cell>
          <cell r="F6134">
            <v>28</v>
          </cell>
        </row>
        <row r="6135">
          <cell r="A6135">
            <v>51621</v>
          </cell>
          <cell r="B6135" t="str">
            <v>CODO 1/4"MPT X 1/4"FPT</v>
          </cell>
          <cell r="C6135">
            <v>1</v>
          </cell>
          <cell r="D6135">
            <v>1</v>
          </cell>
          <cell r="E6135" t="str">
            <v>Sobre Pedido</v>
          </cell>
          <cell r="F6135">
            <v>28</v>
          </cell>
        </row>
        <row r="6136">
          <cell r="A6136">
            <v>51622</v>
          </cell>
          <cell r="B6136" t="str">
            <v>REDUCCION 1/2"MPT X 1/4"FPT</v>
          </cell>
          <cell r="C6136">
            <v>1</v>
          </cell>
          <cell r="D6136">
            <v>1</v>
          </cell>
          <cell r="E6136" t="str">
            <v>Sobre Pedido</v>
          </cell>
          <cell r="F6136">
            <v>28</v>
          </cell>
        </row>
        <row r="6137">
          <cell r="A6137">
            <v>51623</v>
          </cell>
          <cell r="B6137" t="str">
            <v>LLAVE P/JABONERA 995</v>
          </cell>
          <cell r="C6137">
            <v>1</v>
          </cell>
          <cell r="D6137">
            <v>1</v>
          </cell>
          <cell r="E6137" t="str">
            <v>Sobre Pedido</v>
          </cell>
          <cell r="F6137">
            <v>28</v>
          </cell>
        </row>
        <row r="6138">
          <cell r="A6138">
            <v>51624</v>
          </cell>
          <cell r="B6138" t="str">
            <v>CABLE SERIAL USB</v>
          </cell>
          <cell r="C6138">
            <v>1</v>
          </cell>
          <cell r="D6138">
            <v>1</v>
          </cell>
          <cell r="E6138" t="str">
            <v>Sobre Pedido</v>
          </cell>
          <cell r="F6138">
            <v>28</v>
          </cell>
        </row>
        <row r="6139">
          <cell r="A6139">
            <v>51625</v>
          </cell>
          <cell r="B6139" t="str">
            <v>FLUSH MANIFOLD</v>
          </cell>
          <cell r="C6139">
            <v>1</v>
          </cell>
          <cell r="D6139">
            <v>1</v>
          </cell>
          <cell r="E6139" t="str">
            <v>Sobre Pedido</v>
          </cell>
          <cell r="F6139">
            <v>35</v>
          </cell>
        </row>
        <row r="6140">
          <cell r="A6140">
            <v>51626</v>
          </cell>
          <cell r="B6140" t="str">
            <v>KIT DE SELECTOR LARGO</v>
          </cell>
          <cell r="C6140">
            <v>1</v>
          </cell>
          <cell r="D6140">
            <v>1</v>
          </cell>
          <cell r="E6140" t="str">
            <v>Sobre Pedido</v>
          </cell>
          <cell r="F6140">
            <v>35</v>
          </cell>
        </row>
        <row r="6141">
          <cell r="A6141">
            <v>51627</v>
          </cell>
          <cell r="B6141" t="str">
            <v>DISPOSITIVO ESPECIAL 1:1000</v>
          </cell>
          <cell r="C6141">
            <v>1</v>
          </cell>
          <cell r="D6141">
            <v>1</v>
          </cell>
          <cell r="E6141" t="str">
            <v>Sobre Pedido</v>
          </cell>
          <cell r="F6141">
            <v>35</v>
          </cell>
        </row>
        <row r="6142">
          <cell r="A6142">
            <v>51628</v>
          </cell>
          <cell r="B6142" t="str">
            <v>DEPOSITO CON VALVULA (JABONERA</v>
          </cell>
          <cell r="C6142">
            <v>1</v>
          </cell>
          <cell r="D6142">
            <v>1</v>
          </cell>
          <cell r="E6142" t="str">
            <v>Sobre Pedido</v>
          </cell>
          <cell r="F6142">
            <v>28</v>
          </cell>
        </row>
        <row r="6143">
          <cell r="A6143">
            <v>51629</v>
          </cell>
          <cell r="B6143" t="str">
            <v>PORTA TOALLAS P/MANOS 1 PZA.</v>
          </cell>
          <cell r="C6143">
            <v>100</v>
          </cell>
          <cell r="D6143">
            <v>100</v>
          </cell>
          <cell r="E6143" t="str">
            <v>Sobre Pedido</v>
          </cell>
          <cell r="F6143">
            <v>42</v>
          </cell>
        </row>
        <row r="6144">
          <cell r="A6144">
            <v>51630</v>
          </cell>
          <cell r="B6144" t="str">
            <v>PORTA TOALLAS P/SUPERFICIE 1PZ</v>
          </cell>
          <cell r="C6144">
            <v>1</v>
          </cell>
          <cell r="D6144">
            <v>1</v>
          </cell>
          <cell r="E6144" t="str">
            <v>Sobre Pedido</v>
          </cell>
          <cell r="F6144">
            <v>42</v>
          </cell>
        </row>
        <row r="6145">
          <cell r="A6145">
            <v>51631</v>
          </cell>
          <cell r="B6145" t="str">
            <v>PLATAFORMA MODULAR P/2 TAMBORE</v>
          </cell>
          <cell r="C6145">
            <v>1</v>
          </cell>
          <cell r="D6145">
            <v>1</v>
          </cell>
          <cell r="E6145" t="str">
            <v>Sobre Pedido</v>
          </cell>
          <cell r="F6145">
            <v>7</v>
          </cell>
        </row>
        <row r="6146">
          <cell r="A6146">
            <v>51632</v>
          </cell>
          <cell r="B6146" t="str">
            <v>VALVULA CON ROSCA CH-1083</v>
          </cell>
          <cell r="C6146">
            <v>1</v>
          </cell>
          <cell r="D6146">
            <v>1</v>
          </cell>
          <cell r="E6146" t="str">
            <v>Sobre Pedido</v>
          </cell>
          <cell r="F6146">
            <v>35</v>
          </cell>
        </row>
        <row r="6147">
          <cell r="A6147">
            <v>51633</v>
          </cell>
          <cell r="B6147" t="str">
            <v>BOTE RRELLENABLE DE 1.1L SD-A1</v>
          </cell>
          <cell r="C6147">
            <v>1</v>
          </cell>
          <cell r="D6147">
            <v>1</v>
          </cell>
          <cell r="E6147" t="str">
            <v>Sobre Pedido</v>
          </cell>
          <cell r="F6147">
            <v>35</v>
          </cell>
        </row>
        <row r="6148">
          <cell r="A6148">
            <v>51634</v>
          </cell>
          <cell r="B6148" t="str">
            <v>TABLILLA ELECTRONICA SD-A1</v>
          </cell>
          <cell r="C6148">
            <v>1</v>
          </cell>
          <cell r="D6148">
            <v>1</v>
          </cell>
          <cell r="E6148" t="str">
            <v>Sobre Pedido</v>
          </cell>
          <cell r="F6148">
            <v>35</v>
          </cell>
        </row>
        <row r="6149">
          <cell r="A6149">
            <v>51635</v>
          </cell>
          <cell r="B6149" t="str">
            <v>FILTRO PRE-AIRE 309 0110137001</v>
          </cell>
          <cell r="C6149">
            <v>1</v>
          </cell>
          <cell r="D6149">
            <v>1</v>
          </cell>
          <cell r="E6149" t="str">
            <v>Sobre Pedido</v>
          </cell>
          <cell r="F6149">
            <v>35</v>
          </cell>
        </row>
        <row r="6150">
          <cell r="A6150">
            <v>51636</v>
          </cell>
          <cell r="B6150" t="str">
            <v>SPARK PLUG 309 39070 7001</v>
          </cell>
          <cell r="C6150">
            <v>1</v>
          </cell>
          <cell r="D6150">
            <v>1</v>
          </cell>
          <cell r="E6150" t="str">
            <v>Sobre Pedido</v>
          </cell>
          <cell r="F6150">
            <v>35</v>
          </cell>
        </row>
        <row r="6151">
          <cell r="A6151">
            <v>51637</v>
          </cell>
          <cell r="B6151" t="str">
            <v>FILTRO DE AIRE 309 11013 7006</v>
          </cell>
          <cell r="C6151">
            <v>1</v>
          </cell>
          <cell r="D6151">
            <v>1</v>
          </cell>
          <cell r="E6151" t="str">
            <v>Sobre Pedido</v>
          </cell>
          <cell r="F6151">
            <v>35</v>
          </cell>
        </row>
        <row r="6152">
          <cell r="A6152">
            <v>51638</v>
          </cell>
          <cell r="B6152" t="str">
            <v>FILTRO DE ACEITE309 49065 2078</v>
          </cell>
          <cell r="C6152">
            <v>1</v>
          </cell>
          <cell r="D6152">
            <v>1</v>
          </cell>
          <cell r="E6152" t="str">
            <v>Sobre Pedido</v>
          </cell>
          <cell r="F6152">
            <v>35</v>
          </cell>
        </row>
        <row r="6153">
          <cell r="A6153">
            <v>51639</v>
          </cell>
          <cell r="B6153" t="str">
            <v>NUEVA LLAVE UNIVERSAL (5001)</v>
          </cell>
          <cell r="C6153">
            <v>1</v>
          </cell>
          <cell r="D6153">
            <v>1</v>
          </cell>
          <cell r="E6153" t="str">
            <v>Sobre Pedido</v>
          </cell>
          <cell r="F6153">
            <v>42</v>
          </cell>
        </row>
        <row r="6154">
          <cell r="A6154">
            <v>51640</v>
          </cell>
          <cell r="B6154" t="str">
            <v>RESORTE TOALLERO DE PALANCA</v>
          </cell>
          <cell r="C6154">
            <v>1</v>
          </cell>
          <cell r="D6154">
            <v>1</v>
          </cell>
          <cell r="E6154" t="str">
            <v>Sobre Pedido</v>
          </cell>
          <cell r="F6154">
            <v>42</v>
          </cell>
        </row>
        <row r="6155">
          <cell r="A6155">
            <v>51641</v>
          </cell>
          <cell r="B6155" t="str">
            <v>PIVOTE P/DESP. MASTER JR/KING</v>
          </cell>
          <cell r="C6155">
            <v>1</v>
          </cell>
          <cell r="D6155">
            <v>1</v>
          </cell>
          <cell r="E6155" t="str">
            <v>Sobre Pedido</v>
          </cell>
          <cell r="F6155">
            <v>42</v>
          </cell>
        </row>
        <row r="6156">
          <cell r="A6156">
            <v>51642</v>
          </cell>
          <cell r="B6156" t="str">
            <v>TAPA BLANCA TOALLERO DE PALANC</v>
          </cell>
          <cell r="C6156">
            <v>1</v>
          </cell>
          <cell r="D6156">
            <v>1</v>
          </cell>
          <cell r="E6156" t="str">
            <v>Sobre Pedido</v>
          </cell>
          <cell r="F6156">
            <v>42</v>
          </cell>
        </row>
        <row r="6157">
          <cell r="A6157">
            <v>51643</v>
          </cell>
          <cell r="B6157" t="str">
            <v>TAPA HUMO TOALLERO DE PALANCA</v>
          </cell>
          <cell r="C6157">
            <v>1</v>
          </cell>
          <cell r="D6157">
            <v>1</v>
          </cell>
          <cell r="E6157" t="str">
            <v>Sobre Pedido</v>
          </cell>
          <cell r="F6157">
            <v>42</v>
          </cell>
        </row>
        <row r="6158">
          <cell r="A6158">
            <v>51644</v>
          </cell>
          <cell r="B6158" t="str">
            <v>CERRADURA GRIS MASTER JR (MINI</v>
          </cell>
          <cell r="C6158">
            <v>1</v>
          </cell>
          <cell r="D6158">
            <v>1</v>
          </cell>
          <cell r="E6158" t="str">
            <v>Sobre Pedido</v>
          </cell>
          <cell r="F6158">
            <v>42</v>
          </cell>
        </row>
        <row r="6159">
          <cell r="A6159">
            <v>51645</v>
          </cell>
          <cell r="B6159" t="str">
            <v>CERRADURA GRIS MASTER KING</v>
          </cell>
          <cell r="C6159">
            <v>1</v>
          </cell>
          <cell r="D6159">
            <v>1</v>
          </cell>
          <cell r="E6159" t="str">
            <v>Sobre Pedido</v>
          </cell>
          <cell r="F6159">
            <v>42</v>
          </cell>
        </row>
        <row r="6160">
          <cell r="A6160">
            <v>51646</v>
          </cell>
          <cell r="B6160" t="str">
            <v>CERRADURA GRIS TOALLERO DE</v>
          </cell>
          <cell r="C6160">
            <v>1</v>
          </cell>
          <cell r="D6160">
            <v>1</v>
          </cell>
          <cell r="E6160" t="str">
            <v>Sobre Pedido</v>
          </cell>
          <cell r="F6160">
            <v>42</v>
          </cell>
        </row>
        <row r="6161">
          <cell r="A6161">
            <v>51647</v>
          </cell>
          <cell r="B6161" t="str">
            <v>FLEJE CERRADURA TOALLERO PALAN</v>
          </cell>
          <cell r="C6161">
            <v>1</v>
          </cell>
          <cell r="D6161">
            <v>1</v>
          </cell>
          <cell r="E6161" t="str">
            <v>Sobre Pedido</v>
          </cell>
          <cell r="F6161">
            <v>42</v>
          </cell>
        </row>
        <row r="6162">
          <cell r="A6162">
            <v>51648</v>
          </cell>
          <cell r="B6162" t="str">
            <v>PESTILO CERRADURA TOALLERO DE</v>
          </cell>
          <cell r="C6162">
            <v>1</v>
          </cell>
          <cell r="D6162">
            <v>1</v>
          </cell>
          <cell r="E6162" t="str">
            <v>Sobre Pedido</v>
          </cell>
          <cell r="F6162">
            <v>42</v>
          </cell>
        </row>
        <row r="6163">
          <cell r="A6163">
            <v>51649</v>
          </cell>
          <cell r="B6163" t="str">
            <v>RODAMIENTO INT.METAL.DEL ENGRA</v>
          </cell>
          <cell r="C6163">
            <v>1</v>
          </cell>
          <cell r="D6163">
            <v>1</v>
          </cell>
          <cell r="E6163" t="str">
            <v>Sobre Pedido</v>
          </cell>
          <cell r="F6163">
            <v>42</v>
          </cell>
        </row>
        <row r="6164">
          <cell r="A6164">
            <v>51650</v>
          </cell>
          <cell r="B6164" t="str">
            <v>ENGRANE P/TOALLERO DE PALANCA</v>
          </cell>
          <cell r="C6164">
            <v>1</v>
          </cell>
          <cell r="D6164">
            <v>1</v>
          </cell>
          <cell r="E6164" t="str">
            <v>Sobre Pedido</v>
          </cell>
          <cell r="F6164">
            <v>42</v>
          </cell>
        </row>
        <row r="6165">
          <cell r="A6165">
            <v>51651</v>
          </cell>
          <cell r="B6165" t="str">
            <v>PALANCA P/TOALLERO DE PALANCA</v>
          </cell>
          <cell r="C6165">
            <v>1</v>
          </cell>
          <cell r="D6165">
            <v>1</v>
          </cell>
          <cell r="E6165" t="str">
            <v>Sobre Pedido</v>
          </cell>
          <cell r="F6165">
            <v>42</v>
          </cell>
        </row>
        <row r="6166">
          <cell r="A6166">
            <v>51652</v>
          </cell>
          <cell r="B6166" t="str">
            <v>TAPA HUMO MASTER JUNIOR MINIRO</v>
          </cell>
          <cell r="C6166">
            <v>1</v>
          </cell>
          <cell r="D6166">
            <v>1</v>
          </cell>
          <cell r="E6166" t="str">
            <v>Sobre Pedido</v>
          </cell>
          <cell r="F6166">
            <v>42</v>
          </cell>
        </row>
        <row r="6167">
          <cell r="A6167">
            <v>51653</v>
          </cell>
          <cell r="B6167" t="str">
            <v>TAPA BLANCA MASTER JUNIOR MINI</v>
          </cell>
          <cell r="C6167">
            <v>1</v>
          </cell>
          <cell r="D6167">
            <v>1</v>
          </cell>
          <cell r="E6167" t="str">
            <v>Sobre Pedido</v>
          </cell>
          <cell r="F6167">
            <v>42</v>
          </cell>
        </row>
        <row r="6168">
          <cell r="A6168">
            <v>51654</v>
          </cell>
          <cell r="B6168" t="str">
            <v>TAPA HUMO MASTER KING (MAXIROL</v>
          </cell>
          <cell r="C6168">
            <v>1</v>
          </cell>
          <cell r="D6168">
            <v>1</v>
          </cell>
          <cell r="E6168" t="str">
            <v>Sobre Pedido</v>
          </cell>
          <cell r="F6168">
            <v>42</v>
          </cell>
        </row>
        <row r="6169">
          <cell r="A6169">
            <v>51655</v>
          </cell>
          <cell r="B6169" t="str">
            <v>TAPA BLANCA MASTER KING (MAXI</v>
          </cell>
          <cell r="C6169">
            <v>1</v>
          </cell>
          <cell r="D6169">
            <v>1</v>
          </cell>
          <cell r="E6169" t="str">
            <v>Sobre Pedido</v>
          </cell>
          <cell r="F6169">
            <v>42</v>
          </cell>
        </row>
        <row r="6170">
          <cell r="A6170">
            <v>51656</v>
          </cell>
          <cell r="B6170" t="str">
            <v>TAPA BLANCA TOALLERO Z600</v>
          </cell>
          <cell r="C6170">
            <v>1</v>
          </cell>
          <cell r="D6170">
            <v>1</v>
          </cell>
          <cell r="E6170" t="str">
            <v>Sobre Pedido</v>
          </cell>
          <cell r="F6170">
            <v>30</v>
          </cell>
        </row>
        <row r="6171">
          <cell r="A6171">
            <v>51657</v>
          </cell>
          <cell r="B6171" t="str">
            <v>CENICERO</v>
          </cell>
          <cell r="C6171">
            <v>1</v>
          </cell>
          <cell r="D6171">
            <v>1</v>
          </cell>
          <cell r="E6171" t="str">
            <v>Sobre Pedido</v>
          </cell>
          <cell r="F6171">
            <v>42</v>
          </cell>
        </row>
        <row r="6172">
          <cell r="A6172">
            <v>51658</v>
          </cell>
          <cell r="B6172" t="str">
            <v>TAPA HUMO TOALLERO Z600 (2912)</v>
          </cell>
          <cell r="C6172">
            <v>1</v>
          </cell>
          <cell r="D6172">
            <v>1</v>
          </cell>
          <cell r="E6172" t="str">
            <v>Sobre Pedido</v>
          </cell>
          <cell r="F6172">
            <v>42</v>
          </cell>
        </row>
        <row r="6173">
          <cell r="A6173">
            <v>51659</v>
          </cell>
          <cell r="B6173" t="str">
            <v>PIVOTE TOALLERO DE PALANCA</v>
          </cell>
          <cell r="C6173">
            <v>1</v>
          </cell>
          <cell r="D6173">
            <v>1</v>
          </cell>
          <cell r="E6173" t="str">
            <v>Sobre Pedido</v>
          </cell>
          <cell r="F6173">
            <v>42</v>
          </cell>
        </row>
        <row r="6174">
          <cell r="A6174">
            <v>51660</v>
          </cell>
          <cell r="B6174" t="str">
            <v>CERRADURA TOALLERO Z600 BLANCA</v>
          </cell>
          <cell r="C6174">
            <v>1</v>
          </cell>
          <cell r="D6174">
            <v>1</v>
          </cell>
          <cell r="E6174" t="str">
            <v>Sobre Pedido</v>
          </cell>
          <cell r="F6174">
            <v>42</v>
          </cell>
        </row>
        <row r="6175">
          <cell r="A6175">
            <v>51661</v>
          </cell>
          <cell r="B6175" t="str">
            <v>CERRADURA TOALLERO Z600 NEGRA</v>
          </cell>
          <cell r="C6175">
            <v>1</v>
          </cell>
          <cell r="D6175">
            <v>1</v>
          </cell>
          <cell r="E6175" t="str">
            <v>Sobre Pedido</v>
          </cell>
          <cell r="F6175">
            <v>42</v>
          </cell>
        </row>
        <row r="6176">
          <cell r="A6176">
            <v>51662</v>
          </cell>
          <cell r="B6176" t="str">
            <v>BASE NEGRA DESPACHADOR MINIROL</v>
          </cell>
          <cell r="C6176">
            <v>1</v>
          </cell>
          <cell r="D6176">
            <v>1</v>
          </cell>
          <cell r="E6176" t="str">
            <v>Sobre Pedido</v>
          </cell>
          <cell r="F6176">
            <v>30</v>
          </cell>
        </row>
        <row r="6177">
          <cell r="A6177">
            <v>51663</v>
          </cell>
          <cell r="B6177" t="str">
            <v>BASE GRIS DESPACHADOR MINIROLL</v>
          </cell>
          <cell r="C6177">
            <v>1</v>
          </cell>
          <cell r="D6177">
            <v>1</v>
          </cell>
          <cell r="E6177" t="str">
            <v>Sobre Pedido</v>
          </cell>
          <cell r="F6177">
            <v>42</v>
          </cell>
        </row>
        <row r="6178">
          <cell r="A6178">
            <v>51664</v>
          </cell>
          <cell r="B6178" t="str">
            <v>BASE NEGRA DESPACHADOR MAXIROL</v>
          </cell>
          <cell r="C6178">
            <v>1</v>
          </cell>
          <cell r="D6178">
            <v>1</v>
          </cell>
          <cell r="E6178" t="str">
            <v>Sobre Pedido</v>
          </cell>
          <cell r="F6178">
            <v>30</v>
          </cell>
        </row>
        <row r="6179">
          <cell r="A6179">
            <v>51665</v>
          </cell>
          <cell r="B6179" t="str">
            <v>BASE GRIS DESPACHADOR MAXIROLL</v>
          </cell>
          <cell r="C6179">
            <v>1</v>
          </cell>
          <cell r="D6179">
            <v>1</v>
          </cell>
          <cell r="E6179" t="str">
            <v>Sobre Pedido</v>
          </cell>
          <cell r="F6179">
            <v>42</v>
          </cell>
        </row>
        <row r="6180">
          <cell r="A6180">
            <v>51666</v>
          </cell>
          <cell r="B6180" t="str">
            <v>LLAVE HEXAGONAL P/TOALLERO</v>
          </cell>
          <cell r="C6180">
            <v>1</v>
          </cell>
          <cell r="D6180">
            <v>1</v>
          </cell>
          <cell r="E6180" t="str">
            <v>Sobre Pedido</v>
          </cell>
          <cell r="F6180">
            <v>30</v>
          </cell>
        </row>
        <row r="6181">
          <cell r="A6181">
            <v>51667</v>
          </cell>
          <cell r="B6181" t="str">
            <v>LLAVE PLASTICA PARA VERSATWIN</v>
          </cell>
          <cell r="C6181">
            <v>1</v>
          </cell>
          <cell r="D6181">
            <v>1</v>
          </cell>
          <cell r="E6181" t="str">
            <v>Sobre Pedido</v>
          </cell>
          <cell r="F6181">
            <v>42</v>
          </cell>
        </row>
        <row r="6182">
          <cell r="A6182">
            <v>51668</v>
          </cell>
          <cell r="B6182" t="str">
            <v>LLAVE METALICA UNIVERSAL P/DES</v>
          </cell>
          <cell r="C6182">
            <v>1</v>
          </cell>
          <cell r="D6182">
            <v>1</v>
          </cell>
          <cell r="E6182" t="str">
            <v>Sobre Pedido</v>
          </cell>
          <cell r="F6182">
            <v>42</v>
          </cell>
        </row>
        <row r="6183">
          <cell r="A6183">
            <v>51669</v>
          </cell>
          <cell r="B6183" t="str">
            <v>CENICERO P/DESPACHADOR COMPACT</v>
          </cell>
          <cell r="C6183">
            <v>1</v>
          </cell>
          <cell r="D6183">
            <v>1</v>
          </cell>
          <cell r="E6183" t="str">
            <v>Sobre Pedido</v>
          </cell>
          <cell r="F6183">
            <v>42</v>
          </cell>
        </row>
        <row r="6184">
          <cell r="A6184">
            <v>51670</v>
          </cell>
          <cell r="B6184" t="str">
            <v>CUBIERTA HUMO DE ENMOTION JR</v>
          </cell>
          <cell r="C6184">
            <v>1</v>
          </cell>
          <cell r="D6184">
            <v>1</v>
          </cell>
          <cell r="E6184" t="str">
            <v>Sobre Pedido</v>
          </cell>
          <cell r="F6184">
            <v>42</v>
          </cell>
        </row>
        <row r="6185">
          <cell r="A6185">
            <v>51671</v>
          </cell>
          <cell r="B6185" t="str">
            <v>CUBIERTA AZUL DE ENMOTION JR</v>
          </cell>
          <cell r="C6185">
            <v>1</v>
          </cell>
          <cell r="D6185">
            <v>1</v>
          </cell>
          <cell r="E6185" t="str">
            <v>Sobre Pedido</v>
          </cell>
          <cell r="F6185">
            <v>42</v>
          </cell>
        </row>
        <row r="6186">
          <cell r="A6186">
            <v>51672</v>
          </cell>
          <cell r="B6186" t="str">
            <v>CUBIERTA HUMO DE ENMOTION IM</v>
          </cell>
          <cell r="C6186">
            <v>1</v>
          </cell>
          <cell r="D6186">
            <v>1</v>
          </cell>
          <cell r="E6186" t="str">
            <v>Sobre Pedido</v>
          </cell>
          <cell r="F6186">
            <v>42</v>
          </cell>
        </row>
        <row r="6187">
          <cell r="A6187">
            <v>51673</v>
          </cell>
          <cell r="B6187" t="str">
            <v>CUBIERTA AZUL DE ENMOTION IM</v>
          </cell>
          <cell r="C6187">
            <v>1</v>
          </cell>
          <cell r="D6187">
            <v>1</v>
          </cell>
          <cell r="E6187" t="str">
            <v>Sobre Pedido</v>
          </cell>
          <cell r="F6187">
            <v>42</v>
          </cell>
        </row>
        <row r="6188">
          <cell r="A6188">
            <v>51674</v>
          </cell>
          <cell r="B6188" t="str">
            <v>CUBIERTA HUMO DE ENMOTION CLA</v>
          </cell>
          <cell r="C6188">
            <v>1</v>
          </cell>
          <cell r="D6188">
            <v>1</v>
          </cell>
          <cell r="E6188" t="str">
            <v>Sobre Pedido</v>
          </cell>
          <cell r="F6188">
            <v>42</v>
          </cell>
        </row>
        <row r="6189">
          <cell r="A6189">
            <v>51675</v>
          </cell>
          <cell r="B6189" t="str">
            <v>CUBIERTA AZUL DE ENMOTION CLA</v>
          </cell>
          <cell r="C6189">
            <v>1</v>
          </cell>
          <cell r="D6189">
            <v>1</v>
          </cell>
          <cell r="E6189" t="str">
            <v>Sobre Pedido</v>
          </cell>
          <cell r="F6189">
            <v>42</v>
          </cell>
        </row>
        <row r="6190">
          <cell r="A6190">
            <v>51676</v>
          </cell>
          <cell r="B6190" t="str">
            <v>BASE P/JABONERA AITANA (ANTIGU</v>
          </cell>
          <cell r="C6190">
            <v>1</v>
          </cell>
          <cell r="D6190">
            <v>1</v>
          </cell>
          <cell r="E6190" t="str">
            <v>Sobre Pedido</v>
          </cell>
          <cell r="F6190">
            <v>28</v>
          </cell>
        </row>
        <row r="6191">
          <cell r="A6191">
            <v>51677</v>
          </cell>
          <cell r="B6191" t="str">
            <v>BASE P/JABONERA AITANA (NUEVA)</v>
          </cell>
          <cell r="C6191">
            <v>1</v>
          </cell>
          <cell r="D6191">
            <v>1</v>
          </cell>
          <cell r="E6191" t="str">
            <v>Sobre Pedido</v>
          </cell>
          <cell r="F6191">
            <v>28</v>
          </cell>
        </row>
        <row r="6192">
          <cell r="A6192">
            <v>51678</v>
          </cell>
          <cell r="B6192" t="str">
            <v>CERRADURA P/JABONERA AITANA</v>
          </cell>
          <cell r="C6192">
            <v>1</v>
          </cell>
          <cell r="D6192">
            <v>1</v>
          </cell>
          <cell r="E6192" t="str">
            <v>Sobre Pedido</v>
          </cell>
          <cell r="F6192">
            <v>28</v>
          </cell>
        </row>
        <row r="6193">
          <cell r="A6193">
            <v>51679</v>
          </cell>
          <cell r="B6193" t="str">
            <v>CERRADURA P/JABONERA AITANA</v>
          </cell>
          <cell r="C6193">
            <v>1</v>
          </cell>
          <cell r="D6193">
            <v>1</v>
          </cell>
          <cell r="E6193" t="str">
            <v>Sobre Pedido</v>
          </cell>
          <cell r="F6193">
            <v>28</v>
          </cell>
        </row>
        <row r="6194">
          <cell r="A6194">
            <v>51680</v>
          </cell>
          <cell r="B6194" t="str">
            <v>DEPOSITO P/JABONERA AITANA</v>
          </cell>
          <cell r="C6194">
            <v>1</v>
          </cell>
          <cell r="D6194">
            <v>1</v>
          </cell>
          <cell r="E6194" t="str">
            <v>Sobre Pedido</v>
          </cell>
          <cell r="F6194">
            <v>28</v>
          </cell>
        </row>
        <row r="6195">
          <cell r="A6195">
            <v>51681</v>
          </cell>
          <cell r="B6195" t="str">
            <v>DEPOSITO P/JABONERA AITANA</v>
          </cell>
          <cell r="C6195">
            <v>1</v>
          </cell>
          <cell r="D6195">
            <v>1</v>
          </cell>
          <cell r="E6195" t="str">
            <v>Sobre Pedido</v>
          </cell>
          <cell r="F6195">
            <v>28</v>
          </cell>
        </row>
        <row r="6196">
          <cell r="A6196">
            <v>51682</v>
          </cell>
          <cell r="B6196" t="str">
            <v>BOTON PULSADOR P/JABONERA AITA</v>
          </cell>
          <cell r="C6196">
            <v>1</v>
          </cell>
          <cell r="D6196">
            <v>1</v>
          </cell>
          <cell r="E6196" t="str">
            <v>Sobre Pedido</v>
          </cell>
          <cell r="F6196">
            <v>28</v>
          </cell>
        </row>
        <row r="6197">
          <cell r="A6197">
            <v>51683</v>
          </cell>
          <cell r="B6197" t="str">
            <v>PORTAGALON SENCILLO GALVANIZAD</v>
          </cell>
          <cell r="C6197">
            <v>1</v>
          </cell>
          <cell r="D6197">
            <v>1</v>
          </cell>
          <cell r="E6197" t="str">
            <v>Stock</v>
          </cell>
          <cell r="F6197">
            <v>8</v>
          </cell>
        </row>
        <row r="6198">
          <cell r="A6198">
            <v>51684</v>
          </cell>
          <cell r="B6198" t="str">
            <v>BASE SENCILLA PARA PORRON 20 L</v>
          </cell>
          <cell r="C6198">
            <v>1</v>
          </cell>
          <cell r="D6198">
            <v>1</v>
          </cell>
          <cell r="E6198" t="str">
            <v>Sobre Pedido</v>
          </cell>
          <cell r="F6198">
            <v>28</v>
          </cell>
        </row>
        <row r="6199">
          <cell r="A6199">
            <v>51685</v>
          </cell>
          <cell r="B6199" t="str">
            <v>BASE DOBLE PARA PORRON 20 LT</v>
          </cell>
          <cell r="C6199">
            <v>1</v>
          </cell>
          <cell r="D6199">
            <v>1</v>
          </cell>
          <cell r="E6199" t="str">
            <v>Stock</v>
          </cell>
          <cell r="F6199">
            <v>8</v>
          </cell>
        </row>
        <row r="6200">
          <cell r="A6200">
            <v>51686</v>
          </cell>
          <cell r="B6200" t="str">
            <v>BASE SENCILLA PARA PORRON 60 L</v>
          </cell>
          <cell r="C6200">
            <v>1</v>
          </cell>
          <cell r="D6200">
            <v>1</v>
          </cell>
          <cell r="E6200" t="str">
            <v>Sobre Pedido</v>
          </cell>
          <cell r="F6200">
            <v>21</v>
          </cell>
        </row>
        <row r="6201">
          <cell r="A6201">
            <v>51687</v>
          </cell>
          <cell r="B6201" t="str">
            <v>BASE DOBLE PARA PORRON 60 LT</v>
          </cell>
          <cell r="C6201">
            <v>1</v>
          </cell>
          <cell r="D6201">
            <v>1</v>
          </cell>
          <cell r="E6201" t="str">
            <v>Sobre Pedido</v>
          </cell>
          <cell r="F6201">
            <v>21</v>
          </cell>
        </row>
        <row r="6202">
          <cell r="A6202">
            <v>51688</v>
          </cell>
          <cell r="B6202" t="str">
            <v>KEYS FOR LOCK</v>
          </cell>
          <cell r="C6202">
            <v>1</v>
          </cell>
          <cell r="D6202">
            <v>1</v>
          </cell>
          <cell r="E6202" t="str">
            <v>Sobre Pedido</v>
          </cell>
          <cell r="F6202">
            <v>24</v>
          </cell>
        </row>
        <row r="6203">
          <cell r="A6203">
            <v>51689</v>
          </cell>
          <cell r="B6203" t="str">
            <v>PORTAGALON SENC. GALVAN. C/SEG</v>
          </cell>
          <cell r="C6203">
            <v>1</v>
          </cell>
          <cell r="D6203">
            <v>1</v>
          </cell>
          <cell r="E6203" t="str">
            <v>Stock</v>
          </cell>
          <cell r="F6203">
            <v>8</v>
          </cell>
        </row>
        <row r="6204">
          <cell r="A6204">
            <v>51690</v>
          </cell>
          <cell r="B6204" t="str">
            <v>PORTAGALON DOBLE GALVAN. C/SEG</v>
          </cell>
          <cell r="C6204">
            <v>1</v>
          </cell>
          <cell r="D6204">
            <v>1</v>
          </cell>
          <cell r="E6204" t="str">
            <v>Stock</v>
          </cell>
          <cell r="F6204">
            <v>8</v>
          </cell>
        </row>
        <row r="6205">
          <cell r="A6205">
            <v>51699</v>
          </cell>
          <cell r="B6205" t="str">
            <v>NUT FOR LOCK 10029509</v>
          </cell>
          <cell r="C6205">
            <v>1</v>
          </cell>
          <cell r="D6205">
            <v>1</v>
          </cell>
          <cell r="E6205" t="str">
            <v>Sobre Pedido</v>
          </cell>
          <cell r="F6205">
            <v>14</v>
          </cell>
        </row>
        <row r="6206">
          <cell r="A6206">
            <v>51700</v>
          </cell>
          <cell r="B6206" t="str">
            <v>LOCK 10075150</v>
          </cell>
          <cell r="C6206">
            <v>1</v>
          </cell>
          <cell r="D6206">
            <v>1</v>
          </cell>
          <cell r="E6206" t="str">
            <v>Sobre Pedido</v>
          </cell>
          <cell r="F6206">
            <v>24</v>
          </cell>
        </row>
        <row r="6207">
          <cell r="A6207">
            <v>51701</v>
          </cell>
          <cell r="B6207" t="str">
            <v>Puertas con Candado rev2</v>
          </cell>
          <cell r="C6207">
            <v>1</v>
          </cell>
          <cell r="D6207">
            <v>1</v>
          </cell>
          <cell r="E6207" t="str">
            <v>Sobre Pedido</v>
          </cell>
          <cell r="F6207">
            <v>24</v>
          </cell>
        </row>
        <row r="6208">
          <cell r="A6208">
            <v>51702</v>
          </cell>
          <cell r="B6208" t="str">
            <v>NIPPLE</v>
          </cell>
          <cell r="C6208">
            <v>1</v>
          </cell>
          <cell r="D6208">
            <v>1</v>
          </cell>
          <cell r="E6208" t="str">
            <v>Sobre Pedido</v>
          </cell>
          <cell r="F6208">
            <v>24</v>
          </cell>
        </row>
        <row r="6209">
          <cell r="A6209">
            <v>51703</v>
          </cell>
          <cell r="B6209" t="str">
            <v>LLAVE CIRCULAR LGS 2011</v>
          </cell>
          <cell r="C6209">
            <v>50</v>
          </cell>
          <cell r="D6209">
            <v>50</v>
          </cell>
          <cell r="E6209" t="str">
            <v>Sobre Pedido</v>
          </cell>
          <cell r="F6209">
            <v>77</v>
          </cell>
        </row>
        <row r="6210">
          <cell r="A6210">
            <v>51704</v>
          </cell>
          <cell r="B6210" t="str">
            <v>SEGURO FORMA TWIST LGS 2011.SP</v>
          </cell>
          <cell r="C6210">
            <v>50</v>
          </cell>
          <cell r="D6210">
            <v>50</v>
          </cell>
          <cell r="E6210" t="str">
            <v>Sobre Pedido</v>
          </cell>
          <cell r="F6210">
            <v>77</v>
          </cell>
        </row>
        <row r="6211">
          <cell r="A6211">
            <v>51705</v>
          </cell>
          <cell r="B6211" t="str">
            <v>CUBIERTA DELANTERA NUEVA LGS</v>
          </cell>
          <cell r="C6211">
            <v>50</v>
          </cell>
          <cell r="D6211">
            <v>50</v>
          </cell>
          <cell r="E6211" t="str">
            <v>Sobre Pedido</v>
          </cell>
          <cell r="F6211">
            <v>77</v>
          </cell>
        </row>
        <row r="6212">
          <cell r="A6212">
            <v>51706</v>
          </cell>
          <cell r="B6212" t="str">
            <v>RESLPALDO LGS 2011</v>
          </cell>
          <cell r="C6212">
            <v>50</v>
          </cell>
          <cell r="D6212">
            <v>50</v>
          </cell>
          <cell r="E6212" t="str">
            <v>Sobre Pedido</v>
          </cell>
          <cell r="F6212">
            <v>77</v>
          </cell>
        </row>
        <row r="6213">
          <cell r="A6213">
            <v>51707</v>
          </cell>
          <cell r="B6213" t="str">
            <v>22-08487-01 MEMBRANA P/CONTRO</v>
          </cell>
          <cell r="C6213">
            <v>1</v>
          </cell>
          <cell r="D6213">
            <v>1</v>
          </cell>
          <cell r="E6213" t="str">
            <v>Sobre Pedido</v>
          </cell>
          <cell r="F6213">
            <v>21</v>
          </cell>
        </row>
        <row r="6214">
          <cell r="A6214">
            <v>51708</v>
          </cell>
          <cell r="B6214" t="str">
            <v>112600 EQUIPO DOSIFICADOR MINI</v>
          </cell>
          <cell r="C6214">
            <v>1</v>
          </cell>
          <cell r="D6214">
            <v>1</v>
          </cell>
          <cell r="E6214" t="str">
            <v>Sobre Pedido</v>
          </cell>
          <cell r="F6214">
            <v>21</v>
          </cell>
        </row>
        <row r="6215">
          <cell r="A6215">
            <v>51709</v>
          </cell>
          <cell r="B6215" t="str">
            <v>011071V MINIDOS 1% WEAR KIT A</v>
          </cell>
          <cell r="C6215">
            <v>1</v>
          </cell>
          <cell r="D6215">
            <v>1</v>
          </cell>
          <cell r="E6215" t="str">
            <v>Sobre Pedido</v>
          </cell>
          <cell r="F6215">
            <v>21</v>
          </cell>
        </row>
        <row r="6216">
          <cell r="A6216">
            <v>51710</v>
          </cell>
          <cell r="B6216" t="str">
            <v>011046V MINIDOS 1% WEAR KIT D</v>
          </cell>
          <cell r="C6216">
            <v>1</v>
          </cell>
          <cell r="D6216">
            <v>1</v>
          </cell>
          <cell r="E6216" t="str">
            <v>Sobre Pedido</v>
          </cell>
          <cell r="F6216">
            <v>21</v>
          </cell>
        </row>
        <row r="6217">
          <cell r="A6217">
            <v>51711</v>
          </cell>
          <cell r="B6217" t="str">
            <v>113228HAC SUPERDOS 20 0.3% AC.</v>
          </cell>
          <cell r="C6217">
            <v>1</v>
          </cell>
          <cell r="D6217">
            <v>1</v>
          </cell>
          <cell r="E6217" t="str">
            <v>Sobre Pedido</v>
          </cell>
          <cell r="F6217">
            <v>21</v>
          </cell>
        </row>
        <row r="6218">
          <cell r="A6218">
            <v>51712</v>
          </cell>
          <cell r="B6218" t="str">
            <v>012310HAC SUPERDOS 0.3% WEAR</v>
          </cell>
          <cell r="C6218">
            <v>1</v>
          </cell>
          <cell r="D6218">
            <v>1</v>
          </cell>
          <cell r="E6218" t="str">
            <v>Sobre Pedido</v>
          </cell>
          <cell r="F6218">
            <v>21</v>
          </cell>
        </row>
        <row r="6219">
          <cell r="A6219">
            <v>51713</v>
          </cell>
          <cell r="B6219" t="str">
            <v>011463HAC SUPERDOS 0.3% WEAR</v>
          </cell>
          <cell r="C6219">
            <v>1</v>
          </cell>
          <cell r="D6219">
            <v>1</v>
          </cell>
          <cell r="E6219" t="str">
            <v>Sobre Pedido</v>
          </cell>
          <cell r="F6219">
            <v>21</v>
          </cell>
        </row>
        <row r="6220">
          <cell r="A6220">
            <v>51714</v>
          </cell>
          <cell r="B6220" t="str">
            <v>113205 SUPERDOS 20 2.5% 1" NPT</v>
          </cell>
          <cell r="C6220">
            <v>1</v>
          </cell>
          <cell r="D6220">
            <v>1</v>
          </cell>
          <cell r="E6220" t="str">
            <v>Sobre Pedido</v>
          </cell>
          <cell r="F6220">
            <v>21</v>
          </cell>
        </row>
        <row r="6221">
          <cell r="A6221">
            <v>51715</v>
          </cell>
          <cell r="B6221" t="str">
            <v>011850V BIGDOS 2.5% WEAR KIT A</v>
          </cell>
          <cell r="C6221">
            <v>1</v>
          </cell>
          <cell r="D6221">
            <v>1</v>
          </cell>
          <cell r="E6221" t="str">
            <v>Sobre Pedido</v>
          </cell>
          <cell r="F6221">
            <v>21</v>
          </cell>
        </row>
        <row r="6222">
          <cell r="A6222">
            <v>51716</v>
          </cell>
          <cell r="B6222" t="str">
            <v>011463V 1/4" SUCTION WEAR KIT</v>
          </cell>
          <cell r="C6222">
            <v>1</v>
          </cell>
          <cell r="D6222">
            <v>1</v>
          </cell>
          <cell r="E6222" t="str">
            <v>Sobre Pedido</v>
          </cell>
          <cell r="F6222">
            <v>21</v>
          </cell>
        </row>
        <row r="6223">
          <cell r="A6223">
            <v>51717</v>
          </cell>
          <cell r="B6223" t="str">
            <v>112608 EQUIPO DOSIFICADOR MINI</v>
          </cell>
          <cell r="C6223">
            <v>1</v>
          </cell>
          <cell r="D6223">
            <v>1</v>
          </cell>
          <cell r="E6223" t="str">
            <v>Sobre Pedido</v>
          </cell>
          <cell r="F6223">
            <v>21</v>
          </cell>
        </row>
        <row r="6224">
          <cell r="A6224">
            <v>51718</v>
          </cell>
          <cell r="B6224" t="str">
            <v>011109V MINIDOS .4% WEAR KIT A</v>
          </cell>
          <cell r="C6224">
            <v>1</v>
          </cell>
          <cell r="D6224">
            <v>1</v>
          </cell>
          <cell r="E6224" t="str">
            <v>Sobre Pedido</v>
          </cell>
          <cell r="F6224">
            <v>21</v>
          </cell>
        </row>
        <row r="6225">
          <cell r="A6225">
            <v>51719</v>
          </cell>
          <cell r="B6225" t="str">
            <v>011111 MINIDOS 0.4% WEAR KIT D</v>
          </cell>
          <cell r="C6225">
            <v>1</v>
          </cell>
          <cell r="D6225">
            <v>1</v>
          </cell>
          <cell r="E6225" t="str">
            <v>Sobre Pedido</v>
          </cell>
          <cell r="F6225">
            <v>21</v>
          </cell>
        </row>
        <row r="6226">
          <cell r="A6226">
            <v>51720</v>
          </cell>
          <cell r="B6226" t="str">
            <v>113230R SUPERDOS 45 0.3% DESIN</v>
          </cell>
          <cell r="C6226">
            <v>1</v>
          </cell>
          <cell r="D6226">
            <v>1</v>
          </cell>
          <cell r="E6226" t="str">
            <v>Sobre Pedido</v>
          </cell>
          <cell r="F6226">
            <v>21</v>
          </cell>
        </row>
        <row r="6227">
          <cell r="A6227">
            <v>51721</v>
          </cell>
          <cell r="B6227" t="str">
            <v>012310 SUPERDOS 45 0.3% WEAR</v>
          </cell>
          <cell r="C6227">
            <v>1</v>
          </cell>
          <cell r="D6227">
            <v>1</v>
          </cell>
          <cell r="E6227" t="str">
            <v>Sobre Pedido</v>
          </cell>
          <cell r="F6227">
            <v>21</v>
          </cell>
        </row>
        <row r="6228">
          <cell r="A6228">
            <v>51722</v>
          </cell>
          <cell r="B6228" t="str">
            <v>011461V SUPERDOS 45 0.3% WEAR</v>
          </cell>
          <cell r="C6228">
            <v>1</v>
          </cell>
          <cell r="D6228">
            <v>1</v>
          </cell>
          <cell r="E6228" t="str">
            <v>Sobre Pedido</v>
          </cell>
          <cell r="F6228">
            <v>21</v>
          </cell>
        </row>
        <row r="6229">
          <cell r="A6229">
            <v>51723</v>
          </cell>
          <cell r="B6229" t="str">
            <v>113215 SUPERDOS 45 5% DETERGEN</v>
          </cell>
          <cell r="C6229">
            <v>1</v>
          </cell>
          <cell r="D6229">
            <v>1</v>
          </cell>
          <cell r="E6229" t="str">
            <v>Sobre Pedido</v>
          </cell>
          <cell r="F6229">
            <v>21</v>
          </cell>
        </row>
        <row r="6230">
          <cell r="A6230">
            <v>51724</v>
          </cell>
          <cell r="B6230" t="str">
            <v>011852PV SUPERDOS 45 5% WEAR</v>
          </cell>
          <cell r="C6230">
            <v>1</v>
          </cell>
          <cell r="D6230">
            <v>1</v>
          </cell>
          <cell r="E6230" t="str">
            <v>Sobre Pedido</v>
          </cell>
          <cell r="F6230">
            <v>21</v>
          </cell>
        </row>
        <row r="6231">
          <cell r="A6231">
            <v>51725</v>
          </cell>
          <cell r="B6231" t="str">
            <v>011950V SUPERDOS 45 5% WEAR</v>
          </cell>
          <cell r="C6231">
            <v>1</v>
          </cell>
          <cell r="D6231">
            <v>1</v>
          </cell>
          <cell r="E6231" t="str">
            <v>Sobre Pedido</v>
          </cell>
          <cell r="F6231">
            <v>21</v>
          </cell>
        </row>
        <row r="6232">
          <cell r="A6232">
            <v>51726</v>
          </cell>
          <cell r="B6232" t="str">
            <v>017002 FILTRO TWIST II CLEAN</v>
          </cell>
          <cell r="C6232">
            <v>1</v>
          </cell>
          <cell r="D6232">
            <v>1</v>
          </cell>
          <cell r="E6232" t="str">
            <v>Sobre Pedido</v>
          </cell>
          <cell r="F6232">
            <v>21</v>
          </cell>
        </row>
        <row r="6233">
          <cell r="A6233">
            <v>51727</v>
          </cell>
          <cell r="B6233" t="str">
            <v>017006 FILTRO TWIST II CLEAN</v>
          </cell>
          <cell r="C6233">
            <v>1</v>
          </cell>
          <cell r="D6233">
            <v>1</v>
          </cell>
          <cell r="E6233" t="str">
            <v>Sobre Pedido</v>
          </cell>
          <cell r="F6233">
            <v>21</v>
          </cell>
        </row>
        <row r="6234">
          <cell r="A6234">
            <v>51769</v>
          </cell>
          <cell r="B6234" t="str">
            <v>DOSIFICADOR DE AROMATIZANTE</v>
          </cell>
          <cell r="C6234">
            <v>1</v>
          </cell>
          <cell r="D6234">
            <v>1</v>
          </cell>
          <cell r="E6234" t="str">
            <v>Sobre Pedido</v>
          </cell>
          <cell r="F6234">
            <v>28</v>
          </cell>
        </row>
        <row r="6235">
          <cell r="A6235">
            <v>51770</v>
          </cell>
          <cell r="B6235" t="str">
            <v>VALVULA DE PIE</v>
          </cell>
          <cell r="C6235">
            <v>1</v>
          </cell>
          <cell r="D6235">
            <v>1</v>
          </cell>
          <cell r="E6235" t="str">
            <v>Sobre Pedido</v>
          </cell>
          <cell r="F6235">
            <v>28</v>
          </cell>
        </row>
        <row r="6236">
          <cell r="A6236">
            <v>51771</v>
          </cell>
          <cell r="B6236" t="str">
            <v>NEBULIZADOR P/DOSIFICADOR</v>
          </cell>
          <cell r="C6236">
            <v>1</v>
          </cell>
          <cell r="D6236">
            <v>1</v>
          </cell>
          <cell r="E6236" t="str">
            <v>Sobre Pedido</v>
          </cell>
          <cell r="F6236">
            <v>28</v>
          </cell>
        </row>
        <row r="6237">
          <cell r="A6237">
            <v>51780</v>
          </cell>
          <cell r="B6237" t="str">
            <v>MAQUINA LAVALOZAS FERCO D8-B</v>
          </cell>
          <cell r="C6237">
            <v>1</v>
          </cell>
          <cell r="D6237">
            <v>1</v>
          </cell>
          <cell r="E6237" t="str">
            <v>Sobre Pedido</v>
          </cell>
          <cell r="F6237">
            <v>56</v>
          </cell>
        </row>
        <row r="6238">
          <cell r="A6238">
            <v>51781</v>
          </cell>
          <cell r="B6238" t="str">
            <v>SERVICIO PARA MAQUINA LAVALOZA</v>
          </cell>
          <cell r="C6238">
            <v>1</v>
          </cell>
          <cell r="D6238">
            <v>1</v>
          </cell>
          <cell r="E6238" t="str">
            <v>Sobre Pedido</v>
          </cell>
          <cell r="F6238">
            <v>14</v>
          </cell>
        </row>
        <row r="6239">
          <cell r="A6239">
            <v>51782</v>
          </cell>
          <cell r="B6239" t="str">
            <v>RESGUARDO SENCILLO PARA GALON</v>
          </cell>
          <cell r="C6239">
            <v>1</v>
          </cell>
          <cell r="D6239">
            <v>1</v>
          </cell>
          <cell r="E6239" t="str">
            <v>Stock</v>
          </cell>
          <cell r="F6239">
            <v>8</v>
          </cell>
        </row>
        <row r="6240">
          <cell r="A6240">
            <v>51783</v>
          </cell>
          <cell r="B6240" t="str">
            <v>PISTOLA DOSIFICADORA SB</v>
          </cell>
          <cell r="C6240">
            <v>1</v>
          </cell>
          <cell r="D6240">
            <v>1</v>
          </cell>
          <cell r="E6240" t="str">
            <v>Sobre Pedido</v>
          </cell>
          <cell r="F6240">
            <v>56</v>
          </cell>
        </row>
        <row r="6241">
          <cell r="A6241">
            <v>51784</v>
          </cell>
          <cell r="B6241" t="str">
            <v>RESGUARDO DOBLE PARA GALON</v>
          </cell>
          <cell r="C6241">
            <v>1</v>
          </cell>
          <cell r="D6241">
            <v>1</v>
          </cell>
          <cell r="E6241" t="str">
            <v>Stock</v>
          </cell>
          <cell r="F6241">
            <v>8</v>
          </cell>
        </row>
        <row r="6242">
          <cell r="A6242">
            <v>51785</v>
          </cell>
          <cell r="B6242" t="str">
            <v>DOSIFICADOR PRODOSE</v>
          </cell>
          <cell r="C6242">
            <v>1</v>
          </cell>
          <cell r="D6242">
            <v>1</v>
          </cell>
          <cell r="E6242" t="str">
            <v>Stock</v>
          </cell>
          <cell r="F6242">
            <v>8</v>
          </cell>
        </row>
        <row r="6243">
          <cell r="A6243">
            <v>51786</v>
          </cell>
          <cell r="B6243" t="str">
            <v>801 LAVADORA ELEC ECOMAX INOX</v>
          </cell>
          <cell r="C6243">
            <v>1</v>
          </cell>
          <cell r="D6243">
            <v>1</v>
          </cell>
          <cell r="E6243" t="str">
            <v>Sobre Pedido</v>
          </cell>
          <cell r="F6243">
            <v>49</v>
          </cell>
        </row>
        <row r="6244">
          <cell r="A6244">
            <v>51787</v>
          </cell>
          <cell r="B6244" t="str">
            <v>801 LAVADORA ELEC ECOMAX INOX</v>
          </cell>
          <cell r="C6244">
            <v>1</v>
          </cell>
          <cell r="D6244">
            <v>1</v>
          </cell>
          <cell r="E6244" t="str">
            <v>Sobre Pedido</v>
          </cell>
          <cell r="F6244">
            <v>49</v>
          </cell>
        </row>
        <row r="6245">
          <cell r="A6245">
            <v>51788</v>
          </cell>
          <cell r="B6245" t="str">
            <v>801 LAVADORA ELEC ECOMAX INOX</v>
          </cell>
          <cell r="C6245">
            <v>1</v>
          </cell>
          <cell r="D6245">
            <v>1</v>
          </cell>
          <cell r="E6245" t="str">
            <v>Sobre Pedido</v>
          </cell>
          <cell r="F6245">
            <v>49</v>
          </cell>
        </row>
        <row r="6246">
          <cell r="A6246">
            <v>51789</v>
          </cell>
          <cell r="B6246" t="str">
            <v>801 LAVADORA ELEC ECOMAX INOX</v>
          </cell>
          <cell r="C6246">
            <v>1</v>
          </cell>
          <cell r="D6246">
            <v>1</v>
          </cell>
          <cell r="E6246" t="str">
            <v>Sobre Pedido</v>
          </cell>
          <cell r="F6246">
            <v>49</v>
          </cell>
        </row>
        <row r="6247">
          <cell r="A6247">
            <v>51790</v>
          </cell>
          <cell r="B6247" t="str">
            <v>LAVADORA ELECTRICA ECOMAX</v>
          </cell>
          <cell r="C6247">
            <v>1</v>
          </cell>
          <cell r="D6247">
            <v>1</v>
          </cell>
          <cell r="E6247" t="str">
            <v>Sobre Pedido</v>
          </cell>
          <cell r="F6247">
            <v>49</v>
          </cell>
        </row>
        <row r="6248">
          <cell r="A6248">
            <v>51791</v>
          </cell>
          <cell r="B6248" t="str">
            <v>LAVADORA ELECTRICA ECOMAX</v>
          </cell>
          <cell r="C6248">
            <v>1</v>
          </cell>
          <cell r="D6248">
            <v>1</v>
          </cell>
          <cell r="E6248" t="str">
            <v>Sobre Pedido</v>
          </cell>
          <cell r="F6248">
            <v>49</v>
          </cell>
        </row>
        <row r="6249">
          <cell r="A6249">
            <v>51792</v>
          </cell>
          <cell r="B6249" t="str">
            <v>LAVADORA ELECTRICA ECOMAX</v>
          </cell>
          <cell r="C6249">
            <v>1</v>
          </cell>
          <cell r="D6249">
            <v>1</v>
          </cell>
          <cell r="E6249" t="str">
            <v>Sobre Pedido</v>
          </cell>
          <cell r="F6249">
            <v>49</v>
          </cell>
        </row>
        <row r="6250">
          <cell r="A6250">
            <v>51793</v>
          </cell>
          <cell r="B6250" t="str">
            <v>LLAVE CIRCULAR LGS 1065</v>
          </cell>
          <cell r="C6250">
            <v>1</v>
          </cell>
          <cell r="D6250">
            <v>1</v>
          </cell>
          <cell r="E6250" t="str">
            <v>Sobre Pedido</v>
          </cell>
          <cell r="F6250">
            <v>70</v>
          </cell>
        </row>
        <row r="6251">
          <cell r="A6251">
            <v>51794</v>
          </cell>
          <cell r="B6251" t="str">
            <v>SEGURO EN FORMA DE TWIST LGS</v>
          </cell>
          <cell r="C6251">
            <v>1</v>
          </cell>
          <cell r="D6251">
            <v>1</v>
          </cell>
          <cell r="E6251" t="str">
            <v>Sobre Pedido</v>
          </cell>
          <cell r="F6251">
            <v>70</v>
          </cell>
        </row>
        <row r="6252">
          <cell r="A6252">
            <v>51795</v>
          </cell>
          <cell r="B6252" t="str">
            <v>CUBIERTA DELANTERA LGS 1065</v>
          </cell>
          <cell r="C6252">
            <v>1</v>
          </cell>
          <cell r="D6252">
            <v>1</v>
          </cell>
          <cell r="E6252" t="str">
            <v>Sobre Pedido</v>
          </cell>
          <cell r="F6252">
            <v>70</v>
          </cell>
        </row>
        <row r="6253">
          <cell r="A6253">
            <v>51796</v>
          </cell>
          <cell r="B6253" t="str">
            <v>RESPALDO LGS 1065</v>
          </cell>
          <cell r="C6253">
            <v>1</v>
          </cell>
          <cell r="D6253">
            <v>1</v>
          </cell>
          <cell r="E6253" t="str">
            <v>Sobre Pedido</v>
          </cell>
          <cell r="F6253">
            <v>70</v>
          </cell>
        </row>
        <row r="6254">
          <cell r="A6254">
            <v>51797</v>
          </cell>
          <cell r="B6254" t="str">
            <v>LABEL PRO WATCH</v>
          </cell>
          <cell r="C6254">
            <v>1</v>
          </cell>
          <cell r="D6254">
            <v>1</v>
          </cell>
          <cell r="E6254" t="str">
            <v>Sobre Pedido</v>
          </cell>
          <cell r="F6254">
            <v>42</v>
          </cell>
        </row>
        <row r="6255">
          <cell r="A6255">
            <v>51798</v>
          </cell>
          <cell r="B6255" t="str">
            <v>VALVULA P/JABONERA DE ESPUMA</v>
          </cell>
          <cell r="C6255">
            <v>1</v>
          </cell>
          <cell r="D6255">
            <v>1</v>
          </cell>
          <cell r="E6255" t="str">
            <v>Sobre Pedido</v>
          </cell>
          <cell r="F6255">
            <v>100</v>
          </cell>
        </row>
        <row r="6256">
          <cell r="A6256">
            <v>51799</v>
          </cell>
          <cell r="B6256" t="str">
            <v>TAPA LATERAL</v>
          </cell>
          <cell r="C6256">
            <v>1</v>
          </cell>
          <cell r="D6256">
            <v>1</v>
          </cell>
          <cell r="E6256" t="str">
            <v>Sobre Pedido</v>
          </cell>
          <cell r="F6256">
            <v>42</v>
          </cell>
        </row>
        <row r="6257">
          <cell r="A6257">
            <v>51800</v>
          </cell>
          <cell r="B6257" t="str">
            <v>WICK LGS AUTOMATICO PAQ C/100</v>
          </cell>
          <cell r="C6257">
            <v>1</v>
          </cell>
          <cell r="D6257">
            <v>1</v>
          </cell>
          <cell r="E6257" t="str">
            <v>Stock</v>
          </cell>
          <cell r="F6257">
            <v>8</v>
          </cell>
        </row>
        <row r="6258">
          <cell r="A6258">
            <v>51801</v>
          </cell>
          <cell r="B6258" t="str">
            <v>DOSIFICADOR LGS AUTOMATICO</v>
          </cell>
          <cell r="C6258">
            <v>12</v>
          </cell>
          <cell r="D6258">
            <v>12</v>
          </cell>
          <cell r="E6258" t="str">
            <v>Stock</v>
          </cell>
          <cell r="F6258">
            <v>8</v>
          </cell>
        </row>
        <row r="6259">
          <cell r="A6259">
            <v>51802</v>
          </cell>
          <cell r="B6259" t="str">
            <v>ALAMBRE AC INOX 20CM PAQ C/100</v>
          </cell>
          <cell r="C6259">
            <v>1</v>
          </cell>
          <cell r="D6259">
            <v>1</v>
          </cell>
          <cell r="E6259" t="str">
            <v>Stock</v>
          </cell>
          <cell r="F6259">
            <v>8</v>
          </cell>
        </row>
        <row r="6260">
          <cell r="A6260">
            <v>51803</v>
          </cell>
          <cell r="B6260" t="str">
            <v>MANGUERA 1.20M PAQ C/100 LGS</v>
          </cell>
          <cell r="C6260">
            <v>1</v>
          </cell>
          <cell r="D6260">
            <v>1</v>
          </cell>
          <cell r="E6260" t="str">
            <v>Stock</v>
          </cell>
          <cell r="F6260">
            <v>8</v>
          </cell>
        </row>
        <row r="6261">
          <cell r="A6261">
            <v>51804</v>
          </cell>
          <cell r="B6261" t="str">
            <v>PAQ C/2 ABRAZACERAS,TORNILLOS</v>
          </cell>
          <cell r="C6261">
            <v>1</v>
          </cell>
          <cell r="D6261">
            <v>1</v>
          </cell>
          <cell r="E6261" t="str">
            <v>Stock</v>
          </cell>
          <cell r="F6261">
            <v>8</v>
          </cell>
        </row>
        <row r="6262">
          <cell r="A6262">
            <v>51805</v>
          </cell>
          <cell r="B6262" t="str">
            <v>MECANISMO ELECTRONICO LGS</v>
          </cell>
          <cell r="C6262">
            <v>1</v>
          </cell>
          <cell r="D6262">
            <v>1</v>
          </cell>
          <cell r="E6262" t="str">
            <v>Stock</v>
          </cell>
          <cell r="F6262">
            <v>8</v>
          </cell>
        </row>
        <row r="6263">
          <cell r="A6263">
            <v>51806</v>
          </cell>
          <cell r="B6263" t="str">
            <v>CUBIERTA FRONTAL LGS</v>
          </cell>
          <cell r="C6263">
            <v>1</v>
          </cell>
          <cell r="D6263">
            <v>1</v>
          </cell>
          <cell r="E6263" t="str">
            <v>Stock</v>
          </cell>
          <cell r="F6263">
            <v>8</v>
          </cell>
        </row>
        <row r="6264">
          <cell r="A6264">
            <v>51807</v>
          </cell>
          <cell r="B6264" t="str">
            <v>BASE LGS AUTOMATICO 1 PZA</v>
          </cell>
          <cell r="C6264">
            <v>1</v>
          </cell>
          <cell r="D6264">
            <v>1</v>
          </cell>
          <cell r="E6264" t="str">
            <v>Stock</v>
          </cell>
          <cell r="F6264">
            <v>8</v>
          </cell>
        </row>
        <row r="6265">
          <cell r="A6265">
            <v>51808</v>
          </cell>
          <cell r="B6265" t="str">
            <v>ETIQUETA FRONTAL PAQ C/50 LGS</v>
          </cell>
          <cell r="C6265">
            <v>1</v>
          </cell>
          <cell r="D6265">
            <v>1</v>
          </cell>
          <cell r="E6265" t="str">
            <v>Stock</v>
          </cell>
          <cell r="F6265">
            <v>8</v>
          </cell>
        </row>
        <row r="6266">
          <cell r="A6266">
            <v>51809</v>
          </cell>
          <cell r="B6266" t="str">
            <v>PROTECTOR ETIQUETA FRONTAL</v>
          </cell>
          <cell r="C6266">
            <v>1</v>
          </cell>
          <cell r="D6266">
            <v>1</v>
          </cell>
          <cell r="E6266" t="str">
            <v>Stock</v>
          </cell>
          <cell r="F6266">
            <v>8</v>
          </cell>
        </row>
        <row r="6267">
          <cell r="A6267">
            <v>51810</v>
          </cell>
          <cell r="B6267" t="str">
            <v>VALVULA DESECH. PAQ C/50 LGS</v>
          </cell>
          <cell r="C6267">
            <v>1</v>
          </cell>
          <cell r="D6267">
            <v>1</v>
          </cell>
          <cell r="E6267" t="str">
            <v>Stock</v>
          </cell>
          <cell r="F6267">
            <v>8</v>
          </cell>
        </row>
        <row r="6268">
          <cell r="A6268">
            <v>51811</v>
          </cell>
          <cell r="B6268" t="str">
            <v>BOTE DE FLUIDO 700 ML</v>
          </cell>
          <cell r="C6268">
            <v>1</v>
          </cell>
          <cell r="D6268">
            <v>1</v>
          </cell>
          <cell r="E6268" t="str">
            <v>Stock</v>
          </cell>
          <cell r="F6268">
            <v>8</v>
          </cell>
        </row>
        <row r="6269">
          <cell r="A6269">
            <v>51812</v>
          </cell>
          <cell r="B6269" t="str">
            <v>LLAVE Y CIRCULO LGS AUTOMATICO</v>
          </cell>
          <cell r="C6269">
            <v>1</v>
          </cell>
          <cell r="D6269">
            <v>1</v>
          </cell>
          <cell r="E6269" t="str">
            <v>Stock</v>
          </cell>
          <cell r="F6269">
            <v>8</v>
          </cell>
        </row>
        <row r="6270">
          <cell r="A6270">
            <v>51813</v>
          </cell>
          <cell r="B6270" t="str">
            <v>INSERTO NCC AZUL 4 L</v>
          </cell>
          <cell r="C6270">
            <v>1</v>
          </cell>
          <cell r="D6270">
            <v>1</v>
          </cell>
          <cell r="E6270" t="str">
            <v>Sobre Pedido</v>
          </cell>
          <cell r="F6270">
            <v>35</v>
          </cell>
        </row>
        <row r="6271">
          <cell r="A6271">
            <v>51814</v>
          </cell>
          <cell r="B6271" t="str">
            <v>BOTONERA NOVA</v>
          </cell>
          <cell r="C6271">
            <v>1</v>
          </cell>
          <cell r="D6271">
            <v>1</v>
          </cell>
          <cell r="E6271" t="str">
            <v>Sobre Pedido</v>
          </cell>
          <cell r="F6271">
            <v>42</v>
          </cell>
        </row>
        <row r="6272">
          <cell r="A6272">
            <v>51815</v>
          </cell>
          <cell r="B6272" t="str">
            <v>DOSIFICADOR 4 BOTONES 1 GAL</v>
          </cell>
          <cell r="C6272">
            <v>1</v>
          </cell>
          <cell r="D6272">
            <v>1</v>
          </cell>
          <cell r="E6272" t="str">
            <v>Stock</v>
          </cell>
          <cell r="F6272">
            <v>8</v>
          </cell>
        </row>
        <row r="6273">
          <cell r="A6273">
            <v>51816</v>
          </cell>
          <cell r="B6273" t="str">
            <v>DOSIFICADOR 1 BOTON 4 GAL MIN</v>
          </cell>
          <cell r="C6273">
            <v>1</v>
          </cell>
          <cell r="D6273">
            <v>1</v>
          </cell>
          <cell r="E6273" t="str">
            <v>Stock</v>
          </cell>
          <cell r="F6273">
            <v>8</v>
          </cell>
        </row>
        <row r="6274">
          <cell r="A6274">
            <v>51817</v>
          </cell>
          <cell r="B6274" t="str">
            <v>DOSIFICADOR 1 BOTON 1 GAL MIN</v>
          </cell>
          <cell r="C6274">
            <v>1</v>
          </cell>
          <cell r="D6274">
            <v>1</v>
          </cell>
          <cell r="E6274" t="str">
            <v>Stock</v>
          </cell>
          <cell r="F6274">
            <v>8</v>
          </cell>
        </row>
        <row r="6275">
          <cell r="A6275">
            <v>51818</v>
          </cell>
          <cell r="B6275" t="str">
            <v>KIT CUBIERTA DELANTERA Y</v>
          </cell>
          <cell r="C6275">
            <v>1</v>
          </cell>
          <cell r="D6275">
            <v>1</v>
          </cell>
          <cell r="E6275" t="str">
            <v>Sobre Pedido</v>
          </cell>
          <cell r="F6275">
            <v>28</v>
          </cell>
        </row>
        <row r="6276">
          <cell r="A6276">
            <v>51819</v>
          </cell>
          <cell r="B6276" t="str">
            <v>KIT CUBIERTA TPTE E IMAGEN</v>
          </cell>
          <cell r="C6276">
            <v>1</v>
          </cell>
          <cell r="D6276">
            <v>1</v>
          </cell>
          <cell r="E6276" t="str">
            <v>Sobre Pedido</v>
          </cell>
          <cell r="F6276">
            <v>28</v>
          </cell>
        </row>
        <row r="6277">
          <cell r="A6277">
            <v>51820</v>
          </cell>
          <cell r="B6277" t="str">
            <v>KIT CUBIERTA TPTE E IMAGEN</v>
          </cell>
          <cell r="C6277">
            <v>1</v>
          </cell>
          <cell r="D6277">
            <v>1</v>
          </cell>
          <cell r="E6277" t="str">
            <v>Sobre Pedido</v>
          </cell>
          <cell r="F6277">
            <v>28</v>
          </cell>
        </row>
        <row r="6278">
          <cell r="A6278">
            <v>51821</v>
          </cell>
          <cell r="B6278" t="str">
            <v>KIT DE BOTON</v>
          </cell>
          <cell r="C6278">
            <v>1</v>
          </cell>
          <cell r="D6278">
            <v>1</v>
          </cell>
          <cell r="E6278" t="str">
            <v>Sobre Pedido</v>
          </cell>
          <cell r="F6278">
            <v>28</v>
          </cell>
        </row>
        <row r="6279">
          <cell r="A6279">
            <v>51822</v>
          </cell>
          <cell r="B6279" t="str">
            <v>SOPORTE BASICO P/MONTAJE</v>
          </cell>
          <cell r="C6279">
            <v>1</v>
          </cell>
          <cell r="D6279">
            <v>1</v>
          </cell>
          <cell r="E6279" t="str">
            <v>Sobre Pedido</v>
          </cell>
          <cell r="F6279">
            <v>28</v>
          </cell>
        </row>
        <row r="6280">
          <cell r="A6280">
            <v>51823</v>
          </cell>
          <cell r="B6280" t="str">
            <v>VALVULA FLEX GAP</v>
          </cell>
          <cell r="C6280">
            <v>1</v>
          </cell>
          <cell r="D6280">
            <v>1</v>
          </cell>
          <cell r="E6280" t="str">
            <v>Sobre Pedido</v>
          </cell>
          <cell r="F6280">
            <v>28</v>
          </cell>
        </row>
        <row r="6281">
          <cell r="A6281">
            <v>51824</v>
          </cell>
          <cell r="B6281" t="str">
            <v>EDUCTOR GRIS 1 GAL MIN</v>
          </cell>
          <cell r="C6281">
            <v>1</v>
          </cell>
          <cell r="D6281">
            <v>1</v>
          </cell>
          <cell r="E6281" t="str">
            <v>Stock</v>
          </cell>
          <cell r="F6281">
            <v>8</v>
          </cell>
        </row>
        <row r="6282">
          <cell r="A6282">
            <v>51825</v>
          </cell>
          <cell r="B6282" t="str">
            <v>EDUCTOR AMARILLO 4 GAL MIN</v>
          </cell>
          <cell r="C6282">
            <v>1</v>
          </cell>
          <cell r="D6282">
            <v>1</v>
          </cell>
          <cell r="E6282" t="str">
            <v>Stock</v>
          </cell>
          <cell r="F6282">
            <v>8</v>
          </cell>
        </row>
        <row r="6283">
          <cell r="A6283">
            <v>51826</v>
          </cell>
          <cell r="B6283" t="str">
            <v>KIT SELECTOR DE 4 PRODUCTOS</v>
          </cell>
          <cell r="C6283">
            <v>1</v>
          </cell>
          <cell r="D6283">
            <v>1</v>
          </cell>
          <cell r="E6283" t="str">
            <v>Sobre Pedido</v>
          </cell>
          <cell r="F6283">
            <v>28</v>
          </cell>
        </row>
        <row r="6284">
          <cell r="A6284">
            <v>51827</v>
          </cell>
          <cell r="B6284" t="str">
            <v>TUBO LLENADO INTERNO</v>
          </cell>
          <cell r="C6284">
            <v>1</v>
          </cell>
          <cell r="D6284">
            <v>1</v>
          </cell>
          <cell r="E6284" t="str">
            <v>Sobre Pedido</v>
          </cell>
          <cell r="F6284">
            <v>28</v>
          </cell>
        </row>
        <row r="6285">
          <cell r="A6285">
            <v>51828</v>
          </cell>
          <cell r="B6285" t="str">
            <v>ENTRADA DE LLENADO CON MALLA</v>
          </cell>
          <cell r="C6285">
            <v>1</v>
          </cell>
          <cell r="D6285">
            <v>1</v>
          </cell>
          <cell r="E6285" t="str">
            <v>Sobre Pedido</v>
          </cell>
          <cell r="F6285">
            <v>28</v>
          </cell>
        </row>
        <row r="6286">
          <cell r="A6286">
            <v>51829</v>
          </cell>
          <cell r="B6286" t="str">
            <v>KIT DE INSTALACION P/DOSIFIC.</v>
          </cell>
          <cell r="C6286">
            <v>1</v>
          </cell>
          <cell r="D6286">
            <v>1</v>
          </cell>
          <cell r="E6286" t="str">
            <v>Sobre Pedido</v>
          </cell>
          <cell r="F6286">
            <v>28</v>
          </cell>
        </row>
        <row r="6287">
          <cell r="A6287">
            <v>51830</v>
          </cell>
          <cell r="B6287" t="str">
            <v>KIT DE INSTALACION P/DOSIF.</v>
          </cell>
          <cell r="C6287">
            <v>1</v>
          </cell>
          <cell r="D6287">
            <v>1</v>
          </cell>
          <cell r="E6287" t="str">
            <v>Sobre Pedido</v>
          </cell>
          <cell r="F6287">
            <v>28</v>
          </cell>
        </row>
        <row r="6288">
          <cell r="A6288">
            <v>51831</v>
          </cell>
          <cell r="B6288" t="str">
            <v>TUBO DE DESCARGA 1 GAL/MIN</v>
          </cell>
          <cell r="C6288">
            <v>1</v>
          </cell>
          <cell r="D6288">
            <v>1</v>
          </cell>
          <cell r="E6288" t="str">
            <v>Sobre Pedido</v>
          </cell>
          <cell r="F6288">
            <v>28</v>
          </cell>
        </row>
        <row r="6289">
          <cell r="A6289">
            <v>51832</v>
          </cell>
          <cell r="B6289" t="str">
            <v>MANGUERA DE DESCARGA (2MT)</v>
          </cell>
          <cell r="C6289">
            <v>1</v>
          </cell>
          <cell r="D6289">
            <v>1</v>
          </cell>
          <cell r="E6289" t="str">
            <v>Stock</v>
          </cell>
          <cell r="F6289">
            <v>8</v>
          </cell>
        </row>
        <row r="6290">
          <cell r="A6290">
            <v>51833</v>
          </cell>
          <cell r="B6290" t="str">
            <v>MANGUERA SUCCION PVC (13FT)</v>
          </cell>
          <cell r="C6290">
            <v>1</v>
          </cell>
          <cell r="D6290">
            <v>1</v>
          </cell>
          <cell r="E6290" t="str">
            <v>Stock</v>
          </cell>
          <cell r="F6290">
            <v>8</v>
          </cell>
        </row>
        <row r="6291">
          <cell r="A6291">
            <v>51834</v>
          </cell>
          <cell r="B6291" t="str">
            <v>CONTRAPESO CERAMICO</v>
          </cell>
          <cell r="C6291">
            <v>1</v>
          </cell>
          <cell r="D6291">
            <v>1</v>
          </cell>
          <cell r="E6291" t="str">
            <v>Stock</v>
          </cell>
          <cell r="F6291">
            <v>8</v>
          </cell>
        </row>
        <row r="6292">
          <cell r="A6292">
            <v>51835</v>
          </cell>
          <cell r="B6292" t="str">
            <v>VALVULA CHECK (FPM)</v>
          </cell>
          <cell r="C6292">
            <v>1</v>
          </cell>
          <cell r="D6292">
            <v>1</v>
          </cell>
          <cell r="E6292" t="str">
            <v>Stock</v>
          </cell>
          <cell r="F6292">
            <v>8</v>
          </cell>
        </row>
        <row r="6293">
          <cell r="A6293">
            <v>51836</v>
          </cell>
          <cell r="B6293" t="str">
            <v>VALVULA CHECK (EPDM)</v>
          </cell>
          <cell r="C6293">
            <v>1</v>
          </cell>
          <cell r="D6293">
            <v>1</v>
          </cell>
          <cell r="E6293" t="str">
            <v>Stock</v>
          </cell>
          <cell r="F6293">
            <v>8</v>
          </cell>
        </row>
        <row r="6294">
          <cell r="A6294">
            <v>51837</v>
          </cell>
          <cell r="B6294" t="str">
            <v>KIT DE TIPS</v>
          </cell>
          <cell r="C6294">
            <v>1</v>
          </cell>
          <cell r="D6294">
            <v>1</v>
          </cell>
          <cell r="E6294" t="str">
            <v>Sobre Pedido</v>
          </cell>
          <cell r="F6294">
            <v>28</v>
          </cell>
        </row>
        <row r="6295">
          <cell r="A6295">
            <v>51838</v>
          </cell>
          <cell r="B6295" t="str">
            <v>BOMBA DOSIFICADORA AROMAT 220</v>
          </cell>
          <cell r="C6295">
            <v>1</v>
          </cell>
          <cell r="D6295">
            <v>1</v>
          </cell>
          <cell r="E6295" t="str">
            <v>Stock</v>
          </cell>
          <cell r="F6295">
            <v>8</v>
          </cell>
        </row>
        <row r="6296">
          <cell r="A6296">
            <v>51839</v>
          </cell>
          <cell r="B6296" t="str">
            <v>BOMBA DOSIFICADORA AROMAT 110</v>
          </cell>
          <cell r="C6296">
            <v>1</v>
          </cell>
          <cell r="D6296">
            <v>1</v>
          </cell>
          <cell r="E6296" t="str">
            <v>Stock</v>
          </cell>
          <cell r="F6296">
            <v>8</v>
          </cell>
        </row>
        <row r="6297">
          <cell r="A6297">
            <v>51840</v>
          </cell>
          <cell r="B6297" t="str">
            <v>KTL-6808C10 LAUN SYS FOR</v>
          </cell>
          <cell r="C6297">
            <v>1</v>
          </cell>
          <cell r="D6297">
            <v>1</v>
          </cell>
          <cell r="E6297" t="str">
            <v>Sobre Pedido</v>
          </cell>
          <cell r="F6297">
            <v>28</v>
          </cell>
        </row>
        <row r="6298">
          <cell r="A6298">
            <v>51841</v>
          </cell>
          <cell r="B6298" t="str">
            <v>HI FLOW MANIFOLD 8PORT 115 VAC</v>
          </cell>
          <cell r="C6298">
            <v>1</v>
          </cell>
          <cell r="D6298">
            <v>1</v>
          </cell>
          <cell r="E6298" t="str">
            <v>Sobre Pedido</v>
          </cell>
          <cell r="F6298">
            <v>28</v>
          </cell>
        </row>
        <row r="6299">
          <cell r="A6299">
            <v>51842</v>
          </cell>
          <cell r="B6299" t="str">
            <v>CHEMTRAK TUNNEL EXPRESS BASE</v>
          </cell>
          <cell r="C6299">
            <v>1</v>
          </cell>
          <cell r="D6299">
            <v>1</v>
          </cell>
          <cell r="E6299" t="str">
            <v>Sobre Pedido</v>
          </cell>
          <cell r="F6299">
            <v>28</v>
          </cell>
        </row>
        <row r="6300">
          <cell r="A6300">
            <v>51843</v>
          </cell>
          <cell r="B6300" t="str">
            <v>ASSY PUMP CASE PERISTALITIC</v>
          </cell>
          <cell r="C6300">
            <v>1</v>
          </cell>
          <cell r="D6300">
            <v>1</v>
          </cell>
          <cell r="E6300" t="str">
            <v>Sobre Pedido</v>
          </cell>
          <cell r="F6300">
            <v>15</v>
          </cell>
        </row>
        <row r="6301">
          <cell r="A6301">
            <v>51844</v>
          </cell>
          <cell r="B6301" t="str">
            <v>MF-4901 MULTA-FLOW 900 SERIES</v>
          </cell>
          <cell r="C6301">
            <v>1</v>
          </cell>
          <cell r="D6301">
            <v>1</v>
          </cell>
          <cell r="E6301" t="str">
            <v>Sobre Pedido</v>
          </cell>
          <cell r="F6301">
            <v>28</v>
          </cell>
        </row>
        <row r="6302">
          <cell r="A6302">
            <v>51845</v>
          </cell>
          <cell r="B6302" t="str">
            <v>KP-9270 XP PUMP W/Q.C. PANEL</v>
          </cell>
          <cell r="C6302">
            <v>1</v>
          </cell>
          <cell r="D6302">
            <v>1</v>
          </cell>
          <cell r="E6302" t="str">
            <v>Sobre Pedido</v>
          </cell>
          <cell r="F6302">
            <v>15</v>
          </cell>
        </row>
        <row r="6303">
          <cell r="A6303">
            <v>51846</v>
          </cell>
          <cell r="B6303" t="str">
            <v>ASSY W/O CHECK VALVES FLUSH</v>
          </cell>
          <cell r="C6303">
            <v>1</v>
          </cell>
          <cell r="D6303">
            <v>1</v>
          </cell>
          <cell r="E6303" t="str">
            <v>Sobre Pedido</v>
          </cell>
          <cell r="F6303">
            <v>28</v>
          </cell>
        </row>
        <row r="6304">
          <cell r="A6304">
            <v>51847</v>
          </cell>
          <cell r="B6304" t="str">
            <v>EXPERT 6000WIN REPORTER</v>
          </cell>
          <cell r="C6304">
            <v>1</v>
          </cell>
          <cell r="D6304">
            <v>1</v>
          </cell>
          <cell r="E6304" t="str">
            <v>Sobre Pedido</v>
          </cell>
          <cell r="F6304">
            <v>28</v>
          </cell>
        </row>
        <row r="6305">
          <cell r="A6305">
            <v>51848</v>
          </cell>
          <cell r="B6305" t="str">
            <v>MANGUERA 14"P/EQUIPO MAXIMIZER</v>
          </cell>
          <cell r="C6305">
            <v>1</v>
          </cell>
          <cell r="D6305">
            <v>1</v>
          </cell>
          <cell r="E6305" t="str">
            <v>Sobre Pedido</v>
          </cell>
          <cell r="F6305">
            <v>21</v>
          </cell>
        </row>
        <row r="6306">
          <cell r="A6306">
            <v>51849</v>
          </cell>
          <cell r="B6306" t="str">
            <v>PROSINK 1p F-GAP</v>
          </cell>
          <cell r="C6306">
            <v>1</v>
          </cell>
          <cell r="D6306">
            <v>1</v>
          </cell>
          <cell r="E6306" t="str">
            <v>Stock</v>
          </cell>
          <cell r="F6306">
            <v>8</v>
          </cell>
        </row>
        <row r="6307">
          <cell r="A6307">
            <v>51850</v>
          </cell>
          <cell r="B6307" t="str">
            <v>PROSINK 2P F-GAP</v>
          </cell>
          <cell r="C6307">
            <v>1</v>
          </cell>
          <cell r="D6307">
            <v>1</v>
          </cell>
          <cell r="E6307" t="str">
            <v>Stock</v>
          </cell>
          <cell r="F6307">
            <v>8</v>
          </cell>
        </row>
        <row r="6308">
          <cell r="A6308">
            <v>51851</v>
          </cell>
          <cell r="B6308" t="str">
            <v>COPLE(CONEXION EN SERIE)</v>
          </cell>
          <cell r="C6308">
            <v>1</v>
          </cell>
          <cell r="D6308">
            <v>1</v>
          </cell>
          <cell r="E6308" t="str">
            <v>Sobre Pedido</v>
          </cell>
          <cell r="F6308">
            <v>28</v>
          </cell>
        </row>
        <row r="6309">
          <cell r="A6309">
            <v>51852</v>
          </cell>
          <cell r="B6309" t="str">
            <v>EDCUTOR NEGRO PROSINK 1GAL/MIN</v>
          </cell>
          <cell r="C6309">
            <v>1</v>
          </cell>
          <cell r="D6309">
            <v>1</v>
          </cell>
          <cell r="E6309" t="str">
            <v>Sobre Pedido</v>
          </cell>
          <cell r="F6309">
            <v>28</v>
          </cell>
        </row>
        <row r="6310">
          <cell r="A6310">
            <v>51853</v>
          </cell>
          <cell r="B6310" t="str">
            <v>EDUCTOR AZUL PROSINK 4GAL/MIN</v>
          </cell>
          <cell r="C6310">
            <v>1</v>
          </cell>
          <cell r="D6310">
            <v>1</v>
          </cell>
          <cell r="E6310" t="str">
            <v>Stock</v>
          </cell>
          <cell r="F6310">
            <v>8</v>
          </cell>
        </row>
        <row r="6311">
          <cell r="A6311">
            <v>51854</v>
          </cell>
          <cell r="B6311" t="str">
            <v>MANIFOLD PROSINK DOBLE</v>
          </cell>
          <cell r="C6311">
            <v>1</v>
          </cell>
          <cell r="D6311">
            <v>1</v>
          </cell>
          <cell r="E6311" t="str">
            <v>Sobre Pedido</v>
          </cell>
          <cell r="F6311">
            <v>28</v>
          </cell>
        </row>
        <row r="6312">
          <cell r="A6312">
            <v>51855</v>
          </cell>
          <cell r="B6312" t="str">
            <v>MANIFOLD PROSINK SENCILLO</v>
          </cell>
          <cell r="C6312">
            <v>1</v>
          </cell>
          <cell r="D6312">
            <v>1</v>
          </cell>
          <cell r="E6312" t="str">
            <v>Sobre Pedido</v>
          </cell>
          <cell r="F6312">
            <v>28</v>
          </cell>
        </row>
        <row r="6313">
          <cell r="A6313">
            <v>51856</v>
          </cell>
          <cell r="B6313" t="str">
            <v>VALVULA ESFERA PROSINK</v>
          </cell>
          <cell r="C6313">
            <v>1</v>
          </cell>
          <cell r="D6313">
            <v>1</v>
          </cell>
          <cell r="E6313" t="str">
            <v>Sobre Pedido</v>
          </cell>
          <cell r="F6313">
            <v>28</v>
          </cell>
        </row>
        <row r="6314">
          <cell r="A6314">
            <v>51857</v>
          </cell>
          <cell r="B6314" t="str">
            <v>KIT O´RINGS PROSINK</v>
          </cell>
          <cell r="C6314">
            <v>1</v>
          </cell>
          <cell r="D6314">
            <v>1</v>
          </cell>
          <cell r="E6314" t="str">
            <v>Sobre Pedido</v>
          </cell>
          <cell r="F6314">
            <v>28</v>
          </cell>
        </row>
        <row r="6315">
          <cell r="A6315">
            <v>51858</v>
          </cell>
          <cell r="B6315" t="str">
            <v>ENTRADA PROSINK</v>
          </cell>
          <cell r="C6315">
            <v>1</v>
          </cell>
          <cell r="D6315">
            <v>1</v>
          </cell>
          <cell r="E6315" t="str">
            <v>Sobre Pedido</v>
          </cell>
          <cell r="F6315">
            <v>28</v>
          </cell>
        </row>
        <row r="6316">
          <cell r="A6316">
            <v>51859</v>
          </cell>
          <cell r="B6316" t="str">
            <v>TAPON ENTRADA PROSINK</v>
          </cell>
          <cell r="C6316">
            <v>1</v>
          </cell>
          <cell r="D6316">
            <v>1</v>
          </cell>
          <cell r="E6316" t="str">
            <v>Sobre Pedido</v>
          </cell>
          <cell r="F6316">
            <v>28</v>
          </cell>
        </row>
        <row r="6317">
          <cell r="A6317">
            <v>51860</v>
          </cell>
          <cell r="B6317" t="str">
            <v>ULTRA LEAN TIPS</v>
          </cell>
          <cell r="C6317">
            <v>1</v>
          </cell>
          <cell r="D6317">
            <v>1</v>
          </cell>
          <cell r="E6317" t="str">
            <v>Stock</v>
          </cell>
          <cell r="F6317">
            <v>8</v>
          </cell>
        </row>
        <row r="6318">
          <cell r="A6318">
            <v>51861</v>
          </cell>
          <cell r="B6318" t="str">
            <v>EMBUDO BUNSEN 75mm 413-94 PP</v>
          </cell>
          <cell r="C6318">
            <v>12</v>
          </cell>
          <cell r="D6318">
            <v>12</v>
          </cell>
          <cell r="E6318" t="str">
            <v>Stock</v>
          </cell>
          <cell r="F6318">
            <v>8</v>
          </cell>
        </row>
        <row r="6319">
          <cell r="A6319">
            <v>51862</v>
          </cell>
          <cell r="B6319" t="str">
            <v>MANGUERA P/BOMBA KP-900 EQ.</v>
          </cell>
          <cell r="C6319">
            <v>1</v>
          </cell>
          <cell r="D6319">
            <v>1</v>
          </cell>
          <cell r="E6319" t="str">
            <v>Sobre Pedido</v>
          </cell>
          <cell r="F6319">
            <v>28</v>
          </cell>
        </row>
        <row r="6320">
          <cell r="A6320">
            <v>51863</v>
          </cell>
          <cell r="B6320" t="str">
            <v>INTERFASE DE SEÑALES P/TUNEL</v>
          </cell>
          <cell r="C6320">
            <v>1</v>
          </cell>
          <cell r="D6320">
            <v>1</v>
          </cell>
          <cell r="E6320" t="str">
            <v>Sobre Pedido</v>
          </cell>
          <cell r="F6320">
            <v>28</v>
          </cell>
        </row>
        <row r="6321">
          <cell r="A6321">
            <v>51864</v>
          </cell>
          <cell r="B6321" t="str">
            <v>CIRCUITO BOMBA KP-900 P/TUNEL</v>
          </cell>
          <cell r="C6321">
            <v>1</v>
          </cell>
          <cell r="D6321">
            <v>1</v>
          </cell>
          <cell r="E6321" t="str">
            <v>Sobre Pedido</v>
          </cell>
          <cell r="F6321">
            <v>28</v>
          </cell>
        </row>
        <row r="6322">
          <cell r="A6322">
            <v>51865</v>
          </cell>
          <cell r="B6322" t="str">
            <v>ETIQUETA CONTROLADOR P/TUNEL</v>
          </cell>
          <cell r="C6322">
            <v>1</v>
          </cell>
          <cell r="D6322">
            <v>1</v>
          </cell>
          <cell r="E6322" t="str">
            <v>Sobre Pedido</v>
          </cell>
          <cell r="F6322">
            <v>28</v>
          </cell>
        </row>
        <row r="6323">
          <cell r="A6323">
            <v>51866</v>
          </cell>
          <cell r="B6323" t="str">
            <v>CEREBRO P/TUNEL (7142019)</v>
          </cell>
          <cell r="C6323">
            <v>1</v>
          </cell>
          <cell r="D6323">
            <v>1</v>
          </cell>
          <cell r="E6323" t="str">
            <v>Sobre Pedido</v>
          </cell>
          <cell r="F6323">
            <v>28</v>
          </cell>
        </row>
        <row r="6324">
          <cell r="A6324">
            <v>51867</v>
          </cell>
          <cell r="B6324" t="str">
            <v>TAPA DE BOMBA KP-900 P/TUNEL</v>
          </cell>
          <cell r="C6324">
            <v>1</v>
          </cell>
          <cell r="D6324">
            <v>1</v>
          </cell>
          <cell r="E6324" t="str">
            <v>Sobre Pedido</v>
          </cell>
          <cell r="F6324">
            <v>28</v>
          </cell>
        </row>
        <row r="6325">
          <cell r="A6325">
            <v>51868</v>
          </cell>
          <cell r="B6325" t="str">
            <v>RODILLO BOMBA KP-900 P/TUNEL</v>
          </cell>
          <cell r="C6325">
            <v>1</v>
          </cell>
          <cell r="D6325">
            <v>1</v>
          </cell>
          <cell r="E6325" t="str">
            <v>Sobre Pedido</v>
          </cell>
          <cell r="F6325">
            <v>28</v>
          </cell>
        </row>
        <row r="6326">
          <cell r="A6326">
            <v>51869</v>
          </cell>
          <cell r="B6326" t="str">
            <v>MOTOR DE BOMBA KP-900 P/TUNEL</v>
          </cell>
          <cell r="C6326">
            <v>1</v>
          </cell>
          <cell r="D6326">
            <v>1</v>
          </cell>
          <cell r="E6326" t="str">
            <v>Sobre Pedido</v>
          </cell>
          <cell r="F6326">
            <v>28</v>
          </cell>
        </row>
        <row r="6327">
          <cell r="A6327">
            <v>51870</v>
          </cell>
          <cell r="B6327" t="str">
            <v>CIRCUITO BOMBA KP-800 P/KNIGHT</v>
          </cell>
          <cell r="C6327">
            <v>1</v>
          </cell>
          <cell r="D6327">
            <v>1</v>
          </cell>
          <cell r="E6327" t="str">
            <v>Sobre Pedido</v>
          </cell>
          <cell r="F6327">
            <v>28</v>
          </cell>
        </row>
        <row r="6328">
          <cell r="A6328">
            <v>51871</v>
          </cell>
          <cell r="B6328" t="str">
            <v>INTERFASE DE SEÑALES P/KNIGHT</v>
          </cell>
          <cell r="C6328">
            <v>1</v>
          </cell>
          <cell r="D6328">
            <v>1</v>
          </cell>
          <cell r="E6328" t="str">
            <v>Sobre Pedido</v>
          </cell>
          <cell r="F6328">
            <v>28</v>
          </cell>
        </row>
        <row r="6329">
          <cell r="A6329">
            <v>51872</v>
          </cell>
          <cell r="B6329" t="str">
            <v>CEREBRO P/KNIGHT TRAK II</v>
          </cell>
          <cell r="C6329">
            <v>1</v>
          </cell>
          <cell r="D6329">
            <v>1</v>
          </cell>
          <cell r="E6329" t="str">
            <v>Sobre Pedido</v>
          </cell>
          <cell r="F6329">
            <v>28</v>
          </cell>
        </row>
        <row r="6330">
          <cell r="A6330">
            <v>51873</v>
          </cell>
          <cell r="B6330" t="str">
            <v>MOTOR DE BOMBA KP-800 P/KNIGHT</v>
          </cell>
          <cell r="C6330">
            <v>1</v>
          </cell>
          <cell r="D6330">
            <v>1</v>
          </cell>
          <cell r="E6330" t="str">
            <v>Sobre Pedido</v>
          </cell>
          <cell r="F6330">
            <v>28</v>
          </cell>
        </row>
        <row r="6331">
          <cell r="A6331">
            <v>51874</v>
          </cell>
          <cell r="B6331" t="str">
            <v>MANG T-66E DE BOMBA KP-800 P/</v>
          </cell>
          <cell r="C6331">
            <v>1</v>
          </cell>
          <cell r="D6331">
            <v>1</v>
          </cell>
          <cell r="E6331" t="str">
            <v>Stock</v>
          </cell>
          <cell r="F6331">
            <v>8</v>
          </cell>
        </row>
        <row r="6332">
          <cell r="A6332">
            <v>51875</v>
          </cell>
          <cell r="B6332" t="str">
            <v>RODILLO BOMBA KP-800 P/KNIGHT</v>
          </cell>
          <cell r="C6332">
            <v>1</v>
          </cell>
          <cell r="D6332">
            <v>1</v>
          </cell>
          <cell r="E6332" t="str">
            <v>Sobre Pedido</v>
          </cell>
          <cell r="F6332">
            <v>28</v>
          </cell>
        </row>
        <row r="6333">
          <cell r="A6333">
            <v>51876</v>
          </cell>
          <cell r="B6333" t="str">
            <v>TAPA DE BOMBA KP-800 P/KNIGHT</v>
          </cell>
          <cell r="C6333">
            <v>1</v>
          </cell>
          <cell r="D6333">
            <v>1</v>
          </cell>
          <cell r="E6333" t="str">
            <v>Sobre Pedido</v>
          </cell>
          <cell r="F6333">
            <v>28</v>
          </cell>
        </row>
        <row r="6334">
          <cell r="A6334">
            <v>51877</v>
          </cell>
          <cell r="B6334" t="str">
            <v>ETIQUETA CONTROLADOR P/KNIGHT</v>
          </cell>
          <cell r="C6334">
            <v>1</v>
          </cell>
          <cell r="D6334">
            <v>1</v>
          </cell>
          <cell r="E6334" t="str">
            <v>Sobre Pedido</v>
          </cell>
          <cell r="F6334">
            <v>28</v>
          </cell>
        </row>
        <row r="6335">
          <cell r="A6335">
            <v>51878</v>
          </cell>
          <cell r="B6335" t="str">
            <v>VALVULA SOLENOIDE P/KNIGHT</v>
          </cell>
          <cell r="C6335">
            <v>1</v>
          </cell>
          <cell r="D6335">
            <v>1</v>
          </cell>
          <cell r="E6335" t="str">
            <v>Sobre Pedido</v>
          </cell>
          <cell r="F6335">
            <v>28</v>
          </cell>
        </row>
        <row r="6336">
          <cell r="A6336">
            <v>51879</v>
          </cell>
          <cell r="B6336" t="str">
            <v>FL MANIFOLD P/KNIGHT TRAK II</v>
          </cell>
          <cell r="C6336">
            <v>1</v>
          </cell>
          <cell r="D6336">
            <v>1</v>
          </cell>
          <cell r="E6336" t="str">
            <v>Sobre Pedido</v>
          </cell>
          <cell r="F6336">
            <v>28</v>
          </cell>
        </row>
        <row r="6337">
          <cell r="A6337">
            <v>51880</v>
          </cell>
          <cell r="B6337" t="str">
            <v>VALVULA CHECK EPDM P/KNIGHT</v>
          </cell>
          <cell r="C6337">
            <v>1</v>
          </cell>
          <cell r="D6337">
            <v>1</v>
          </cell>
          <cell r="E6337" t="str">
            <v>Sobre Pedido</v>
          </cell>
          <cell r="F6337">
            <v>28</v>
          </cell>
        </row>
        <row r="6338">
          <cell r="A6338">
            <v>51881</v>
          </cell>
          <cell r="B6338" t="str">
            <v>V.CHECK VITON P/CLORO P/KNIGHT</v>
          </cell>
          <cell r="C6338">
            <v>1</v>
          </cell>
          <cell r="D6338">
            <v>1</v>
          </cell>
          <cell r="E6338" t="str">
            <v>Sobre Pedido</v>
          </cell>
          <cell r="F6338">
            <v>28</v>
          </cell>
        </row>
        <row r="6339">
          <cell r="A6339">
            <v>51882</v>
          </cell>
          <cell r="B6339" t="str">
            <v>TUBO LUBRICANTE 2 OZ (7506621)</v>
          </cell>
          <cell r="C6339">
            <v>1</v>
          </cell>
          <cell r="D6339">
            <v>1</v>
          </cell>
          <cell r="E6339" t="str">
            <v>Sobre Pedido</v>
          </cell>
          <cell r="F6339">
            <v>28</v>
          </cell>
        </row>
        <row r="6340">
          <cell r="A6340">
            <v>51883</v>
          </cell>
          <cell r="B6340" t="str">
            <v>DOSIFICADOR ACERO INOX. 4 BOTO</v>
          </cell>
          <cell r="C6340">
            <v>1</v>
          </cell>
          <cell r="D6340">
            <v>1</v>
          </cell>
          <cell r="E6340" t="str">
            <v>Sobre Pedido</v>
          </cell>
          <cell r="F6340">
            <v>28</v>
          </cell>
        </row>
        <row r="6341">
          <cell r="A6341">
            <v>51884</v>
          </cell>
          <cell r="B6341" t="str">
            <v>MULTI-WASHER CHEMTRAK JR</v>
          </cell>
          <cell r="C6341">
            <v>1</v>
          </cell>
          <cell r="D6341">
            <v>1</v>
          </cell>
          <cell r="E6341" t="str">
            <v>Sobre Pedido</v>
          </cell>
          <cell r="F6341">
            <v>28</v>
          </cell>
        </row>
        <row r="6342">
          <cell r="A6342">
            <v>51890</v>
          </cell>
          <cell r="B6342" t="str">
            <v>EQUIPO ELECTRICO P/TRAMPA GRAS</v>
          </cell>
          <cell r="C6342">
            <v>1</v>
          </cell>
          <cell r="D6342">
            <v>1</v>
          </cell>
          <cell r="E6342" t="str">
            <v>Sobre Pedido</v>
          </cell>
          <cell r="F6342">
            <v>28</v>
          </cell>
        </row>
        <row r="6343">
          <cell r="A6343">
            <v>51891</v>
          </cell>
          <cell r="B6343" t="str">
            <v>EQUIPO PRODOSE SILICON P/CLORO</v>
          </cell>
          <cell r="C6343">
            <v>1</v>
          </cell>
          <cell r="D6343">
            <v>1</v>
          </cell>
          <cell r="E6343" t="str">
            <v>Stock</v>
          </cell>
          <cell r="F6343">
            <v>8</v>
          </cell>
        </row>
        <row r="6344">
          <cell r="A6344">
            <v>51892</v>
          </cell>
          <cell r="B6344" t="str">
            <v>BOMBA PARA DRAIN PLUS (SPARE</v>
          </cell>
          <cell r="C6344">
            <v>1</v>
          </cell>
          <cell r="D6344">
            <v>1</v>
          </cell>
          <cell r="E6344" t="str">
            <v>Sobre Pedido</v>
          </cell>
          <cell r="F6344">
            <v>28</v>
          </cell>
        </row>
        <row r="6345">
          <cell r="A6345">
            <v>51893</v>
          </cell>
          <cell r="B6345" t="str">
            <v>MANGUERA P/BOMBA DE DRAIN PLUS</v>
          </cell>
          <cell r="C6345">
            <v>1</v>
          </cell>
          <cell r="D6345">
            <v>1</v>
          </cell>
          <cell r="E6345" t="str">
            <v>Sobre Pedido</v>
          </cell>
          <cell r="F6345">
            <v>28</v>
          </cell>
        </row>
        <row r="6346">
          <cell r="A6346">
            <v>51894</v>
          </cell>
          <cell r="B6346" t="str">
            <v>ROLLER P/BOMBA DE DRAIN PLUS</v>
          </cell>
          <cell r="C6346">
            <v>1</v>
          </cell>
          <cell r="D6346">
            <v>1</v>
          </cell>
          <cell r="E6346" t="str">
            <v>Sobre Pedido</v>
          </cell>
          <cell r="F6346">
            <v>28</v>
          </cell>
        </row>
        <row r="6347">
          <cell r="A6347">
            <v>51895</v>
          </cell>
          <cell r="B6347" t="str">
            <v>MANGUERA PVC P/DRAIN PLUS 5/32</v>
          </cell>
          <cell r="C6347">
            <v>1</v>
          </cell>
          <cell r="D6347">
            <v>1</v>
          </cell>
          <cell r="E6347" t="str">
            <v>Sobre Pedido</v>
          </cell>
          <cell r="F6347">
            <v>28</v>
          </cell>
        </row>
        <row r="6348">
          <cell r="A6348">
            <v>51896</v>
          </cell>
          <cell r="B6348" t="str">
            <v>CUBIERTA FRONTAL P/BOMBA DRAIN</v>
          </cell>
          <cell r="C6348">
            <v>1</v>
          </cell>
          <cell r="D6348">
            <v>1</v>
          </cell>
          <cell r="E6348" t="str">
            <v>Sobre Pedido</v>
          </cell>
          <cell r="F6348">
            <v>28</v>
          </cell>
        </row>
        <row r="6349">
          <cell r="A6349">
            <v>51897</v>
          </cell>
          <cell r="B6349" t="str">
            <v>TUBO LUBRICANTE P/BOMBA DRAIN</v>
          </cell>
          <cell r="C6349">
            <v>1</v>
          </cell>
          <cell r="D6349">
            <v>1</v>
          </cell>
          <cell r="E6349" t="str">
            <v>Sobre Pedido</v>
          </cell>
          <cell r="F6349">
            <v>28</v>
          </cell>
        </row>
        <row r="6350">
          <cell r="A6350">
            <v>51898</v>
          </cell>
          <cell r="B6350" t="str">
            <v>ESTACION SANITIZANTE 2 PRODUC</v>
          </cell>
          <cell r="C6350">
            <v>1</v>
          </cell>
          <cell r="D6350">
            <v>1</v>
          </cell>
          <cell r="E6350" t="str">
            <v>Sobre Pedido</v>
          </cell>
          <cell r="F6350">
            <v>21</v>
          </cell>
        </row>
        <row r="6351">
          <cell r="A6351">
            <v>51900</v>
          </cell>
          <cell r="B6351" t="str">
            <v>BOMBA DOSIFICADORA P/KEY DERMO</v>
          </cell>
          <cell r="C6351">
            <v>1</v>
          </cell>
          <cell r="D6351">
            <v>1</v>
          </cell>
          <cell r="E6351" t="str">
            <v>Stock</v>
          </cell>
          <cell r="F6351">
            <v>8</v>
          </cell>
        </row>
        <row r="6352">
          <cell r="A6352">
            <v>51901</v>
          </cell>
          <cell r="B6352" t="str">
            <v>CONTROLADOR PRINCIPAL EQ. CHEM</v>
          </cell>
          <cell r="C6352">
            <v>1</v>
          </cell>
          <cell r="D6352">
            <v>1</v>
          </cell>
          <cell r="E6352" t="str">
            <v>Sobre Pedido</v>
          </cell>
          <cell r="F6352">
            <v>28</v>
          </cell>
        </row>
        <row r="6353">
          <cell r="A6353">
            <v>51902</v>
          </cell>
          <cell r="B6353" t="str">
            <v>MODULO MEMORIA EQ. CHEM-TRAK</v>
          </cell>
          <cell r="C6353">
            <v>1</v>
          </cell>
          <cell r="D6353">
            <v>1</v>
          </cell>
          <cell r="E6353" t="str">
            <v>Sobre Pedido</v>
          </cell>
          <cell r="F6353">
            <v>28</v>
          </cell>
        </row>
        <row r="6354">
          <cell r="A6354">
            <v>51903</v>
          </cell>
          <cell r="B6354" t="str">
            <v>TABLILLA ELECTRONICA EQ. CHEM-</v>
          </cell>
          <cell r="C6354">
            <v>1</v>
          </cell>
          <cell r="D6354">
            <v>1</v>
          </cell>
          <cell r="E6354" t="str">
            <v>Sobre Pedido</v>
          </cell>
          <cell r="F6354">
            <v>28</v>
          </cell>
        </row>
        <row r="6355">
          <cell r="A6355">
            <v>51904</v>
          </cell>
          <cell r="B6355" t="str">
            <v>MOTOR BOMBA PERISTALTICA, EQ.</v>
          </cell>
          <cell r="C6355">
            <v>1</v>
          </cell>
          <cell r="D6355">
            <v>1</v>
          </cell>
          <cell r="E6355" t="str">
            <v>Sobre Pedido</v>
          </cell>
          <cell r="F6355">
            <v>28</v>
          </cell>
        </row>
        <row r="6356">
          <cell r="A6356">
            <v>51905</v>
          </cell>
          <cell r="B6356" t="str">
            <v>VALVULA RETENCION EQ. CHEM-TRA</v>
          </cell>
          <cell r="C6356">
            <v>1</v>
          </cell>
          <cell r="D6356">
            <v>1</v>
          </cell>
          <cell r="E6356" t="str">
            <v>Sobre Pedido</v>
          </cell>
          <cell r="F6356">
            <v>28</v>
          </cell>
        </row>
        <row r="6357">
          <cell r="A6357">
            <v>51906</v>
          </cell>
          <cell r="B6357" t="str">
            <v>VALVULA SOLENOIDE FLUSH ,EQ.</v>
          </cell>
          <cell r="C6357">
            <v>1</v>
          </cell>
          <cell r="D6357">
            <v>1</v>
          </cell>
          <cell r="E6357" t="str">
            <v>Sobre Pedido</v>
          </cell>
          <cell r="F6357">
            <v>28</v>
          </cell>
        </row>
        <row r="6358">
          <cell r="A6358">
            <v>51907</v>
          </cell>
          <cell r="B6358" t="str">
            <v>VALVULA MODULO DISTRIBUCION EQ</v>
          </cell>
          <cell r="C6358">
            <v>1</v>
          </cell>
          <cell r="D6358">
            <v>1</v>
          </cell>
          <cell r="E6358" t="str">
            <v>Sobre Pedido</v>
          </cell>
          <cell r="F6358">
            <v>28</v>
          </cell>
        </row>
        <row r="6359">
          <cell r="A6359">
            <v>51908</v>
          </cell>
          <cell r="B6359" t="str">
            <v>ARMATURE GUIDE W/BASE</v>
          </cell>
          <cell r="C6359">
            <v>1</v>
          </cell>
          <cell r="D6359">
            <v>1</v>
          </cell>
          <cell r="E6359" t="str">
            <v>Sobre Pedido</v>
          </cell>
          <cell r="F6359">
            <v>21</v>
          </cell>
        </row>
        <row r="6360">
          <cell r="A6360">
            <v>51909</v>
          </cell>
          <cell r="B6360" t="str">
            <v>EDUCTOR 4 BOTONES Y VALVULAS</v>
          </cell>
          <cell r="C6360">
            <v>1</v>
          </cell>
          <cell r="D6360">
            <v>1</v>
          </cell>
          <cell r="E6360" t="str">
            <v>Sobre Pedido</v>
          </cell>
          <cell r="F6360">
            <v>21</v>
          </cell>
        </row>
        <row r="6361">
          <cell r="A6361">
            <v>51912</v>
          </cell>
          <cell r="B6361" t="str">
            <v>NUEVO WICK LGS AUT. PAQ C/100</v>
          </cell>
          <cell r="C6361">
            <v>1</v>
          </cell>
          <cell r="D6361">
            <v>1</v>
          </cell>
          <cell r="E6361" t="str">
            <v>Stock</v>
          </cell>
          <cell r="F6361">
            <v>8</v>
          </cell>
        </row>
        <row r="6362">
          <cell r="A6362">
            <v>51913</v>
          </cell>
          <cell r="B6362" t="str">
            <v>WICK DEFINITIVO LGS AUT. PAQ</v>
          </cell>
          <cell r="C6362">
            <v>1</v>
          </cell>
          <cell r="D6362">
            <v>1</v>
          </cell>
          <cell r="E6362" t="str">
            <v>Stock</v>
          </cell>
          <cell r="F6362">
            <v>8</v>
          </cell>
        </row>
        <row r="6363">
          <cell r="A6363">
            <v>51914</v>
          </cell>
          <cell r="B6363" t="str">
            <v>CAPUCHON DE SILICON LGS AUTOMA</v>
          </cell>
          <cell r="C6363">
            <v>1</v>
          </cell>
          <cell r="D6363">
            <v>1</v>
          </cell>
          <cell r="E6363" t="str">
            <v>Stock</v>
          </cell>
          <cell r="F6363">
            <v>8</v>
          </cell>
        </row>
        <row r="6364">
          <cell r="A6364">
            <v>51915</v>
          </cell>
          <cell r="B6364" t="str">
            <v>MANGUERILLA INTERNA DE SILICON</v>
          </cell>
          <cell r="C6364">
            <v>1</v>
          </cell>
          <cell r="D6364">
            <v>1</v>
          </cell>
          <cell r="E6364" t="str">
            <v>Sobre Pedido</v>
          </cell>
          <cell r="F6364">
            <v>120</v>
          </cell>
        </row>
        <row r="6365">
          <cell r="A6365">
            <v>51916</v>
          </cell>
          <cell r="B6365" t="str">
            <v>MOTOR LGS AUTOMATICO</v>
          </cell>
          <cell r="C6365">
            <v>1</v>
          </cell>
          <cell r="D6365">
            <v>1</v>
          </cell>
          <cell r="E6365" t="str">
            <v>Sobre Pedido</v>
          </cell>
          <cell r="F6365">
            <v>120</v>
          </cell>
        </row>
        <row r="6366">
          <cell r="A6366">
            <v>51917</v>
          </cell>
          <cell r="B6366" t="str">
            <v>TABLILLA LGS AUTOMATICO</v>
          </cell>
          <cell r="C6366">
            <v>1</v>
          </cell>
          <cell r="D6366">
            <v>1</v>
          </cell>
          <cell r="E6366" t="str">
            <v>Sobre Pedido</v>
          </cell>
          <cell r="F6366">
            <v>120</v>
          </cell>
        </row>
        <row r="6367">
          <cell r="A6367">
            <v>51920</v>
          </cell>
          <cell r="B6367" t="str">
            <v>JABONERA RELLENABLE JABON LIQ.</v>
          </cell>
          <cell r="C6367">
            <v>1</v>
          </cell>
          <cell r="D6367">
            <v>1</v>
          </cell>
          <cell r="E6367" t="str">
            <v>Stock</v>
          </cell>
          <cell r="F6367">
            <v>8</v>
          </cell>
        </row>
        <row r="6368">
          <cell r="A6368">
            <v>51921</v>
          </cell>
          <cell r="B6368" t="str">
            <v>TAPA JABONERA 51920 KEY 113178</v>
          </cell>
          <cell r="C6368">
            <v>1</v>
          </cell>
          <cell r="D6368">
            <v>1</v>
          </cell>
          <cell r="E6368" t="str">
            <v>Stock</v>
          </cell>
          <cell r="F6368">
            <v>8</v>
          </cell>
        </row>
        <row r="6369">
          <cell r="A6369">
            <v>51922</v>
          </cell>
          <cell r="B6369" t="str">
            <v>BOTON JABONERA 51920KEY 113180</v>
          </cell>
          <cell r="C6369">
            <v>1</v>
          </cell>
          <cell r="D6369">
            <v>1</v>
          </cell>
          <cell r="E6369" t="str">
            <v>Stock</v>
          </cell>
          <cell r="F6369">
            <v>8</v>
          </cell>
        </row>
        <row r="6370">
          <cell r="A6370">
            <v>51923</v>
          </cell>
          <cell r="B6370" t="str">
            <v>BASE JABONERA 51920 KEY 113179</v>
          </cell>
          <cell r="C6370">
            <v>1</v>
          </cell>
          <cell r="D6370">
            <v>1</v>
          </cell>
          <cell r="E6370" t="str">
            <v>Stock</v>
          </cell>
          <cell r="F6370">
            <v>8</v>
          </cell>
        </row>
        <row r="6371">
          <cell r="A6371">
            <v>51924</v>
          </cell>
          <cell r="B6371" t="str">
            <v>VALVULA + BOTELA JABONERA KEY</v>
          </cell>
          <cell r="C6371">
            <v>1</v>
          </cell>
          <cell r="D6371">
            <v>1</v>
          </cell>
          <cell r="E6371" t="str">
            <v>Stock</v>
          </cell>
          <cell r="F6371">
            <v>8</v>
          </cell>
        </row>
        <row r="6372">
          <cell r="A6372">
            <v>51925</v>
          </cell>
          <cell r="B6372" t="str">
            <v>JABONERA RELLENABLE COLOR  PLA</v>
          </cell>
          <cell r="C6372">
            <v>1</v>
          </cell>
          <cell r="D6372">
            <v>1</v>
          </cell>
          <cell r="E6372" t="str">
            <v>Stock</v>
          </cell>
          <cell r="F6372">
            <v>8</v>
          </cell>
        </row>
        <row r="6373">
          <cell r="A6373">
            <v>51930</v>
          </cell>
          <cell r="B6373" t="str">
            <v>EQUIPO ESPUMADOR PORTATIL 20</v>
          </cell>
          <cell r="C6373">
            <v>1</v>
          </cell>
          <cell r="D6373">
            <v>1</v>
          </cell>
          <cell r="E6373" t="str">
            <v>Sobre Pedido</v>
          </cell>
          <cell r="F6373">
            <v>28</v>
          </cell>
        </row>
        <row r="6374">
          <cell r="A6374">
            <v>51931</v>
          </cell>
          <cell r="B6374" t="str">
            <v>TANQUE ROTOMOLDEADO ESPUMADOR</v>
          </cell>
          <cell r="C6374">
            <v>1</v>
          </cell>
          <cell r="D6374">
            <v>1</v>
          </cell>
          <cell r="E6374" t="str">
            <v>Sobre Pedido</v>
          </cell>
          <cell r="F6374">
            <v>28</v>
          </cell>
        </row>
        <row r="6375">
          <cell r="A6375">
            <v>51932</v>
          </cell>
          <cell r="B6375" t="str">
            <v>MANGO O AGARRADERA P/ TANQUE</v>
          </cell>
          <cell r="C6375">
            <v>1</v>
          </cell>
          <cell r="D6375">
            <v>1</v>
          </cell>
          <cell r="E6375" t="str">
            <v>Sobre Pedido</v>
          </cell>
          <cell r="F6375">
            <v>28</v>
          </cell>
        </row>
        <row r="6376">
          <cell r="A6376">
            <v>51933</v>
          </cell>
          <cell r="B6376" t="str">
            <v>TAPA DE TANQUE ESPUMADOR 5 GAL</v>
          </cell>
          <cell r="C6376">
            <v>1</v>
          </cell>
          <cell r="D6376">
            <v>1</v>
          </cell>
          <cell r="E6376" t="str">
            <v>Sobre Pedido</v>
          </cell>
          <cell r="F6376">
            <v>28</v>
          </cell>
        </row>
        <row r="6377">
          <cell r="A6377">
            <v>51934</v>
          </cell>
          <cell r="B6377" t="str">
            <v>RUEDA DE 3" P/ ESPUMADOR 5 GAL</v>
          </cell>
          <cell r="C6377">
            <v>1</v>
          </cell>
          <cell r="D6377">
            <v>1</v>
          </cell>
          <cell r="E6377" t="str">
            <v>Sobre Pedido</v>
          </cell>
          <cell r="F6377">
            <v>28</v>
          </cell>
        </row>
        <row r="6378">
          <cell r="A6378">
            <v>51935</v>
          </cell>
          <cell r="B6378" t="str">
            <v>FILTRO EN LINEA DE 3/8" ACERO</v>
          </cell>
          <cell r="C6378">
            <v>1</v>
          </cell>
          <cell r="D6378">
            <v>1</v>
          </cell>
          <cell r="E6378" t="str">
            <v>Sobre Pedido</v>
          </cell>
          <cell r="F6378">
            <v>28</v>
          </cell>
        </row>
        <row r="6379">
          <cell r="A6379">
            <v>51936</v>
          </cell>
          <cell r="B6379" t="str">
            <v>SEGURO RAPIDO P/ PUERTA 5/8"</v>
          </cell>
          <cell r="C6379">
            <v>1</v>
          </cell>
          <cell r="D6379">
            <v>1</v>
          </cell>
          <cell r="E6379" t="str">
            <v>Sobre Pedido</v>
          </cell>
          <cell r="F6379">
            <v>28</v>
          </cell>
        </row>
        <row r="6380">
          <cell r="A6380">
            <v>51937</v>
          </cell>
          <cell r="B6380" t="str">
            <v>TUERCA HEXAGONAL 1/2-13 X 2.5</v>
          </cell>
          <cell r="C6380">
            <v>1</v>
          </cell>
          <cell r="D6380">
            <v>1</v>
          </cell>
          <cell r="E6380" t="str">
            <v>Sobre Pedido</v>
          </cell>
          <cell r="F6380">
            <v>28</v>
          </cell>
        </row>
        <row r="6381">
          <cell r="A6381">
            <v>51938</v>
          </cell>
          <cell r="B6381" t="str">
            <v>PISTOLA P/ESTACION SANITIZANTE</v>
          </cell>
          <cell r="C6381">
            <v>1</v>
          </cell>
          <cell r="D6381">
            <v>1</v>
          </cell>
          <cell r="E6381" t="str">
            <v>Sobre Pedido</v>
          </cell>
          <cell r="F6381">
            <v>21</v>
          </cell>
        </row>
        <row r="6382">
          <cell r="A6382">
            <v>51939</v>
          </cell>
          <cell r="B6382" t="str">
            <v>ESPUMADOR P/ESTACION SANITIZAN</v>
          </cell>
          <cell r="C6382">
            <v>1</v>
          </cell>
          <cell r="D6382">
            <v>1</v>
          </cell>
          <cell r="E6382" t="str">
            <v>Sobre Pedido</v>
          </cell>
          <cell r="F6382">
            <v>21</v>
          </cell>
        </row>
        <row r="6383">
          <cell r="A6383">
            <v>51940</v>
          </cell>
          <cell r="B6383" t="str">
            <v>PORTAMANGUERA P/ESTACION  SANI</v>
          </cell>
          <cell r="C6383">
            <v>1</v>
          </cell>
          <cell r="D6383">
            <v>1</v>
          </cell>
          <cell r="E6383" t="str">
            <v>Sobre Pedido</v>
          </cell>
          <cell r="F6383">
            <v>21</v>
          </cell>
        </row>
        <row r="6384">
          <cell r="A6384">
            <v>51941</v>
          </cell>
          <cell r="B6384" t="str">
            <v>VALVULA DE PIE FPM ESTACION SA</v>
          </cell>
          <cell r="C6384">
            <v>1</v>
          </cell>
          <cell r="D6384">
            <v>1</v>
          </cell>
          <cell r="E6384" t="str">
            <v>Sobre Pedido</v>
          </cell>
          <cell r="F6384">
            <v>21</v>
          </cell>
        </row>
        <row r="6385">
          <cell r="A6385">
            <v>51942</v>
          </cell>
          <cell r="B6385" t="str">
            <v>VALVULA DE PIE EPDM ESTACION</v>
          </cell>
          <cell r="C6385">
            <v>1</v>
          </cell>
          <cell r="D6385">
            <v>1</v>
          </cell>
          <cell r="E6385" t="str">
            <v>Sobre Pedido</v>
          </cell>
          <cell r="F6385">
            <v>21</v>
          </cell>
        </row>
        <row r="6386">
          <cell r="A6386">
            <v>51943</v>
          </cell>
          <cell r="B6386" t="str">
            <v>VALVULA D/PIE SILICON ESTACION</v>
          </cell>
          <cell r="C6386">
            <v>1</v>
          </cell>
          <cell r="D6386">
            <v>1</v>
          </cell>
          <cell r="E6386" t="str">
            <v>Sobre Pedido</v>
          </cell>
          <cell r="F6386">
            <v>21</v>
          </cell>
        </row>
        <row r="6387">
          <cell r="A6387">
            <v>51944</v>
          </cell>
          <cell r="B6387" t="str">
            <v>ESTACION SANITIZANTE 1  PRODUC</v>
          </cell>
          <cell r="C6387">
            <v>1</v>
          </cell>
          <cell r="D6387">
            <v>1</v>
          </cell>
          <cell r="E6387" t="str">
            <v>Sobre Pedido</v>
          </cell>
          <cell r="F6387">
            <v>21</v>
          </cell>
        </row>
        <row r="6388">
          <cell r="A6388">
            <v>51990</v>
          </cell>
          <cell r="B6388" t="str">
            <v>VALVULA B17 BUTYL VALVE PAQ/6</v>
          </cell>
          <cell r="C6388">
            <v>1</v>
          </cell>
          <cell r="D6388">
            <v>1</v>
          </cell>
          <cell r="E6388" t="str">
            <v>Stock</v>
          </cell>
          <cell r="F6388">
            <v>8</v>
          </cell>
        </row>
        <row r="6389">
          <cell r="A6389">
            <v>51991</v>
          </cell>
          <cell r="B6389" t="str">
            <v>EP O´RING B05 BOTE AEROSOL</v>
          </cell>
          <cell r="C6389">
            <v>1</v>
          </cell>
          <cell r="D6389">
            <v>1</v>
          </cell>
          <cell r="E6389" t="str">
            <v>Stock</v>
          </cell>
          <cell r="F6389">
            <v>8</v>
          </cell>
        </row>
        <row r="6390">
          <cell r="A6390">
            <v>51992</v>
          </cell>
          <cell r="B6390" t="str">
            <v>EP O´RING B14 EP P/BOTE AEROSO</v>
          </cell>
          <cell r="C6390">
            <v>1</v>
          </cell>
          <cell r="D6390">
            <v>1</v>
          </cell>
          <cell r="E6390" t="str">
            <v>Stock</v>
          </cell>
          <cell r="F6390">
            <v>8</v>
          </cell>
        </row>
        <row r="6391">
          <cell r="A6391">
            <v>51993</v>
          </cell>
          <cell r="B6391" t="str">
            <v>VALVULA B11 PARA BOTE AEROSOL</v>
          </cell>
          <cell r="C6391">
            <v>1</v>
          </cell>
          <cell r="D6391">
            <v>1</v>
          </cell>
          <cell r="E6391" t="str">
            <v>Stock</v>
          </cell>
          <cell r="F6391">
            <v>8</v>
          </cell>
        </row>
        <row r="6392">
          <cell r="A6392">
            <v>52000</v>
          </cell>
          <cell r="B6392" t="str">
            <v>DESINTEGRADOR P/BAÑO PORTATIL</v>
          </cell>
          <cell r="C6392">
            <v>12</v>
          </cell>
          <cell r="D6392">
            <v>12</v>
          </cell>
          <cell r="E6392" t="str">
            <v>Sobre Pedido</v>
          </cell>
          <cell r="F6392">
            <v>28</v>
          </cell>
        </row>
        <row r="6393">
          <cell r="A6393">
            <v>52900</v>
          </cell>
          <cell r="B6393" t="str">
            <v>OBSOLETO</v>
          </cell>
          <cell r="C6393">
            <v>6</v>
          </cell>
          <cell r="D6393">
            <v>6</v>
          </cell>
          <cell r="E6393" t="str">
            <v>Stock</v>
          </cell>
          <cell r="F6393">
            <v>14</v>
          </cell>
        </row>
        <row r="6394">
          <cell r="A6394">
            <v>70001</v>
          </cell>
          <cell r="B6394" t="str">
            <v>VANG. MULTIUSOS LAVANDA 0.25 L</v>
          </cell>
          <cell r="C6394">
            <v>12</v>
          </cell>
          <cell r="D6394">
            <v>12</v>
          </cell>
          <cell r="E6394" t="str">
            <v>Sobre Pedido</v>
          </cell>
          <cell r="F6394">
            <v>21</v>
          </cell>
        </row>
        <row r="6395">
          <cell r="A6395">
            <v>70002</v>
          </cell>
          <cell r="B6395" t="str">
            <v>VANG. MULTIUSOS LAVANDA 1 LT.</v>
          </cell>
          <cell r="C6395">
            <v>12</v>
          </cell>
          <cell r="D6395">
            <v>12</v>
          </cell>
          <cell r="E6395" t="str">
            <v>Sobre Pedido</v>
          </cell>
          <cell r="F6395">
            <v>8</v>
          </cell>
        </row>
        <row r="6396">
          <cell r="A6396">
            <v>70003</v>
          </cell>
          <cell r="B6396" t="str">
            <v>VANG. MULTIUSOS LAVANDA 4 LT</v>
          </cell>
          <cell r="C6396">
            <v>4</v>
          </cell>
          <cell r="D6396">
            <v>4</v>
          </cell>
          <cell r="E6396" t="str">
            <v>Stock</v>
          </cell>
          <cell r="F6396">
            <v>8</v>
          </cell>
        </row>
        <row r="6397">
          <cell r="A6397">
            <v>70004</v>
          </cell>
          <cell r="B6397" t="str">
            <v>VANG. MULTIUSOS LAVANDA 18 L</v>
          </cell>
          <cell r="C6397">
            <v>1</v>
          </cell>
          <cell r="D6397">
            <v>1</v>
          </cell>
          <cell r="E6397" t="str">
            <v>Stock</v>
          </cell>
          <cell r="F6397">
            <v>8</v>
          </cell>
        </row>
        <row r="6398">
          <cell r="A6398">
            <v>70005</v>
          </cell>
          <cell r="B6398" t="str">
            <v>VANGUARD MULTIUSOS LAVANDA 200</v>
          </cell>
          <cell r="C6398">
            <v>1</v>
          </cell>
          <cell r="D6398">
            <v>1</v>
          </cell>
          <cell r="E6398" t="str">
            <v>Sobre Pedido</v>
          </cell>
          <cell r="F6398">
            <v>21</v>
          </cell>
        </row>
        <row r="6399">
          <cell r="A6399">
            <v>70008</v>
          </cell>
          <cell r="B6399" t="str">
            <v>VANG. MULTIUSOS PINO 0.25 LT</v>
          </cell>
          <cell r="C6399">
            <v>12</v>
          </cell>
          <cell r="D6399">
            <v>12</v>
          </cell>
          <cell r="E6399" t="str">
            <v>Sobre Pedido</v>
          </cell>
          <cell r="F6399">
            <v>21</v>
          </cell>
        </row>
        <row r="6400">
          <cell r="A6400">
            <v>70009</v>
          </cell>
          <cell r="B6400" t="str">
            <v>VANG. MULTIUSOS PINO 1 LT.</v>
          </cell>
          <cell r="C6400">
            <v>204</v>
          </cell>
          <cell r="D6400">
            <v>204</v>
          </cell>
          <cell r="E6400" t="str">
            <v>Sobre Pedido</v>
          </cell>
          <cell r="F6400">
            <v>21</v>
          </cell>
        </row>
        <row r="6401">
          <cell r="A6401">
            <v>70010</v>
          </cell>
          <cell r="B6401" t="str">
            <v>VANG. MULTIUSOS PINO 4 LTS.</v>
          </cell>
          <cell r="C6401">
            <v>4</v>
          </cell>
          <cell r="D6401">
            <v>4</v>
          </cell>
          <cell r="E6401" t="str">
            <v>Stock</v>
          </cell>
          <cell r="F6401">
            <v>8</v>
          </cell>
        </row>
        <row r="6402">
          <cell r="A6402">
            <v>70011</v>
          </cell>
          <cell r="B6402" t="str">
            <v>VANG. MULTIUSOS PINO 18 LTS</v>
          </cell>
          <cell r="C6402">
            <v>1</v>
          </cell>
          <cell r="D6402">
            <v>1</v>
          </cell>
          <cell r="E6402" t="str">
            <v>Stock</v>
          </cell>
          <cell r="F6402">
            <v>8</v>
          </cell>
        </row>
        <row r="6403">
          <cell r="A6403">
            <v>70012</v>
          </cell>
          <cell r="B6403" t="str">
            <v>VANG. MULTIUSOS PINO 19 LT</v>
          </cell>
          <cell r="C6403">
            <v>1</v>
          </cell>
          <cell r="D6403">
            <v>1</v>
          </cell>
          <cell r="E6403" t="str">
            <v>Stock</v>
          </cell>
          <cell r="F6403">
            <v>7</v>
          </cell>
        </row>
        <row r="6404">
          <cell r="A6404">
            <v>70015</v>
          </cell>
          <cell r="B6404" t="str">
            <v>VANG.MULTIUSOS FRUTA CITRI0.25</v>
          </cell>
          <cell r="C6404">
            <v>12</v>
          </cell>
          <cell r="D6404">
            <v>12</v>
          </cell>
          <cell r="E6404" t="str">
            <v>Sobre Pedido</v>
          </cell>
          <cell r="F6404">
            <v>21</v>
          </cell>
        </row>
        <row r="6405">
          <cell r="A6405">
            <v>70016</v>
          </cell>
          <cell r="B6405" t="str">
            <v>VANG. MULTIUSOS FRUTA CITRICA1</v>
          </cell>
          <cell r="C6405">
            <v>12</v>
          </cell>
          <cell r="D6405">
            <v>12</v>
          </cell>
          <cell r="E6405" t="str">
            <v>Sobre Pedido</v>
          </cell>
          <cell r="F6405">
            <v>8</v>
          </cell>
        </row>
        <row r="6406">
          <cell r="A6406">
            <v>70017</v>
          </cell>
          <cell r="B6406" t="str">
            <v>VANG. MULTIUSOS FRUTA CITR.4L</v>
          </cell>
          <cell r="C6406">
            <v>4</v>
          </cell>
          <cell r="D6406">
            <v>4</v>
          </cell>
          <cell r="E6406" t="str">
            <v>Stock</v>
          </cell>
          <cell r="F6406">
            <v>8</v>
          </cell>
        </row>
        <row r="6407">
          <cell r="A6407">
            <v>70018</v>
          </cell>
          <cell r="B6407" t="str">
            <v>VANG. MULTIUSOS FRUTA CIT.18L</v>
          </cell>
          <cell r="C6407">
            <v>1</v>
          </cell>
          <cell r="D6407">
            <v>1</v>
          </cell>
          <cell r="E6407" t="str">
            <v>Stock</v>
          </cell>
          <cell r="F6407">
            <v>8</v>
          </cell>
        </row>
        <row r="6408">
          <cell r="A6408">
            <v>70021</v>
          </cell>
          <cell r="B6408" t="str">
            <v>VANG. MULTIUSOS FRUTA CITR.200</v>
          </cell>
          <cell r="C6408">
            <v>1</v>
          </cell>
          <cell r="D6408">
            <v>1</v>
          </cell>
          <cell r="E6408" t="str">
            <v>Sobre Pedido</v>
          </cell>
          <cell r="F6408">
            <v>21</v>
          </cell>
        </row>
        <row r="6409">
          <cell r="A6409">
            <v>70022</v>
          </cell>
          <cell r="B6409" t="str">
            <v>VANG. AROMAT. ALOE 0.25 L</v>
          </cell>
          <cell r="C6409">
            <v>12</v>
          </cell>
          <cell r="D6409">
            <v>12</v>
          </cell>
          <cell r="E6409" t="str">
            <v>Sobre Pedido</v>
          </cell>
          <cell r="F6409">
            <v>21</v>
          </cell>
        </row>
        <row r="6410">
          <cell r="A6410">
            <v>70023</v>
          </cell>
          <cell r="B6410" t="str">
            <v>VANG. AROMAT. ALOE 1 LT.</v>
          </cell>
          <cell r="C6410">
            <v>204</v>
          </cell>
          <cell r="D6410">
            <v>204</v>
          </cell>
          <cell r="E6410" t="str">
            <v>Sobre Pedido</v>
          </cell>
          <cell r="F6410">
            <v>21</v>
          </cell>
        </row>
        <row r="6411">
          <cell r="A6411">
            <v>70024</v>
          </cell>
          <cell r="B6411" t="str">
            <v>VANG. AROMAT. ALOE 4 L</v>
          </cell>
          <cell r="C6411">
            <v>4</v>
          </cell>
          <cell r="D6411">
            <v>4</v>
          </cell>
          <cell r="E6411" t="str">
            <v>Stock</v>
          </cell>
          <cell r="F6411">
            <v>8</v>
          </cell>
        </row>
        <row r="6412">
          <cell r="A6412">
            <v>70025</v>
          </cell>
          <cell r="B6412" t="str">
            <v>VANG. AROMAT. ALOE 18 LTS</v>
          </cell>
          <cell r="C6412">
            <v>1</v>
          </cell>
          <cell r="D6412">
            <v>1</v>
          </cell>
          <cell r="E6412" t="str">
            <v>Stock</v>
          </cell>
          <cell r="F6412">
            <v>8</v>
          </cell>
        </row>
        <row r="6413">
          <cell r="A6413">
            <v>70029</v>
          </cell>
          <cell r="B6413" t="str">
            <v>VANG. AROMAT. FLORECER 0.25 L</v>
          </cell>
          <cell r="C6413">
            <v>12</v>
          </cell>
          <cell r="D6413">
            <v>12</v>
          </cell>
          <cell r="E6413" t="str">
            <v>Stock</v>
          </cell>
          <cell r="F6413">
            <v>21</v>
          </cell>
        </row>
        <row r="6414">
          <cell r="A6414">
            <v>70031</v>
          </cell>
          <cell r="B6414" t="str">
            <v>VANG. AROMAT. FLORECER 4 LT</v>
          </cell>
          <cell r="C6414">
            <v>4</v>
          </cell>
          <cell r="D6414">
            <v>4</v>
          </cell>
          <cell r="E6414" t="str">
            <v>Stock</v>
          </cell>
          <cell r="F6414">
            <v>8</v>
          </cell>
        </row>
        <row r="6415">
          <cell r="A6415">
            <v>70032</v>
          </cell>
          <cell r="B6415" t="str">
            <v>VANG. AROMAT. FLORECER 18 LTS.</v>
          </cell>
          <cell r="C6415">
            <v>1</v>
          </cell>
          <cell r="D6415">
            <v>1</v>
          </cell>
          <cell r="E6415" t="str">
            <v>Sobre Pedido</v>
          </cell>
          <cell r="F6415">
            <v>8</v>
          </cell>
        </row>
        <row r="6416">
          <cell r="A6416">
            <v>70036</v>
          </cell>
          <cell r="B6416" t="str">
            <v>VANG. AROM.FIESTA FRUTAL 0.25L</v>
          </cell>
          <cell r="C6416">
            <v>12</v>
          </cell>
          <cell r="D6416">
            <v>12</v>
          </cell>
          <cell r="E6416" t="str">
            <v>Sobre Pedido</v>
          </cell>
          <cell r="F6416">
            <v>21</v>
          </cell>
        </row>
        <row r="6417">
          <cell r="A6417">
            <v>70037</v>
          </cell>
          <cell r="B6417" t="str">
            <v>VANG. AROMAT.FIESTA FRUTAL 1 L</v>
          </cell>
          <cell r="C6417">
            <v>120</v>
          </cell>
          <cell r="D6417">
            <v>120</v>
          </cell>
          <cell r="E6417" t="str">
            <v>Sobre Pedido</v>
          </cell>
          <cell r="F6417">
            <v>21</v>
          </cell>
        </row>
        <row r="6418">
          <cell r="A6418">
            <v>70038</v>
          </cell>
          <cell r="B6418" t="str">
            <v>VANG. AROMAT.FIESTA FRUTAL 4 L</v>
          </cell>
          <cell r="C6418">
            <v>4</v>
          </cell>
          <cell r="D6418">
            <v>4</v>
          </cell>
          <cell r="E6418" t="str">
            <v>Stock</v>
          </cell>
          <cell r="F6418">
            <v>8</v>
          </cell>
        </row>
        <row r="6419">
          <cell r="A6419">
            <v>70039</v>
          </cell>
          <cell r="B6419" t="str">
            <v>VANG. AROMAT.FIESTA FRUTAL 18L</v>
          </cell>
          <cell r="C6419">
            <v>1</v>
          </cell>
          <cell r="D6419">
            <v>1</v>
          </cell>
          <cell r="E6419" t="str">
            <v>Stock</v>
          </cell>
          <cell r="F6419">
            <v>8</v>
          </cell>
        </row>
        <row r="6420">
          <cell r="A6420">
            <v>70041</v>
          </cell>
          <cell r="B6420" t="str">
            <v>VANG.AROMAT. FIESTA FRUTAL 20L</v>
          </cell>
          <cell r="C6420">
            <v>1</v>
          </cell>
          <cell r="D6420">
            <v>1</v>
          </cell>
          <cell r="E6420" t="str">
            <v>Sobre Pedido</v>
          </cell>
          <cell r="F6420">
            <v>21</v>
          </cell>
        </row>
        <row r="6421">
          <cell r="A6421">
            <v>70042</v>
          </cell>
          <cell r="B6421" t="str">
            <v>VANG.AROM. FIESTA FRUTAL 200 L</v>
          </cell>
          <cell r="C6421">
            <v>1</v>
          </cell>
          <cell r="D6421">
            <v>1</v>
          </cell>
          <cell r="E6421" t="str">
            <v>Sobre Pedido</v>
          </cell>
          <cell r="F6421">
            <v>21</v>
          </cell>
        </row>
        <row r="6422">
          <cell r="A6422">
            <v>70043</v>
          </cell>
          <cell r="B6422" t="str">
            <v>VANG. AROMAT. FRESCURA 0.25 L</v>
          </cell>
          <cell r="C6422">
            <v>12</v>
          </cell>
          <cell r="D6422">
            <v>12</v>
          </cell>
          <cell r="E6422" t="str">
            <v>Sobre Pedido</v>
          </cell>
          <cell r="F6422">
            <v>21</v>
          </cell>
        </row>
        <row r="6423">
          <cell r="A6423">
            <v>70045</v>
          </cell>
          <cell r="B6423" t="str">
            <v>VANG. AROMAT. FRESCURA 4 LTS</v>
          </cell>
          <cell r="C6423">
            <v>4</v>
          </cell>
          <cell r="D6423">
            <v>4</v>
          </cell>
          <cell r="E6423" t="str">
            <v>Stock</v>
          </cell>
          <cell r="F6423">
            <v>8</v>
          </cell>
        </row>
        <row r="6424">
          <cell r="A6424">
            <v>70046</v>
          </cell>
          <cell r="B6424" t="str">
            <v>VANG. AROMAT. FRESCURA 18 LTS</v>
          </cell>
          <cell r="C6424">
            <v>1</v>
          </cell>
          <cell r="D6424">
            <v>1</v>
          </cell>
          <cell r="E6424" t="str">
            <v>Stock</v>
          </cell>
          <cell r="F6424">
            <v>8</v>
          </cell>
        </row>
        <row r="6425">
          <cell r="A6425">
            <v>70050</v>
          </cell>
          <cell r="B6425" t="str">
            <v>VANG. AROM.MANZANA-CANELA 0.25</v>
          </cell>
          <cell r="C6425">
            <v>12</v>
          </cell>
          <cell r="D6425">
            <v>12</v>
          </cell>
          <cell r="E6425" t="str">
            <v>Sobre Pedido</v>
          </cell>
          <cell r="F6425">
            <v>21</v>
          </cell>
        </row>
        <row r="6426">
          <cell r="A6426">
            <v>70051</v>
          </cell>
          <cell r="B6426" t="str">
            <v>VANG. AROMAT.MANZANA CANELA 1L</v>
          </cell>
          <cell r="C6426">
            <v>12</v>
          </cell>
          <cell r="D6426">
            <v>12</v>
          </cell>
          <cell r="E6426" t="str">
            <v>Stock</v>
          </cell>
          <cell r="F6426">
            <v>8</v>
          </cell>
        </row>
        <row r="6427">
          <cell r="A6427">
            <v>70052</v>
          </cell>
          <cell r="B6427" t="str">
            <v>VANG. AROM.MANZANA-CANELA 4 LT</v>
          </cell>
          <cell r="C6427">
            <v>4</v>
          </cell>
          <cell r="D6427">
            <v>4</v>
          </cell>
          <cell r="E6427" t="str">
            <v>Stock</v>
          </cell>
          <cell r="F6427">
            <v>8</v>
          </cell>
        </row>
        <row r="6428">
          <cell r="A6428">
            <v>70053</v>
          </cell>
          <cell r="B6428" t="str">
            <v>VANG. AROM.MANZANA-CANELA 18 L</v>
          </cell>
          <cell r="C6428">
            <v>1</v>
          </cell>
          <cell r="D6428">
            <v>1</v>
          </cell>
          <cell r="E6428" t="str">
            <v>Stock</v>
          </cell>
          <cell r="F6428">
            <v>8</v>
          </cell>
        </row>
        <row r="6429">
          <cell r="A6429">
            <v>70057</v>
          </cell>
          <cell r="B6429" t="str">
            <v>VANG. LIMPIAVIDRIOS 0.25 LT</v>
          </cell>
          <cell r="C6429">
            <v>12</v>
          </cell>
          <cell r="D6429">
            <v>12</v>
          </cell>
          <cell r="E6429" t="str">
            <v>Sobre Pedido</v>
          </cell>
          <cell r="F6429">
            <v>21</v>
          </cell>
        </row>
        <row r="6430">
          <cell r="A6430">
            <v>70058</v>
          </cell>
          <cell r="B6430" t="str">
            <v>VANG. LIMPIAVIDRIOS 1 LT</v>
          </cell>
          <cell r="C6430">
            <v>12</v>
          </cell>
          <cell r="D6430">
            <v>12</v>
          </cell>
          <cell r="E6430" t="str">
            <v>Stock</v>
          </cell>
          <cell r="F6430">
            <v>8</v>
          </cell>
        </row>
        <row r="6431">
          <cell r="A6431">
            <v>70059</v>
          </cell>
          <cell r="B6431" t="str">
            <v>VANG. LIMPIAVIDRIOS 4 LT.</v>
          </cell>
          <cell r="C6431">
            <v>4</v>
          </cell>
          <cell r="D6431">
            <v>4</v>
          </cell>
          <cell r="E6431" t="str">
            <v>Stock</v>
          </cell>
          <cell r="F6431">
            <v>8</v>
          </cell>
        </row>
        <row r="6432">
          <cell r="A6432">
            <v>70060</v>
          </cell>
          <cell r="B6432" t="str">
            <v>VANGUARD LIMPIAVIDRIOS 18 LT</v>
          </cell>
          <cell r="C6432">
            <v>1</v>
          </cell>
          <cell r="D6432">
            <v>1</v>
          </cell>
          <cell r="E6432" t="str">
            <v>Stock</v>
          </cell>
          <cell r="F6432">
            <v>8</v>
          </cell>
        </row>
        <row r="6433">
          <cell r="A6433">
            <v>70061</v>
          </cell>
          <cell r="B6433" t="str">
            <v>VANGUARD LIMPIAVIDRIOS 19 LT</v>
          </cell>
          <cell r="C6433">
            <v>1</v>
          </cell>
          <cell r="D6433">
            <v>1</v>
          </cell>
          <cell r="E6433" t="str">
            <v>Stock</v>
          </cell>
          <cell r="F6433">
            <v>7</v>
          </cell>
        </row>
        <row r="6434">
          <cell r="A6434">
            <v>70062</v>
          </cell>
          <cell r="B6434" t="str">
            <v>VANG. LIMPIAVIDRIOS 1 LT C/ATO</v>
          </cell>
          <cell r="C6434">
            <v>12</v>
          </cell>
          <cell r="D6434">
            <v>12</v>
          </cell>
          <cell r="E6434" t="str">
            <v>Stock</v>
          </cell>
          <cell r="F6434">
            <v>7</v>
          </cell>
        </row>
        <row r="6435">
          <cell r="A6435">
            <v>70063</v>
          </cell>
          <cell r="B6435" t="str">
            <v>VANG. LIMPIAVIDRIOS 0.5L C/ATO</v>
          </cell>
          <cell r="C6435">
            <v>12</v>
          </cell>
          <cell r="D6435">
            <v>12</v>
          </cell>
          <cell r="E6435" t="str">
            <v>Stock</v>
          </cell>
          <cell r="F6435">
            <v>7</v>
          </cell>
        </row>
        <row r="6436">
          <cell r="A6436">
            <v>70064</v>
          </cell>
          <cell r="B6436" t="str">
            <v>VANG. AROM.MELODIA CITRICA0.25</v>
          </cell>
          <cell r="C6436">
            <v>12</v>
          </cell>
          <cell r="D6436">
            <v>12</v>
          </cell>
          <cell r="E6436" t="str">
            <v>Sobre Pedido</v>
          </cell>
          <cell r="F6436">
            <v>21</v>
          </cell>
        </row>
        <row r="6437">
          <cell r="A6437">
            <v>70066</v>
          </cell>
          <cell r="B6437" t="str">
            <v>VANG. AROM.MELODIA CITRICA 4 L</v>
          </cell>
          <cell r="C6437">
            <v>4</v>
          </cell>
          <cell r="D6437">
            <v>4</v>
          </cell>
          <cell r="E6437" t="str">
            <v>Stock</v>
          </cell>
          <cell r="F6437">
            <v>8</v>
          </cell>
        </row>
        <row r="6438">
          <cell r="A6438">
            <v>70067</v>
          </cell>
          <cell r="B6438" t="str">
            <v>VANG. AROM.MELODIA CITRICA 18L</v>
          </cell>
          <cell r="C6438">
            <v>1</v>
          </cell>
          <cell r="D6438">
            <v>1</v>
          </cell>
          <cell r="E6438" t="str">
            <v>Stock</v>
          </cell>
          <cell r="F6438">
            <v>8</v>
          </cell>
        </row>
        <row r="6439">
          <cell r="A6439">
            <v>70068</v>
          </cell>
          <cell r="B6439" t="str">
            <v>VANG.AROMAT.MELODIA CITRICA 19</v>
          </cell>
          <cell r="C6439">
            <v>1</v>
          </cell>
          <cell r="D6439">
            <v>1</v>
          </cell>
          <cell r="E6439" t="str">
            <v>Stock</v>
          </cell>
          <cell r="F6439">
            <v>7</v>
          </cell>
        </row>
        <row r="6440">
          <cell r="A6440">
            <v>70070</v>
          </cell>
          <cell r="B6440" t="str">
            <v>VANG. AROMAT.MELODIA CITR.200L</v>
          </cell>
          <cell r="C6440">
            <v>1</v>
          </cell>
          <cell r="D6440">
            <v>1</v>
          </cell>
          <cell r="E6440" t="str">
            <v>Stock</v>
          </cell>
          <cell r="F6440">
            <v>7</v>
          </cell>
        </row>
        <row r="6441">
          <cell r="A6441">
            <v>70071</v>
          </cell>
          <cell r="B6441" t="str">
            <v>VANG. DESENGRASANTE 0.25 LT</v>
          </cell>
          <cell r="C6441">
            <v>12</v>
          </cell>
          <cell r="D6441">
            <v>12</v>
          </cell>
          <cell r="E6441" t="str">
            <v>Sobre Pedido</v>
          </cell>
          <cell r="F6441">
            <v>21</v>
          </cell>
        </row>
        <row r="6442">
          <cell r="A6442">
            <v>70072</v>
          </cell>
          <cell r="B6442" t="str">
            <v>VANG. DESENGRASANTE 1 LT</v>
          </cell>
          <cell r="C6442">
            <v>204</v>
          </cell>
          <cell r="D6442">
            <v>204</v>
          </cell>
          <cell r="E6442" t="str">
            <v>Sobre Pedido</v>
          </cell>
          <cell r="F6442">
            <v>21</v>
          </cell>
        </row>
        <row r="6443">
          <cell r="A6443">
            <v>70073</v>
          </cell>
          <cell r="B6443" t="str">
            <v>VANG. DESENGRASANTE 4 LT</v>
          </cell>
          <cell r="C6443">
            <v>4</v>
          </cell>
          <cell r="D6443">
            <v>4</v>
          </cell>
          <cell r="E6443" t="str">
            <v>Stock</v>
          </cell>
          <cell r="F6443">
            <v>8</v>
          </cell>
        </row>
        <row r="6444">
          <cell r="A6444">
            <v>70074</v>
          </cell>
          <cell r="B6444" t="str">
            <v>VANG DESENGRASANTE 18 LT</v>
          </cell>
          <cell r="C6444">
            <v>1</v>
          </cell>
          <cell r="D6444">
            <v>1</v>
          </cell>
          <cell r="E6444" t="str">
            <v>Stock</v>
          </cell>
          <cell r="F6444">
            <v>8</v>
          </cell>
        </row>
        <row r="6445">
          <cell r="A6445">
            <v>70076</v>
          </cell>
          <cell r="B6445" t="str">
            <v>VANG DESENGRASANTE 200 LT</v>
          </cell>
          <cell r="C6445">
            <v>1</v>
          </cell>
          <cell r="D6445">
            <v>1</v>
          </cell>
          <cell r="E6445" t="str">
            <v>Sobre Pedido</v>
          </cell>
          <cell r="F6445">
            <v>21</v>
          </cell>
        </row>
        <row r="6446">
          <cell r="A6446">
            <v>70078</v>
          </cell>
          <cell r="B6446" t="str">
            <v>VANG. SARRICIDA 0.25 LTS</v>
          </cell>
          <cell r="C6446">
            <v>12</v>
          </cell>
          <cell r="D6446">
            <v>12</v>
          </cell>
          <cell r="E6446" t="str">
            <v>Sobre Pedido</v>
          </cell>
          <cell r="F6446">
            <v>21</v>
          </cell>
        </row>
        <row r="6447">
          <cell r="A6447">
            <v>70079</v>
          </cell>
          <cell r="B6447" t="str">
            <v>VANG. SARRICIDA 1 LT</v>
          </cell>
          <cell r="C6447">
            <v>12</v>
          </cell>
          <cell r="D6447">
            <v>12</v>
          </cell>
          <cell r="E6447" t="str">
            <v>Sobre Pedido</v>
          </cell>
          <cell r="F6447">
            <v>8</v>
          </cell>
        </row>
        <row r="6448">
          <cell r="A6448">
            <v>70080</v>
          </cell>
          <cell r="B6448" t="str">
            <v>VANG. SARRICIDA 4 LTS</v>
          </cell>
          <cell r="C6448">
            <v>4</v>
          </cell>
          <cell r="D6448">
            <v>4</v>
          </cell>
          <cell r="E6448" t="str">
            <v>Stock</v>
          </cell>
          <cell r="F6448">
            <v>8</v>
          </cell>
        </row>
        <row r="6449">
          <cell r="A6449">
            <v>70081</v>
          </cell>
          <cell r="B6449" t="str">
            <v>VANG. SARRICIDA 18 LTS</v>
          </cell>
          <cell r="C6449">
            <v>1</v>
          </cell>
          <cell r="D6449">
            <v>1</v>
          </cell>
          <cell r="E6449" t="str">
            <v>Stock</v>
          </cell>
          <cell r="F6449">
            <v>8</v>
          </cell>
        </row>
        <row r="6450">
          <cell r="A6450">
            <v>70083</v>
          </cell>
          <cell r="B6450" t="str">
            <v>VANG. SARRICIDA 20 LT</v>
          </cell>
          <cell r="C6450">
            <v>1</v>
          </cell>
          <cell r="D6450">
            <v>1</v>
          </cell>
          <cell r="E6450" t="str">
            <v>Stock</v>
          </cell>
          <cell r="F6450">
            <v>8</v>
          </cell>
        </row>
        <row r="6451">
          <cell r="A6451">
            <v>70084</v>
          </cell>
          <cell r="B6451" t="str">
            <v>VANG. SARRICIDA 200 LT</v>
          </cell>
          <cell r="C6451">
            <v>1</v>
          </cell>
          <cell r="D6451">
            <v>1</v>
          </cell>
          <cell r="E6451" t="str">
            <v>Sobre Pedido</v>
          </cell>
          <cell r="F6451">
            <v>21</v>
          </cell>
        </row>
        <row r="6452">
          <cell r="A6452">
            <v>70085</v>
          </cell>
          <cell r="B6452" t="str">
            <v>VANG. MURIATICO 0.25 LT</v>
          </cell>
          <cell r="C6452">
            <v>12</v>
          </cell>
          <cell r="D6452">
            <v>12</v>
          </cell>
          <cell r="E6452" t="str">
            <v>Sobre Pedido</v>
          </cell>
          <cell r="F6452">
            <v>21</v>
          </cell>
        </row>
        <row r="6453">
          <cell r="A6453">
            <v>70086</v>
          </cell>
          <cell r="B6453" t="str">
            <v>VANG. MURIATICO 1 LT</v>
          </cell>
          <cell r="C6453">
            <v>12</v>
          </cell>
          <cell r="D6453">
            <v>12</v>
          </cell>
          <cell r="E6453" t="str">
            <v>Sobre Pedido</v>
          </cell>
          <cell r="F6453">
            <v>8</v>
          </cell>
        </row>
        <row r="6454">
          <cell r="A6454">
            <v>70087</v>
          </cell>
          <cell r="B6454" t="str">
            <v>VANG. MURIATICO 4 L</v>
          </cell>
          <cell r="C6454">
            <v>4</v>
          </cell>
          <cell r="D6454">
            <v>4</v>
          </cell>
          <cell r="E6454" t="str">
            <v>Stock</v>
          </cell>
          <cell r="F6454">
            <v>8</v>
          </cell>
        </row>
        <row r="6455">
          <cell r="A6455">
            <v>70088</v>
          </cell>
          <cell r="B6455" t="str">
            <v>VANG. MURIATICO 18 LTS.</v>
          </cell>
          <cell r="C6455">
            <v>1</v>
          </cell>
          <cell r="D6455">
            <v>1</v>
          </cell>
          <cell r="E6455" t="str">
            <v>Sobre Pedido</v>
          </cell>
          <cell r="F6455">
            <v>21</v>
          </cell>
        </row>
        <row r="6456">
          <cell r="A6456">
            <v>70089</v>
          </cell>
          <cell r="B6456" t="str">
            <v>VANG. MURIATICO 19 LT</v>
          </cell>
          <cell r="C6456">
            <v>1</v>
          </cell>
          <cell r="D6456">
            <v>1</v>
          </cell>
          <cell r="E6456" t="str">
            <v>Sobre Pedido</v>
          </cell>
          <cell r="F6456">
            <v>7</v>
          </cell>
        </row>
        <row r="6457">
          <cell r="A6457">
            <v>70090</v>
          </cell>
          <cell r="B6457" t="str">
            <v>VANG. MURIATICO 20 LT</v>
          </cell>
          <cell r="C6457">
            <v>1</v>
          </cell>
          <cell r="D6457">
            <v>1</v>
          </cell>
          <cell r="E6457" t="str">
            <v>Stock</v>
          </cell>
          <cell r="F6457">
            <v>8</v>
          </cell>
        </row>
        <row r="6458">
          <cell r="A6458">
            <v>70092</v>
          </cell>
          <cell r="B6458" t="str">
            <v>VANG. IMPREGNADO 0.25 LTS</v>
          </cell>
          <cell r="C6458">
            <v>12</v>
          </cell>
          <cell r="D6458">
            <v>12</v>
          </cell>
          <cell r="E6458" t="str">
            <v>Sobre Pedido</v>
          </cell>
          <cell r="F6458">
            <v>21</v>
          </cell>
        </row>
        <row r="6459">
          <cell r="A6459">
            <v>70095</v>
          </cell>
          <cell r="B6459" t="str">
            <v>VANG. IMPREGNADOR B/S 18 LT</v>
          </cell>
          <cell r="C6459">
            <v>1</v>
          </cell>
          <cell r="D6459">
            <v>1</v>
          </cell>
          <cell r="E6459" t="str">
            <v>Stock</v>
          </cell>
          <cell r="F6459">
            <v>8</v>
          </cell>
        </row>
        <row r="6460">
          <cell r="A6460">
            <v>70099</v>
          </cell>
          <cell r="B6460" t="str">
            <v>VANG. IMPREGNADO 0.25 LTS</v>
          </cell>
          <cell r="C6460">
            <v>72</v>
          </cell>
          <cell r="D6460">
            <v>72</v>
          </cell>
          <cell r="E6460" t="str">
            <v>Sobre Pedido</v>
          </cell>
          <cell r="F6460">
            <v>21</v>
          </cell>
        </row>
        <row r="6461">
          <cell r="A6461">
            <v>70101</v>
          </cell>
          <cell r="B6461" t="str">
            <v>VANG. IMPREGNADOR B/A 4 LT</v>
          </cell>
          <cell r="C6461">
            <v>4</v>
          </cell>
          <cell r="D6461">
            <v>4</v>
          </cell>
          <cell r="E6461" t="str">
            <v>Sobre Pedido</v>
          </cell>
          <cell r="F6461">
            <v>8</v>
          </cell>
        </row>
        <row r="6462">
          <cell r="A6462">
            <v>70102</v>
          </cell>
          <cell r="B6462" t="str">
            <v>VANG. IMPREGNADOR B/A 18 LT</v>
          </cell>
          <cell r="C6462">
            <v>1</v>
          </cell>
          <cell r="D6462">
            <v>1</v>
          </cell>
          <cell r="E6462" t="str">
            <v>Stock</v>
          </cell>
          <cell r="F6462">
            <v>8</v>
          </cell>
        </row>
        <row r="6463">
          <cell r="A6463">
            <v>70107</v>
          </cell>
          <cell r="B6463" t="str">
            <v>CLORO CLORTEX 950 ML.</v>
          </cell>
          <cell r="C6463">
            <v>15</v>
          </cell>
          <cell r="D6463">
            <v>15</v>
          </cell>
          <cell r="E6463" t="str">
            <v>Sobre Pedido</v>
          </cell>
          <cell r="F6463">
            <v>28</v>
          </cell>
        </row>
        <row r="6464">
          <cell r="A6464">
            <v>70108</v>
          </cell>
          <cell r="B6464" t="str">
            <v>CLORO VANGUARD 3.75 LTS</v>
          </cell>
          <cell r="C6464">
            <v>6</v>
          </cell>
          <cell r="D6464">
            <v>6</v>
          </cell>
          <cell r="E6464" t="str">
            <v>Stock</v>
          </cell>
          <cell r="F6464">
            <v>8</v>
          </cell>
        </row>
        <row r="6465">
          <cell r="A6465">
            <v>70109</v>
          </cell>
          <cell r="B6465" t="str">
            <v>CLORO VANGUARD 18 LT.</v>
          </cell>
          <cell r="C6465">
            <v>1</v>
          </cell>
          <cell r="D6465">
            <v>50</v>
          </cell>
          <cell r="E6465" t="str">
            <v>Sobre Pedido</v>
          </cell>
          <cell r="F6465">
            <v>21</v>
          </cell>
        </row>
        <row r="6466">
          <cell r="A6466">
            <v>70111</v>
          </cell>
          <cell r="B6466" t="str">
            <v>CLORO VANGUARD 20 LT.</v>
          </cell>
          <cell r="C6466">
            <v>1</v>
          </cell>
          <cell r="D6466">
            <v>1</v>
          </cell>
          <cell r="E6466" t="str">
            <v>Stock</v>
          </cell>
          <cell r="F6466">
            <v>8</v>
          </cell>
        </row>
        <row r="6467">
          <cell r="A6467">
            <v>70112</v>
          </cell>
          <cell r="B6467" t="str">
            <v>CLORO VANGUARD 200 LT.</v>
          </cell>
          <cell r="C6467">
            <v>10</v>
          </cell>
          <cell r="D6467">
            <v>10</v>
          </cell>
          <cell r="E6467" t="str">
            <v>Stock</v>
          </cell>
          <cell r="F6467">
            <v>20</v>
          </cell>
        </row>
        <row r="6468">
          <cell r="A6468">
            <v>70113</v>
          </cell>
          <cell r="B6468" t="str">
            <v>VANG. JABON MANOS MANGO 0.25 L</v>
          </cell>
          <cell r="C6468">
            <v>12</v>
          </cell>
          <cell r="D6468">
            <v>12</v>
          </cell>
          <cell r="E6468" t="str">
            <v>Sobre Pedido</v>
          </cell>
          <cell r="F6468">
            <v>21</v>
          </cell>
        </row>
        <row r="6469">
          <cell r="A6469">
            <v>70114</v>
          </cell>
          <cell r="B6469" t="str">
            <v>VANG. JABON MANOS MANGO 0.8 LT</v>
          </cell>
          <cell r="C6469">
            <v>6</v>
          </cell>
          <cell r="D6469">
            <v>6</v>
          </cell>
          <cell r="E6469" t="str">
            <v>Stock</v>
          </cell>
          <cell r="F6469">
            <v>8</v>
          </cell>
        </row>
        <row r="6470">
          <cell r="A6470">
            <v>70116</v>
          </cell>
          <cell r="B6470" t="str">
            <v>VANG. JABON DE MANOS MANGO 4 L</v>
          </cell>
          <cell r="C6470">
            <v>4</v>
          </cell>
          <cell r="D6470">
            <v>4</v>
          </cell>
          <cell r="E6470" t="str">
            <v>Sobre Pedido</v>
          </cell>
          <cell r="F6470">
            <v>8</v>
          </cell>
        </row>
        <row r="6471">
          <cell r="A6471">
            <v>70117</v>
          </cell>
          <cell r="B6471" t="str">
            <v>VANG. JABON DE MANOS MANGO 18L</v>
          </cell>
          <cell r="C6471">
            <v>1</v>
          </cell>
          <cell r="D6471">
            <v>1</v>
          </cell>
          <cell r="E6471" t="str">
            <v>Stock</v>
          </cell>
          <cell r="F6471">
            <v>8</v>
          </cell>
        </row>
        <row r="6472">
          <cell r="A6472">
            <v>70121</v>
          </cell>
          <cell r="B6472" t="str">
            <v>VANG.JABON MANOS MANDARINA0.25</v>
          </cell>
          <cell r="C6472">
            <v>12</v>
          </cell>
          <cell r="D6472">
            <v>12</v>
          </cell>
          <cell r="E6472" t="str">
            <v>Sobre Pedido</v>
          </cell>
          <cell r="F6472">
            <v>21</v>
          </cell>
        </row>
        <row r="6473">
          <cell r="A6473">
            <v>70122</v>
          </cell>
          <cell r="B6473" t="str">
            <v>VANG. JABON MANOS MANDARINA0.8</v>
          </cell>
          <cell r="C6473">
            <v>6</v>
          </cell>
          <cell r="D6473">
            <v>6</v>
          </cell>
          <cell r="E6473" t="str">
            <v>Stock</v>
          </cell>
          <cell r="F6473">
            <v>8</v>
          </cell>
        </row>
        <row r="6474">
          <cell r="A6474">
            <v>70124</v>
          </cell>
          <cell r="B6474" t="str">
            <v>VANG. JABON MANOS MANDARINA 4L</v>
          </cell>
          <cell r="C6474">
            <v>4</v>
          </cell>
          <cell r="D6474">
            <v>4</v>
          </cell>
          <cell r="E6474" t="str">
            <v>Stock</v>
          </cell>
          <cell r="F6474">
            <v>8</v>
          </cell>
        </row>
        <row r="6475">
          <cell r="A6475">
            <v>70125</v>
          </cell>
          <cell r="B6475" t="str">
            <v>VANG. JABON MANOS MANDARINA18L</v>
          </cell>
          <cell r="C6475">
            <v>1</v>
          </cell>
          <cell r="D6475">
            <v>1</v>
          </cell>
          <cell r="E6475" t="str">
            <v>Stock</v>
          </cell>
          <cell r="F6475">
            <v>8</v>
          </cell>
        </row>
        <row r="6476">
          <cell r="A6476">
            <v>70129</v>
          </cell>
          <cell r="B6476" t="str">
            <v>VANG.JABON MANOS FRESCO 0.25LT</v>
          </cell>
          <cell r="C6476">
            <v>12</v>
          </cell>
          <cell r="D6476">
            <v>12</v>
          </cell>
          <cell r="E6476" t="str">
            <v>Sobre Pedido</v>
          </cell>
          <cell r="F6476">
            <v>21</v>
          </cell>
        </row>
        <row r="6477">
          <cell r="A6477">
            <v>70130</v>
          </cell>
          <cell r="B6477" t="str">
            <v>VANG.JABON MANOS FRESCO 0.8 LT</v>
          </cell>
          <cell r="C6477">
            <v>6</v>
          </cell>
          <cell r="D6477">
            <v>6</v>
          </cell>
          <cell r="E6477" t="str">
            <v>Stock</v>
          </cell>
          <cell r="F6477">
            <v>8</v>
          </cell>
        </row>
        <row r="6478">
          <cell r="A6478">
            <v>70131</v>
          </cell>
          <cell r="B6478" t="str">
            <v>VANG. JABON DE MANOS FRESCO 1L</v>
          </cell>
          <cell r="C6478">
            <v>12</v>
          </cell>
          <cell r="D6478">
            <v>120</v>
          </cell>
          <cell r="E6478" t="str">
            <v>Sobre Pedido</v>
          </cell>
          <cell r="F6478">
            <v>21</v>
          </cell>
        </row>
        <row r="6479">
          <cell r="A6479">
            <v>70132</v>
          </cell>
          <cell r="B6479" t="str">
            <v>VANG.JABON DE MANOS FRESCO 4 L</v>
          </cell>
          <cell r="C6479">
            <v>4</v>
          </cell>
          <cell r="D6479">
            <v>4</v>
          </cell>
          <cell r="E6479" t="str">
            <v>Stock</v>
          </cell>
          <cell r="F6479">
            <v>8</v>
          </cell>
        </row>
        <row r="6480">
          <cell r="A6480">
            <v>70133</v>
          </cell>
          <cell r="B6480" t="str">
            <v>VANG.JABON DE MANOS FRESCO 18L</v>
          </cell>
          <cell r="C6480">
            <v>1</v>
          </cell>
          <cell r="D6480">
            <v>1</v>
          </cell>
          <cell r="E6480" t="str">
            <v>Stock</v>
          </cell>
          <cell r="F6480">
            <v>8</v>
          </cell>
        </row>
        <row r="6481">
          <cell r="A6481">
            <v>70135</v>
          </cell>
          <cell r="B6481" t="str">
            <v>VANG.JABON DE MANOS FRESCO 200</v>
          </cell>
          <cell r="C6481">
            <v>1</v>
          </cell>
          <cell r="D6481">
            <v>1</v>
          </cell>
          <cell r="E6481" t="str">
            <v>Sobre Pedido</v>
          </cell>
          <cell r="F6481">
            <v>21</v>
          </cell>
        </row>
        <row r="6482">
          <cell r="A6482">
            <v>70137</v>
          </cell>
          <cell r="B6482" t="str">
            <v>VANG. JABON MANOS LIQ. 0.25 L</v>
          </cell>
          <cell r="C6482">
            <v>12</v>
          </cell>
          <cell r="D6482">
            <v>12</v>
          </cell>
          <cell r="E6482" t="str">
            <v>Sobre Pedido</v>
          </cell>
          <cell r="F6482">
            <v>21</v>
          </cell>
        </row>
        <row r="6483">
          <cell r="A6483">
            <v>70138</v>
          </cell>
          <cell r="B6483" t="str">
            <v>VANG. JABON MANOS LIQ. 0.8 L</v>
          </cell>
          <cell r="C6483">
            <v>6</v>
          </cell>
          <cell r="D6483">
            <v>6</v>
          </cell>
          <cell r="E6483" t="str">
            <v>Sobre Pedido</v>
          </cell>
          <cell r="F6483">
            <v>14</v>
          </cell>
        </row>
        <row r="6484">
          <cell r="A6484">
            <v>70140</v>
          </cell>
          <cell r="B6484" t="str">
            <v>VANG. JABON MANOS LIQ. 4 LTS</v>
          </cell>
          <cell r="C6484">
            <v>4</v>
          </cell>
          <cell r="D6484">
            <v>4</v>
          </cell>
          <cell r="E6484" t="str">
            <v>Stock</v>
          </cell>
          <cell r="F6484">
            <v>8</v>
          </cell>
        </row>
        <row r="6485">
          <cell r="A6485">
            <v>70141</v>
          </cell>
          <cell r="B6485" t="str">
            <v>VANG. JABON MANOS LIQ. 18 LTS</v>
          </cell>
          <cell r="C6485">
            <v>1</v>
          </cell>
          <cell r="D6485">
            <v>1</v>
          </cell>
          <cell r="E6485" t="str">
            <v>Stock</v>
          </cell>
          <cell r="F6485">
            <v>8</v>
          </cell>
        </row>
        <row r="6486">
          <cell r="A6486">
            <v>70145</v>
          </cell>
          <cell r="B6486" t="str">
            <v>VANG. JABON MANOS CREMA 0.25 L</v>
          </cell>
          <cell r="C6486">
            <v>12</v>
          </cell>
          <cell r="D6486">
            <v>72</v>
          </cell>
          <cell r="E6486" t="str">
            <v>Sobre Pedido</v>
          </cell>
          <cell r="F6486">
            <v>21</v>
          </cell>
        </row>
        <row r="6487">
          <cell r="A6487">
            <v>70146</v>
          </cell>
          <cell r="B6487" t="str">
            <v>VANG. JABON MANOS CREMA 0.8 L</v>
          </cell>
          <cell r="C6487">
            <v>6</v>
          </cell>
          <cell r="D6487">
            <v>6</v>
          </cell>
          <cell r="E6487" t="str">
            <v>Sobre Pedido</v>
          </cell>
          <cell r="F6487">
            <v>21</v>
          </cell>
        </row>
        <row r="6488">
          <cell r="A6488">
            <v>70148</v>
          </cell>
          <cell r="B6488" t="str">
            <v>VANG.JABON DE MANOS CREMA 4L</v>
          </cell>
          <cell r="C6488">
            <v>4</v>
          </cell>
          <cell r="D6488">
            <v>4</v>
          </cell>
          <cell r="E6488" t="str">
            <v>Stock</v>
          </cell>
          <cell r="F6488">
            <v>8</v>
          </cell>
        </row>
        <row r="6489">
          <cell r="A6489">
            <v>70149</v>
          </cell>
          <cell r="B6489" t="str">
            <v>VANG. JABON DE MANOS CREMA 18L</v>
          </cell>
          <cell r="C6489">
            <v>1</v>
          </cell>
          <cell r="D6489">
            <v>1</v>
          </cell>
          <cell r="E6489" t="str">
            <v>Stock</v>
          </cell>
          <cell r="F6489">
            <v>8</v>
          </cell>
        </row>
        <row r="6490">
          <cell r="A6490">
            <v>70152</v>
          </cell>
          <cell r="B6490" t="str">
            <v>LUSTRAMUEBLES LPU 1 L</v>
          </cell>
          <cell r="C6490">
            <v>12</v>
          </cell>
          <cell r="D6490">
            <v>12</v>
          </cell>
          <cell r="E6490" t="str">
            <v>Sobre Pedido</v>
          </cell>
          <cell r="F6490">
            <v>21</v>
          </cell>
        </row>
        <row r="6491">
          <cell r="A6491">
            <v>70153</v>
          </cell>
          <cell r="B6491" t="str">
            <v>LUSTRAMUEBLES LPU 4 L</v>
          </cell>
          <cell r="C6491">
            <v>4</v>
          </cell>
          <cell r="D6491">
            <v>4</v>
          </cell>
          <cell r="E6491" t="str">
            <v>Sobre Pedido</v>
          </cell>
          <cell r="F6491">
            <v>21</v>
          </cell>
        </row>
        <row r="6492">
          <cell r="A6492">
            <v>70162</v>
          </cell>
          <cell r="B6492" t="str">
            <v>ABRILLANTADOR LPU 1 L</v>
          </cell>
          <cell r="C6492">
            <v>12</v>
          </cell>
          <cell r="D6492">
            <v>12</v>
          </cell>
          <cell r="E6492" t="str">
            <v>Sobre Pedido</v>
          </cell>
          <cell r="F6492">
            <v>21</v>
          </cell>
        </row>
        <row r="6493">
          <cell r="A6493">
            <v>70163</v>
          </cell>
          <cell r="B6493" t="str">
            <v>ABRILLANTADOR LPU 4 LT</v>
          </cell>
          <cell r="C6493">
            <v>52</v>
          </cell>
          <cell r="D6493">
            <v>52</v>
          </cell>
          <cell r="E6493" t="str">
            <v>Sobre Pedido</v>
          </cell>
          <cell r="F6493">
            <v>21</v>
          </cell>
        </row>
        <row r="6494">
          <cell r="A6494">
            <v>70164</v>
          </cell>
          <cell r="B6494" t="str">
            <v>ABRILLANTADOR LPU 20 LT.</v>
          </cell>
          <cell r="C6494">
            <v>1</v>
          </cell>
          <cell r="D6494">
            <v>1</v>
          </cell>
          <cell r="E6494" t="str">
            <v>Sobre Pedido</v>
          </cell>
          <cell r="F6494">
            <v>21</v>
          </cell>
        </row>
        <row r="6495">
          <cell r="A6495">
            <v>70176</v>
          </cell>
          <cell r="B6495" t="str">
            <v>CERA LPU 20 LT.</v>
          </cell>
          <cell r="C6495">
            <v>1</v>
          </cell>
          <cell r="D6495">
            <v>1</v>
          </cell>
          <cell r="E6495" t="str">
            <v>Sobre Pedido</v>
          </cell>
          <cell r="F6495">
            <v>21</v>
          </cell>
        </row>
        <row r="6496">
          <cell r="A6496">
            <v>70182</v>
          </cell>
          <cell r="B6496" t="str">
            <v>DESENGRASANTE LPU 1 L</v>
          </cell>
          <cell r="C6496">
            <v>12</v>
          </cell>
          <cell r="D6496">
            <v>204</v>
          </cell>
          <cell r="E6496" t="str">
            <v>Sobre Pedido</v>
          </cell>
          <cell r="F6496">
            <v>21</v>
          </cell>
        </row>
        <row r="6497">
          <cell r="A6497">
            <v>70183</v>
          </cell>
          <cell r="B6497" t="str">
            <v>DESENGRASANTE LPU 4 L</v>
          </cell>
          <cell r="C6497">
            <v>4</v>
          </cell>
          <cell r="D6497">
            <v>4</v>
          </cell>
          <cell r="E6497" t="str">
            <v>Sobre Pedido</v>
          </cell>
          <cell r="F6497">
            <v>21</v>
          </cell>
        </row>
        <row r="6498">
          <cell r="A6498">
            <v>70186</v>
          </cell>
          <cell r="B6498" t="str">
            <v>DESENGRASANTE LPU 20L</v>
          </cell>
          <cell r="C6498">
            <v>1</v>
          </cell>
          <cell r="D6498">
            <v>1</v>
          </cell>
          <cell r="E6498" t="str">
            <v>Sobre Pedido</v>
          </cell>
          <cell r="F6498">
            <v>21</v>
          </cell>
        </row>
        <row r="6499">
          <cell r="A6499">
            <v>70192</v>
          </cell>
          <cell r="B6499" t="str">
            <v>AROMATIZANTE LAVANDA LPU 1L</v>
          </cell>
          <cell r="C6499">
            <v>12</v>
          </cell>
          <cell r="D6499">
            <v>204</v>
          </cell>
          <cell r="E6499" t="str">
            <v>Sobre Pedido</v>
          </cell>
          <cell r="F6499">
            <v>21</v>
          </cell>
        </row>
        <row r="6500">
          <cell r="A6500">
            <v>70193</v>
          </cell>
          <cell r="B6500" t="str">
            <v>AROMATIZANTE LAVANDA LPU 4L</v>
          </cell>
          <cell r="C6500">
            <v>4</v>
          </cell>
          <cell r="D6500">
            <v>4</v>
          </cell>
          <cell r="E6500" t="str">
            <v>Stock</v>
          </cell>
          <cell r="F6500">
            <v>8</v>
          </cell>
        </row>
        <row r="6501">
          <cell r="A6501">
            <v>70196</v>
          </cell>
          <cell r="B6501" t="str">
            <v>AROMATIZANTE LAVANDA LPU 20 LT</v>
          </cell>
          <cell r="C6501">
            <v>1</v>
          </cell>
          <cell r="D6501">
            <v>1</v>
          </cell>
          <cell r="E6501" t="str">
            <v>Sobre Pedido</v>
          </cell>
          <cell r="F6501">
            <v>21</v>
          </cell>
        </row>
        <row r="6502">
          <cell r="A6502">
            <v>70202</v>
          </cell>
          <cell r="B6502" t="str">
            <v>MULTIUSOS LIMA LIMON LPU1 LT.</v>
          </cell>
          <cell r="C6502">
            <v>12</v>
          </cell>
          <cell r="D6502">
            <v>204</v>
          </cell>
          <cell r="E6502" t="str">
            <v>Sobre Pedido</v>
          </cell>
          <cell r="F6502">
            <v>21</v>
          </cell>
        </row>
        <row r="6503">
          <cell r="A6503">
            <v>70203</v>
          </cell>
          <cell r="B6503" t="str">
            <v>MULTIUSOS LIMA LIMON LPU 4 LT.</v>
          </cell>
          <cell r="C6503">
            <v>4</v>
          </cell>
          <cell r="D6503">
            <v>4</v>
          </cell>
          <cell r="E6503" t="str">
            <v>Stock</v>
          </cell>
          <cell r="F6503">
            <v>8</v>
          </cell>
        </row>
        <row r="6504">
          <cell r="A6504">
            <v>70206</v>
          </cell>
          <cell r="B6504" t="str">
            <v>VANG.MULTIUSOS LIMA LIMON LPU</v>
          </cell>
          <cell r="C6504">
            <v>1</v>
          </cell>
          <cell r="D6504">
            <v>1</v>
          </cell>
          <cell r="E6504" t="str">
            <v>Sobre Pedido</v>
          </cell>
          <cell r="F6504">
            <v>21</v>
          </cell>
        </row>
        <row r="6505">
          <cell r="A6505">
            <v>70207</v>
          </cell>
          <cell r="B6505" t="str">
            <v>AROMATIZANTE CANELA LPU 1 LT</v>
          </cell>
          <cell r="C6505">
            <v>12</v>
          </cell>
          <cell r="D6505">
            <v>120</v>
          </cell>
          <cell r="E6505" t="str">
            <v>Sobre Pedido</v>
          </cell>
          <cell r="F6505">
            <v>21</v>
          </cell>
        </row>
        <row r="6506">
          <cell r="A6506">
            <v>70208</v>
          </cell>
          <cell r="B6506" t="str">
            <v>AROMATIZANTE CANELA LPU 4 LT</v>
          </cell>
          <cell r="C6506">
            <v>4</v>
          </cell>
          <cell r="D6506">
            <v>4</v>
          </cell>
          <cell r="E6506" t="str">
            <v>Stock</v>
          </cell>
          <cell r="F6506">
            <v>8</v>
          </cell>
        </row>
        <row r="6507">
          <cell r="A6507">
            <v>70209</v>
          </cell>
          <cell r="B6507" t="str">
            <v>AROMATIZANTE CANELA LPU 20 LT</v>
          </cell>
          <cell r="C6507">
            <v>1</v>
          </cell>
          <cell r="D6507">
            <v>10</v>
          </cell>
          <cell r="E6507" t="str">
            <v>Sobre Pedido</v>
          </cell>
          <cell r="F6507">
            <v>21</v>
          </cell>
        </row>
        <row r="6508">
          <cell r="A6508">
            <v>70212</v>
          </cell>
          <cell r="B6508" t="str">
            <v>MULTIUSOS LAVANDA LPU 1L</v>
          </cell>
          <cell r="C6508">
            <v>12</v>
          </cell>
          <cell r="D6508">
            <v>12</v>
          </cell>
          <cell r="E6508" t="str">
            <v>Sobre Pedido</v>
          </cell>
          <cell r="F6508">
            <v>21</v>
          </cell>
        </row>
        <row r="6509">
          <cell r="A6509">
            <v>70213</v>
          </cell>
          <cell r="B6509" t="str">
            <v>MULTIUSOS LAVANDA LPU 4L</v>
          </cell>
          <cell r="C6509">
            <v>4</v>
          </cell>
          <cell r="D6509">
            <v>4</v>
          </cell>
          <cell r="E6509" t="str">
            <v>Stock</v>
          </cell>
          <cell r="F6509">
            <v>8</v>
          </cell>
        </row>
        <row r="6510">
          <cell r="A6510">
            <v>70214</v>
          </cell>
          <cell r="B6510" t="str">
            <v>MULTIUSOS LAVANDA LPU 20 LT.</v>
          </cell>
          <cell r="C6510">
            <v>1</v>
          </cell>
          <cell r="D6510">
            <v>1</v>
          </cell>
          <cell r="E6510" t="str">
            <v>Sobre Pedido</v>
          </cell>
          <cell r="F6510">
            <v>21</v>
          </cell>
        </row>
        <row r="6511">
          <cell r="A6511">
            <v>70217</v>
          </cell>
          <cell r="B6511" t="str">
            <v>MULTIUSOS PINO LPU 1 LT</v>
          </cell>
          <cell r="C6511">
            <v>12</v>
          </cell>
          <cell r="D6511">
            <v>12</v>
          </cell>
          <cell r="E6511" t="str">
            <v>Stock</v>
          </cell>
          <cell r="F6511">
            <v>8</v>
          </cell>
        </row>
        <row r="6512">
          <cell r="A6512">
            <v>70218</v>
          </cell>
          <cell r="B6512" t="str">
            <v>MULTIUSOS PINO LPU 4 LT</v>
          </cell>
          <cell r="C6512">
            <v>4</v>
          </cell>
          <cell r="D6512">
            <v>4</v>
          </cell>
          <cell r="E6512" t="str">
            <v>Stock</v>
          </cell>
          <cell r="F6512">
            <v>8</v>
          </cell>
        </row>
        <row r="6513">
          <cell r="A6513">
            <v>70219</v>
          </cell>
          <cell r="B6513" t="str">
            <v>MULTIUSOS PINO LPU 20 LT</v>
          </cell>
          <cell r="C6513">
            <v>1</v>
          </cell>
          <cell r="D6513">
            <v>1</v>
          </cell>
          <cell r="E6513" t="str">
            <v>Stock</v>
          </cell>
          <cell r="F6513">
            <v>8</v>
          </cell>
        </row>
        <row r="6514">
          <cell r="A6514">
            <v>70220</v>
          </cell>
          <cell r="B6514" t="str">
            <v>MULTIUSOS PINO LPU 200 LT.</v>
          </cell>
          <cell r="C6514">
            <v>1</v>
          </cell>
          <cell r="D6514">
            <v>1</v>
          </cell>
          <cell r="E6514" t="str">
            <v>Sobre Pedido</v>
          </cell>
          <cell r="F6514">
            <v>21</v>
          </cell>
        </row>
        <row r="6515">
          <cell r="A6515">
            <v>70222</v>
          </cell>
          <cell r="B6515" t="str">
            <v>MURIATICO LPU 1 LT</v>
          </cell>
          <cell r="C6515">
            <v>12</v>
          </cell>
          <cell r="D6515">
            <v>12</v>
          </cell>
          <cell r="E6515" t="str">
            <v>Stock</v>
          </cell>
          <cell r="F6515">
            <v>8</v>
          </cell>
        </row>
        <row r="6516">
          <cell r="A6516">
            <v>70223</v>
          </cell>
          <cell r="B6516" t="str">
            <v>MURIATICO LPU 4 LT</v>
          </cell>
          <cell r="C6516">
            <v>4</v>
          </cell>
          <cell r="D6516">
            <v>4</v>
          </cell>
          <cell r="E6516" t="str">
            <v>Sobre Pedido</v>
          </cell>
          <cell r="F6516">
            <v>21</v>
          </cell>
        </row>
        <row r="6517">
          <cell r="A6517">
            <v>70224</v>
          </cell>
          <cell r="B6517" t="str">
            <v>MURIATICO LPU 20 LT</v>
          </cell>
          <cell r="C6517">
            <v>1</v>
          </cell>
          <cell r="D6517">
            <v>1</v>
          </cell>
          <cell r="E6517" t="str">
            <v>Sobre Pedido</v>
          </cell>
          <cell r="F6517">
            <v>21</v>
          </cell>
        </row>
        <row r="6518">
          <cell r="A6518">
            <v>70227</v>
          </cell>
          <cell r="B6518" t="str">
            <v>VANG. IMPREGNADOR B/S LPU 1 LT</v>
          </cell>
          <cell r="C6518">
            <v>12</v>
          </cell>
          <cell r="D6518">
            <v>12</v>
          </cell>
          <cell r="E6518" t="str">
            <v>Sobre Pedido</v>
          </cell>
          <cell r="F6518">
            <v>21</v>
          </cell>
        </row>
        <row r="6519">
          <cell r="A6519">
            <v>70229</v>
          </cell>
          <cell r="B6519" t="str">
            <v>IMPREGNADOR B/S LPU 18LT</v>
          </cell>
          <cell r="C6519">
            <v>1</v>
          </cell>
          <cell r="D6519">
            <v>1</v>
          </cell>
          <cell r="E6519" t="str">
            <v>Sobre Pedido</v>
          </cell>
          <cell r="F6519">
            <v>21</v>
          </cell>
        </row>
        <row r="6520">
          <cell r="A6520">
            <v>70232</v>
          </cell>
          <cell r="B6520" t="str">
            <v>MULTIUSOS LIMA LIMON LPU 1 LT.</v>
          </cell>
          <cell r="C6520">
            <v>204</v>
          </cell>
          <cell r="D6520">
            <v>204</v>
          </cell>
          <cell r="E6520" t="str">
            <v>Sobre Pedido</v>
          </cell>
          <cell r="F6520">
            <v>21</v>
          </cell>
        </row>
        <row r="6521">
          <cell r="A6521">
            <v>70237</v>
          </cell>
          <cell r="B6521" t="str">
            <v>JABON DE MANOS LPU 1 LT.</v>
          </cell>
          <cell r="C6521">
            <v>12</v>
          </cell>
          <cell r="D6521">
            <v>120</v>
          </cell>
          <cell r="E6521" t="str">
            <v>Sobre Pedido</v>
          </cell>
          <cell r="F6521">
            <v>21</v>
          </cell>
        </row>
        <row r="6522">
          <cell r="A6522">
            <v>70238</v>
          </cell>
          <cell r="B6522" t="str">
            <v>JABON DE MANOS LPU 4 LT.</v>
          </cell>
          <cell r="C6522">
            <v>4</v>
          </cell>
          <cell r="D6522">
            <v>4</v>
          </cell>
          <cell r="E6522" t="str">
            <v>Stock</v>
          </cell>
          <cell r="F6522">
            <v>8</v>
          </cell>
        </row>
        <row r="6523">
          <cell r="A6523">
            <v>70239</v>
          </cell>
          <cell r="B6523" t="str">
            <v>JABON DE MANOS LPU 20 LT.</v>
          </cell>
          <cell r="C6523">
            <v>1</v>
          </cell>
          <cell r="D6523">
            <v>1</v>
          </cell>
          <cell r="E6523" t="str">
            <v>Stock</v>
          </cell>
          <cell r="F6523">
            <v>8</v>
          </cell>
        </row>
        <row r="6524">
          <cell r="A6524">
            <v>73803</v>
          </cell>
          <cell r="B6524" t="str">
            <v>VANG. JABON DE MANOS MANGO 4 L</v>
          </cell>
          <cell r="C6524">
            <v>4</v>
          </cell>
          <cell r="D6524">
            <v>4</v>
          </cell>
          <cell r="E6524" t="str">
            <v>Stock</v>
          </cell>
          <cell r="F6524">
            <v>7</v>
          </cell>
        </row>
        <row r="6525">
          <cell r="A6525">
            <v>73808</v>
          </cell>
          <cell r="B6525" t="str">
            <v>VANG. JABON MANOS MANDARINA 4L</v>
          </cell>
          <cell r="C6525">
            <v>4</v>
          </cell>
          <cell r="D6525">
            <v>4</v>
          </cell>
          <cell r="E6525" t="str">
            <v>Stock</v>
          </cell>
          <cell r="F6525">
            <v>7</v>
          </cell>
        </row>
        <row r="6526">
          <cell r="A6526">
            <v>74313</v>
          </cell>
          <cell r="B6526" t="str">
            <v>VANG.MULTIUSOS FRUTA CITR. 4L</v>
          </cell>
          <cell r="C6526">
            <v>4</v>
          </cell>
          <cell r="D6526">
            <v>4</v>
          </cell>
          <cell r="E6526" t="str">
            <v>Sobre Pedido</v>
          </cell>
          <cell r="F6526">
            <v>7</v>
          </cell>
        </row>
        <row r="6527">
          <cell r="A6527">
            <v>74518</v>
          </cell>
          <cell r="B6527" t="str">
            <v>VANG. SARRICIDA 4 LT EMPLAYADO</v>
          </cell>
          <cell r="C6527">
            <v>4</v>
          </cell>
          <cell r="D6527">
            <v>4</v>
          </cell>
          <cell r="E6527" t="str">
            <v>Sobre Pedido</v>
          </cell>
          <cell r="F6527">
            <v>7</v>
          </cell>
        </row>
        <row r="6528">
          <cell r="A6528">
            <v>74523</v>
          </cell>
          <cell r="B6528" t="str">
            <v>VANG. MULTIUSOS PINO 4 LT</v>
          </cell>
          <cell r="C6528">
            <v>4</v>
          </cell>
          <cell r="D6528">
            <v>4</v>
          </cell>
          <cell r="E6528" t="str">
            <v>Sobre Pedido</v>
          </cell>
          <cell r="F6528">
            <v>7</v>
          </cell>
        </row>
        <row r="6529">
          <cell r="A6529">
            <v>74533</v>
          </cell>
          <cell r="B6529" t="str">
            <v>VANG. JABON MANOS LIQ. 4 LTS</v>
          </cell>
          <cell r="C6529">
            <v>4</v>
          </cell>
          <cell r="D6529">
            <v>4</v>
          </cell>
          <cell r="E6529" t="str">
            <v>Sobre Pedido</v>
          </cell>
          <cell r="F6529">
            <v>7</v>
          </cell>
        </row>
        <row r="6530">
          <cell r="A6530">
            <v>74538</v>
          </cell>
          <cell r="B6530" t="str">
            <v>VANG. JABON DE MANOS CREMA 4 L</v>
          </cell>
          <cell r="C6530">
            <v>4</v>
          </cell>
          <cell r="D6530">
            <v>4</v>
          </cell>
          <cell r="E6530" t="str">
            <v>Sobre Pedido</v>
          </cell>
          <cell r="F6530">
            <v>7</v>
          </cell>
        </row>
        <row r="6531">
          <cell r="A6531">
            <v>74563</v>
          </cell>
          <cell r="B6531" t="str">
            <v>VANG. MULTIUSOS LAVANDA 4 LT</v>
          </cell>
          <cell r="C6531">
            <v>4</v>
          </cell>
          <cell r="D6531">
            <v>4</v>
          </cell>
          <cell r="E6531" t="str">
            <v>Sobre Pedido</v>
          </cell>
          <cell r="F6531">
            <v>7</v>
          </cell>
        </row>
        <row r="6532">
          <cell r="A6532">
            <v>74588</v>
          </cell>
          <cell r="B6532" t="str">
            <v>VANG. JABON MANOS FRESCO 4 LT</v>
          </cell>
          <cell r="C6532">
            <v>4</v>
          </cell>
          <cell r="D6532">
            <v>4</v>
          </cell>
          <cell r="E6532" t="str">
            <v>Sobre Pedido</v>
          </cell>
          <cell r="F6532">
            <v>7</v>
          </cell>
        </row>
        <row r="6533">
          <cell r="A6533">
            <v>76808</v>
          </cell>
          <cell r="B6533" t="str">
            <v>VANG. AROMAT. ALOE 4L EMPLAYAD</v>
          </cell>
          <cell r="C6533">
            <v>4</v>
          </cell>
          <cell r="D6533">
            <v>4</v>
          </cell>
          <cell r="E6533" t="str">
            <v>Stock</v>
          </cell>
          <cell r="F6533">
            <v>7</v>
          </cell>
        </row>
        <row r="6534">
          <cell r="A6534">
            <v>76813</v>
          </cell>
          <cell r="B6534" t="str">
            <v>VANG. AROMAT. FLORECER 4 LT</v>
          </cell>
          <cell r="C6534">
            <v>4</v>
          </cell>
          <cell r="D6534">
            <v>4</v>
          </cell>
          <cell r="E6534" t="str">
            <v>Sobre Pedido</v>
          </cell>
          <cell r="F6534">
            <v>7</v>
          </cell>
        </row>
        <row r="6535">
          <cell r="A6535">
            <v>76818</v>
          </cell>
          <cell r="B6535" t="str">
            <v>VANG. AROMAT.FIESTA FRUTAL 4 L</v>
          </cell>
          <cell r="C6535">
            <v>4</v>
          </cell>
          <cell r="D6535">
            <v>4</v>
          </cell>
          <cell r="E6535" t="str">
            <v>Sobre Pedido</v>
          </cell>
          <cell r="F6535">
            <v>7</v>
          </cell>
        </row>
        <row r="6536">
          <cell r="A6536">
            <v>76823</v>
          </cell>
          <cell r="B6536" t="str">
            <v>VANG. AROMAT. FRESCURA 4 LTS</v>
          </cell>
          <cell r="C6536">
            <v>4</v>
          </cell>
          <cell r="D6536">
            <v>4</v>
          </cell>
          <cell r="E6536" t="str">
            <v>Sobre Pedido</v>
          </cell>
          <cell r="F6536">
            <v>7</v>
          </cell>
        </row>
        <row r="6537">
          <cell r="A6537">
            <v>76848</v>
          </cell>
          <cell r="B6537" t="str">
            <v>VANG. AROM.MANZANA-CANELA 4 LT</v>
          </cell>
          <cell r="C6537">
            <v>4</v>
          </cell>
          <cell r="D6537">
            <v>4</v>
          </cell>
          <cell r="E6537" t="str">
            <v>Sobre Pedido</v>
          </cell>
          <cell r="F6537">
            <v>7</v>
          </cell>
        </row>
        <row r="6538">
          <cell r="A6538">
            <v>76855</v>
          </cell>
          <cell r="B6538" t="str">
            <v>VANG. DESENGRASANTE 4L EMPLAYA</v>
          </cell>
          <cell r="C6538">
            <v>4</v>
          </cell>
          <cell r="D6538">
            <v>4</v>
          </cell>
          <cell r="E6538" t="str">
            <v>Sobre Pedido</v>
          </cell>
          <cell r="F6538">
            <v>7</v>
          </cell>
        </row>
        <row r="6539">
          <cell r="A6539">
            <v>76863</v>
          </cell>
          <cell r="B6539" t="str">
            <v>VANG. AROM.MELODIA CITRICA 4 L</v>
          </cell>
          <cell r="C6539">
            <v>4</v>
          </cell>
          <cell r="D6539">
            <v>4</v>
          </cell>
          <cell r="E6539" t="str">
            <v>Sobre Pedido</v>
          </cell>
          <cell r="F6539">
            <v>7</v>
          </cell>
        </row>
        <row r="6540">
          <cell r="A6540">
            <v>76868</v>
          </cell>
          <cell r="B6540" t="str">
            <v>VANG. LIMPIAVIDRIOS 4L EMPLAYA</v>
          </cell>
          <cell r="C6540">
            <v>4</v>
          </cell>
          <cell r="D6540">
            <v>4</v>
          </cell>
          <cell r="E6540" t="str">
            <v>Sobre Pedido</v>
          </cell>
          <cell r="F6540">
            <v>7</v>
          </cell>
        </row>
        <row r="6541">
          <cell r="A6541">
            <v>76898</v>
          </cell>
          <cell r="B6541" t="str">
            <v>VANG. MURIATICO 4 L EMPLAYADO</v>
          </cell>
          <cell r="C6541">
            <v>4</v>
          </cell>
          <cell r="D6541">
            <v>4</v>
          </cell>
          <cell r="E6541" t="str">
            <v>Stock</v>
          </cell>
          <cell r="F6541">
            <v>7</v>
          </cell>
        </row>
        <row r="6542">
          <cell r="A6542">
            <v>80001</v>
          </cell>
          <cell r="B6542" t="str">
            <v>TAPAS SUPERIOR FRONTALES</v>
          </cell>
          <cell r="C6542">
            <v>2</v>
          </cell>
          <cell r="D6542">
            <v>2</v>
          </cell>
          <cell r="E6542" t="str">
            <v>Sobre Pedido</v>
          </cell>
          <cell r="F6542">
            <v>35</v>
          </cell>
        </row>
        <row r="6543">
          <cell r="A6543">
            <v>80002</v>
          </cell>
          <cell r="B6543" t="str">
            <v>TAPAS LATERALES 10075180</v>
          </cell>
          <cell r="C6543">
            <v>2</v>
          </cell>
          <cell r="D6543">
            <v>2</v>
          </cell>
          <cell r="E6543" t="str">
            <v>Sobre Pedido</v>
          </cell>
          <cell r="F6543">
            <v>35</v>
          </cell>
        </row>
        <row r="6544">
          <cell r="A6544">
            <v>80003</v>
          </cell>
          <cell r="B6544" t="str">
            <v>MAQUINA LAVALOZAS FERCO MODELO</v>
          </cell>
          <cell r="C6544">
            <v>1</v>
          </cell>
          <cell r="D6544">
            <v>1</v>
          </cell>
          <cell r="E6544" t="str">
            <v>Sobre Pedido</v>
          </cell>
          <cell r="F6544">
            <v>50</v>
          </cell>
        </row>
        <row r="6545">
          <cell r="A6545">
            <v>80004</v>
          </cell>
          <cell r="B6545" t="str">
            <v>CERRADURA PARA RESGUARDO GALON</v>
          </cell>
          <cell r="C6545">
            <v>1</v>
          </cell>
          <cell r="D6545">
            <v>1</v>
          </cell>
          <cell r="E6545" t="str">
            <v>Sobre Pedido</v>
          </cell>
          <cell r="F6545">
            <v>35</v>
          </cell>
        </row>
        <row r="6546">
          <cell r="A6546">
            <v>80005</v>
          </cell>
          <cell r="B6546" t="str">
            <v>90093271 KIT ULD</v>
          </cell>
          <cell r="C6546">
            <v>1</v>
          </cell>
          <cell r="D6546">
            <v>1</v>
          </cell>
          <cell r="E6546" t="str">
            <v>Sobre Pedido</v>
          </cell>
          <cell r="F6546">
            <v>35</v>
          </cell>
        </row>
        <row r="6547">
          <cell r="A6547">
            <v>80006</v>
          </cell>
          <cell r="B6547" t="str">
            <v>MANGUERA KURY 3/8 GRADO</v>
          </cell>
          <cell r="C6547">
            <v>1</v>
          </cell>
          <cell r="D6547">
            <v>1</v>
          </cell>
          <cell r="E6547" t="str">
            <v>Stock</v>
          </cell>
          <cell r="F6547">
            <v>8</v>
          </cell>
        </row>
        <row r="6548">
          <cell r="A6548">
            <v>80007</v>
          </cell>
          <cell r="B6548" t="str">
            <v>KIT VALVULA CHECK C/6</v>
          </cell>
          <cell r="C6548">
            <v>1</v>
          </cell>
          <cell r="D6548">
            <v>1</v>
          </cell>
          <cell r="E6548" t="str">
            <v>Stock</v>
          </cell>
          <cell r="F6548">
            <v>8</v>
          </cell>
        </row>
        <row r="6549">
          <cell r="A6549">
            <v>80008</v>
          </cell>
          <cell r="B6549" t="str">
            <v>MANGUERA DE DESCARGA 1 GPM P/</v>
          </cell>
          <cell r="C6549">
            <v>1</v>
          </cell>
          <cell r="D6549">
            <v>1</v>
          </cell>
          <cell r="E6549" t="str">
            <v>Sobre Pedido</v>
          </cell>
          <cell r="F6549">
            <v>28</v>
          </cell>
        </row>
        <row r="6550">
          <cell r="A6550">
            <v>90000</v>
          </cell>
          <cell r="B6550" t="str">
            <v>CL44E-6 RENTA (ARRENDAMIENT0)</v>
          </cell>
          <cell r="C6550">
            <v>1</v>
          </cell>
          <cell r="D6550">
            <v>1</v>
          </cell>
          <cell r="E6550" t="str">
            <v>Sobre Pedido</v>
          </cell>
          <cell r="F6550">
            <v>49</v>
          </cell>
        </row>
        <row r="6551">
          <cell r="A6551">
            <v>90001</v>
          </cell>
          <cell r="B6551" t="str">
            <v>CL44E-6 OPCION A COMPRA (ARRE)</v>
          </cell>
          <cell r="C6551">
            <v>1</v>
          </cell>
          <cell r="D6551">
            <v>1</v>
          </cell>
          <cell r="E6551" t="str">
            <v>Sobre Pedido</v>
          </cell>
          <cell r="F6551">
            <v>49</v>
          </cell>
        </row>
        <row r="6552">
          <cell r="A6552">
            <v>90002</v>
          </cell>
          <cell r="B6552" t="str">
            <v>CL44E-6 PAGO INICIAL (ARREND)</v>
          </cell>
          <cell r="C6552">
            <v>1</v>
          </cell>
          <cell r="D6552">
            <v>1</v>
          </cell>
          <cell r="E6552" t="str">
            <v>Sobre Pedido</v>
          </cell>
          <cell r="F6552">
            <v>49</v>
          </cell>
        </row>
        <row r="6553">
          <cell r="A6553">
            <v>90004</v>
          </cell>
          <cell r="B6553" t="str">
            <v>CL44E-6 VENTA</v>
          </cell>
          <cell r="C6553">
            <v>1</v>
          </cell>
          <cell r="D6553">
            <v>1</v>
          </cell>
          <cell r="E6553" t="str">
            <v>Sobre Pedido</v>
          </cell>
          <cell r="F6553">
            <v>49</v>
          </cell>
        </row>
        <row r="6554">
          <cell r="A6554">
            <v>90005</v>
          </cell>
          <cell r="B6554" t="str">
            <v>H66-RENTA (ARRENDAMIENTO)</v>
          </cell>
          <cell r="C6554">
            <v>1</v>
          </cell>
          <cell r="D6554">
            <v>1</v>
          </cell>
          <cell r="E6554" t="str">
            <v>Sobre Pedido</v>
          </cell>
          <cell r="F6554">
            <v>49</v>
          </cell>
        </row>
        <row r="6555">
          <cell r="A6555">
            <v>90006</v>
          </cell>
          <cell r="B6555" t="str">
            <v>H66-VENTA</v>
          </cell>
          <cell r="C6555">
            <v>1</v>
          </cell>
          <cell r="D6555">
            <v>1</v>
          </cell>
          <cell r="E6555" t="str">
            <v>Sobre Pedido</v>
          </cell>
          <cell r="F6555">
            <v>49</v>
          </cell>
        </row>
        <row r="6556">
          <cell r="A6556">
            <v>90007</v>
          </cell>
          <cell r="B6556" t="str">
            <v>H66-PAGO INICIAL (ARREND)</v>
          </cell>
          <cell r="C6556">
            <v>1</v>
          </cell>
          <cell r="D6556">
            <v>1</v>
          </cell>
          <cell r="E6556" t="str">
            <v>Sobre Pedido</v>
          </cell>
          <cell r="F6556">
            <v>49</v>
          </cell>
        </row>
        <row r="6557">
          <cell r="A6557">
            <v>90008</v>
          </cell>
          <cell r="B6557" t="str">
            <v>H66-COMPRA (ARRENDAMIENTO)</v>
          </cell>
          <cell r="C6557">
            <v>1</v>
          </cell>
          <cell r="D6557">
            <v>1</v>
          </cell>
          <cell r="E6557" t="str">
            <v>Sobre Pedido</v>
          </cell>
          <cell r="F6557">
            <v>49</v>
          </cell>
        </row>
        <row r="6558">
          <cell r="A6558">
            <v>90009</v>
          </cell>
          <cell r="B6558" t="str">
            <v>AM15-2 RENTA (ARRENDAMIENTO)</v>
          </cell>
          <cell r="C6558">
            <v>1</v>
          </cell>
          <cell r="D6558">
            <v>1</v>
          </cell>
          <cell r="E6558" t="str">
            <v>Sobre Pedido</v>
          </cell>
          <cell r="F6558">
            <v>7</v>
          </cell>
        </row>
        <row r="6559">
          <cell r="A6559">
            <v>90010</v>
          </cell>
          <cell r="B6559" t="str">
            <v>AM15-2 VENTA</v>
          </cell>
          <cell r="C6559">
            <v>1</v>
          </cell>
          <cell r="D6559">
            <v>1</v>
          </cell>
          <cell r="E6559" t="str">
            <v>Sobre Pedido</v>
          </cell>
          <cell r="F6559">
            <v>7</v>
          </cell>
        </row>
        <row r="6560">
          <cell r="A6560">
            <v>90011</v>
          </cell>
          <cell r="B6560" t="str">
            <v>AM15-2 PAGO INICIAL (ARREND)</v>
          </cell>
          <cell r="C6560">
            <v>1</v>
          </cell>
          <cell r="D6560">
            <v>1</v>
          </cell>
          <cell r="E6560" t="str">
            <v>Sobre Pedido</v>
          </cell>
          <cell r="F6560">
            <v>7</v>
          </cell>
        </row>
        <row r="6561">
          <cell r="A6561">
            <v>90012</v>
          </cell>
          <cell r="B6561" t="str">
            <v>AM15-2 COMPRA (ARRENDAMIENTO)</v>
          </cell>
          <cell r="C6561">
            <v>1</v>
          </cell>
          <cell r="D6561">
            <v>1</v>
          </cell>
          <cell r="E6561" t="str">
            <v>Sobre Pedido</v>
          </cell>
          <cell r="F6561">
            <v>7</v>
          </cell>
        </row>
        <row r="6562">
          <cell r="A6562">
            <v>90013</v>
          </cell>
          <cell r="B6562" t="str">
            <v>H40 RENTA ARRENDAMIENTO</v>
          </cell>
          <cell r="C6562">
            <v>1</v>
          </cell>
          <cell r="D6562">
            <v>1</v>
          </cell>
          <cell r="E6562" t="str">
            <v>Sobre Pedido</v>
          </cell>
          <cell r="F6562">
            <v>49</v>
          </cell>
        </row>
        <row r="6563">
          <cell r="A6563">
            <v>90014</v>
          </cell>
          <cell r="B6563" t="str">
            <v>H40 VENTA</v>
          </cell>
          <cell r="C6563">
            <v>1</v>
          </cell>
          <cell r="D6563">
            <v>1</v>
          </cell>
          <cell r="E6563" t="str">
            <v>Sobre Pedido</v>
          </cell>
          <cell r="F6563">
            <v>49</v>
          </cell>
        </row>
        <row r="6564">
          <cell r="A6564">
            <v>90015</v>
          </cell>
          <cell r="B6564" t="str">
            <v>H40 PAGO INICIAL (ARREND)</v>
          </cell>
          <cell r="C6564">
            <v>1</v>
          </cell>
          <cell r="D6564">
            <v>1</v>
          </cell>
          <cell r="E6564" t="str">
            <v>Sobre Pedido</v>
          </cell>
          <cell r="F6564">
            <v>49</v>
          </cell>
        </row>
        <row r="6565">
          <cell r="A6565">
            <v>90016</v>
          </cell>
          <cell r="B6565" t="str">
            <v>H40 OPCION A COMPRA (ARREND)</v>
          </cell>
          <cell r="C6565">
            <v>1</v>
          </cell>
          <cell r="D6565">
            <v>1</v>
          </cell>
          <cell r="E6565" t="str">
            <v>Sobre Pedido</v>
          </cell>
          <cell r="F6565">
            <v>49</v>
          </cell>
        </row>
        <row r="6566">
          <cell r="A6566">
            <v>90017</v>
          </cell>
          <cell r="B6566" t="str">
            <v>AM15-12 RENTA (ARRENDAMIENTO)</v>
          </cell>
          <cell r="C6566">
            <v>1</v>
          </cell>
          <cell r="D6566">
            <v>1</v>
          </cell>
          <cell r="E6566" t="str">
            <v>Sobre Pedido</v>
          </cell>
          <cell r="F6566">
            <v>49</v>
          </cell>
        </row>
        <row r="6567">
          <cell r="A6567">
            <v>90018</v>
          </cell>
          <cell r="B6567" t="str">
            <v>AM15-12 VENTA</v>
          </cell>
          <cell r="C6567">
            <v>1</v>
          </cell>
          <cell r="D6567">
            <v>1</v>
          </cell>
          <cell r="E6567" t="str">
            <v>Sobre Pedido</v>
          </cell>
          <cell r="F6567">
            <v>49</v>
          </cell>
        </row>
        <row r="6568">
          <cell r="A6568">
            <v>90019</v>
          </cell>
          <cell r="B6568" t="str">
            <v>AM15-12 PAGO INICIAL (ARREND)</v>
          </cell>
          <cell r="C6568">
            <v>1</v>
          </cell>
          <cell r="D6568">
            <v>1</v>
          </cell>
          <cell r="E6568" t="str">
            <v>Sobre Pedido</v>
          </cell>
          <cell r="F6568">
            <v>49</v>
          </cell>
        </row>
        <row r="6569">
          <cell r="A6569">
            <v>90020</v>
          </cell>
          <cell r="B6569" t="str">
            <v>AM15-12 COMPRA (ARRENDAMIENTO)</v>
          </cell>
          <cell r="C6569">
            <v>1</v>
          </cell>
          <cell r="D6569">
            <v>1</v>
          </cell>
          <cell r="E6569" t="str">
            <v>Sobre Pedido</v>
          </cell>
          <cell r="F6569">
            <v>49</v>
          </cell>
        </row>
        <row r="6570">
          <cell r="A6570">
            <v>90021</v>
          </cell>
          <cell r="B6570" t="str">
            <v>CL44E-2 PAGO INICIAL (ARRENDA)</v>
          </cell>
          <cell r="C6570">
            <v>1</v>
          </cell>
          <cell r="D6570">
            <v>1</v>
          </cell>
          <cell r="E6570" t="str">
            <v>Sobre Pedido</v>
          </cell>
          <cell r="F6570">
            <v>49</v>
          </cell>
        </row>
        <row r="6571">
          <cell r="A6571">
            <v>90022</v>
          </cell>
          <cell r="B6571" t="str">
            <v>CL44E-2 RENTA (ARRENDAMIENTO)</v>
          </cell>
          <cell r="C6571">
            <v>1</v>
          </cell>
          <cell r="D6571">
            <v>1</v>
          </cell>
          <cell r="E6571" t="str">
            <v>Sobre Pedido</v>
          </cell>
          <cell r="F6571">
            <v>49</v>
          </cell>
        </row>
        <row r="6572">
          <cell r="A6572">
            <v>90023</v>
          </cell>
          <cell r="B6572" t="str">
            <v>CL44E-2 OPCION A COMPRA (ARRE)</v>
          </cell>
          <cell r="C6572">
            <v>1</v>
          </cell>
          <cell r="D6572">
            <v>1</v>
          </cell>
          <cell r="E6572" t="str">
            <v>Sobre Pedido</v>
          </cell>
          <cell r="F6572">
            <v>49</v>
          </cell>
        </row>
        <row r="6573">
          <cell r="A6573">
            <v>90024</v>
          </cell>
          <cell r="B6573" t="str">
            <v>CL44E-2 VENTA</v>
          </cell>
          <cell r="C6573">
            <v>1</v>
          </cell>
          <cell r="D6573">
            <v>1</v>
          </cell>
          <cell r="E6573" t="str">
            <v>Sobre Pedido</v>
          </cell>
          <cell r="F6573">
            <v>49</v>
          </cell>
        </row>
        <row r="6574">
          <cell r="A6574">
            <v>90025</v>
          </cell>
          <cell r="B6574" t="str">
            <v>CLPS66E-5 OPCION A COMPRA (AR)</v>
          </cell>
          <cell r="C6574">
            <v>1</v>
          </cell>
          <cell r="D6574">
            <v>1</v>
          </cell>
          <cell r="E6574" t="str">
            <v>Sobre Pedido</v>
          </cell>
          <cell r="F6574">
            <v>49</v>
          </cell>
        </row>
        <row r="6575">
          <cell r="A6575">
            <v>90026</v>
          </cell>
          <cell r="B6575" t="str">
            <v>CLPS66E-5 PAGO INICIAL (ARREN)</v>
          </cell>
          <cell r="C6575">
            <v>1</v>
          </cell>
          <cell r="D6575">
            <v>1</v>
          </cell>
          <cell r="E6575" t="str">
            <v>Sobre Pedido</v>
          </cell>
          <cell r="F6575">
            <v>49</v>
          </cell>
        </row>
        <row r="6576">
          <cell r="A6576">
            <v>90027</v>
          </cell>
          <cell r="B6576" t="str">
            <v>CLPS66E-5 RENTA (ARRENDAMIENT)</v>
          </cell>
          <cell r="C6576">
            <v>1</v>
          </cell>
          <cell r="D6576">
            <v>1</v>
          </cell>
          <cell r="E6576" t="str">
            <v>Sobre Pedido</v>
          </cell>
          <cell r="F6576">
            <v>49</v>
          </cell>
        </row>
        <row r="6577">
          <cell r="A6577">
            <v>90028</v>
          </cell>
          <cell r="B6577" t="str">
            <v>CLPS66E-5 VENTA</v>
          </cell>
          <cell r="C6577">
            <v>1</v>
          </cell>
          <cell r="D6577">
            <v>1</v>
          </cell>
          <cell r="E6577" t="str">
            <v>Sobre Pedido</v>
          </cell>
          <cell r="F6577">
            <v>49</v>
          </cell>
        </row>
        <row r="6578">
          <cell r="A6578">
            <v>90029</v>
          </cell>
          <cell r="B6578" t="str">
            <v>CLPS66E-7 OPCION COMPRA (ARRE)</v>
          </cell>
          <cell r="C6578">
            <v>1</v>
          </cell>
          <cell r="D6578">
            <v>1</v>
          </cell>
          <cell r="E6578" t="str">
            <v>Sobre Pedido</v>
          </cell>
          <cell r="F6578">
            <v>49</v>
          </cell>
        </row>
        <row r="6579">
          <cell r="A6579">
            <v>90030</v>
          </cell>
          <cell r="B6579" t="str">
            <v>CLPS66E-7 PAGO INICIAL (ARREN)</v>
          </cell>
          <cell r="C6579">
            <v>1</v>
          </cell>
          <cell r="D6579">
            <v>1</v>
          </cell>
          <cell r="E6579" t="str">
            <v>Sobre Pedido</v>
          </cell>
          <cell r="F6579">
            <v>49</v>
          </cell>
        </row>
        <row r="6580">
          <cell r="A6580">
            <v>90031</v>
          </cell>
          <cell r="B6580" t="str">
            <v>CLPS66E-7 RENTA (ARRENDAMIEN)</v>
          </cell>
          <cell r="C6580">
            <v>1</v>
          </cell>
          <cell r="D6580">
            <v>1</v>
          </cell>
          <cell r="E6580" t="str">
            <v>Sobre Pedido</v>
          </cell>
          <cell r="F6580">
            <v>49</v>
          </cell>
        </row>
        <row r="6581">
          <cell r="A6581">
            <v>90032</v>
          </cell>
          <cell r="B6581" t="str">
            <v>CLPS66E-7 VENTA</v>
          </cell>
          <cell r="C6581">
            <v>1</v>
          </cell>
          <cell r="D6581">
            <v>1</v>
          </cell>
          <cell r="E6581" t="str">
            <v>Sobre Pedido</v>
          </cell>
          <cell r="F6581">
            <v>49</v>
          </cell>
        </row>
        <row r="6582">
          <cell r="A6582">
            <v>90033</v>
          </cell>
          <cell r="B6582" t="str">
            <v>CLPS66E-1 OPCION COMPRA (ARRE)</v>
          </cell>
          <cell r="C6582">
            <v>1</v>
          </cell>
          <cell r="D6582">
            <v>1</v>
          </cell>
          <cell r="E6582" t="str">
            <v>Sobre Pedido</v>
          </cell>
          <cell r="F6582">
            <v>49</v>
          </cell>
        </row>
        <row r="6583">
          <cell r="A6583">
            <v>90034</v>
          </cell>
          <cell r="B6583" t="str">
            <v>CLPS66E-1 PAGO INICIAL (ARREN)</v>
          </cell>
          <cell r="C6583">
            <v>1</v>
          </cell>
          <cell r="D6583">
            <v>1</v>
          </cell>
          <cell r="E6583" t="str">
            <v>Sobre Pedido</v>
          </cell>
          <cell r="F6583">
            <v>49</v>
          </cell>
        </row>
        <row r="6584">
          <cell r="A6584">
            <v>90035</v>
          </cell>
          <cell r="B6584" t="str">
            <v>CLPS66E-1 RENTA (ARRENDAMIE)</v>
          </cell>
          <cell r="C6584">
            <v>1</v>
          </cell>
          <cell r="D6584">
            <v>1</v>
          </cell>
          <cell r="E6584" t="str">
            <v>Sobre Pedido</v>
          </cell>
          <cell r="F6584">
            <v>49</v>
          </cell>
        </row>
        <row r="6585">
          <cell r="A6585">
            <v>90036</v>
          </cell>
          <cell r="B6585" t="str">
            <v>CLPS66E-1 VENTA</v>
          </cell>
          <cell r="C6585">
            <v>1</v>
          </cell>
          <cell r="D6585">
            <v>1</v>
          </cell>
          <cell r="E6585" t="str">
            <v>Sobre Pedido</v>
          </cell>
          <cell r="F6585">
            <v>49</v>
          </cell>
        </row>
        <row r="6586">
          <cell r="A6586">
            <v>90037</v>
          </cell>
          <cell r="B6586" t="str">
            <v>CLPS66-25 OPCION COMPRA (ARRE)</v>
          </cell>
          <cell r="C6586">
            <v>1</v>
          </cell>
          <cell r="D6586">
            <v>1</v>
          </cell>
          <cell r="E6586" t="str">
            <v>Sobre Pedido</v>
          </cell>
          <cell r="F6586">
            <v>49</v>
          </cell>
        </row>
        <row r="6587">
          <cell r="A6587">
            <v>90038</v>
          </cell>
          <cell r="B6587" t="str">
            <v>CLPS66E-25 PAGO INICIAL (ARRE)</v>
          </cell>
          <cell r="C6587">
            <v>1</v>
          </cell>
          <cell r="D6587">
            <v>1</v>
          </cell>
          <cell r="E6587" t="str">
            <v>Sobre Pedido</v>
          </cell>
          <cell r="F6587">
            <v>49</v>
          </cell>
        </row>
        <row r="6588">
          <cell r="A6588">
            <v>90039</v>
          </cell>
          <cell r="B6588" t="str">
            <v>CLPS66E-25 RENTA (ARRENDA)</v>
          </cell>
          <cell r="C6588">
            <v>1</v>
          </cell>
          <cell r="D6588">
            <v>1</v>
          </cell>
          <cell r="E6588" t="str">
            <v>Sobre Pedido</v>
          </cell>
          <cell r="F6588">
            <v>49</v>
          </cell>
        </row>
        <row r="6589">
          <cell r="A6589">
            <v>90040</v>
          </cell>
          <cell r="B6589" t="str">
            <v>CLPS66E-25 VENTA</v>
          </cell>
          <cell r="C6589">
            <v>1</v>
          </cell>
          <cell r="D6589">
            <v>1</v>
          </cell>
          <cell r="E6589" t="str">
            <v>Sobre Pedido</v>
          </cell>
          <cell r="F6589">
            <v>49</v>
          </cell>
        </row>
        <row r="6590">
          <cell r="A6590">
            <v>90041</v>
          </cell>
          <cell r="B6590" t="str">
            <v>CLPS66E-32 PAGO INICIAL (ARRE)</v>
          </cell>
          <cell r="C6590">
            <v>1</v>
          </cell>
          <cell r="D6590">
            <v>1</v>
          </cell>
          <cell r="E6590" t="str">
            <v>Sobre Pedido</v>
          </cell>
          <cell r="F6590">
            <v>49</v>
          </cell>
        </row>
        <row r="6591">
          <cell r="A6591">
            <v>90042</v>
          </cell>
          <cell r="B6591" t="str">
            <v>CLPS66E-32 OPCION COMPRA (ARRE</v>
          </cell>
          <cell r="C6591">
            <v>1</v>
          </cell>
          <cell r="D6591">
            <v>1</v>
          </cell>
          <cell r="E6591" t="str">
            <v>Sobre Pedido</v>
          </cell>
          <cell r="F6591">
            <v>49</v>
          </cell>
        </row>
        <row r="6592">
          <cell r="A6592">
            <v>90043</v>
          </cell>
          <cell r="B6592" t="str">
            <v>CLPS66E-32 RENTA (ARRENDAMIE)</v>
          </cell>
          <cell r="C6592">
            <v>1</v>
          </cell>
          <cell r="D6592">
            <v>1</v>
          </cell>
          <cell r="E6592" t="str">
            <v>Sobre Pedido</v>
          </cell>
          <cell r="F6592">
            <v>49</v>
          </cell>
        </row>
        <row r="6593">
          <cell r="A6593">
            <v>90044</v>
          </cell>
          <cell r="B6593" t="str">
            <v>CLPS66E-32 VENTA</v>
          </cell>
          <cell r="C6593">
            <v>1</v>
          </cell>
          <cell r="D6593">
            <v>1</v>
          </cell>
          <cell r="E6593" t="str">
            <v>Sobre Pedido</v>
          </cell>
          <cell r="F6593">
            <v>49</v>
          </cell>
        </row>
        <row r="6594">
          <cell r="A6594">
            <v>90046</v>
          </cell>
          <cell r="B6594" t="str">
            <v>CLPS66E-4 OPCION COMPRA (ARRE)</v>
          </cell>
          <cell r="C6594">
            <v>1</v>
          </cell>
          <cell r="D6594">
            <v>1</v>
          </cell>
          <cell r="E6594" t="str">
            <v>Sobre Pedido</v>
          </cell>
          <cell r="F6594">
            <v>49</v>
          </cell>
        </row>
        <row r="6595">
          <cell r="A6595">
            <v>90047</v>
          </cell>
          <cell r="B6595" t="str">
            <v>CLPS66E-4 PAGO INICIAL (ARREN)</v>
          </cell>
          <cell r="C6595">
            <v>1</v>
          </cell>
          <cell r="D6595">
            <v>1</v>
          </cell>
          <cell r="E6595" t="str">
            <v>Sobre Pedido</v>
          </cell>
          <cell r="F6595">
            <v>49</v>
          </cell>
        </row>
        <row r="6596">
          <cell r="A6596">
            <v>90048</v>
          </cell>
          <cell r="B6596" t="str">
            <v>CLPS66E-4 RENTA (ARENDAMIENTO)</v>
          </cell>
          <cell r="C6596">
            <v>1</v>
          </cell>
          <cell r="D6596">
            <v>1</v>
          </cell>
          <cell r="E6596" t="str">
            <v>Sobre Pedido</v>
          </cell>
          <cell r="F6596">
            <v>49</v>
          </cell>
        </row>
        <row r="6597">
          <cell r="A6597">
            <v>90049</v>
          </cell>
          <cell r="B6597" t="str">
            <v>CLPS66E-4 VENTA</v>
          </cell>
          <cell r="C6597">
            <v>1</v>
          </cell>
          <cell r="D6597">
            <v>1</v>
          </cell>
          <cell r="E6597" t="str">
            <v>Sobre Pedido</v>
          </cell>
          <cell r="F6597">
            <v>49</v>
          </cell>
        </row>
        <row r="6598">
          <cell r="A6598">
            <v>90050</v>
          </cell>
          <cell r="B6598" t="str">
            <v>H50 PAGO INICIAL (ARRENDAMIE)</v>
          </cell>
          <cell r="C6598">
            <v>1</v>
          </cell>
          <cell r="D6598">
            <v>1</v>
          </cell>
          <cell r="E6598" t="str">
            <v>Sobre Pedido</v>
          </cell>
          <cell r="F6598">
            <v>49</v>
          </cell>
        </row>
        <row r="6599">
          <cell r="A6599">
            <v>90051</v>
          </cell>
          <cell r="B6599" t="str">
            <v>H50 RENTA (ARRENDAMIENTO)</v>
          </cell>
          <cell r="C6599">
            <v>1</v>
          </cell>
          <cell r="D6599">
            <v>1</v>
          </cell>
          <cell r="E6599" t="str">
            <v>Sobre Pedido</v>
          </cell>
          <cell r="F6599">
            <v>49</v>
          </cell>
        </row>
        <row r="6600">
          <cell r="A6600">
            <v>90052</v>
          </cell>
          <cell r="B6600" t="str">
            <v>H50 OPCION A COMPRA (ARRENDA)</v>
          </cell>
          <cell r="C6600">
            <v>1</v>
          </cell>
          <cell r="D6600">
            <v>1</v>
          </cell>
          <cell r="E6600" t="str">
            <v>Sobre Pedido</v>
          </cell>
          <cell r="F6600">
            <v>49</v>
          </cell>
        </row>
        <row r="6601">
          <cell r="A6601">
            <v>90053</v>
          </cell>
          <cell r="B6601" t="str">
            <v>H50 VENTA</v>
          </cell>
          <cell r="C6601">
            <v>1</v>
          </cell>
          <cell r="D6601">
            <v>1</v>
          </cell>
          <cell r="E6601" t="str">
            <v>Sobre Pedido</v>
          </cell>
          <cell r="F6601">
            <v>49</v>
          </cell>
        </row>
        <row r="6602">
          <cell r="A6602">
            <v>90055</v>
          </cell>
          <cell r="B6602" t="str">
            <v>CI54E-1 OPCION COMPRA (ARRE)</v>
          </cell>
          <cell r="C6602">
            <v>1</v>
          </cell>
          <cell r="D6602">
            <v>1</v>
          </cell>
          <cell r="E6602" t="str">
            <v>Sobre Pedido</v>
          </cell>
          <cell r="F6602">
            <v>49</v>
          </cell>
        </row>
        <row r="6603">
          <cell r="A6603">
            <v>90056</v>
          </cell>
          <cell r="B6603" t="str">
            <v>CI54E-1 PAGO INICIAL (ARREND)</v>
          </cell>
          <cell r="C6603">
            <v>1</v>
          </cell>
          <cell r="D6603">
            <v>1</v>
          </cell>
          <cell r="E6603" t="str">
            <v>Sobre Pedido</v>
          </cell>
          <cell r="F6603">
            <v>49</v>
          </cell>
        </row>
        <row r="6604">
          <cell r="A6604">
            <v>90057</v>
          </cell>
          <cell r="B6604" t="str">
            <v>CI54E-1 RENTA (ARRENDAMIENTO)</v>
          </cell>
          <cell r="C6604">
            <v>1</v>
          </cell>
          <cell r="D6604">
            <v>1</v>
          </cell>
          <cell r="E6604" t="str">
            <v>Sobre Pedido</v>
          </cell>
          <cell r="F6604">
            <v>49</v>
          </cell>
        </row>
        <row r="6605">
          <cell r="A6605">
            <v>90058</v>
          </cell>
          <cell r="B6605" t="str">
            <v>CI54E-1 VENTA</v>
          </cell>
          <cell r="C6605">
            <v>1</v>
          </cell>
          <cell r="D6605">
            <v>1</v>
          </cell>
          <cell r="E6605" t="str">
            <v>Sobre Pedido</v>
          </cell>
          <cell r="F6605">
            <v>49</v>
          </cell>
        </row>
        <row r="6606">
          <cell r="A6606">
            <v>90060</v>
          </cell>
          <cell r="B6606" t="str">
            <v>CI54E-11 OPCION COMPRA (ARREN)</v>
          </cell>
          <cell r="C6606">
            <v>1</v>
          </cell>
          <cell r="D6606">
            <v>1</v>
          </cell>
          <cell r="E6606" t="str">
            <v>Sobre Pedido</v>
          </cell>
          <cell r="F6606">
            <v>49</v>
          </cell>
        </row>
        <row r="6607">
          <cell r="A6607">
            <v>90061</v>
          </cell>
          <cell r="B6607" t="str">
            <v>CI54E-11 PAGO INICIAL (ARREN)</v>
          </cell>
          <cell r="C6607">
            <v>1</v>
          </cell>
          <cell r="D6607">
            <v>1</v>
          </cell>
          <cell r="E6607" t="str">
            <v>Sobre Pedido</v>
          </cell>
          <cell r="F6607">
            <v>49</v>
          </cell>
        </row>
        <row r="6608">
          <cell r="A6608">
            <v>90062</v>
          </cell>
          <cell r="B6608" t="str">
            <v>CI54E-11 RENTA (ARRENDAMIENTO)</v>
          </cell>
          <cell r="C6608">
            <v>1</v>
          </cell>
          <cell r="D6608">
            <v>1</v>
          </cell>
          <cell r="E6608" t="str">
            <v>Sobre Pedido</v>
          </cell>
          <cell r="F6608">
            <v>49</v>
          </cell>
        </row>
        <row r="6609">
          <cell r="A6609">
            <v>90063</v>
          </cell>
          <cell r="B6609" t="str">
            <v>CI54E-11 VENTA</v>
          </cell>
          <cell r="C6609">
            <v>1</v>
          </cell>
          <cell r="D6609">
            <v>1</v>
          </cell>
          <cell r="E6609" t="str">
            <v>Sobre Pedido</v>
          </cell>
          <cell r="F6609">
            <v>49</v>
          </cell>
        </row>
        <row r="6610">
          <cell r="A6610">
            <v>90064</v>
          </cell>
          <cell r="B6610" t="str">
            <v>CI54E-27 PAGO INICIAl (ARREN)</v>
          </cell>
          <cell r="C6610">
            <v>1</v>
          </cell>
          <cell r="D6610">
            <v>1</v>
          </cell>
          <cell r="E6610" t="str">
            <v>Sobre Pedido</v>
          </cell>
          <cell r="F6610">
            <v>49</v>
          </cell>
        </row>
        <row r="6611">
          <cell r="A6611">
            <v>90065</v>
          </cell>
          <cell r="B6611" t="str">
            <v>CI54E-27  COMPRA (ARREN)</v>
          </cell>
          <cell r="C6611">
            <v>1</v>
          </cell>
          <cell r="D6611">
            <v>1</v>
          </cell>
          <cell r="E6611" t="str">
            <v>Sobre Pedido</v>
          </cell>
          <cell r="F6611">
            <v>49</v>
          </cell>
        </row>
        <row r="6612">
          <cell r="A6612">
            <v>90066</v>
          </cell>
          <cell r="B6612" t="str">
            <v>CI54E-27 RENTA (ARRENDAMIENTO)</v>
          </cell>
          <cell r="C6612">
            <v>1</v>
          </cell>
          <cell r="D6612">
            <v>1</v>
          </cell>
          <cell r="E6612" t="str">
            <v>Sobre Pedido</v>
          </cell>
          <cell r="F6612">
            <v>49</v>
          </cell>
        </row>
        <row r="6613">
          <cell r="A6613">
            <v>90067</v>
          </cell>
          <cell r="B6613" t="str">
            <v>CI54E-27 VENTA</v>
          </cell>
          <cell r="C6613">
            <v>1</v>
          </cell>
          <cell r="D6613">
            <v>1</v>
          </cell>
          <cell r="E6613" t="str">
            <v>Sobre Pedido</v>
          </cell>
          <cell r="F6613">
            <v>49</v>
          </cell>
        </row>
        <row r="6614">
          <cell r="A6614">
            <v>90068</v>
          </cell>
          <cell r="B6614" t="str">
            <v>CL44E-41 PAGO INICIAL (ARREND)</v>
          </cell>
          <cell r="C6614">
            <v>1</v>
          </cell>
          <cell r="D6614">
            <v>1</v>
          </cell>
          <cell r="E6614" t="str">
            <v>Sobre Pedido</v>
          </cell>
          <cell r="F6614">
            <v>49</v>
          </cell>
        </row>
        <row r="6615">
          <cell r="A6615">
            <v>90069</v>
          </cell>
          <cell r="B6615" t="str">
            <v>CL44E-41 RENTA (ARRENDAMIENTO)</v>
          </cell>
          <cell r="C6615">
            <v>1</v>
          </cell>
          <cell r="D6615">
            <v>1</v>
          </cell>
          <cell r="E6615" t="str">
            <v>Sobre Pedido</v>
          </cell>
          <cell r="F6615">
            <v>49</v>
          </cell>
        </row>
        <row r="6616">
          <cell r="A6616">
            <v>90070</v>
          </cell>
          <cell r="B6616" t="str">
            <v>CL44E-41 OPCION A COMPRA (ARR)</v>
          </cell>
          <cell r="C6616">
            <v>1</v>
          </cell>
          <cell r="D6616">
            <v>1</v>
          </cell>
          <cell r="E6616" t="str">
            <v>Sobre Pedido</v>
          </cell>
          <cell r="F6616">
            <v>49</v>
          </cell>
        </row>
        <row r="6617">
          <cell r="A6617">
            <v>90071</v>
          </cell>
          <cell r="B6617" t="str">
            <v>CL44E-41 VENTA</v>
          </cell>
          <cell r="C6617">
            <v>1</v>
          </cell>
          <cell r="D6617">
            <v>1</v>
          </cell>
          <cell r="E6617" t="str">
            <v>Sobre Pedido</v>
          </cell>
          <cell r="F6617">
            <v>49</v>
          </cell>
        </row>
        <row r="6618">
          <cell r="A6618">
            <v>90072</v>
          </cell>
          <cell r="B6618" t="str">
            <v>CL44E-28 PAGO INICIAL (ARREN)</v>
          </cell>
          <cell r="C6618">
            <v>1</v>
          </cell>
          <cell r="D6618">
            <v>1</v>
          </cell>
          <cell r="E6618" t="str">
            <v>Sobre Pedido</v>
          </cell>
          <cell r="F6618">
            <v>49</v>
          </cell>
        </row>
        <row r="6619">
          <cell r="A6619">
            <v>90073</v>
          </cell>
          <cell r="B6619" t="str">
            <v>CL44E-28 RENTA (ARRENDAMIENTO)</v>
          </cell>
          <cell r="C6619">
            <v>1</v>
          </cell>
          <cell r="D6619">
            <v>1</v>
          </cell>
          <cell r="E6619" t="str">
            <v>Sobre Pedido</v>
          </cell>
          <cell r="F6619">
            <v>49</v>
          </cell>
        </row>
        <row r="6620">
          <cell r="A6620">
            <v>90074</v>
          </cell>
          <cell r="B6620" t="str">
            <v>CL44E-28 OPCION A COMPRA (ARR)</v>
          </cell>
          <cell r="C6620">
            <v>1</v>
          </cell>
          <cell r="D6620">
            <v>1</v>
          </cell>
          <cell r="E6620" t="str">
            <v>Sobre Pedido</v>
          </cell>
          <cell r="F6620">
            <v>49</v>
          </cell>
        </row>
        <row r="6621">
          <cell r="A6621">
            <v>90075</v>
          </cell>
          <cell r="B6621" t="str">
            <v>CL44E-28 VENTA</v>
          </cell>
          <cell r="C6621">
            <v>1</v>
          </cell>
          <cell r="D6621">
            <v>1</v>
          </cell>
          <cell r="E6621" t="str">
            <v>Sobre Pedido</v>
          </cell>
          <cell r="F6621">
            <v>49</v>
          </cell>
        </row>
        <row r="6622">
          <cell r="A6622">
            <v>90076</v>
          </cell>
          <cell r="B6622" t="str">
            <v>CL44E-8 PAGO INICIAL (ARREND)</v>
          </cell>
          <cell r="C6622">
            <v>1</v>
          </cell>
          <cell r="D6622">
            <v>1</v>
          </cell>
          <cell r="E6622" t="str">
            <v>Sobre Pedido</v>
          </cell>
          <cell r="F6622">
            <v>49</v>
          </cell>
        </row>
        <row r="6623">
          <cell r="A6623">
            <v>90077</v>
          </cell>
          <cell r="B6623" t="str">
            <v>CL44E-8 RENTA (ARRENDAMIENTO)</v>
          </cell>
          <cell r="C6623">
            <v>1</v>
          </cell>
          <cell r="D6623">
            <v>1</v>
          </cell>
          <cell r="E6623" t="str">
            <v>Sobre Pedido</v>
          </cell>
          <cell r="F6623">
            <v>49</v>
          </cell>
        </row>
        <row r="6624">
          <cell r="A6624">
            <v>90078</v>
          </cell>
          <cell r="B6624" t="str">
            <v>CL44E-8 OPCION A COMPRA (ARRE)</v>
          </cell>
          <cell r="C6624">
            <v>1</v>
          </cell>
          <cell r="D6624">
            <v>1</v>
          </cell>
          <cell r="E6624" t="str">
            <v>Sobre Pedido</v>
          </cell>
          <cell r="F6624">
            <v>49</v>
          </cell>
        </row>
        <row r="6625">
          <cell r="A6625">
            <v>90079</v>
          </cell>
          <cell r="B6625" t="str">
            <v>CL44E-8 VENTA</v>
          </cell>
          <cell r="C6625">
            <v>1</v>
          </cell>
          <cell r="D6625">
            <v>1</v>
          </cell>
          <cell r="E6625" t="str">
            <v>Sobre Pedido</v>
          </cell>
          <cell r="F6625">
            <v>49</v>
          </cell>
        </row>
        <row r="6626">
          <cell r="A6626">
            <v>90080</v>
          </cell>
          <cell r="B6626" t="str">
            <v>CL44E-5 PAGO INICIAL (ARREND)</v>
          </cell>
          <cell r="C6626">
            <v>1</v>
          </cell>
          <cell r="D6626">
            <v>1</v>
          </cell>
          <cell r="E6626" t="str">
            <v>Sobre Pedido</v>
          </cell>
          <cell r="F6626">
            <v>49</v>
          </cell>
        </row>
        <row r="6627">
          <cell r="A6627">
            <v>90081</v>
          </cell>
          <cell r="B6627" t="str">
            <v>CL44E-5 RENTA (ARRENDAMIENTO)</v>
          </cell>
          <cell r="C6627">
            <v>1</v>
          </cell>
          <cell r="D6627">
            <v>1</v>
          </cell>
          <cell r="E6627" t="str">
            <v>Sobre Pedido</v>
          </cell>
          <cell r="F6627">
            <v>49</v>
          </cell>
        </row>
        <row r="6628">
          <cell r="A6628">
            <v>90082</v>
          </cell>
          <cell r="B6628" t="str">
            <v>CL44E-5 OPCION A COMPRA (ARRE)</v>
          </cell>
          <cell r="C6628">
            <v>1</v>
          </cell>
          <cell r="D6628">
            <v>1</v>
          </cell>
          <cell r="E6628" t="str">
            <v>Sobre Pedido</v>
          </cell>
          <cell r="F6628">
            <v>49</v>
          </cell>
        </row>
        <row r="6629">
          <cell r="A6629">
            <v>90083</v>
          </cell>
          <cell r="B6629" t="str">
            <v>CL44E-5 VENTA</v>
          </cell>
          <cell r="C6629">
            <v>1</v>
          </cell>
          <cell r="D6629">
            <v>1</v>
          </cell>
          <cell r="E6629" t="str">
            <v>Sobre Pedido</v>
          </cell>
          <cell r="F6629">
            <v>49</v>
          </cell>
        </row>
        <row r="6630">
          <cell r="A6630">
            <v>90084</v>
          </cell>
          <cell r="B6630" t="str">
            <v>LXIH-4 PAGO INICIAL (ARREND)</v>
          </cell>
          <cell r="C6630">
            <v>1</v>
          </cell>
          <cell r="D6630">
            <v>1</v>
          </cell>
          <cell r="E6630" t="str">
            <v>Sobre Pedido</v>
          </cell>
          <cell r="F6630">
            <v>49</v>
          </cell>
        </row>
        <row r="6631">
          <cell r="A6631">
            <v>90085</v>
          </cell>
          <cell r="B6631" t="str">
            <v>LXIH-4 RENTA (AARENDAMIENTO)</v>
          </cell>
          <cell r="C6631">
            <v>1</v>
          </cell>
          <cell r="D6631">
            <v>1</v>
          </cell>
          <cell r="E6631" t="str">
            <v>Sobre Pedido</v>
          </cell>
          <cell r="F6631">
            <v>49</v>
          </cell>
        </row>
        <row r="6632">
          <cell r="A6632">
            <v>90086</v>
          </cell>
          <cell r="B6632" t="str">
            <v>LXIH-4 OPCION A COMPRA (ARRE)</v>
          </cell>
          <cell r="C6632">
            <v>1</v>
          </cell>
          <cell r="D6632">
            <v>1</v>
          </cell>
          <cell r="E6632" t="str">
            <v>Sobre Pedido</v>
          </cell>
          <cell r="F6632">
            <v>49</v>
          </cell>
        </row>
        <row r="6633">
          <cell r="A6633">
            <v>90087</v>
          </cell>
          <cell r="B6633" t="str">
            <v>LXIH-4 VENTA</v>
          </cell>
          <cell r="C6633">
            <v>1</v>
          </cell>
          <cell r="D6633">
            <v>1</v>
          </cell>
          <cell r="E6633" t="str">
            <v>Sobre Pedido</v>
          </cell>
          <cell r="F6633">
            <v>49</v>
          </cell>
        </row>
        <row r="6634">
          <cell r="A6634">
            <v>90088</v>
          </cell>
          <cell r="B6634" t="str">
            <v>AM15-16 PAGO INICIAL (ARRENDA)</v>
          </cell>
          <cell r="C6634">
            <v>1</v>
          </cell>
          <cell r="D6634">
            <v>1</v>
          </cell>
          <cell r="E6634" t="str">
            <v>Sobre Pedido</v>
          </cell>
          <cell r="F6634">
            <v>49</v>
          </cell>
        </row>
        <row r="6635">
          <cell r="A6635">
            <v>90089</v>
          </cell>
          <cell r="B6635" t="str">
            <v>AM15-16 RENTA (ARRENDAMIENTO)</v>
          </cell>
          <cell r="C6635">
            <v>1</v>
          </cell>
          <cell r="D6635">
            <v>1</v>
          </cell>
          <cell r="E6635" t="str">
            <v>Sobre Pedido</v>
          </cell>
          <cell r="F6635">
            <v>49</v>
          </cell>
        </row>
        <row r="6636">
          <cell r="A6636">
            <v>90090</v>
          </cell>
          <cell r="B6636" t="str">
            <v>AM15-16 OPCION A COMPRA (ARRE)</v>
          </cell>
          <cell r="C6636">
            <v>1</v>
          </cell>
          <cell r="D6636">
            <v>1</v>
          </cell>
          <cell r="E6636" t="str">
            <v>Sobre Pedido</v>
          </cell>
          <cell r="F6636">
            <v>49</v>
          </cell>
        </row>
        <row r="6637">
          <cell r="A6637">
            <v>90091</v>
          </cell>
          <cell r="B6637" t="str">
            <v>AM15-16 VENTA</v>
          </cell>
          <cell r="C6637">
            <v>1</v>
          </cell>
          <cell r="D6637">
            <v>1</v>
          </cell>
          <cell r="E6637" t="str">
            <v>Sobre Pedido</v>
          </cell>
          <cell r="F6637">
            <v>49</v>
          </cell>
        </row>
        <row r="6638">
          <cell r="A6638">
            <v>90092</v>
          </cell>
          <cell r="B6638" t="str">
            <v>SR24H-9 PAGO INICIAL (ARREND)</v>
          </cell>
          <cell r="C6638">
            <v>1</v>
          </cell>
          <cell r="D6638">
            <v>1</v>
          </cell>
          <cell r="E6638" t="str">
            <v>Sobre Pedido</v>
          </cell>
          <cell r="F6638">
            <v>49</v>
          </cell>
        </row>
        <row r="6639">
          <cell r="A6639">
            <v>90093</v>
          </cell>
          <cell r="B6639" t="str">
            <v>SR24H-9 RENTA (ARRENDAMIENTO)</v>
          </cell>
          <cell r="C6639">
            <v>1</v>
          </cell>
          <cell r="D6639">
            <v>1</v>
          </cell>
          <cell r="E6639" t="str">
            <v>Sobre Pedido</v>
          </cell>
          <cell r="F6639">
            <v>49</v>
          </cell>
        </row>
        <row r="6640">
          <cell r="A6640">
            <v>90094</v>
          </cell>
          <cell r="B6640" t="str">
            <v>SR24H-9 OPCION A COMPRA (ARRE)</v>
          </cell>
          <cell r="C6640">
            <v>1</v>
          </cell>
          <cell r="D6640">
            <v>1</v>
          </cell>
          <cell r="E6640" t="str">
            <v>Sobre Pedido</v>
          </cell>
          <cell r="F6640">
            <v>49</v>
          </cell>
        </row>
        <row r="6641">
          <cell r="A6641">
            <v>90095</v>
          </cell>
          <cell r="B6641" t="str">
            <v>SR24H-9 VENTA</v>
          </cell>
          <cell r="C6641">
            <v>1</v>
          </cell>
          <cell r="D6641">
            <v>1</v>
          </cell>
          <cell r="E6641" t="str">
            <v>Sobre Pedido</v>
          </cell>
          <cell r="F6641">
            <v>49</v>
          </cell>
        </row>
        <row r="6642">
          <cell r="A6642">
            <v>90096</v>
          </cell>
          <cell r="B6642" t="str">
            <v>CL44E-54 PAGO INICIAL (ARREND)</v>
          </cell>
          <cell r="C6642">
            <v>1</v>
          </cell>
          <cell r="D6642">
            <v>1</v>
          </cell>
          <cell r="E6642" t="str">
            <v>Sobre Pedido</v>
          </cell>
          <cell r="F6642">
            <v>49</v>
          </cell>
        </row>
        <row r="6643">
          <cell r="A6643">
            <v>90097</v>
          </cell>
          <cell r="B6643" t="str">
            <v>CL44E-54 RENTA (ARRENDAMIENTO)</v>
          </cell>
          <cell r="C6643">
            <v>1</v>
          </cell>
          <cell r="D6643">
            <v>1</v>
          </cell>
          <cell r="E6643" t="str">
            <v>Sobre Pedido</v>
          </cell>
          <cell r="F6643">
            <v>49</v>
          </cell>
        </row>
        <row r="6644">
          <cell r="A6644">
            <v>90098</v>
          </cell>
          <cell r="B6644" t="str">
            <v>CL44E-54 OPCION A COMPRA (ARR)</v>
          </cell>
          <cell r="C6644">
            <v>1</v>
          </cell>
          <cell r="D6644">
            <v>1</v>
          </cell>
          <cell r="E6644" t="str">
            <v>Sobre Pedido</v>
          </cell>
          <cell r="F6644">
            <v>49</v>
          </cell>
        </row>
        <row r="6645">
          <cell r="A6645">
            <v>90099</v>
          </cell>
          <cell r="B6645" t="str">
            <v>CL44E-54 VENTA</v>
          </cell>
          <cell r="C6645">
            <v>1</v>
          </cell>
          <cell r="D6645">
            <v>1</v>
          </cell>
          <cell r="E6645" t="str">
            <v>Sobre Pedido</v>
          </cell>
          <cell r="F6645">
            <v>49</v>
          </cell>
        </row>
        <row r="6646">
          <cell r="A6646">
            <v>90100</v>
          </cell>
          <cell r="B6646" t="str">
            <v>CL44E-43 PAGO INICIAL (ARREND)</v>
          </cell>
          <cell r="C6646">
            <v>1</v>
          </cell>
          <cell r="D6646">
            <v>1</v>
          </cell>
          <cell r="E6646" t="str">
            <v>Sobre Pedido</v>
          </cell>
          <cell r="F6646">
            <v>49</v>
          </cell>
        </row>
        <row r="6647">
          <cell r="A6647">
            <v>90101</v>
          </cell>
          <cell r="B6647" t="str">
            <v>CL44E-43 RENTA (ARRENDAMIENTO)</v>
          </cell>
          <cell r="C6647">
            <v>1</v>
          </cell>
          <cell r="D6647">
            <v>1</v>
          </cell>
          <cell r="E6647" t="str">
            <v>Sobre Pedido</v>
          </cell>
          <cell r="F6647">
            <v>49</v>
          </cell>
        </row>
        <row r="6648">
          <cell r="A6648">
            <v>90102</v>
          </cell>
          <cell r="B6648" t="str">
            <v>CL44E-43 OPCION A COMPRA (ARR)</v>
          </cell>
          <cell r="C6648">
            <v>1</v>
          </cell>
          <cell r="D6648">
            <v>1</v>
          </cell>
          <cell r="E6648" t="str">
            <v>Sobre Pedido</v>
          </cell>
          <cell r="F6648">
            <v>49</v>
          </cell>
        </row>
        <row r="6649">
          <cell r="A6649">
            <v>90103</v>
          </cell>
          <cell r="B6649" t="str">
            <v>CL44E-43 VENTA</v>
          </cell>
          <cell r="C6649">
            <v>1</v>
          </cell>
          <cell r="D6649">
            <v>1</v>
          </cell>
          <cell r="E6649" t="str">
            <v>Sobre Pedido</v>
          </cell>
          <cell r="F6649">
            <v>49</v>
          </cell>
        </row>
        <row r="6650">
          <cell r="A6650">
            <v>90104</v>
          </cell>
          <cell r="B6650" t="str">
            <v>CI54E-7 PAGO INICIAL (ARRENDA)</v>
          </cell>
          <cell r="C6650">
            <v>1</v>
          </cell>
          <cell r="D6650">
            <v>1</v>
          </cell>
          <cell r="E6650" t="str">
            <v>Sobre Pedido</v>
          </cell>
          <cell r="F6650">
            <v>49</v>
          </cell>
        </row>
        <row r="6651">
          <cell r="A6651">
            <v>90105</v>
          </cell>
          <cell r="B6651" t="str">
            <v>CI54E-7 OPCION A COMPRA (ARRE)</v>
          </cell>
          <cell r="C6651">
            <v>1</v>
          </cell>
          <cell r="D6651">
            <v>1</v>
          </cell>
          <cell r="E6651" t="str">
            <v>Sobre Pedido</v>
          </cell>
          <cell r="F6651">
            <v>49</v>
          </cell>
        </row>
        <row r="6652">
          <cell r="A6652">
            <v>90106</v>
          </cell>
          <cell r="B6652" t="str">
            <v>CI54E-7 RENTA (ARRENDAMIENTO)</v>
          </cell>
          <cell r="C6652">
            <v>1</v>
          </cell>
          <cell r="D6652">
            <v>1</v>
          </cell>
          <cell r="E6652" t="str">
            <v>Sobre Pedido</v>
          </cell>
          <cell r="F6652">
            <v>49</v>
          </cell>
        </row>
        <row r="6653">
          <cell r="A6653">
            <v>90107</v>
          </cell>
          <cell r="B6653" t="str">
            <v>CI54E-7 VENTA</v>
          </cell>
          <cell r="C6653">
            <v>1</v>
          </cell>
          <cell r="D6653">
            <v>1</v>
          </cell>
          <cell r="E6653" t="str">
            <v>Sobre Pedido</v>
          </cell>
          <cell r="F6653">
            <v>49</v>
          </cell>
        </row>
        <row r="6654">
          <cell r="A6654">
            <v>90108</v>
          </cell>
          <cell r="B6654" t="str">
            <v>CI54E-18 PAGO INICIAL (ARREND)</v>
          </cell>
          <cell r="C6654">
            <v>1</v>
          </cell>
          <cell r="D6654">
            <v>1</v>
          </cell>
          <cell r="E6654" t="str">
            <v>Sobre Pedido</v>
          </cell>
          <cell r="F6654">
            <v>49</v>
          </cell>
        </row>
        <row r="6655">
          <cell r="A6655">
            <v>90109</v>
          </cell>
          <cell r="B6655" t="str">
            <v>CI54E-18 OPCION A COMPRA (ARR)</v>
          </cell>
          <cell r="C6655">
            <v>1</v>
          </cell>
          <cell r="D6655">
            <v>1</v>
          </cell>
          <cell r="E6655" t="str">
            <v>Sobre Pedido</v>
          </cell>
          <cell r="F6655">
            <v>49</v>
          </cell>
        </row>
        <row r="6656">
          <cell r="A6656">
            <v>90110</v>
          </cell>
          <cell r="B6656" t="str">
            <v>CI54E-18 RENTA (ARRENDAMIENTO)</v>
          </cell>
          <cell r="C6656">
            <v>1</v>
          </cell>
          <cell r="D6656">
            <v>1</v>
          </cell>
          <cell r="E6656" t="str">
            <v>Sobre Pedido</v>
          </cell>
          <cell r="F6656">
            <v>49</v>
          </cell>
        </row>
        <row r="6657">
          <cell r="A6657">
            <v>90111</v>
          </cell>
          <cell r="B6657" t="str">
            <v>CI54E-18 VENTA</v>
          </cell>
          <cell r="C6657">
            <v>1</v>
          </cell>
          <cell r="D6657">
            <v>1</v>
          </cell>
          <cell r="E6657" t="str">
            <v>Sobre Pedido</v>
          </cell>
          <cell r="F6657">
            <v>49</v>
          </cell>
        </row>
        <row r="6658">
          <cell r="A6658">
            <v>90112</v>
          </cell>
          <cell r="B6658" t="str">
            <v>CI54E-24 PAGO INICIAL (ARREND)</v>
          </cell>
          <cell r="C6658">
            <v>1</v>
          </cell>
          <cell r="D6658">
            <v>1</v>
          </cell>
          <cell r="E6658" t="str">
            <v>Sobre Pedido</v>
          </cell>
          <cell r="F6658">
            <v>49</v>
          </cell>
        </row>
        <row r="6659">
          <cell r="A6659">
            <v>90113</v>
          </cell>
          <cell r="B6659" t="str">
            <v>CI54E-24 OPCION A COMPRA (ARR)</v>
          </cell>
          <cell r="C6659">
            <v>1</v>
          </cell>
          <cell r="D6659">
            <v>1</v>
          </cell>
          <cell r="E6659" t="str">
            <v>Sobre Pedido</v>
          </cell>
          <cell r="F6659">
            <v>49</v>
          </cell>
        </row>
        <row r="6660">
          <cell r="A6660">
            <v>90114</v>
          </cell>
          <cell r="B6660" t="str">
            <v>CI54E-24 RENTA (ARRENDAMIENTO)</v>
          </cell>
          <cell r="C6660">
            <v>1</v>
          </cell>
          <cell r="D6660">
            <v>1</v>
          </cell>
          <cell r="E6660" t="str">
            <v>Sobre Pedido</v>
          </cell>
          <cell r="F6660">
            <v>49</v>
          </cell>
        </row>
        <row r="6661">
          <cell r="A6661">
            <v>90115</v>
          </cell>
          <cell r="B6661" t="str">
            <v>CI54E-24 VENTA</v>
          </cell>
          <cell r="C6661">
            <v>1</v>
          </cell>
          <cell r="D6661">
            <v>1</v>
          </cell>
          <cell r="E6661" t="str">
            <v>Sobre Pedido</v>
          </cell>
          <cell r="F6661">
            <v>49</v>
          </cell>
        </row>
        <row r="6662">
          <cell r="A6662">
            <v>90116</v>
          </cell>
          <cell r="B6662" t="str">
            <v>AM15-2 PAGO INICIAL (ARREND)</v>
          </cell>
          <cell r="C6662">
            <v>1</v>
          </cell>
          <cell r="D6662">
            <v>1</v>
          </cell>
          <cell r="E6662" t="str">
            <v>Sobre Pedido</v>
          </cell>
          <cell r="F6662">
            <v>49</v>
          </cell>
        </row>
        <row r="6663">
          <cell r="A6663">
            <v>90117</v>
          </cell>
          <cell r="B6663" t="str">
            <v>AM15-2 RENTA (ARREND)</v>
          </cell>
          <cell r="C6663">
            <v>1</v>
          </cell>
          <cell r="D6663">
            <v>1</v>
          </cell>
          <cell r="E6663" t="str">
            <v>Sobre Pedido</v>
          </cell>
          <cell r="F6663">
            <v>49</v>
          </cell>
        </row>
        <row r="6664">
          <cell r="A6664">
            <v>90118</v>
          </cell>
          <cell r="B6664" t="str">
            <v>AM15-2 OPCION COMPRA (ARREND)</v>
          </cell>
          <cell r="C6664">
            <v>1</v>
          </cell>
          <cell r="D6664">
            <v>1</v>
          </cell>
          <cell r="E6664" t="str">
            <v>Sobre Pedido</v>
          </cell>
          <cell r="F6664">
            <v>49</v>
          </cell>
        </row>
        <row r="6665">
          <cell r="A6665">
            <v>90119</v>
          </cell>
          <cell r="B6665" t="str">
            <v>AM15-16 PAGO INICIAL (ARREND)</v>
          </cell>
          <cell r="C6665">
            <v>1</v>
          </cell>
          <cell r="D6665">
            <v>1</v>
          </cell>
          <cell r="E6665" t="str">
            <v>Sobre Pedido</v>
          </cell>
          <cell r="F6665">
            <v>49</v>
          </cell>
        </row>
        <row r="6666">
          <cell r="A6666">
            <v>90120</v>
          </cell>
          <cell r="B6666" t="str">
            <v>AM15-16 RENTA (ARREND)</v>
          </cell>
          <cell r="C6666">
            <v>1</v>
          </cell>
          <cell r="D6666">
            <v>1</v>
          </cell>
          <cell r="E6666" t="str">
            <v>Sobre Pedido</v>
          </cell>
          <cell r="F6666">
            <v>49</v>
          </cell>
        </row>
        <row r="6667">
          <cell r="A6667">
            <v>90121</v>
          </cell>
          <cell r="B6667" t="str">
            <v>AM15-16 OPCION COMPRA (ARREND)</v>
          </cell>
          <cell r="C6667">
            <v>1</v>
          </cell>
          <cell r="D6667">
            <v>1</v>
          </cell>
          <cell r="E6667" t="str">
            <v>Sobre Pedido</v>
          </cell>
          <cell r="F6667">
            <v>49</v>
          </cell>
        </row>
        <row r="6668">
          <cell r="A6668">
            <v>90122</v>
          </cell>
          <cell r="B6668" t="str">
            <v>AM15-12 PAGO INICIAL (ARREND)</v>
          </cell>
          <cell r="C6668">
            <v>1</v>
          </cell>
          <cell r="D6668">
            <v>1</v>
          </cell>
          <cell r="E6668" t="str">
            <v>Sobre Pedido</v>
          </cell>
          <cell r="F6668">
            <v>49</v>
          </cell>
        </row>
        <row r="6669">
          <cell r="A6669">
            <v>90123</v>
          </cell>
          <cell r="B6669" t="str">
            <v>AM15-12 RENTA (ARREND)</v>
          </cell>
          <cell r="C6669">
            <v>1</v>
          </cell>
          <cell r="D6669">
            <v>1</v>
          </cell>
          <cell r="E6669" t="str">
            <v>Sobre Pedido</v>
          </cell>
          <cell r="F6669">
            <v>49</v>
          </cell>
        </row>
        <row r="6670">
          <cell r="A6670">
            <v>90124</v>
          </cell>
          <cell r="B6670" t="str">
            <v>AM15-12 OPCION COMPRA (ARREND)</v>
          </cell>
          <cell r="C6670">
            <v>1</v>
          </cell>
          <cell r="D6670">
            <v>1</v>
          </cell>
          <cell r="E6670" t="str">
            <v>Sobre Pedido</v>
          </cell>
          <cell r="F6670">
            <v>49</v>
          </cell>
        </row>
        <row r="6671">
          <cell r="A6671">
            <v>90125</v>
          </cell>
          <cell r="B6671" t="str">
            <v>CL44E-6 PAGO INICIAL (ARREND)</v>
          </cell>
          <cell r="C6671">
            <v>1</v>
          </cell>
          <cell r="D6671">
            <v>1</v>
          </cell>
          <cell r="E6671" t="str">
            <v>Sobre Pedido</v>
          </cell>
          <cell r="F6671">
            <v>49</v>
          </cell>
        </row>
        <row r="6672">
          <cell r="A6672">
            <v>90126</v>
          </cell>
          <cell r="B6672" t="str">
            <v>CL44E-6 RENTA (ARREND)</v>
          </cell>
          <cell r="C6672">
            <v>1</v>
          </cell>
          <cell r="D6672">
            <v>1</v>
          </cell>
          <cell r="E6672" t="str">
            <v>Sobre Pedido</v>
          </cell>
          <cell r="F6672">
            <v>49</v>
          </cell>
        </row>
        <row r="6673">
          <cell r="A6673">
            <v>90127</v>
          </cell>
          <cell r="B6673" t="str">
            <v>CL44E-6 OPCION COMPRA (ARREND)</v>
          </cell>
          <cell r="C6673">
            <v>1</v>
          </cell>
          <cell r="D6673">
            <v>1</v>
          </cell>
          <cell r="E6673" t="str">
            <v>Sobre Pedido</v>
          </cell>
          <cell r="F6673">
            <v>49</v>
          </cell>
        </row>
        <row r="6674">
          <cell r="A6674">
            <v>90128</v>
          </cell>
          <cell r="B6674" t="str">
            <v>CL44E-5 PAGO INICIAL (ARREND)</v>
          </cell>
          <cell r="C6674">
            <v>1</v>
          </cell>
          <cell r="D6674">
            <v>1</v>
          </cell>
          <cell r="E6674" t="str">
            <v>Sobre Pedido</v>
          </cell>
          <cell r="F6674">
            <v>49</v>
          </cell>
        </row>
        <row r="6675">
          <cell r="A6675">
            <v>90129</v>
          </cell>
          <cell r="B6675" t="str">
            <v>CL44E-5 RENTA (ARREND)</v>
          </cell>
          <cell r="C6675">
            <v>1</v>
          </cell>
          <cell r="D6675">
            <v>1</v>
          </cell>
          <cell r="E6675" t="str">
            <v>Sobre Pedido</v>
          </cell>
          <cell r="F6675">
            <v>49</v>
          </cell>
        </row>
        <row r="6676">
          <cell r="A6676">
            <v>90130</v>
          </cell>
          <cell r="B6676" t="str">
            <v>CL44E-5 OPCION COMPRA (ARREND)</v>
          </cell>
          <cell r="C6676">
            <v>1</v>
          </cell>
          <cell r="D6676">
            <v>1</v>
          </cell>
          <cell r="E6676" t="str">
            <v>Sobre Pedido</v>
          </cell>
          <cell r="F6676">
            <v>49</v>
          </cell>
        </row>
        <row r="6677">
          <cell r="A6677">
            <v>90131</v>
          </cell>
          <cell r="B6677" t="str">
            <v>CL44E-28 PAGO INICIAL (ARREND)</v>
          </cell>
          <cell r="C6677">
            <v>1</v>
          </cell>
          <cell r="D6677">
            <v>1</v>
          </cell>
          <cell r="E6677" t="str">
            <v>Sobre Pedido</v>
          </cell>
          <cell r="F6677">
            <v>49</v>
          </cell>
        </row>
        <row r="6678">
          <cell r="A6678">
            <v>90132</v>
          </cell>
          <cell r="B6678" t="str">
            <v>CL44E-28 RENTA (ARREND)</v>
          </cell>
          <cell r="C6678">
            <v>1</v>
          </cell>
          <cell r="D6678">
            <v>1</v>
          </cell>
          <cell r="E6678" t="str">
            <v>Sobre Pedido</v>
          </cell>
          <cell r="F6678">
            <v>49</v>
          </cell>
        </row>
        <row r="6679">
          <cell r="A6679">
            <v>90133</v>
          </cell>
          <cell r="B6679" t="str">
            <v>CL44E-28 OPCION COMPRA (ARREND</v>
          </cell>
          <cell r="C6679">
            <v>1</v>
          </cell>
          <cell r="D6679">
            <v>1</v>
          </cell>
          <cell r="E6679" t="str">
            <v>Sobre Pedido</v>
          </cell>
          <cell r="F6679">
            <v>49</v>
          </cell>
        </row>
        <row r="6680">
          <cell r="A6680">
            <v>90134</v>
          </cell>
          <cell r="B6680" t="str">
            <v>CL44E-41 PAGO INICIAL</v>
          </cell>
          <cell r="C6680">
            <v>1</v>
          </cell>
          <cell r="D6680">
            <v>1</v>
          </cell>
          <cell r="E6680" t="str">
            <v>Sobre Pedido</v>
          </cell>
          <cell r="F6680">
            <v>49</v>
          </cell>
        </row>
        <row r="6681">
          <cell r="A6681">
            <v>90135</v>
          </cell>
          <cell r="B6681" t="str">
            <v>CL44E-41 RENTA (ARREND)</v>
          </cell>
          <cell r="C6681">
            <v>1</v>
          </cell>
          <cell r="D6681">
            <v>1</v>
          </cell>
          <cell r="E6681" t="str">
            <v>Sobre Pedido</v>
          </cell>
          <cell r="F6681">
            <v>49</v>
          </cell>
        </row>
        <row r="6682">
          <cell r="A6682">
            <v>90136</v>
          </cell>
          <cell r="B6682" t="str">
            <v>CL44E-41 OPCION COMPRA (ARREND</v>
          </cell>
          <cell r="C6682">
            <v>1</v>
          </cell>
          <cell r="D6682">
            <v>1</v>
          </cell>
          <cell r="E6682" t="str">
            <v>Sobre Pedido</v>
          </cell>
          <cell r="F6682">
            <v>49</v>
          </cell>
        </row>
        <row r="6683">
          <cell r="A6683">
            <v>90137</v>
          </cell>
          <cell r="B6683" t="str">
            <v>CL44E-8 PAGO INICIAL (ARREND)</v>
          </cell>
          <cell r="C6683">
            <v>1</v>
          </cell>
          <cell r="D6683">
            <v>1</v>
          </cell>
          <cell r="E6683" t="str">
            <v>Sobre Pedido</v>
          </cell>
          <cell r="F6683">
            <v>49</v>
          </cell>
        </row>
        <row r="6684">
          <cell r="A6684">
            <v>90138</v>
          </cell>
          <cell r="B6684" t="str">
            <v>CL44E-8 RENTA (ARREND)</v>
          </cell>
          <cell r="C6684">
            <v>1</v>
          </cell>
          <cell r="D6684">
            <v>1</v>
          </cell>
          <cell r="E6684" t="str">
            <v>Sobre Pedido</v>
          </cell>
          <cell r="F6684">
            <v>49</v>
          </cell>
        </row>
        <row r="6685">
          <cell r="A6685">
            <v>90139</v>
          </cell>
          <cell r="B6685" t="str">
            <v>CL44E-8 OPCION COMPRA (ARREND)</v>
          </cell>
          <cell r="C6685">
            <v>1</v>
          </cell>
          <cell r="D6685">
            <v>1</v>
          </cell>
          <cell r="E6685" t="str">
            <v>Sobre Pedido</v>
          </cell>
          <cell r="F6685">
            <v>49</v>
          </cell>
        </row>
        <row r="6686">
          <cell r="A6686">
            <v>90140</v>
          </cell>
          <cell r="B6686" t="str">
            <v>CL44E-2 PAGO INICIAL (ARREND)</v>
          </cell>
          <cell r="C6686">
            <v>1</v>
          </cell>
          <cell r="D6686">
            <v>1</v>
          </cell>
          <cell r="E6686" t="str">
            <v>Sobre Pedido</v>
          </cell>
          <cell r="F6686">
            <v>49</v>
          </cell>
        </row>
        <row r="6687">
          <cell r="A6687">
            <v>90141</v>
          </cell>
          <cell r="B6687" t="str">
            <v>CL44E-2 RENTA (ARREND)</v>
          </cell>
          <cell r="C6687">
            <v>1</v>
          </cell>
          <cell r="D6687">
            <v>1</v>
          </cell>
          <cell r="E6687" t="str">
            <v>Sobre Pedido</v>
          </cell>
          <cell r="F6687">
            <v>49</v>
          </cell>
        </row>
        <row r="6688">
          <cell r="A6688">
            <v>90142</v>
          </cell>
          <cell r="B6688" t="str">
            <v>CL44E-2 OPCION COMPRA (ARREND)</v>
          </cell>
          <cell r="C6688">
            <v>1</v>
          </cell>
          <cell r="D6688">
            <v>1</v>
          </cell>
          <cell r="E6688" t="str">
            <v>Sobre Pedido</v>
          </cell>
          <cell r="F6688">
            <v>49</v>
          </cell>
        </row>
        <row r="6689">
          <cell r="A6689">
            <v>90143</v>
          </cell>
          <cell r="B6689" t="str">
            <v>CL44E-43 PAGO INICIAL (ARREND)</v>
          </cell>
          <cell r="C6689">
            <v>1</v>
          </cell>
          <cell r="D6689">
            <v>1</v>
          </cell>
          <cell r="E6689" t="str">
            <v>Sobre Pedido</v>
          </cell>
          <cell r="F6689">
            <v>49</v>
          </cell>
        </row>
        <row r="6690">
          <cell r="A6690">
            <v>90144</v>
          </cell>
          <cell r="B6690" t="str">
            <v>CL44E-43 RENTA (ARREND)</v>
          </cell>
          <cell r="C6690">
            <v>1</v>
          </cell>
          <cell r="D6690">
            <v>1</v>
          </cell>
          <cell r="E6690" t="str">
            <v>Sobre Pedido</v>
          </cell>
          <cell r="F6690">
            <v>49</v>
          </cell>
        </row>
        <row r="6691">
          <cell r="A6691">
            <v>90145</v>
          </cell>
          <cell r="B6691" t="str">
            <v>CL44E-43 OPCION COMPRA (ARREND</v>
          </cell>
          <cell r="C6691">
            <v>1</v>
          </cell>
          <cell r="D6691">
            <v>1</v>
          </cell>
          <cell r="E6691" t="str">
            <v>Sobre Pedido</v>
          </cell>
          <cell r="F6691">
            <v>49</v>
          </cell>
        </row>
        <row r="6692">
          <cell r="A6692">
            <v>90146</v>
          </cell>
          <cell r="B6692" t="str">
            <v>CL44E-54 PAGO INICIAL (ARREND)</v>
          </cell>
          <cell r="C6692">
            <v>1</v>
          </cell>
          <cell r="D6692">
            <v>1</v>
          </cell>
          <cell r="E6692" t="str">
            <v>Sobre Pedido</v>
          </cell>
          <cell r="F6692">
            <v>49</v>
          </cell>
        </row>
        <row r="6693">
          <cell r="A6693">
            <v>90147</v>
          </cell>
          <cell r="B6693" t="str">
            <v>CL44E-54 RENTA (ARREND)</v>
          </cell>
          <cell r="C6693">
            <v>1</v>
          </cell>
          <cell r="D6693">
            <v>1</v>
          </cell>
          <cell r="E6693" t="str">
            <v>Sobre Pedido</v>
          </cell>
          <cell r="F6693">
            <v>49</v>
          </cell>
        </row>
        <row r="6694">
          <cell r="A6694">
            <v>90148</v>
          </cell>
          <cell r="B6694" t="str">
            <v>CL44E-54 OPCION COMPRA (ARREN)</v>
          </cell>
          <cell r="C6694">
            <v>1</v>
          </cell>
          <cell r="D6694">
            <v>1</v>
          </cell>
          <cell r="E6694" t="str">
            <v>Sobre Pedido</v>
          </cell>
          <cell r="F6694">
            <v>49</v>
          </cell>
        </row>
        <row r="6695">
          <cell r="A6695">
            <v>90149</v>
          </cell>
          <cell r="B6695" t="str">
            <v>H40 PAGO INICIAL (ARREND)</v>
          </cell>
          <cell r="C6695">
            <v>1</v>
          </cell>
          <cell r="D6695">
            <v>1</v>
          </cell>
          <cell r="E6695" t="str">
            <v>Sobre Pedido</v>
          </cell>
          <cell r="F6695">
            <v>49</v>
          </cell>
        </row>
        <row r="6696">
          <cell r="A6696">
            <v>90150</v>
          </cell>
          <cell r="B6696" t="str">
            <v>H40 RENTA (ARREND)</v>
          </cell>
          <cell r="C6696">
            <v>1</v>
          </cell>
          <cell r="D6696">
            <v>1</v>
          </cell>
          <cell r="E6696" t="str">
            <v>Sobre Pedido</v>
          </cell>
          <cell r="F6696">
            <v>49</v>
          </cell>
        </row>
        <row r="6697">
          <cell r="A6697">
            <v>90151</v>
          </cell>
          <cell r="B6697" t="str">
            <v>H40 OPCION COMPRA (ARREND)</v>
          </cell>
          <cell r="C6697">
            <v>1</v>
          </cell>
          <cell r="D6697">
            <v>1</v>
          </cell>
          <cell r="E6697" t="str">
            <v>Sobre Pedido</v>
          </cell>
          <cell r="F6697">
            <v>49</v>
          </cell>
        </row>
        <row r="6698">
          <cell r="A6698">
            <v>90152</v>
          </cell>
          <cell r="B6698" t="str">
            <v>H50 PAGO INICIAL (ARREND)</v>
          </cell>
          <cell r="C6698">
            <v>1</v>
          </cell>
          <cell r="D6698">
            <v>1</v>
          </cell>
          <cell r="E6698" t="str">
            <v>Sobre Pedido</v>
          </cell>
          <cell r="F6698">
            <v>49</v>
          </cell>
        </row>
        <row r="6699">
          <cell r="A6699">
            <v>90153</v>
          </cell>
          <cell r="B6699" t="str">
            <v>H50 RENTA (ARREND)</v>
          </cell>
          <cell r="C6699">
            <v>1</v>
          </cell>
          <cell r="D6699">
            <v>1</v>
          </cell>
          <cell r="E6699" t="str">
            <v>Sobre Pedido</v>
          </cell>
          <cell r="F6699">
            <v>49</v>
          </cell>
        </row>
        <row r="6700">
          <cell r="A6700">
            <v>90154</v>
          </cell>
          <cell r="B6700" t="str">
            <v>H50 OPCION COMPRA (ARREND)</v>
          </cell>
          <cell r="C6700">
            <v>1</v>
          </cell>
          <cell r="D6700">
            <v>1</v>
          </cell>
          <cell r="E6700" t="str">
            <v>Sobre Pedido</v>
          </cell>
          <cell r="F6700">
            <v>49</v>
          </cell>
        </row>
        <row r="6701">
          <cell r="A6701">
            <v>90155</v>
          </cell>
          <cell r="B6701" t="str">
            <v>SR24H-9 PAGO INICIAL (ARREND)</v>
          </cell>
          <cell r="C6701">
            <v>1</v>
          </cell>
          <cell r="D6701">
            <v>1</v>
          </cell>
          <cell r="E6701" t="str">
            <v>Sobre Pedido</v>
          </cell>
          <cell r="F6701">
            <v>49</v>
          </cell>
        </row>
        <row r="6702">
          <cell r="A6702">
            <v>90156</v>
          </cell>
          <cell r="B6702" t="str">
            <v>SR24H-9 RENTA (ARREND)</v>
          </cell>
          <cell r="C6702">
            <v>1</v>
          </cell>
          <cell r="D6702">
            <v>1</v>
          </cell>
          <cell r="E6702" t="str">
            <v>Sobre Pedido</v>
          </cell>
          <cell r="F6702">
            <v>49</v>
          </cell>
        </row>
        <row r="6703">
          <cell r="A6703">
            <v>90157</v>
          </cell>
          <cell r="B6703" t="str">
            <v>SR24H-9 OPCION COMPRA (ARREND)</v>
          </cell>
          <cell r="C6703">
            <v>1</v>
          </cell>
          <cell r="D6703">
            <v>1</v>
          </cell>
          <cell r="E6703" t="str">
            <v>Sobre Pedido</v>
          </cell>
          <cell r="F6703">
            <v>49</v>
          </cell>
        </row>
        <row r="6704">
          <cell r="A6704">
            <v>90158</v>
          </cell>
          <cell r="B6704" t="str">
            <v>LXH-4 PAGO INICIAL (ARREND)</v>
          </cell>
          <cell r="C6704">
            <v>1</v>
          </cell>
          <cell r="D6704">
            <v>1</v>
          </cell>
          <cell r="E6704" t="str">
            <v>Sobre Pedido</v>
          </cell>
          <cell r="F6704">
            <v>49</v>
          </cell>
        </row>
        <row r="6705">
          <cell r="A6705">
            <v>90159</v>
          </cell>
          <cell r="B6705" t="str">
            <v>LHX-4 RENTA (ARREND)</v>
          </cell>
          <cell r="C6705">
            <v>1</v>
          </cell>
          <cell r="D6705">
            <v>1</v>
          </cell>
          <cell r="E6705" t="str">
            <v>Sobre Pedido</v>
          </cell>
          <cell r="F6705">
            <v>49</v>
          </cell>
        </row>
        <row r="6706">
          <cell r="A6706">
            <v>90160</v>
          </cell>
          <cell r="B6706" t="str">
            <v>LXH-4 OPCION COMPRA (ARREND)</v>
          </cell>
          <cell r="C6706">
            <v>1</v>
          </cell>
          <cell r="D6706">
            <v>1</v>
          </cell>
          <cell r="E6706" t="str">
            <v>Sobre Pedido</v>
          </cell>
          <cell r="F6706">
            <v>49</v>
          </cell>
        </row>
        <row r="6707">
          <cell r="A6707">
            <v>90161</v>
          </cell>
          <cell r="B6707" t="str">
            <v>H66 PAGO INICIAL (ARREND)</v>
          </cell>
          <cell r="C6707">
            <v>1</v>
          </cell>
          <cell r="D6707">
            <v>1</v>
          </cell>
          <cell r="E6707" t="str">
            <v>Sobre Pedido</v>
          </cell>
          <cell r="F6707">
            <v>49</v>
          </cell>
        </row>
        <row r="6708">
          <cell r="A6708">
            <v>90162</v>
          </cell>
          <cell r="B6708" t="str">
            <v>H66 RENTA (ARREND)</v>
          </cell>
          <cell r="C6708">
            <v>1</v>
          </cell>
          <cell r="D6708">
            <v>1</v>
          </cell>
          <cell r="E6708" t="str">
            <v>Sobre Pedido</v>
          </cell>
          <cell r="F6708">
            <v>49</v>
          </cell>
        </row>
        <row r="6709">
          <cell r="A6709">
            <v>90163</v>
          </cell>
          <cell r="B6709" t="str">
            <v>H66 OPCION COMPRA (ARREND)</v>
          </cell>
          <cell r="C6709">
            <v>1</v>
          </cell>
          <cell r="D6709">
            <v>1</v>
          </cell>
          <cell r="E6709" t="str">
            <v>Sobre Pedido</v>
          </cell>
          <cell r="F6709">
            <v>49</v>
          </cell>
        </row>
        <row r="6710">
          <cell r="A6710">
            <v>90164</v>
          </cell>
          <cell r="B6710" t="str">
            <v>CI54E-7 PAGO INICIAL (ARREND)</v>
          </cell>
          <cell r="C6710">
            <v>1</v>
          </cell>
          <cell r="D6710">
            <v>1</v>
          </cell>
          <cell r="E6710" t="str">
            <v>Sobre Pedido</v>
          </cell>
          <cell r="F6710">
            <v>49</v>
          </cell>
        </row>
        <row r="6711">
          <cell r="A6711">
            <v>90165</v>
          </cell>
          <cell r="B6711" t="str">
            <v>CI54E-7 RENTA (ARREND)</v>
          </cell>
          <cell r="C6711">
            <v>1</v>
          </cell>
          <cell r="D6711">
            <v>1</v>
          </cell>
          <cell r="E6711" t="str">
            <v>Sobre Pedido</v>
          </cell>
          <cell r="F6711">
            <v>49</v>
          </cell>
        </row>
        <row r="6712">
          <cell r="A6712">
            <v>90166</v>
          </cell>
          <cell r="B6712" t="str">
            <v>CI54E-7 OPCION COMPRA (ARREND)</v>
          </cell>
          <cell r="C6712">
            <v>1</v>
          </cell>
          <cell r="D6712">
            <v>1</v>
          </cell>
          <cell r="E6712" t="str">
            <v>Sobre Pedido</v>
          </cell>
          <cell r="F6712">
            <v>49</v>
          </cell>
        </row>
        <row r="6713">
          <cell r="A6713">
            <v>90167</v>
          </cell>
          <cell r="B6713" t="str">
            <v>CI54E-18 PAGO INICIAL (ARREND)</v>
          </cell>
          <cell r="C6713">
            <v>1</v>
          </cell>
          <cell r="D6713">
            <v>1</v>
          </cell>
          <cell r="E6713" t="str">
            <v>Sobre Pedido</v>
          </cell>
          <cell r="F6713">
            <v>49</v>
          </cell>
        </row>
        <row r="6714">
          <cell r="A6714">
            <v>90168</v>
          </cell>
          <cell r="B6714" t="str">
            <v>CI54E-18 RENTA (ARREND)</v>
          </cell>
          <cell r="C6714">
            <v>1</v>
          </cell>
          <cell r="D6714">
            <v>1</v>
          </cell>
          <cell r="E6714" t="str">
            <v>Sobre Pedido</v>
          </cell>
          <cell r="F6714">
            <v>49</v>
          </cell>
        </row>
        <row r="6715">
          <cell r="A6715">
            <v>90169</v>
          </cell>
          <cell r="B6715" t="str">
            <v>CI54E-18 OPCION COMPRA (ARREND</v>
          </cell>
          <cell r="C6715">
            <v>1</v>
          </cell>
          <cell r="D6715">
            <v>1</v>
          </cell>
          <cell r="E6715" t="str">
            <v>Sobre Pedido</v>
          </cell>
          <cell r="F6715">
            <v>49</v>
          </cell>
        </row>
        <row r="6716">
          <cell r="A6716">
            <v>90170</v>
          </cell>
          <cell r="B6716" t="str">
            <v>CI54E-27 PAGO INICIAL (ARREND)</v>
          </cell>
          <cell r="C6716">
            <v>1</v>
          </cell>
          <cell r="D6716">
            <v>1</v>
          </cell>
          <cell r="E6716" t="str">
            <v>Sobre Pedido</v>
          </cell>
          <cell r="F6716">
            <v>49</v>
          </cell>
        </row>
        <row r="6717">
          <cell r="A6717">
            <v>90171</v>
          </cell>
          <cell r="B6717" t="str">
            <v>CI54E-27 RENTA (ARREND)</v>
          </cell>
          <cell r="C6717">
            <v>1</v>
          </cell>
          <cell r="D6717">
            <v>1</v>
          </cell>
          <cell r="E6717" t="str">
            <v>Sobre Pedido</v>
          </cell>
          <cell r="F6717">
            <v>49</v>
          </cell>
        </row>
        <row r="6718">
          <cell r="A6718">
            <v>90172</v>
          </cell>
          <cell r="B6718" t="str">
            <v>CI54E-27 OPCION COMPRA (ARREND</v>
          </cell>
          <cell r="C6718">
            <v>1</v>
          </cell>
          <cell r="D6718">
            <v>1</v>
          </cell>
          <cell r="E6718" t="str">
            <v>Sobre Pedido</v>
          </cell>
          <cell r="F6718">
            <v>49</v>
          </cell>
        </row>
        <row r="6719">
          <cell r="A6719">
            <v>90173</v>
          </cell>
          <cell r="B6719" t="str">
            <v>CI54E-24 PAGO INICIAL (ARREND)</v>
          </cell>
          <cell r="C6719">
            <v>1</v>
          </cell>
          <cell r="D6719">
            <v>1</v>
          </cell>
          <cell r="E6719" t="str">
            <v>Sobre Pedido</v>
          </cell>
          <cell r="F6719">
            <v>49</v>
          </cell>
        </row>
        <row r="6720">
          <cell r="A6720">
            <v>90174</v>
          </cell>
          <cell r="B6720" t="str">
            <v>CI54E-24 RENTA (ARREND)</v>
          </cell>
          <cell r="C6720">
            <v>1</v>
          </cell>
          <cell r="D6720">
            <v>1</v>
          </cell>
          <cell r="E6720" t="str">
            <v>Sobre Pedido</v>
          </cell>
          <cell r="F6720">
            <v>49</v>
          </cell>
        </row>
        <row r="6721">
          <cell r="A6721">
            <v>90175</v>
          </cell>
          <cell r="B6721" t="str">
            <v>CI54E-24 OPCION COMPRA (ARREND</v>
          </cell>
          <cell r="C6721">
            <v>1</v>
          </cell>
          <cell r="D6721">
            <v>1</v>
          </cell>
          <cell r="E6721" t="str">
            <v>Sobre Pedido</v>
          </cell>
          <cell r="F6721">
            <v>49</v>
          </cell>
        </row>
        <row r="6722">
          <cell r="A6722">
            <v>90176</v>
          </cell>
          <cell r="B6722" t="str">
            <v>CI54E-11 PAGO INICIAL (ARREND)</v>
          </cell>
          <cell r="C6722">
            <v>1</v>
          </cell>
          <cell r="D6722">
            <v>1</v>
          </cell>
          <cell r="E6722" t="str">
            <v>Sobre Pedido</v>
          </cell>
          <cell r="F6722">
            <v>49</v>
          </cell>
        </row>
        <row r="6723">
          <cell r="A6723">
            <v>90177</v>
          </cell>
          <cell r="B6723" t="str">
            <v>CI54E-11 RENTA (ARREND)</v>
          </cell>
          <cell r="C6723">
            <v>1</v>
          </cell>
          <cell r="D6723">
            <v>1</v>
          </cell>
          <cell r="E6723" t="str">
            <v>Sobre Pedido</v>
          </cell>
          <cell r="F6723">
            <v>49</v>
          </cell>
        </row>
        <row r="6724">
          <cell r="A6724">
            <v>90178</v>
          </cell>
          <cell r="B6724" t="str">
            <v>CI54E-11 OPCION COMPRA (ARREND</v>
          </cell>
          <cell r="C6724">
            <v>1</v>
          </cell>
          <cell r="D6724">
            <v>1</v>
          </cell>
          <cell r="E6724" t="str">
            <v>Sobre Pedido</v>
          </cell>
          <cell r="F6724">
            <v>49</v>
          </cell>
        </row>
        <row r="6725">
          <cell r="A6725">
            <v>90179</v>
          </cell>
          <cell r="B6725" t="str">
            <v>CI54E-1 PAGO INICIAL (ARREND)</v>
          </cell>
          <cell r="C6725">
            <v>1</v>
          </cell>
          <cell r="D6725">
            <v>1</v>
          </cell>
          <cell r="E6725" t="str">
            <v>Sobre Pedido</v>
          </cell>
          <cell r="F6725">
            <v>49</v>
          </cell>
        </row>
        <row r="6726">
          <cell r="A6726">
            <v>90180</v>
          </cell>
          <cell r="B6726" t="str">
            <v>CI54E-1 RENTA (ARREND)</v>
          </cell>
          <cell r="C6726">
            <v>1</v>
          </cell>
          <cell r="D6726">
            <v>1</v>
          </cell>
          <cell r="E6726" t="str">
            <v>Sobre Pedido</v>
          </cell>
          <cell r="F6726">
            <v>49</v>
          </cell>
        </row>
        <row r="6727">
          <cell r="A6727">
            <v>90181</v>
          </cell>
          <cell r="B6727" t="str">
            <v>CI54E-1 OPCION COMPRA (ARREND)</v>
          </cell>
          <cell r="C6727">
            <v>1</v>
          </cell>
          <cell r="D6727">
            <v>1</v>
          </cell>
          <cell r="E6727" t="str">
            <v>Sobre Pedido</v>
          </cell>
          <cell r="F6727">
            <v>49</v>
          </cell>
        </row>
        <row r="6728">
          <cell r="A6728">
            <v>90182</v>
          </cell>
          <cell r="B6728" t="str">
            <v>CLPS66E-5 PAGO INICIAL (ARREND</v>
          </cell>
          <cell r="C6728">
            <v>1</v>
          </cell>
          <cell r="D6728">
            <v>1</v>
          </cell>
          <cell r="E6728" t="str">
            <v>Sobre Pedido</v>
          </cell>
          <cell r="F6728">
            <v>49</v>
          </cell>
        </row>
        <row r="6729">
          <cell r="A6729">
            <v>90183</v>
          </cell>
          <cell r="B6729" t="str">
            <v>CLPS66E-5 RENTA (ARREND)</v>
          </cell>
          <cell r="C6729">
            <v>1</v>
          </cell>
          <cell r="D6729">
            <v>1</v>
          </cell>
          <cell r="E6729" t="str">
            <v>Sobre Pedido</v>
          </cell>
          <cell r="F6729">
            <v>49</v>
          </cell>
        </row>
        <row r="6730">
          <cell r="A6730">
            <v>90184</v>
          </cell>
          <cell r="B6730" t="str">
            <v>CLPS66E-5 OPCION COMPRA (ARREN</v>
          </cell>
          <cell r="C6730">
            <v>1</v>
          </cell>
          <cell r="D6730">
            <v>1</v>
          </cell>
          <cell r="E6730" t="str">
            <v>Sobre Pedido</v>
          </cell>
          <cell r="F6730">
            <v>49</v>
          </cell>
        </row>
        <row r="6731">
          <cell r="A6731">
            <v>90185</v>
          </cell>
          <cell r="B6731" t="str">
            <v>CLPS66E-4 PAGO INICIAL (ARREND</v>
          </cell>
          <cell r="C6731">
            <v>1</v>
          </cell>
          <cell r="D6731">
            <v>1</v>
          </cell>
          <cell r="E6731" t="str">
            <v>Sobre Pedido</v>
          </cell>
          <cell r="F6731">
            <v>49</v>
          </cell>
        </row>
        <row r="6732">
          <cell r="A6732">
            <v>90186</v>
          </cell>
          <cell r="B6732" t="str">
            <v>CLPS66E-4 RENTA (ARREND)</v>
          </cell>
          <cell r="C6732">
            <v>1</v>
          </cell>
          <cell r="D6732">
            <v>1</v>
          </cell>
          <cell r="E6732" t="str">
            <v>Sobre Pedido</v>
          </cell>
          <cell r="F6732">
            <v>49</v>
          </cell>
        </row>
        <row r="6733">
          <cell r="A6733">
            <v>90187</v>
          </cell>
          <cell r="B6733" t="str">
            <v>CLPS66E-4 OPCION COMPRA ARREND</v>
          </cell>
          <cell r="C6733">
            <v>1</v>
          </cell>
          <cell r="D6733">
            <v>1</v>
          </cell>
          <cell r="E6733" t="str">
            <v>Sobre Pedido</v>
          </cell>
          <cell r="F6733">
            <v>49</v>
          </cell>
        </row>
        <row r="6734">
          <cell r="A6734">
            <v>90188</v>
          </cell>
          <cell r="B6734" t="str">
            <v>CLPS66E-32 PAGO INICIAL (ARREN</v>
          </cell>
          <cell r="C6734">
            <v>1</v>
          </cell>
          <cell r="D6734">
            <v>1</v>
          </cell>
          <cell r="E6734" t="str">
            <v>Sobre Pedido</v>
          </cell>
          <cell r="F6734">
            <v>49</v>
          </cell>
        </row>
        <row r="6735">
          <cell r="A6735">
            <v>90189</v>
          </cell>
          <cell r="B6735" t="str">
            <v>CLPS66E-32 RENTA (ARREND)</v>
          </cell>
          <cell r="C6735">
            <v>1</v>
          </cell>
          <cell r="D6735">
            <v>1</v>
          </cell>
          <cell r="E6735" t="str">
            <v>Sobre Pedido</v>
          </cell>
          <cell r="F6735">
            <v>49</v>
          </cell>
        </row>
        <row r="6736">
          <cell r="A6736">
            <v>90190</v>
          </cell>
          <cell r="B6736" t="str">
            <v>CLPS66E-32 OPCION COMPRA (ARRE</v>
          </cell>
          <cell r="C6736">
            <v>1</v>
          </cell>
          <cell r="D6736">
            <v>1</v>
          </cell>
          <cell r="E6736" t="str">
            <v>Sobre Pedido</v>
          </cell>
          <cell r="F6736">
            <v>49</v>
          </cell>
        </row>
        <row r="6737">
          <cell r="A6737">
            <v>90191</v>
          </cell>
          <cell r="B6737" t="str">
            <v>CLPS66E-25 PAGO INICIAL (ARREN</v>
          </cell>
          <cell r="C6737">
            <v>1</v>
          </cell>
          <cell r="D6737">
            <v>1</v>
          </cell>
          <cell r="E6737" t="str">
            <v>Sobre Pedido</v>
          </cell>
          <cell r="F6737">
            <v>49</v>
          </cell>
        </row>
        <row r="6738">
          <cell r="A6738">
            <v>90192</v>
          </cell>
          <cell r="B6738" t="str">
            <v>CLPS66E-25 RENTA (ARREND)</v>
          </cell>
          <cell r="C6738">
            <v>1</v>
          </cell>
          <cell r="D6738">
            <v>1</v>
          </cell>
          <cell r="E6738" t="str">
            <v>Sobre Pedido</v>
          </cell>
          <cell r="F6738">
            <v>49</v>
          </cell>
        </row>
        <row r="6739">
          <cell r="A6739">
            <v>90193</v>
          </cell>
          <cell r="B6739" t="str">
            <v>CLPS66E-25 OPCION COMPRA (ARRE</v>
          </cell>
          <cell r="C6739">
            <v>1</v>
          </cell>
          <cell r="D6739">
            <v>1</v>
          </cell>
          <cell r="E6739" t="str">
            <v>Sobre Pedido</v>
          </cell>
          <cell r="F6739">
            <v>49</v>
          </cell>
        </row>
        <row r="6740">
          <cell r="A6740">
            <v>90194</v>
          </cell>
          <cell r="B6740" t="str">
            <v>CLPS66E-1 PAGO INICIAL (ARREND</v>
          </cell>
          <cell r="C6740">
            <v>1</v>
          </cell>
          <cell r="D6740">
            <v>1</v>
          </cell>
          <cell r="E6740" t="str">
            <v>Sobre Pedido</v>
          </cell>
          <cell r="F6740">
            <v>49</v>
          </cell>
        </row>
        <row r="6741">
          <cell r="A6741">
            <v>90195</v>
          </cell>
          <cell r="B6741" t="str">
            <v>CLPS66E-1 RENTA (ARREND)</v>
          </cell>
          <cell r="C6741">
            <v>1</v>
          </cell>
          <cell r="D6741">
            <v>1</v>
          </cell>
          <cell r="E6741" t="str">
            <v>Sobre Pedido</v>
          </cell>
          <cell r="F6741">
            <v>49</v>
          </cell>
        </row>
        <row r="6742">
          <cell r="A6742">
            <v>90196</v>
          </cell>
          <cell r="B6742" t="str">
            <v>CLPS66E-1 OPCION COMPRA (ARREN</v>
          </cell>
          <cell r="C6742">
            <v>1</v>
          </cell>
          <cell r="D6742">
            <v>1</v>
          </cell>
          <cell r="E6742" t="str">
            <v>Sobre Pedido</v>
          </cell>
          <cell r="F6742">
            <v>49</v>
          </cell>
        </row>
        <row r="6743">
          <cell r="A6743">
            <v>90197</v>
          </cell>
          <cell r="B6743" t="str">
            <v>CLPS66E-7 PAGO INICIAL (ARREND</v>
          </cell>
          <cell r="C6743">
            <v>1</v>
          </cell>
          <cell r="D6743">
            <v>1</v>
          </cell>
          <cell r="E6743" t="str">
            <v>Sobre Pedido</v>
          </cell>
          <cell r="F6743">
            <v>49</v>
          </cell>
        </row>
        <row r="6744">
          <cell r="A6744">
            <v>90198</v>
          </cell>
          <cell r="B6744" t="str">
            <v>CLPS66E-7 RENTA (ARREND)</v>
          </cell>
          <cell r="C6744">
            <v>1</v>
          </cell>
          <cell r="D6744">
            <v>1</v>
          </cell>
          <cell r="E6744" t="str">
            <v>Sobre Pedido</v>
          </cell>
          <cell r="F6744">
            <v>49</v>
          </cell>
        </row>
        <row r="6745">
          <cell r="A6745">
            <v>90199</v>
          </cell>
          <cell r="B6745" t="str">
            <v>CLPS66E-7 OPCION COMPRA (ARREN</v>
          </cell>
          <cell r="C6745">
            <v>1</v>
          </cell>
          <cell r="D6745">
            <v>1</v>
          </cell>
          <cell r="E6745" t="str">
            <v>Sobre Pedido</v>
          </cell>
          <cell r="F6745">
            <v>49</v>
          </cell>
        </row>
        <row r="6746">
          <cell r="A6746">
            <v>90200</v>
          </cell>
          <cell r="B6746" t="str">
            <v>CCR-100 PAGO INICIAL (ARREND)</v>
          </cell>
          <cell r="C6746">
            <v>1</v>
          </cell>
          <cell r="D6746">
            <v>1</v>
          </cell>
          <cell r="E6746" t="str">
            <v>Sobre Pedido</v>
          </cell>
          <cell r="F6746">
            <v>49</v>
          </cell>
        </row>
        <row r="6747">
          <cell r="A6747">
            <v>90201</v>
          </cell>
          <cell r="B6747" t="str">
            <v>CCR-100 RENTA (ARREND)</v>
          </cell>
          <cell r="C6747">
            <v>1</v>
          </cell>
          <cell r="D6747">
            <v>1</v>
          </cell>
          <cell r="E6747" t="str">
            <v>Sobre Pedido</v>
          </cell>
          <cell r="F6747">
            <v>49</v>
          </cell>
        </row>
        <row r="6748">
          <cell r="A6748">
            <v>90202</v>
          </cell>
          <cell r="B6748" t="str">
            <v>CCR-100 OPCION COMPRA (ARREND)</v>
          </cell>
          <cell r="C6748">
            <v>1</v>
          </cell>
          <cell r="D6748">
            <v>1</v>
          </cell>
          <cell r="E6748" t="str">
            <v>Sobre Pedido</v>
          </cell>
          <cell r="F6748">
            <v>49</v>
          </cell>
        </row>
        <row r="6749">
          <cell r="A6749">
            <v>90203</v>
          </cell>
          <cell r="B6749" t="str">
            <v>CCR-100 VENTA</v>
          </cell>
          <cell r="C6749">
            <v>1</v>
          </cell>
          <cell r="D6749">
            <v>1</v>
          </cell>
          <cell r="E6749" t="str">
            <v>Sobre Pedido</v>
          </cell>
          <cell r="F6749">
            <v>49</v>
          </cell>
        </row>
        <row r="6750">
          <cell r="A6750">
            <v>90204</v>
          </cell>
          <cell r="B6750" t="str">
            <v>CCR-100 PAGO INICIAL (ARREND)</v>
          </cell>
          <cell r="C6750">
            <v>1</v>
          </cell>
          <cell r="D6750">
            <v>1</v>
          </cell>
          <cell r="E6750" t="str">
            <v>Sobre Pedido</v>
          </cell>
          <cell r="F6750">
            <v>49</v>
          </cell>
        </row>
        <row r="6751">
          <cell r="A6751">
            <v>90205</v>
          </cell>
          <cell r="B6751" t="str">
            <v>CCR-100 RENTA (ARREND)</v>
          </cell>
          <cell r="C6751">
            <v>1</v>
          </cell>
          <cell r="D6751">
            <v>1</v>
          </cell>
          <cell r="E6751" t="str">
            <v>Sobre Pedido</v>
          </cell>
          <cell r="F6751">
            <v>49</v>
          </cell>
        </row>
        <row r="6752">
          <cell r="A6752">
            <v>90206</v>
          </cell>
          <cell r="B6752" t="str">
            <v>CCR-100 OPCION COMPRA (ARREND)</v>
          </cell>
          <cell r="C6752">
            <v>1</v>
          </cell>
          <cell r="D6752">
            <v>1</v>
          </cell>
          <cell r="E6752" t="str">
            <v>Sobre Pedido</v>
          </cell>
          <cell r="F6752">
            <v>49</v>
          </cell>
        </row>
        <row r="6753">
          <cell r="A6753">
            <v>90207</v>
          </cell>
          <cell r="B6753" t="str">
            <v>E800 VENTA LAVALOZA</v>
          </cell>
          <cell r="C6753">
            <v>1</v>
          </cell>
          <cell r="D6753">
            <v>1</v>
          </cell>
          <cell r="E6753" t="str">
            <v>Sobre Pedido</v>
          </cell>
          <cell r="F6753">
            <v>49</v>
          </cell>
        </row>
        <row r="6754">
          <cell r="A6754">
            <v>90208</v>
          </cell>
          <cell r="B6754" t="str">
            <v>E800 RENTA 24 M LAVALOZA</v>
          </cell>
          <cell r="C6754">
            <v>1</v>
          </cell>
          <cell r="D6754">
            <v>1</v>
          </cell>
          <cell r="E6754" t="str">
            <v>Sobre Pedido</v>
          </cell>
          <cell r="F6754">
            <v>49</v>
          </cell>
        </row>
        <row r="6755">
          <cell r="A6755">
            <v>90209</v>
          </cell>
          <cell r="B6755" t="str">
            <v>E800 PAGO INICIAL ARREND 24M</v>
          </cell>
          <cell r="C6755">
            <v>1</v>
          </cell>
          <cell r="D6755">
            <v>1</v>
          </cell>
          <cell r="E6755" t="str">
            <v>Sobre Pedido</v>
          </cell>
          <cell r="F6755">
            <v>49</v>
          </cell>
        </row>
        <row r="6756">
          <cell r="A6756">
            <v>90210</v>
          </cell>
          <cell r="B6756" t="str">
            <v>E800 OPCION COMPRA 24M</v>
          </cell>
          <cell r="C6756">
            <v>1</v>
          </cell>
          <cell r="D6756">
            <v>1</v>
          </cell>
          <cell r="E6756" t="str">
            <v>Sobre Pedido</v>
          </cell>
          <cell r="F6756">
            <v>49</v>
          </cell>
        </row>
        <row r="6757">
          <cell r="A6757">
            <v>90211</v>
          </cell>
          <cell r="B6757" t="str">
            <v>E800 PAGO INICIAL 48M</v>
          </cell>
          <cell r="C6757">
            <v>1</v>
          </cell>
          <cell r="D6757">
            <v>1</v>
          </cell>
          <cell r="E6757" t="str">
            <v>Sobre Pedido</v>
          </cell>
          <cell r="F6757">
            <v>49</v>
          </cell>
        </row>
        <row r="6758">
          <cell r="A6758">
            <v>90212</v>
          </cell>
          <cell r="B6758" t="str">
            <v>E800  OPCION COMPRA 48M</v>
          </cell>
          <cell r="C6758">
            <v>1</v>
          </cell>
          <cell r="D6758">
            <v>1</v>
          </cell>
          <cell r="E6758" t="str">
            <v>Sobre Pedido</v>
          </cell>
          <cell r="F6758">
            <v>49</v>
          </cell>
        </row>
        <row r="6759">
          <cell r="A6759">
            <v>90213</v>
          </cell>
          <cell r="B6759" t="str">
            <v>E800 RENTA 48M</v>
          </cell>
          <cell r="C6759">
            <v>1</v>
          </cell>
          <cell r="D6759">
            <v>1</v>
          </cell>
          <cell r="E6759" t="str">
            <v>Sobre Pedido</v>
          </cell>
          <cell r="F6759">
            <v>49</v>
          </cell>
        </row>
        <row r="6760">
          <cell r="A6760">
            <v>90214</v>
          </cell>
          <cell r="B6760" t="str">
            <v>E500 VENTA LAVALOZA</v>
          </cell>
          <cell r="C6760">
            <v>1</v>
          </cell>
          <cell r="D6760">
            <v>1</v>
          </cell>
          <cell r="E6760" t="str">
            <v>Sobre Pedido</v>
          </cell>
          <cell r="F6760">
            <v>42</v>
          </cell>
        </row>
        <row r="6761">
          <cell r="A6761">
            <v>90215</v>
          </cell>
          <cell r="B6761" t="str">
            <v>E500 PAGO INICIAL 24M</v>
          </cell>
          <cell r="C6761">
            <v>1</v>
          </cell>
          <cell r="D6761">
            <v>1</v>
          </cell>
          <cell r="E6761" t="str">
            <v>Sobre Pedido</v>
          </cell>
          <cell r="F6761">
            <v>49</v>
          </cell>
        </row>
        <row r="6762">
          <cell r="A6762">
            <v>90216</v>
          </cell>
          <cell r="B6762" t="str">
            <v>E500 OPCION COMPRA 24M</v>
          </cell>
          <cell r="C6762">
            <v>1</v>
          </cell>
          <cell r="D6762">
            <v>1</v>
          </cell>
          <cell r="E6762" t="str">
            <v>Sobre Pedido</v>
          </cell>
          <cell r="F6762">
            <v>49</v>
          </cell>
        </row>
        <row r="6763">
          <cell r="A6763">
            <v>90217</v>
          </cell>
          <cell r="B6763" t="str">
            <v>E500 PAGO INICIAL 48M</v>
          </cell>
          <cell r="C6763">
            <v>1</v>
          </cell>
          <cell r="D6763">
            <v>1</v>
          </cell>
          <cell r="E6763" t="str">
            <v>Sobre Pedido</v>
          </cell>
          <cell r="F6763">
            <v>49</v>
          </cell>
        </row>
        <row r="6764">
          <cell r="A6764">
            <v>90218</v>
          </cell>
          <cell r="B6764" t="str">
            <v>E500 OPCION COMPRA 48M</v>
          </cell>
          <cell r="C6764">
            <v>1</v>
          </cell>
          <cell r="D6764">
            <v>1</v>
          </cell>
          <cell r="E6764" t="str">
            <v>Sobre Pedido</v>
          </cell>
          <cell r="F6764">
            <v>49</v>
          </cell>
        </row>
        <row r="6765">
          <cell r="A6765">
            <v>90219</v>
          </cell>
          <cell r="B6765" t="str">
            <v>E500 RENTA 48M</v>
          </cell>
          <cell r="C6765">
            <v>1</v>
          </cell>
          <cell r="D6765">
            <v>1</v>
          </cell>
          <cell r="E6765" t="str">
            <v>Sobre Pedido</v>
          </cell>
          <cell r="F6765">
            <v>49</v>
          </cell>
        </row>
        <row r="6766">
          <cell r="A6766">
            <v>90220</v>
          </cell>
          <cell r="B6766" t="str">
            <v>LXEH2 VENTA LAVALOZA</v>
          </cell>
          <cell r="C6766">
            <v>1</v>
          </cell>
          <cell r="D6766">
            <v>1</v>
          </cell>
          <cell r="E6766" t="str">
            <v>Sobre Pedido</v>
          </cell>
          <cell r="F6766">
            <v>49</v>
          </cell>
        </row>
        <row r="6767">
          <cell r="A6767">
            <v>90221</v>
          </cell>
          <cell r="B6767" t="str">
            <v>LXEH2 PAGO INICIAL 24M</v>
          </cell>
          <cell r="C6767">
            <v>1</v>
          </cell>
          <cell r="D6767">
            <v>1</v>
          </cell>
          <cell r="E6767" t="str">
            <v>Sobre Pedido</v>
          </cell>
          <cell r="F6767">
            <v>49</v>
          </cell>
        </row>
        <row r="6768">
          <cell r="A6768">
            <v>90222</v>
          </cell>
          <cell r="B6768" t="str">
            <v>LXEH2 OPCION COMPRA 24M</v>
          </cell>
          <cell r="C6768">
            <v>1</v>
          </cell>
          <cell r="D6768">
            <v>1</v>
          </cell>
          <cell r="E6768" t="str">
            <v>Sobre Pedido</v>
          </cell>
          <cell r="F6768">
            <v>49</v>
          </cell>
        </row>
        <row r="6769">
          <cell r="A6769">
            <v>90223</v>
          </cell>
          <cell r="B6769" t="str">
            <v>LXEH2 PAGO INICIAL 48M</v>
          </cell>
          <cell r="C6769">
            <v>1</v>
          </cell>
          <cell r="D6769">
            <v>1</v>
          </cell>
          <cell r="E6769" t="str">
            <v>Sobre Pedido</v>
          </cell>
          <cell r="F6769">
            <v>49</v>
          </cell>
        </row>
        <row r="6770">
          <cell r="A6770">
            <v>90224</v>
          </cell>
          <cell r="B6770" t="str">
            <v>LXEH2 OPCION COMPRA 48M</v>
          </cell>
          <cell r="C6770">
            <v>1</v>
          </cell>
          <cell r="D6770">
            <v>1</v>
          </cell>
          <cell r="E6770" t="str">
            <v>Sobre Pedido</v>
          </cell>
          <cell r="F6770">
            <v>49</v>
          </cell>
        </row>
        <row r="6771">
          <cell r="A6771">
            <v>90225</v>
          </cell>
          <cell r="B6771" t="str">
            <v>LXEH2 RENTA 48M</v>
          </cell>
          <cell r="C6771">
            <v>1</v>
          </cell>
          <cell r="D6771">
            <v>1</v>
          </cell>
          <cell r="E6771" t="str">
            <v>Sobre Pedido</v>
          </cell>
          <cell r="F6771">
            <v>49</v>
          </cell>
        </row>
        <row r="6772">
          <cell r="A6772">
            <v>90226</v>
          </cell>
          <cell r="B6772" t="str">
            <v>CCR130 VENTA LAVALOZA</v>
          </cell>
          <cell r="C6772">
            <v>1</v>
          </cell>
          <cell r="D6772">
            <v>1</v>
          </cell>
          <cell r="E6772" t="str">
            <v>Sobre Pedido</v>
          </cell>
          <cell r="F6772">
            <v>49</v>
          </cell>
        </row>
        <row r="6773">
          <cell r="A6773">
            <v>90227</v>
          </cell>
          <cell r="B6773" t="str">
            <v>CCR130 PAGO INICIAL 24M</v>
          </cell>
          <cell r="C6773">
            <v>1</v>
          </cell>
          <cell r="D6773">
            <v>1</v>
          </cell>
          <cell r="E6773" t="str">
            <v>Sobre Pedido</v>
          </cell>
          <cell r="F6773">
            <v>49</v>
          </cell>
        </row>
        <row r="6774">
          <cell r="A6774">
            <v>90228</v>
          </cell>
          <cell r="B6774" t="str">
            <v>CCR130 OPCION COMPRA 24M</v>
          </cell>
          <cell r="C6774">
            <v>1</v>
          </cell>
          <cell r="D6774">
            <v>1</v>
          </cell>
          <cell r="E6774" t="str">
            <v>Sobre Pedido</v>
          </cell>
          <cell r="F6774">
            <v>49</v>
          </cell>
        </row>
        <row r="6775">
          <cell r="A6775">
            <v>90229</v>
          </cell>
          <cell r="B6775" t="str">
            <v>CCR130 PAGO INICIAL 48M</v>
          </cell>
          <cell r="C6775">
            <v>1</v>
          </cell>
          <cell r="D6775">
            <v>1</v>
          </cell>
          <cell r="E6775" t="str">
            <v>Sobre Pedido</v>
          </cell>
          <cell r="F6775">
            <v>49</v>
          </cell>
        </row>
        <row r="6776">
          <cell r="A6776">
            <v>90230</v>
          </cell>
          <cell r="B6776" t="str">
            <v>CCR130 OPCION COMPRA 48M</v>
          </cell>
          <cell r="C6776">
            <v>1</v>
          </cell>
          <cell r="D6776">
            <v>1</v>
          </cell>
          <cell r="E6776" t="str">
            <v>Sobre Pedido</v>
          </cell>
          <cell r="F6776">
            <v>49</v>
          </cell>
        </row>
        <row r="6777">
          <cell r="A6777">
            <v>90231</v>
          </cell>
          <cell r="B6777" t="str">
            <v>CCR130 RENTA 48M</v>
          </cell>
          <cell r="C6777">
            <v>1</v>
          </cell>
          <cell r="D6777">
            <v>1</v>
          </cell>
          <cell r="E6777" t="str">
            <v>Sobre Pedido</v>
          </cell>
          <cell r="F6777">
            <v>49</v>
          </cell>
        </row>
        <row r="6778">
          <cell r="A6778">
            <v>90232</v>
          </cell>
          <cell r="B6778" t="str">
            <v>E500 RENTA 24M</v>
          </cell>
          <cell r="C6778">
            <v>1</v>
          </cell>
          <cell r="D6778">
            <v>1</v>
          </cell>
          <cell r="E6778" t="str">
            <v>Sobre Pedido</v>
          </cell>
          <cell r="F6778">
            <v>49</v>
          </cell>
        </row>
        <row r="6779">
          <cell r="A6779">
            <v>90233</v>
          </cell>
          <cell r="B6779" t="str">
            <v>LXEH2 RENTA 24M</v>
          </cell>
          <cell r="C6779">
            <v>1</v>
          </cell>
          <cell r="D6779">
            <v>1</v>
          </cell>
          <cell r="E6779" t="str">
            <v>Sobre Pedido</v>
          </cell>
          <cell r="F6779">
            <v>49</v>
          </cell>
        </row>
        <row r="6780">
          <cell r="A6780">
            <v>90234</v>
          </cell>
          <cell r="B6780" t="str">
            <v>CCR130 RENTA 24M</v>
          </cell>
          <cell r="C6780">
            <v>1</v>
          </cell>
          <cell r="D6780">
            <v>1</v>
          </cell>
          <cell r="E6780" t="str">
            <v>Sobre Pedido</v>
          </cell>
          <cell r="F6780">
            <v>49</v>
          </cell>
        </row>
        <row r="6781">
          <cell r="A6781">
            <v>90235</v>
          </cell>
          <cell r="B6781" t="str">
            <v>LXEH-2 LAVADORA ALSEA VENTA</v>
          </cell>
          <cell r="C6781">
            <v>1</v>
          </cell>
          <cell r="D6781">
            <v>1</v>
          </cell>
          <cell r="E6781" t="str">
            <v>Sobre Pedido</v>
          </cell>
          <cell r="F6781">
            <v>45</v>
          </cell>
        </row>
        <row r="6782">
          <cell r="A6782">
            <v>90236</v>
          </cell>
          <cell r="B6782" t="str">
            <v>AM15T-12 LAVALOZA ALSEA VENTA</v>
          </cell>
          <cell r="C6782">
            <v>1</v>
          </cell>
          <cell r="D6782">
            <v>1</v>
          </cell>
          <cell r="E6782" t="str">
            <v>Sobre Pedido</v>
          </cell>
          <cell r="F6782">
            <v>52</v>
          </cell>
        </row>
        <row r="6783">
          <cell r="A6783">
            <v>90237</v>
          </cell>
          <cell r="B6783" t="str">
            <v>CL44E-43 ALSEA VENTA</v>
          </cell>
          <cell r="C6783">
            <v>1</v>
          </cell>
          <cell r="D6783">
            <v>1</v>
          </cell>
          <cell r="E6783" t="str">
            <v>Sobre Pedido</v>
          </cell>
          <cell r="F6783">
            <v>52</v>
          </cell>
        </row>
        <row r="6784">
          <cell r="A6784">
            <v>90238</v>
          </cell>
          <cell r="B6784" t="str">
            <v>CL44E-54 ALSEA VENTA</v>
          </cell>
          <cell r="C6784">
            <v>1</v>
          </cell>
          <cell r="D6784">
            <v>1</v>
          </cell>
          <cell r="E6784" t="str">
            <v>Sobre Pedido</v>
          </cell>
          <cell r="F6784">
            <v>52</v>
          </cell>
        </row>
        <row r="6785">
          <cell r="A6785">
            <v>90239</v>
          </cell>
          <cell r="B6785" t="str">
            <v>CL54er-5 ALSEA VENTA</v>
          </cell>
          <cell r="C6785">
            <v>1</v>
          </cell>
          <cell r="D6785">
            <v>1</v>
          </cell>
          <cell r="E6785" t="str">
            <v>Sobre Pedido</v>
          </cell>
          <cell r="F6785">
            <v>52</v>
          </cell>
        </row>
        <row r="6786">
          <cell r="A6786">
            <v>90240</v>
          </cell>
          <cell r="B6786" t="str">
            <v>H44 LAVADORA LOZA VENTA</v>
          </cell>
          <cell r="C6786">
            <v>1</v>
          </cell>
          <cell r="D6786">
            <v>1</v>
          </cell>
          <cell r="E6786" t="str">
            <v>Sobre Pedido</v>
          </cell>
          <cell r="F6786">
            <v>28</v>
          </cell>
        </row>
        <row r="6787">
          <cell r="A6787">
            <v>90241</v>
          </cell>
          <cell r="B6787" t="str">
            <v>H44 LAVADORA LOZA PAGO INICIAL</v>
          </cell>
          <cell r="C6787">
            <v>1</v>
          </cell>
          <cell r="D6787">
            <v>1</v>
          </cell>
          <cell r="E6787" t="str">
            <v>Sobre Pedido</v>
          </cell>
          <cell r="F6787">
            <v>28</v>
          </cell>
        </row>
        <row r="6788">
          <cell r="A6788">
            <v>90242</v>
          </cell>
          <cell r="B6788" t="str">
            <v>H44 LAVADORA LOZA RENTA (ARREN</v>
          </cell>
          <cell r="C6788">
            <v>1</v>
          </cell>
          <cell r="D6788">
            <v>1</v>
          </cell>
          <cell r="E6788" t="str">
            <v>Sobre Pedido</v>
          </cell>
          <cell r="F6788">
            <v>28</v>
          </cell>
        </row>
        <row r="6789">
          <cell r="A6789">
            <v>90243</v>
          </cell>
          <cell r="B6789" t="str">
            <v>H44 OPCION A COMPRA   (ARRENDA</v>
          </cell>
          <cell r="C6789">
            <v>1</v>
          </cell>
          <cell r="D6789">
            <v>1</v>
          </cell>
          <cell r="E6789" t="str">
            <v>Sobre Pedido</v>
          </cell>
          <cell r="F6789">
            <v>28</v>
          </cell>
        </row>
        <row r="6790">
          <cell r="A6790">
            <v>90244</v>
          </cell>
          <cell r="B6790" t="str">
            <v>H44 LAVADORA LOZA PAGO INICIAL</v>
          </cell>
          <cell r="C6790">
            <v>1</v>
          </cell>
          <cell r="D6790">
            <v>1</v>
          </cell>
          <cell r="E6790" t="str">
            <v>Sobre Pedido</v>
          </cell>
          <cell r="F6790">
            <v>28</v>
          </cell>
        </row>
        <row r="6791">
          <cell r="A6791">
            <v>90245</v>
          </cell>
          <cell r="B6791" t="str">
            <v>H44 LAVADORA LOZA RENTA (ARREN</v>
          </cell>
          <cell r="C6791">
            <v>1</v>
          </cell>
          <cell r="D6791">
            <v>1</v>
          </cell>
          <cell r="E6791" t="str">
            <v>Sobre Pedido</v>
          </cell>
          <cell r="F6791">
            <v>28</v>
          </cell>
        </row>
        <row r="6792">
          <cell r="A6792">
            <v>90246</v>
          </cell>
          <cell r="B6792" t="str">
            <v>H44 OPCION A COMPRA   (ARRENDA</v>
          </cell>
          <cell r="C6792">
            <v>1</v>
          </cell>
          <cell r="D6792">
            <v>1</v>
          </cell>
          <cell r="E6792" t="str">
            <v>Sobre Pedido</v>
          </cell>
          <cell r="F6792">
            <v>28</v>
          </cell>
        </row>
        <row r="6793">
          <cell r="A6793">
            <v>90247</v>
          </cell>
          <cell r="B6793" t="str">
            <v>LXEH-6 LAVADORA ALSEA VENTA</v>
          </cell>
          <cell r="C6793">
            <v>1</v>
          </cell>
          <cell r="D6793">
            <v>1</v>
          </cell>
          <cell r="E6793" t="str">
            <v>Sobre Pedido</v>
          </cell>
          <cell r="F6793">
            <v>35</v>
          </cell>
        </row>
        <row r="6794">
          <cell r="A6794">
            <v>90248</v>
          </cell>
          <cell r="B6794" t="str">
            <v>E800 ARRENDAMIENTO LAVALOZA</v>
          </cell>
          <cell r="C6794">
            <v>1</v>
          </cell>
          <cell r="D6794">
            <v>1</v>
          </cell>
          <cell r="E6794" t="str">
            <v>Sobre Pedido</v>
          </cell>
          <cell r="F6794">
            <v>42</v>
          </cell>
        </row>
        <row r="6795">
          <cell r="A6795">
            <v>90249</v>
          </cell>
          <cell r="B6795" t="str">
            <v>H44 ARRENDAMIENTO LAVALOZA</v>
          </cell>
          <cell r="C6795">
            <v>1</v>
          </cell>
          <cell r="D6795">
            <v>1</v>
          </cell>
          <cell r="E6795" t="str">
            <v>Sobre Pedido</v>
          </cell>
          <cell r="F6795">
            <v>42</v>
          </cell>
        </row>
        <row r="6796">
          <cell r="A6796">
            <v>90250</v>
          </cell>
          <cell r="B6796" t="str">
            <v>E-500 ARRENDAMIENTO LAVALOZA</v>
          </cell>
          <cell r="C6796">
            <v>1</v>
          </cell>
          <cell r="D6796">
            <v>1</v>
          </cell>
          <cell r="E6796" t="str">
            <v>Sobre Pedido</v>
          </cell>
          <cell r="F6796">
            <v>42</v>
          </cell>
        </row>
        <row r="6797">
          <cell r="A6797">
            <v>90251</v>
          </cell>
          <cell r="B6797" t="str">
            <v>LXEH-2 ARRENDAMIENTO LAVALOZA</v>
          </cell>
          <cell r="C6797">
            <v>1</v>
          </cell>
          <cell r="D6797">
            <v>1</v>
          </cell>
          <cell r="E6797" t="str">
            <v>Sobre Pedido</v>
          </cell>
          <cell r="F6797">
            <v>42</v>
          </cell>
        </row>
        <row r="6798">
          <cell r="A6798">
            <v>90252</v>
          </cell>
          <cell r="B6798" t="str">
            <v>H66 ARRENDAMIENTO LAVALOZA</v>
          </cell>
          <cell r="C6798">
            <v>1</v>
          </cell>
          <cell r="D6798">
            <v>1</v>
          </cell>
          <cell r="E6798" t="str">
            <v>Sobre Pedido</v>
          </cell>
          <cell r="F6798">
            <v>42</v>
          </cell>
        </row>
        <row r="6799">
          <cell r="A6799">
            <v>90253</v>
          </cell>
          <cell r="B6799" t="str">
            <v>AM15-2 ARRENDAMIENTO LAVALOZA</v>
          </cell>
          <cell r="C6799">
            <v>1</v>
          </cell>
          <cell r="D6799">
            <v>1</v>
          </cell>
          <cell r="E6799" t="str">
            <v>Sobre Pedido</v>
          </cell>
          <cell r="F6799">
            <v>42</v>
          </cell>
        </row>
        <row r="6800">
          <cell r="A6800">
            <v>90254</v>
          </cell>
          <cell r="B6800" t="str">
            <v>AM15-12 ARRENDAMIENTO LAVALOZA</v>
          </cell>
          <cell r="C6800">
            <v>1</v>
          </cell>
          <cell r="D6800">
            <v>1</v>
          </cell>
          <cell r="E6800" t="str">
            <v>Sobre Pedido</v>
          </cell>
          <cell r="F6800">
            <v>42</v>
          </cell>
        </row>
        <row r="6801">
          <cell r="A6801">
            <v>90255</v>
          </cell>
          <cell r="B6801" t="str">
            <v>CL44E-6 ARRENDAMIENTO LAVALOZA</v>
          </cell>
          <cell r="C6801">
            <v>1</v>
          </cell>
          <cell r="D6801">
            <v>1</v>
          </cell>
          <cell r="E6801" t="str">
            <v>Sobre Pedido</v>
          </cell>
          <cell r="F6801">
            <v>42</v>
          </cell>
        </row>
        <row r="6802">
          <cell r="A6802">
            <v>90256</v>
          </cell>
          <cell r="B6802" t="str">
            <v>CL44E-5 ARRENDAMIENTO LAVALOZA</v>
          </cell>
          <cell r="C6802">
            <v>1</v>
          </cell>
          <cell r="D6802">
            <v>1</v>
          </cell>
          <cell r="E6802" t="str">
            <v>Sobre Pedido</v>
          </cell>
          <cell r="F6802">
            <v>42</v>
          </cell>
        </row>
        <row r="6803">
          <cell r="A6803">
            <v>90257</v>
          </cell>
          <cell r="B6803" t="str">
            <v>CL44E-28 ARRENDAMIENTO LAVALOZ</v>
          </cell>
          <cell r="C6803">
            <v>1</v>
          </cell>
          <cell r="D6803">
            <v>1</v>
          </cell>
          <cell r="E6803" t="str">
            <v>Sobre Pedido</v>
          </cell>
          <cell r="F6803">
            <v>42</v>
          </cell>
        </row>
        <row r="6804">
          <cell r="A6804">
            <v>90258</v>
          </cell>
          <cell r="B6804" t="str">
            <v>CL44E-41 ARRENDAMIENTO LAVALOZ</v>
          </cell>
          <cell r="C6804">
            <v>1</v>
          </cell>
          <cell r="D6804">
            <v>1</v>
          </cell>
          <cell r="E6804" t="str">
            <v>Sobre Pedido</v>
          </cell>
          <cell r="F6804">
            <v>42</v>
          </cell>
        </row>
        <row r="6805">
          <cell r="A6805">
            <v>90259</v>
          </cell>
          <cell r="B6805" t="str">
            <v>CL44E-8 ARRENDAMIENTO LAVALOZA</v>
          </cell>
          <cell r="C6805">
            <v>1</v>
          </cell>
          <cell r="D6805">
            <v>1</v>
          </cell>
          <cell r="E6805" t="str">
            <v>Sobre Pedido</v>
          </cell>
          <cell r="F6805">
            <v>42</v>
          </cell>
        </row>
        <row r="6806">
          <cell r="A6806">
            <v>90260</v>
          </cell>
          <cell r="B6806" t="str">
            <v>CL44E-2 ARRENDAMIENTO LAVALOZA</v>
          </cell>
          <cell r="C6806">
            <v>1</v>
          </cell>
          <cell r="D6806">
            <v>1</v>
          </cell>
          <cell r="E6806" t="str">
            <v>Sobre Pedido</v>
          </cell>
          <cell r="F6806">
            <v>42</v>
          </cell>
        </row>
        <row r="6807">
          <cell r="A6807">
            <v>90261</v>
          </cell>
          <cell r="B6807" t="str">
            <v>CL44E-43 ARRENDAMIENTO LAVALOZ</v>
          </cell>
          <cell r="C6807">
            <v>1</v>
          </cell>
          <cell r="D6807">
            <v>1</v>
          </cell>
          <cell r="E6807" t="str">
            <v>Sobre Pedido</v>
          </cell>
          <cell r="F6807">
            <v>42</v>
          </cell>
        </row>
        <row r="6808">
          <cell r="A6808">
            <v>90262</v>
          </cell>
          <cell r="B6808" t="str">
            <v>CL44E-54 ARRENDAMIENTO LAVALOZ</v>
          </cell>
          <cell r="C6808">
            <v>1</v>
          </cell>
          <cell r="D6808">
            <v>1</v>
          </cell>
          <cell r="E6808" t="str">
            <v>Sobre Pedido</v>
          </cell>
          <cell r="F6808">
            <v>42</v>
          </cell>
        </row>
        <row r="6809">
          <cell r="A6809">
            <v>90263</v>
          </cell>
          <cell r="B6809" t="str">
            <v>CL54E-7 ARRENDAMIENTO LAVALOZA</v>
          </cell>
          <cell r="C6809">
            <v>1</v>
          </cell>
          <cell r="D6809">
            <v>1</v>
          </cell>
          <cell r="E6809" t="str">
            <v>Sobre Pedido</v>
          </cell>
          <cell r="F6809">
            <v>42</v>
          </cell>
        </row>
        <row r="6810">
          <cell r="A6810">
            <v>90264</v>
          </cell>
          <cell r="B6810" t="str">
            <v>CL54E-18 ARRENDAMIENTO LAVALOZ</v>
          </cell>
          <cell r="C6810">
            <v>1</v>
          </cell>
          <cell r="D6810">
            <v>1</v>
          </cell>
          <cell r="E6810" t="str">
            <v>Sobre Pedido</v>
          </cell>
          <cell r="F6810">
            <v>42</v>
          </cell>
        </row>
        <row r="6811">
          <cell r="A6811">
            <v>90265</v>
          </cell>
          <cell r="B6811" t="str">
            <v>CL54E-27 ARRENDAMIENTO LAVALOZ</v>
          </cell>
          <cell r="C6811">
            <v>1</v>
          </cell>
          <cell r="D6811">
            <v>1</v>
          </cell>
          <cell r="E6811" t="str">
            <v>Sobre Pedido</v>
          </cell>
          <cell r="F6811">
            <v>42</v>
          </cell>
        </row>
        <row r="6812">
          <cell r="A6812">
            <v>90266</v>
          </cell>
          <cell r="B6812" t="str">
            <v>CL54E-24 ARRENDAMIENTO LAVALOZ</v>
          </cell>
          <cell r="C6812">
            <v>1</v>
          </cell>
          <cell r="D6812">
            <v>1</v>
          </cell>
          <cell r="E6812" t="str">
            <v>Sobre Pedido</v>
          </cell>
          <cell r="F6812">
            <v>42</v>
          </cell>
        </row>
        <row r="6813">
          <cell r="A6813">
            <v>90267</v>
          </cell>
          <cell r="B6813" t="str">
            <v>CL54E-11 ARRENDAMIENTO LAVALOZ</v>
          </cell>
          <cell r="C6813">
            <v>1</v>
          </cell>
          <cell r="D6813">
            <v>1</v>
          </cell>
          <cell r="E6813" t="str">
            <v>Sobre Pedido</v>
          </cell>
          <cell r="F6813">
            <v>42</v>
          </cell>
        </row>
        <row r="6814">
          <cell r="A6814">
            <v>90268</v>
          </cell>
          <cell r="B6814" t="str">
            <v>CL54E-1 ARRENDAMIENTO LAVALOZ</v>
          </cell>
          <cell r="C6814">
            <v>1</v>
          </cell>
          <cell r="D6814">
            <v>1</v>
          </cell>
          <cell r="E6814" t="str">
            <v>Sobre Pedido</v>
          </cell>
          <cell r="F6814">
            <v>42</v>
          </cell>
        </row>
        <row r="6815">
          <cell r="A6815">
            <v>90269</v>
          </cell>
          <cell r="B6815" t="str">
            <v>CLPS66E-5 ARRENDAMIENTO LAVALO</v>
          </cell>
          <cell r="C6815">
            <v>1</v>
          </cell>
          <cell r="D6815">
            <v>1</v>
          </cell>
          <cell r="E6815" t="str">
            <v>Sobre Pedido</v>
          </cell>
          <cell r="F6815">
            <v>42</v>
          </cell>
        </row>
        <row r="6816">
          <cell r="A6816">
            <v>90270</v>
          </cell>
          <cell r="B6816" t="str">
            <v>CLPS66E-4 ARRENDAMIENTO LAVALO</v>
          </cell>
          <cell r="C6816">
            <v>1</v>
          </cell>
          <cell r="D6816">
            <v>1</v>
          </cell>
          <cell r="E6816" t="str">
            <v>Sobre Pedido</v>
          </cell>
          <cell r="F6816">
            <v>42</v>
          </cell>
        </row>
        <row r="6817">
          <cell r="A6817">
            <v>90271</v>
          </cell>
          <cell r="B6817" t="str">
            <v>CLPS66E-32 ARRENDAMIENTO LAVAL</v>
          </cell>
          <cell r="C6817">
            <v>1</v>
          </cell>
          <cell r="D6817">
            <v>1</v>
          </cell>
          <cell r="E6817" t="str">
            <v>Sobre Pedido</v>
          </cell>
          <cell r="F6817">
            <v>42</v>
          </cell>
        </row>
        <row r="6818">
          <cell r="A6818">
            <v>90272</v>
          </cell>
          <cell r="B6818" t="str">
            <v>CLPS66E-25 ARRENDAMIENTO LAVAL</v>
          </cell>
          <cell r="C6818">
            <v>1</v>
          </cell>
          <cell r="D6818">
            <v>1</v>
          </cell>
          <cell r="E6818" t="str">
            <v>Sobre Pedido</v>
          </cell>
          <cell r="F6818">
            <v>42</v>
          </cell>
        </row>
        <row r="6819">
          <cell r="A6819">
            <v>90273</v>
          </cell>
          <cell r="B6819" t="str">
            <v>CLPS66E-1 ARRENDAMIENTO LAVAL</v>
          </cell>
          <cell r="C6819">
            <v>1</v>
          </cell>
          <cell r="D6819">
            <v>1</v>
          </cell>
          <cell r="E6819" t="str">
            <v>Sobre Pedido</v>
          </cell>
          <cell r="F6819">
            <v>42</v>
          </cell>
        </row>
        <row r="6820">
          <cell r="A6820">
            <v>90274</v>
          </cell>
          <cell r="B6820" t="str">
            <v>CLPS66E-7 ARRENDAMIENTO LAVAL</v>
          </cell>
          <cell r="C6820">
            <v>1</v>
          </cell>
          <cell r="D6820">
            <v>1</v>
          </cell>
          <cell r="E6820" t="str">
            <v>Sobre Pedido</v>
          </cell>
          <cell r="F6820">
            <v>42</v>
          </cell>
        </row>
        <row r="6821">
          <cell r="A6821">
            <v>90275</v>
          </cell>
          <cell r="B6821" t="str">
            <v>CCR-130 ARRENDAMIENTO LAVAL0ZA</v>
          </cell>
          <cell r="C6821">
            <v>1</v>
          </cell>
          <cell r="D6821">
            <v>1</v>
          </cell>
          <cell r="E6821" t="str">
            <v>Sobre Pedido</v>
          </cell>
          <cell r="F6821">
            <v>42</v>
          </cell>
        </row>
        <row r="6822">
          <cell r="A6822">
            <v>90300</v>
          </cell>
          <cell r="B6822" t="str">
            <v>CONTROLADOR DE OLORES(CHEMBREZ</v>
          </cell>
          <cell r="C6822">
            <v>1</v>
          </cell>
          <cell r="D6822">
            <v>1</v>
          </cell>
          <cell r="E6822" t="str">
            <v>Stock</v>
          </cell>
          <cell r="F6822">
            <v>8</v>
          </cell>
        </row>
        <row r="6823">
          <cell r="A6823">
            <v>90301</v>
          </cell>
          <cell r="B6823" t="str">
            <v>DYNOFRESH / CONTROLADOR OLORES</v>
          </cell>
          <cell r="C6823">
            <v>6</v>
          </cell>
          <cell r="D6823">
            <v>6</v>
          </cell>
          <cell r="E6823" t="str">
            <v>Stock</v>
          </cell>
          <cell r="F6823">
            <v>8</v>
          </cell>
        </row>
        <row r="6824">
          <cell r="A6824">
            <v>90302</v>
          </cell>
          <cell r="B6824" t="str">
            <v>LIMP.DE SERPENTINES (FIN CLEAN</v>
          </cell>
          <cell r="C6824">
            <v>4</v>
          </cell>
          <cell r="D6824">
            <v>4</v>
          </cell>
          <cell r="E6824" t="str">
            <v>Stock</v>
          </cell>
          <cell r="F6824">
            <v>8</v>
          </cell>
        </row>
        <row r="6825">
          <cell r="A6825">
            <v>90303</v>
          </cell>
          <cell r="B6825" t="str">
            <v>PAN PURGE 3" STRIP -DESINF.</v>
          </cell>
          <cell r="C6825">
            <v>5</v>
          </cell>
          <cell r="D6825">
            <v>5</v>
          </cell>
          <cell r="E6825" t="str">
            <v>Stock</v>
          </cell>
          <cell r="F6825">
            <v>8</v>
          </cell>
        </row>
        <row r="6826">
          <cell r="A6826">
            <v>90304</v>
          </cell>
          <cell r="B6826" t="str">
            <v>DESINF.DE SUPERFICIES(SANI A/C</v>
          </cell>
          <cell r="C6826">
            <v>12</v>
          </cell>
          <cell r="D6826">
            <v>12</v>
          </cell>
          <cell r="E6826" t="str">
            <v>Stock</v>
          </cell>
          <cell r="F6826">
            <v>8</v>
          </cell>
        </row>
        <row r="6827">
          <cell r="A6827">
            <v>90305</v>
          </cell>
          <cell r="B6827" t="str">
            <v>CONTROLADOR DE OLORES (SMOKE</v>
          </cell>
          <cell r="C6827">
            <v>4</v>
          </cell>
          <cell r="D6827">
            <v>4</v>
          </cell>
          <cell r="E6827" t="str">
            <v>Stock</v>
          </cell>
          <cell r="F6827">
            <v>8</v>
          </cell>
        </row>
        <row r="6828">
          <cell r="A6828">
            <v>90306</v>
          </cell>
          <cell r="B6828" t="str">
            <v>LIMP. DE BANDEJAS Y DRENAJE</v>
          </cell>
          <cell r="C6828">
            <v>4</v>
          </cell>
          <cell r="D6828">
            <v>4</v>
          </cell>
          <cell r="E6828" t="str">
            <v>Stock</v>
          </cell>
          <cell r="F6828">
            <v>8</v>
          </cell>
        </row>
        <row r="6829">
          <cell r="A6829">
            <v>90307</v>
          </cell>
          <cell r="B6829" t="str">
            <v>LOW ODOR - LIMPIADOR REMOVEDOR</v>
          </cell>
          <cell r="C6829">
            <v>12</v>
          </cell>
          <cell r="D6829">
            <v>12</v>
          </cell>
          <cell r="E6829" t="str">
            <v>Stock</v>
          </cell>
          <cell r="F6829">
            <v>28</v>
          </cell>
        </row>
        <row r="6830">
          <cell r="A6830">
            <v>90308</v>
          </cell>
          <cell r="B6830" t="str">
            <v>DESINF. LIQUIDO (SANI-101) 4LT</v>
          </cell>
          <cell r="C6830">
            <v>4</v>
          </cell>
          <cell r="D6830">
            <v>4</v>
          </cell>
          <cell r="E6830" t="str">
            <v>Stock</v>
          </cell>
          <cell r="F6830">
            <v>8</v>
          </cell>
        </row>
        <row r="6831">
          <cell r="A6831">
            <v>90309</v>
          </cell>
          <cell r="B6831" t="str">
            <v>CONTROLADOR DE OLORES (HOWCO</v>
          </cell>
          <cell r="C6831">
            <v>4</v>
          </cell>
          <cell r="D6831">
            <v>4</v>
          </cell>
          <cell r="E6831" t="str">
            <v>Stock</v>
          </cell>
          <cell r="F6831">
            <v>8</v>
          </cell>
        </row>
        <row r="6832">
          <cell r="A6832">
            <v>90310</v>
          </cell>
          <cell r="B6832" t="str">
            <v>LIMP.DE SERPENTINES (FIN CLEAN</v>
          </cell>
          <cell r="C6832">
            <v>1</v>
          </cell>
          <cell r="D6832">
            <v>1</v>
          </cell>
          <cell r="E6832" t="str">
            <v>Stock</v>
          </cell>
          <cell r="F6832">
            <v>8</v>
          </cell>
        </row>
        <row r="6833">
          <cell r="A6833">
            <v>90311</v>
          </cell>
          <cell r="B6833" t="str">
            <v>LIMPIADOR MOHO Y HONGO 1LTO</v>
          </cell>
          <cell r="C6833">
            <v>12</v>
          </cell>
          <cell r="D6833">
            <v>12</v>
          </cell>
          <cell r="E6833" t="str">
            <v>Stock</v>
          </cell>
          <cell r="F6833">
            <v>8</v>
          </cell>
        </row>
        <row r="6834">
          <cell r="A6834">
            <v>90312</v>
          </cell>
          <cell r="B6834" t="str">
            <v>LIMPIADOR SERPENTINES 20 LTS</v>
          </cell>
          <cell r="C6834">
            <v>1</v>
          </cell>
          <cell r="D6834">
            <v>1</v>
          </cell>
          <cell r="E6834" t="str">
            <v>Stock</v>
          </cell>
          <cell r="F6834">
            <v>8</v>
          </cell>
        </row>
        <row r="6835">
          <cell r="A6835">
            <v>90313</v>
          </cell>
          <cell r="B6835" t="str">
            <v>DYNOFRESH SMALL/CONTROLADOR DE</v>
          </cell>
          <cell r="C6835">
            <v>6</v>
          </cell>
          <cell r="D6835">
            <v>6</v>
          </cell>
          <cell r="E6835" t="str">
            <v>Stock</v>
          </cell>
          <cell r="F6835">
            <v>8</v>
          </cell>
        </row>
        <row r="6836">
          <cell r="A6836">
            <v>90314</v>
          </cell>
          <cell r="B6836" t="str">
            <v>NEBULIZADOR 2 GAL  (CT-899 FOG</v>
          </cell>
          <cell r="C6836">
            <v>1</v>
          </cell>
          <cell r="D6836">
            <v>1</v>
          </cell>
          <cell r="E6836" t="str">
            <v>Stock</v>
          </cell>
          <cell r="F6836">
            <v>8</v>
          </cell>
        </row>
        <row r="6837">
          <cell r="A6837">
            <v>90315</v>
          </cell>
          <cell r="B6837" t="str">
            <v>BOMBA EXTRACTORA P/SOLVENTE P/</v>
          </cell>
          <cell r="C6837">
            <v>1</v>
          </cell>
          <cell r="D6837">
            <v>6</v>
          </cell>
          <cell r="E6837" t="str">
            <v>Stock</v>
          </cell>
          <cell r="F6837">
            <v>8</v>
          </cell>
        </row>
        <row r="6838">
          <cell r="A6838">
            <v>90316</v>
          </cell>
          <cell r="B6838" t="str">
            <v>BOMBA EXTRACTORA P/ACIDOS P/</v>
          </cell>
          <cell r="C6838">
            <v>1</v>
          </cell>
          <cell r="D6838">
            <v>12</v>
          </cell>
          <cell r="E6838" t="str">
            <v>Stock</v>
          </cell>
          <cell r="F6838">
            <v>8</v>
          </cell>
        </row>
        <row r="6839">
          <cell r="A6839">
            <v>90317</v>
          </cell>
          <cell r="B6839" t="str">
            <v>PAN PURGE 1.5" STRIP- DESINFEC</v>
          </cell>
          <cell r="C6839">
            <v>5</v>
          </cell>
          <cell r="D6839">
            <v>5</v>
          </cell>
          <cell r="E6839" t="str">
            <v>Stock</v>
          </cell>
          <cell r="F6839">
            <v>8</v>
          </cell>
        </row>
        <row r="6840">
          <cell r="A6840">
            <v>90318</v>
          </cell>
          <cell r="B6840" t="str">
            <v>TUBO SILICON BLANCO CARTUCHO 8</v>
          </cell>
          <cell r="C6840">
            <v>12</v>
          </cell>
          <cell r="D6840">
            <v>12</v>
          </cell>
          <cell r="E6840" t="str">
            <v>Stock</v>
          </cell>
          <cell r="F6840">
            <v>8</v>
          </cell>
        </row>
        <row r="6841">
          <cell r="A6841">
            <v>90319</v>
          </cell>
          <cell r="B6841" t="str">
            <v>LIMPIADOR DESINFECTANTE (BACTE</v>
          </cell>
          <cell r="C6841">
            <v>4</v>
          </cell>
          <cell r="D6841">
            <v>4</v>
          </cell>
          <cell r="E6841" t="str">
            <v>Stock</v>
          </cell>
          <cell r="F6841">
            <v>8</v>
          </cell>
        </row>
        <row r="6842">
          <cell r="A6842">
            <v>90320</v>
          </cell>
          <cell r="B6842" t="str">
            <v>EQUIPO MULTISPRAYER P´ENJUAGUE</v>
          </cell>
          <cell r="C6842">
            <v>1</v>
          </cell>
          <cell r="D6842">
            <v>1</v>
          </cell>
          <cell r="E6842" t="str">
            <v>Stock</v>
          </cell>
          <cell r="F6842">
            <v>8</v>
          </cell>
        </row>
        <row r="6843">
          <cell r="A6843">
            <v>94236</v>
          </cell>
          <cell r="B6843" t="str">
            <v>JABONERA GRANEL INSIGHT.HUMO</v>
          </cell>
          <cell r="C6843">
            <v>6</v>
          </cell>
          <cell r="D6843">
            <v>6</v>
          </cell>
          <cell r="E6843" t="str">
            <v>Sobre Pedido</v>
          </cell>
          <cell r="F6843">
            <v>21</v>
          </cell>
        </row>
        <row r="6844">
          <cell r="A6844">
            <v>96000</v>
          </cell>
          <cell r="B6844" t="str">
            <v>HIGIENICO JUMBO JR MARLI ECOLO</v>
          </cell>
          <cell r="C6844">
            <v>1</v>
          </cell>
          <cell r="D6844">
            <v>1</v>
          </cell>
          <cell r="E6844" t="str">
            <v>Stock</v>
          </cell>
          <cell r="F6844">
            <v>35</v>
          </cell>
        </row>
        <row r="6845">
          <cell r="A6845">
            <v>96001</v>
          </cell>
          <cell r="B6845" t="str">
            <v>HIGIENICO JUMBO PETALO SR 500M</v>
          </cell>
          <cell r="C6845">
            <v>1</v>
          </cell>
          <cell r="D6845">
            <v>1</v>
          </cell>
          <cell r="E6845" t="str">
            <v>Stock</v>
          </cell>
          <cell r="F6845">
            <v>35</v>
          </cell>
        </row>
        <row r="6846">
          <cell r="A6846">
            <v>96002</v>
          </cell>
          <cell r="B6846" t="str">
            <v>HIGIENICO JUMBO MARLI ECOLOGIC</v>
          </cell>
          <cell r="C6846">
            <v>1</v>
          </cell>
          <cell r="D6846">
            <v>1</v>
          </cell>
          <cell r="E6846" t="str">
            <v>Stock</v>
          </cell>
          <cell r="F6846">
            <v>35</v>
          </cell>
        </row>
        <row r="6847">
          <cell r="A6847">
            <v>96003</v>
          </cell>
          <cell r="B6847" t="str">
            <v>HIGIENICO JUMBO KIMLARK SR 700</v>
          </cell>
          <cell r="C6847">
            <v>1</v>
          </cell>
          <cell r="D6847">
            <v>1</v>
          </cell>
          <cell r="E6847" t="str">
            <v>Stock</v>
          </cell>
          <cell r="F6847">
            <v>35</v>
          </cell>
        </row>
        <row r="6848">
          <cell r="A6848">
            <v>96004</v>
          </cell>
          <cell r="B6848" t="str">
            <v>HIGIENICO JUMBO MARLI JR 200MT</v>
          </cell>
          <cell r="C6848">
            <v>1</v>
          </cell>
          <cell r="D6848">
            <v>1</v>
          </cell>
          <cell r="E6848" t="str">
            <v>Stock</v>
          </cell>
          <cell r="F6848">
            <v>35</v>
          </cell>
        </row>
        <row r="6849">
          <cell r="A6849">
            <v>96005</v>
          </cell>
          <cell r="B6849" t="str">
            <v>HIGIENICO JUMBO MARLI SR 400MT</v>
          </cell>
          <cell r="C6849">
            <v>1</v>
          </cell>
          <cell r="D6849">
            <v>1</v>
          </cell>
          <cell r="E6849" t="str">
            <v>Stock</v>
          </cell>
          <cell r="F6849">
            <v>35</v>
          </cell>
        </row>
        <row r="6850">
          <cell r="A6850">
            <v>96006</v>
          </cell>
          <cell r="B6850" t="str">
            <v>TOALLA MANOS ROLLO MARLI ECOLO</v>
          </cell>
          <cell r="C6850">
            <v>1</v>
          </cell>
          <cell r="D6850">
            <v>1</v>
          </cell>
          <cell r="E6850" t="str">
            <v>Stock</v>
          </cell>
          <cell r="F6850">
            <v>35</v>
          </cell>
        </row>
        <row r="6851">
          <cell r="A6851">
            <v>96007</v>
          </cell>
          <cell r="B6851" t="str">
            <v>SERVILLETA OXXO COLOR KRAFT</v>
          </cell>
          <cell r="C6851">
            <v>1</v>
          </cell>
          <cell r="D6851">
            <v>1</v>
          </cell>
          <cell r="E6851" t="str">
            <v>Stock</v>
          </cell>
          <cell r="F6851">
            <v>35</v>
          </cell>
        </row>
        <row r="6852">
          <cell r="A6852">
            <v>310501</v>
          </cell>
          <cell r="B6852" t="str">
            <v>BOTAS DE HULE NO. 6</v>
          </cell>
          <cell r="C6852">
            <v>1</v>
          </cell>
          <cell r="D6852">
            <v>1</v>
          </cell>
          <cell r="E6852" t="str">
            <v>Sobre Pedido</v>
          </cell>
          <cell r="F6852">
            <v>7</v>
          </cell>
        </row>
        <row r="6853">
          <cell r="A6853">
            <v>310502</v>
          </cell>
          <cell r="B6853" t="str">
            <v>BOTAS DE HULE NO. 7</v>
          </cell>
          <cell r="C6853">
            <v>1</v>
          </cell>
          <cell r="D6853">
            <v>1</v>
          </cell>
          <cell r="E6853" t="str">
            <v>Sobre Pedido</v>
          </cell>
          <cell r="F6853">
            <v>7</v>
          </cell>
        </row>
        <row r="6854">
          <cell r="A6854">
            <v>310503</v>
          </cell>
          <cell r="B6854" t="str">
            <v>BOTAS DE HULE NO. 8</v>
          </cell>
          <cell r="C6854">
            <v>1</v>
          </cell>
          <cell r="D6854">
            <v>1</v>
          </cell>
          <cell r="E6854" t="str">
            <v>Sobre Pedido</v>
          </cell>
          <cell r="F6854">
            <v>7</v>
          </cell>
        </row>
        <row r="6855">
          <cell r="A6855">
            <v>310702</v>
          </cell>
          <cell r="B6855" t="str">
            <v>VARA PARA ESCOBA ATADO DE 5 KG</v>
          </cell>
          <cell r="C6855">
            <v>1</v>
          </cell>
          <cell r="D6855">
            <v>1</v>
          </cell>
          <cell r="E6855" t="str">
            <v>Sobre Pedido</v>
          </cell>
          <cell r="F6855">
            <v>14</v>
          </cell>
        </row>
        <row r="6856">
          <cell r="A6856">
            <v>711001</v>
          </cell>
          <cell r="B6856" t="str">
            <v>GUANTES DE HULE NO. 8</v>
          </cell>
          <cell r="C6856">
            <v>1</v>
          </cell>
          <cell r="D6856">
            <v>1</v>
          </cell>
          <cell r="E6856" t="str">
            <v>Sobre Pedido</v>
          </cell>
          <cell r="F6856">
            <v>7</v>
          </cell>
        </row>
        <row r="6857">
          <cell r="A6857">
            <v>711002</v>
          </cell>
          <cell r="B6857" t="str">
            <v>GUANTES DE HULE NO. 9</v>
          </cell>
          <cell r="C6857">
            <v>1</v>
          </cell>
          <cell r="D6857">
            <v>1</v>
          </cell>
          <cell r="E6857" t="str">
            <v>Sobre Pedido</v>
          </cell>
          <cell r="F6857">
            <v>7</v>
          </cell>
        </row>
        <row r="6858">
          <cell r="A6858">
            <v>711213</v>
          </cell>
          <cell r="B6858" t="str">
            <v>JALADOR DE HULE DE 50 CM.</v>
          </cell>
          <cell r="C6858">
            <v>1</v>
          </cell>
          <cell r="D6858">
            <v>1</v>
          </cell>
          <cell r="E6858" t="str">
            <v>Sobre Pedido</v>
          </cell>
          <cell r="F6858">
            <v>14</v>
          </cell>
        </row>
        <row r="6859">
          <cell r="A6859">
            <v>711219</v>
          </cell>
          <cell r="B6859" t="str">
            <v>CEPILLO DE CERDA 35 X 6 CM.</v>
          </cell>
          <cell r="C6859">
            <v>1</v>
          </cell>
          <cell r="D6859">
            <v>1</v>
          </cell>
          <cell r="E6859" t="str">
            <v>Sobre Pedido</v>
          </cell>
          <cell r="F6859">
            <v>7</v>
          </cell>
        </row>
        <row r="6860">
          <cell r="A6860">
            <v>711221</v>
          </cell>
          <cell r="B6860" t="str">
            <v>CEPILLO DE CERDA 60 X 6 CM.</v>
          </cell>
          <cell r="C6860">
            <v>1</v>
          </cell>
          <cell r="D6860">
            <v>1</v>
          </cell>
          <cell r="E6860" t="str">
            <v>Sobre Pedido</v>
          </cell>
          <cell r="F6860">
            <v>7</v>
          </cell>
        </row>
        <row r="6861">
          <cell r="A6861">
            <v>711242</v>
          </cell>
          <cell r="B6861" t="str">
            <v>JERGA (ROLLO DE 25 MT.)</v>
          </cell>
          <cell r="C6861">
            <v>1</v>
          </cell>
          <cell r="D6861">
            <v>1</v>
          </cell>
          <cell r="E6861" t="str">
            <v>Sobre Pedido</v>
          </cell>
          <cell r="F6861">
            <v>14</v>
          </cell>
        </row>
        <row r="6862">
          <cell r="A6862">
            <v>711243</v>
          </cell>
          <cell r="B6862" t="str">
            <v>ESCOBA DE MIJO 7 HILOS</v>
          </cell>
          <cell r="C6862">
            <v>1</v>
          </cell>
          <cell r="D6862">
            <v>1</v>
          </cell>
          <cell r="E6862" t="str">
            <v>Sobre Pedido</v>
          </cell>
          <cell r="F6862">
            <v>14</v>
          </cell>
        </row>
        <row r="6863">
          <cell r="A6863">
            <v>711244</v>
          </cell>
          <cell r="B6863" t="str">
            <v>MOP COMPLETO DE 60 CM.</v>
          </cell>
          <cell r="C6863">
            <v>1</v>
          </cell>
          <cell r="D6863">
            <v>1</v>
          </cell>
          <cell r="E6863" t="str">
            <v>Sobre Pedido</v>
          </cell>
          <cell r="F6863">
            <v>14</v>
          </cell>
        </row>
        <row r="6864">
          <cell r="A6864">
            <v>711255</v>
          </cell>
          <cell r="B6864" t="str">
            <v>MECHUDO PARA AGUA T/BOLA 500GR</v>
          </cell>
          <cell r="C6864">
            <v>1</v>
          </cell>
          <cell r="D6864">
            <v>1</v>
          </cell>
          <cell r="E6864" t="str">
            <v>Sobre Pedido</v>
          </cell>
          <cell r="F6864">
            <v>14</v>
          </cell>
        </row>
        <row r="6865">
          <cell r="A6865">
            <v>711301</v>
          </cell>
          <cell r="B6865" t="str">
            <v>MOP COMPLETO DE 90 CM.</v>
          </cell>
          <cell r="C6865">
            <v>1</v>
          </cell>
          <cell r="D6865">
            <v>1</v>
          </cell>
          <cell r="E6865" t="str">
            <v>Sobre Pedido</v>
          </cell>
          <cell r="F6865">
            <v>14</v>
          </cell>
        </row>
        <row r="6866">
          <cell r="A6866">
            <v>711532</v>
          </cell>
          <cell r="B6866" t="str">
            <v>FIBRA VERDE DE MANO</v>
          </cell>
          <cell r="C6866">
            <v>1</v>
          </cell>
          <cell r="D6866">
            <v>1</v>
          </cell>
          <cell r="E6866" t="str">
            <v>Sobre Pedido</v>
          </cell>
          <cell r="F6866">
            <v>7</v>
          </cell>
        </row>
        <row r="6867">
          <cell r="A6867">
            <v>800887</v>
          </cell>
          <cell r="B6867" t="str">
            <v>JABONERA DE ESPUMA RELLENABLE</v>
          </cell>
          <cell r="C6867">
            <v>1</v>
          </cell>
          <cell r="D6867">
            <v>1</v>
          </cell>
          <cell r="E6867" t="str">
            <v>Sobre Pedido</v>
          </cell>
          <cell r="F6867">
            <v>21</v>
          </cell>
        </row>
        <row r="6868">
          <cell r="A6868">
            <v>800992</v>
          </cell>
          <cell r="B6868" t="str">
            <v>JABONERA IMPORT. MANUAL ESPUMA</v>
          </cell>
          <cell r="C6868">
            <v>6</v>
          </cell>
          <cell r="D6868">
            <v>6</v>
          </cell>
          <cell r="E6868" t="str">
            <v>Sobre Pedido</v>
          </cell>
          <cell r="F6868">
            <v>14</v>
          </cell>
        </row>
        <row r="6869">
          <cell r="A6869">
            <v>800993</v>
          </cell>
          <cell r="B6869" t="str">
            <v>JABONERA IMP.AUTOMATICA ESPUMA</v>
          </cell>
          <cell r="C6869">
            <v>12</v>
          </cell>
          <cell r="D6869">
            <v>12</v>
          </cell>
          <cell r="E6869" t="str">
            <v>Sobre Pedido</v>
          </cell>
          <cell r="F6869">
            <v>14</v>
          </cell>
        </row>
        <row r="6870">
          <cell r="A6870">
            <v>800995</v>
          </cell>
          <cell r="B6870" t="str">
            <v>JABONERA ESPUMA RELLENABLE 1LT</v>
          </cell>
          <cell r="C6870">
            <v>1</v>
          </cell>
          <cell r="D6870">
            <v>1</v>
          </cell>
          <cell r="E6870" t="str">
            <v>Sobre Pedido</v>
          </cell>
          <cell r="F6870">
            <v>8</v>
          </cell>
        </row>
        <row r="6871">
          <cell r="A6871">
            <v>801100</v>
          </cell>
          <cell r="B6871" t="str">
            <v>RACK METALICO PARA PORRONES</v>
          </cell>
          <cell r="C6871">
            <v>1</v>
          </cell>
          <cell r="D6871">
            <v>1</v>
          </cell>
          <cell r="E6871" t="str">
            <v>Sobre Pedido</v>
          </cell>
          <cell r="F6871">
            <v>21</v>
          </cell>
        </row>
        <row r="6872">
          <cell r="A6872">
            <v>801250</v>
          </cell>
          <cell r="B6872" t="str">
            <v>PROMOCION DEL NUEVO ODOCONTROL</v>
          </cell>
          <cell r="C6872">
            <v>1</v>
          </cell>
          <cell r="D6872">
            <v>1</v>
          </cell>
          <cell r="E6872" t="str">
            <v>Sobre Pedido</v>
          </cell>
          <cell r="F6872">
            <v>7</v>
          </cell>
        </row>
        <row r="6873">
          <cell r="A6873">
            <v>801251</v>
          </cell>
          <cell r="B6873" t="str">
            <v>ODOCONTROL</v>
          </cell>
          <cell r="C6873">
            <v>1</v>
          </cell>
          <cell r="D6873">
            <v>1</v>
          </cell>
          <cell r="E6873" t="str">
            <v>Sobre Pedido</v>
          </cell>
          <cell r="F6873">
            <v>7</v>
          </cell>
        </row>
        <row r="6874">
          <cell r="A6874">
            <v>801441</v>
          </cell>
          <cell r="B6874" t="str">
            <v>EQ.DOSIFICADOR DE 4 GAL.HYDRO</v>
          </cell>
          <cell r="C6874">
            <v>1</v>
          </cell>
          <cell r="D6874">
            <v>1</v>
          </cell>
          <cell r="E6874" t="str">
            <v>Sobre Pedido</v>
          </cell>
          <cell r="F6874">
            <v>21</v>
          </cell>
        </row>
        <row r="6875">
          <cell r="A6875">
            <v>801661</v>
          </cell>
          <cell r="B6875" t="str">
            <v>NUEVO DOSIFICADOR ODOCONTROL</v>
          </cell>
          <cell r="C6875">
            <v>1</v>
          </cell>
          <cell r="D6875">
            <v>1</v>
          </cell>
          <cell r="E6875" t="str">
            <v>Sobre Pedido</v>
          </cell>
          <cell r="F6875">
            <v>7</v>
          </cell>
        </row>
        <row r="6876">
          <cell r="A6876">
            <v>801684</v>
          </cell>
          <cell r="B6876" t="str">
            <v>KEY ODOCONTROL(PROGRAMABLE)</v>
          </cell>
          <cell r="C6876">
            <v>6</v>
          </cell>
          <cell r="D6876">
            <v>6</v>
          </cell>
          <cell r="E6876" t="str">
            <v>Sobre Pedido</v>
          </cell>
          <cell r="F6876">
            <v>14</v>
          </cell>
        </row>
        <row r="6877">
          <cell r="A6877">
            <v>802189</v>
          </cell>
          <cell r="B6877" t="str">
            <v>DOSIFICADOR MANUAL ESPUMA /JAB</v>
          </cell>
          <cell r="C6877">
            <v>1</v>
          </cell>
          <cell r="D6877">
            <v>1</v>
          </cell>
          <cell r="E6877" t="str">
            <v>Sobre Pedido</v>
          </cell>
          <cell r="F6877">
            <v>14</v>
          </cell>
        </row>
        <row r="6878">
          <cell r="A6878">
            <v>802193</v>
          </cell>
          <cell r="B6878" t="str">
            <v>DOSIFICADOR AUTOMAT.ESPUMA/JAB</v>
          </cell>
          <cell r="C6878">
            <v>1</v>
          </cell>
          <cell r="D6878">
            <v>1</v>
          </cell>
          <cell r="E6878" t="str">
            <v>Sobre Pedido</v>
          </cell>
          <cell r="F6878">
            <v>14</v>
          </cell>
        </row>
        <row r="6879">
          <cell r="A6879">
            <v>802306</v>
          </cell>
          <cell r="B6879" t="str">
            <v>DESPACHADOR COMBI FOLD VISTA</v>
          </cell>
          <cell r="C6879">
            <v>1</v>
          </cell>
          <cell r="D6879">
            <v>1</v>
          </cell>
          <cell r="E6879" t="str">
            <v>Sobre Pedido</v>
          </cell>
          <cell r="F6879">
            <v>7</v>
          </cell>
        </row>
        <row r="6880">
          <cell r="A6880">
            <v>802506</v>
          </cell>
          <cell r="B6880" t="str">
            <v>DESPACHADOR COMBI FOLD VISTA</v>
          </cell>
          <cell r="C6880">
            <v>1</v>
          </cell>
          <cell r="D6880">
            <v>1</v>
          </cell>
          <cell r="E6880" t="str">
            <v>Sobre Pedido</v>
          </cell>
          <cell r="F6880">
            <v>7</v>
          </cell>
        </row>
        <row r="6881">
          <cell r="A6881">
            <v>802799</v>
          </cell>
          <cell r="B6881" t="str">
            <v>KIT DOSIFICACION LGS EN BAÑOS</v>
          </cell>
          <cell r="C6881">
            <v>1</v>
          </cell>
          <cell r="D6881">
            <v>15</v>
          </cell>
          <cell r="E6881" t="str">
            <v>Sobre Pedido</v>
          </cell>
          <cell r="F6881">
            <v>21</v>
          </cell>
        </row>
        <row r="6882">
          <cell r="A6882">
            <v>802800</v>
          </cell>
          <cell r="B6882" t="str">
            <v>ESTACION DE DESENGRASE GRANDE</v>
          </cell>
          <cell r="C6882">
            <v>1</v>
          </cell>
          <cell r="D6882">
            <v>1</v>
          </cell>
          <cell r="E6882" t="str">
            <v>Sobre Pedido</v>
          </cell>
          <cell r="F6882">
            <v>28</v>
          </cell>
        </row>
        <row r="6883">
          <cell r="A6883">
            <v>802824</v>
          </cell>
          <cell r="B6883" t="str">
            <v>EQUIPO ESPUMADOR 15 GAL.</v>
          </cell>
          <cell r="C6883">
            <v>1</v>
          </cell>
          <cell r="D6883">
            <v>1</v>
          </cell>
          <cell r="E6883" t="str">
            <v>Sobre Pedido</v>
          </cell>
          <cell r="F6883">
            <v>21</v>
          </cell>
        </row>
        <row r="6884">
          <cell r="A6884">
            <v>802825</v>
          </cell>
          <cell r="B6884" t="str">
            <v>EQUIPO ESPUMADOR 5 GAL</v>
          </cell>
          <cell r="C6884">
            <v>1</v>
          </cell>
          <cell r="D6884">
            <v>1</v>
          </cell>
          <cell r="E6884" t="str">
            <v>Sobre Pedido</v>
          </cell>
          <cell r="F6884">
            <v>21</v>
          </cell>
        </row>
        <row r="6885">
          <cell r="A6885">
            <v>802826</v>
          </cell>
          <cell r="B6885" t="str">
            <v>EQUIPO ESPUMADOR 5 GAL (PORTA</v>
          </cell>
          <cell r="C6885">
            <v>1</v>
          </cell>
          <cell r="D6885">
            <v>1</v>
          </cell>
          <cell r="E6885" t="str">
            <v>Sobre Pedido</v>
          </cell>
          <cell r="F6885">
            <v>28</v>
          </cell>
        </row>
        <row r="6886">
          <cell r="A6886">
            <v>802829</v>
          </cell>
          <cell r="B6886" t="str">
            <v>KIT DE EST. P/LAVANCE (USADO)</v>
          </cell>
          <cell r="C6886">
            <v>1</v>
          </cell>
          <cell r="D6886">
            <v>1</v>
          </cell>
          <cell r="E6886" t="str">
            <v>Sobre Pedido</v>
          </cell>
          <cell r="F6886">
            <v>7</v>
          </cell>
        </row>
        <row r="6887">
          <cell r="A6887">
            <v>802906</v>
          </cell>
          <cell r="B6887" t="str">
            <v>DESPACHADOR COMBI FOLD VISTA</v>
          </cell>
          <cell r="C6887">
            <v>1</v>
          </cell>
          <cell r="D6887">
            <v>1</v>
          </cell>
          <cell r="E6887" t="str">
            <v>Sobre Pedido</v>
          </cell>
          <cell r="F6887">
            <v>7</v>
          </cell>
        </row>
        <row r="6888">
          <cell r="A6888">
            <v>804786</v>
          </cell>
          <cell r="B6888" t="str">
            <v>CONTENEDOR PLASTICO DR-106</v>
          </cell>
          <cell r="C6888">
            <v>1</v>
          </cell>
          <cell r="D6888">
            <v>1</v>
          </cell>
          <cell r="E6888" t="str">
            <v>Sobre Pedido</v>
          </cell>
          <cell r="F6888">
            <v>21</v>
          </cell>
        </row>
        <row r="6889">
          <cell r="A6889">
            <v>805114</v>
          </cell>
          <cell r="B6889" t="str">
            <v>DESPACHADOR TOALLA ROLLO SANI</v>
          </cell>
          <cell r="C6889">
            <v>1</v>
          </cell>
          <cell r="D6889">
            <v>1</v>
          </cell>
          <cell r="E6889" t="str">
            <v>Sobre Pedido</v>
          </cell>
          <cell r="F6889">
            <v>35</v>
          </cell>
        </row>
        <row r="6890">
          <cell r="A6890">
            <v>805216</v>
          </cell>
          <cell r="B6890" t="str">
            <v>DESPACHADOR EXPERIENCE JABON</v>
          </cell>
          <cell r="C6890">
            <v>1</v>
          </cell>
          <cell r="D6890">
            <v>1</v>
          </cell>
          <cell r="E6890" t="str">
            <v>Stock</v>
          </cell>
          <cell r="F6890">
            <v>7</v>
          </cell>
        </row>
        <row r="6891">
          <cell r="A6891">
            <v>805218</v>
          </cell>
          <cell r="B6891" t="str">
            <v>DESP. EXPERIENCE DE TOALLA</v>
          </cell>
          <cell r="C6891">
            <v>1</v>
          </cell>
          <cell r="D6891">
            <v>1</v>
          </cell>
          <cell r="E6891" t="str">
            <v>Stock</v>
          </cell>
          <cell r="F6891">
            <v>7</v>
          </cell>
        </row>
        <row r="6892">
          <cell r="A6892">
            <v>805219</v>
          </cell>
          <cell r="B6892" t="str">
            <v>DESP. EXPERIENCE DE TOALLA</v>
          </cell>
          <cell r="C6892">
            <v>1</v>
          </cell>
          <cell r="D6892">
            <v>1</v>
          </cell>
          <cell r="E6892" t="str">
            <v>Stock</v>
          </cell>
          <cell r="F6892">
            <v>7</v>
          </cell>
        </row>
        <row r="6893">
          <cell r="A6893">
            <v>805228</v>
          </cell>
          <cell r="B6893" t="str">
            <v>DESP. TOALLA INTERDOB.MINI HUM</v>
          </cell>
          <cell r="C6893">
            <v>1</v>
          </cell>
          <cell r="D6893">
            <v>1</v>
          </cell>
          <cell r="E6893" t="str">
            <v>Stock</v>
          </cell>
          <cell r="F6893">
            <v>7</v>
          </cell>
        </row>
        <row r="6894">
          <cell r="A6894">
            <v>805229</v>
          </cell>
          <cell r="B6894" t="str">
            <v>DESP. TOALLA INTERDOB.MINI BCO</v>
          </cell>
          <cell r="C6894">
            <v>1</v>
          </cell>
          <cell r="D6894">
            <v>1</v>
          </cell>
          <cell r="E6894" t="str">
            <v>Stock</v>
          </cell>
          <cell r="F6894">
            <v>7</v>
          </cell>
        </row>
        <row r="6895">
          <cell r="A6895">
            <v>805271</v>
          </cell>
          <cell r="B6895" t="str">
            <v>DESP. LEVE-R-MATIC (T.EN ROLLO</v>
          </cell>
          <cell r="C6895">
            <v>1</v>
          </cell>
          <cell r="D6895">
            <v>1</v>
          </cell>
          <cell r="E6895" t="str">
            <v>Stock</v>
          </cell>
          <cell r="F6895">
            <v>7</v>
          </cell>
        </row>
        <row r="6896">
          <cell r="A6896">
            <v>805272</v>
          </cell>
          <cell r="B6896" t="str">
            <v>DESP. LEVE-R-MATIC*2(T.EN ROLL</v>
          </cell>
          <cell r="C6896">
            <v>1</v>
          </cell>
          <cell r="D6896">
            <v>1</v>
          </cell>
          <cell r="E6896" t="str">
            <v>Stock</v>
          </cell>
          <cell r="F6896">
            <v>14</v>
          </cell>
        </row>
        <row r="6897">
          <cell r="A6897">
            <v>805273</v>
          </cell>
          <cell r="B6897" t="str">
            <v>DESP. TOALLA INTERDOBLADA HUMO</v>
          </cell>
          <cell r="C6897">
            <v>1</v>
          </cell>
          <cell r="D6897">
            <v>1</v>
          </cell>
          <cell r="E6897" t="str">
            <v>Stock</v>
          </cell>
          <cell r="F6897">
            <v>7</v>
          </cell>
        </row>
        <row r="6898">
          <cell r="A6898">
            <v>805274</v>
          </cell>
          <cell r="B6898" t="str">
            <v>DESP. TOALLA INTERDOB. BLANCO</v>
          </cell>
          <cell r="C6898">
            <v>1</v>
          </cell>
          <cell r="D6898">
            <v>1</v>
          </cell>
          <cell r="E6898" t="str">
            <v>Stock</v>
          </cell>
          <cell r="F6898">
            <v>7</v>
          </cell>
        </row>
        <row r="6899">
          <cell r="A6899">
            <v>805275</v>
          </cell>
          <cell r="B6899" t="str">
            <v>DESP. HIGIENICO JUMBO MAXIROLL</v>
          </cell>
          <cell r="C6899">
            <v>1</v>
          </cell>
          <cell r="D6899">
            <v>1</v>
          </cell>
          <cell r="E6899" t="str">
            <v>Stock</v>
          </cell>
          <cell r="F6899">
            <v>7</v>
          </cell>
        </row>
        <row r="6900">
          <cell r="A6900">
            <v>805276</v>
          </cell>
          <cell r="B6900" t="str">
            <v>DESP. HIGIENICO JUMBO MINIROLL</v>
          </cell>
          <cell r="C6900">
            <v>1</v>
          </cell>
          <cell r="D6900">
            <v>1</v>
          </cell>
          <cell r="E6900" t="str">
            <v>Stock</v>
          </cell>
          <cell r="F6900">
            <v>7</v>
          </cell>
        </row>
        <row r="6901">
          <cell r="A6901">
            <v>805277</v>
          </cell>
          <cell r="B6901" t="str">
            <v>DESP. HIGIENICO JUMBO MINIROLL</v>
          </cell>
          <cell r="C6901">
            <v>1</v>
          </cell>
          <cell r="D6901">
            <v>1</v>
          </cell>
          <cell r="E6901" t="str">
            <v>Stock</v>
          </cell>
          <cell r="F6901">
            <v>7</v>
          </cell>
        </row>
        <row r="6902">
          <cell r="A6902">
            <v>805278</v>
          </cell>
          <cell r="B6902" t="str">
            <v>DESP. HIGIENICO JUMBO MAXIROLL</v>
          </cell>
          <cell r="C6902">
            <v>1</v>
          </cell>
          <cell r="D6902">
            <v>1</v>
          </cell>
          <cell r="E6902" t="str">
            <v>Stock</v>
          </cell>
          <cell r="F6902">
            <v>7</v>
          </cell>
        </row>
        <row r="6903">
          <cell r="A6903">
            <v>805279</v>
          </cell>
          <cell r="B6903" t="str">
            <v>DESP. DE SANIASIENTOS BLANCO</v>
          </cell>
          <cell r="C6903">
            <v>1</v>
          </cell>
          <cell r="D6903">
            <v>1</v>
          </cell>
          <cell r="E6903" t="str">
            <v>Stock</v>
          </cell>
          <cell r="F6903">
            <v>7</v>
          </cell>
        </row>
        <row r="6904">
          <cell r="A6904">
            <v>805283</v>
          </cell>
          <cell r="B6904" t="str">
            <v>JABONERA UNIVERSAL HUMO</v>
          </cell>
          <cell r="C6904">
            <v>1</v>
          </cell>
          <cell r="D6904">
            <v>1</v>
          </cell>
          <cell r="E6904" t="str">
            <v>Sobre Pedido</v>
          </cell>
          <cell r="F6904">
            <v>35</v>
          </cell>
        </row>
        <row r="6905">
          <cell r="A6905">
            <v>805284</v>
          </cell>
          <cell r="B6905" t="str">
            <v>DESP.TOALLA EN ROLLO SANITOUCH</v>
          </cell>
          <cell r="C6905">
            <v>1</v>
          </cell>
          <cell r="D6905">
            <v>1</v>
          </cell>
          <cell r="E6905" t="str">
            <v>Sobre Pedido</v>
          </cell>
          <cell r="F6905">
            <v>35</v>
          </cell>
        </row>
        <row r="6906">
          <cell r="A6906">
            <v>805316</v>
          </cell>
          <cell r="B6906" t="str">
            <v>DESPACHADOR EXPERIENCE JABON</v>
          </cell>
          <cell r="C6906">
            <v>1</v>
          </cell>
          <cell r="D6906">
            <v>1</v>
          </cell>
          <cell r="E6906" t="str">
            <v>Sobre Pedido</v>
          </cell>
          <cell r="F6906">
            <v>7</v>
          </cell>
        </row>
        <row r="6907">
          <cell r="A6907">
            <v>805318</v>
          </cell>
          <cell r="B6907" t="str">
            <v>DESP. EXPERIENCE DE TOALLA</v>
          </cell>
          <cell r="C6907">
            <v>1</v>
          </cell>
          <cell r="D6907">
            <v>1</v>
          </cell>
          <cell r="E6907" t="str">
            <v>Sobre Pedido</v>
          </cell>
          <cell r="F6907">
            <v>7</v>
          </cell>
        </row>
        <row r="6908">
          <cell r="A6908">
            <v>805319</v>
          </cell>
          <cell r="B6908" t="str">
            <v>DESP. EXPERIENCE DE TOALLA</v>
          </cell>
          <cell r="C6908">
            <v>1</v>
          </cell>
          <cell r="D6908">
            <v>1</v>
          </cell>
          <cell r="E6908" t="str">
            <v>Sobre Pedido</v>
          </cell>
          <cell r="F6908">
            <v>7</v>
          </cell>
        </row>
        <row r="6909">
          <cell r="A6909">
            <v>805328</v>
          </cell>
          <cell r="B6909" t="str">
            <v>DESP. TOALLA INTERDOB.MINI HUM</v>
          </cell>
          <cell r="C6909">
            <v>1</v>
          </cell>
          <cell r="D6909">
            <v>1</v>
          </cell>
          <cell r="E6909" t="str">
            <v>Sobre Pedido</v>
          </cell>
          <cell r="F6909">
            <v>7</v>
          </cell>
        </row>
        <row r="6910">
          <cell r="A6910">
            <v>805329</v>
          </cell>
          <cell r="B6910" t="str">
            <v>DESP. TOALLA INTERDOB.MINI BCO</v>
          </cell>
          <cell r="C6910">
            <v>1</v>
          </cell>
          <cell r="D6910">
            <v>1</v>
          </cell>
          <cell r="E6910" t="str">
            <v>Sobre Pedido</v>
          </cell>
          <cell r="F6910">
            <v>7</v>
          </cell>
        </row>
        <row r="6911">
          <cell r="A6911">
            <v>805371</v>
          </cell>
          <cell r="B6911" t="str">
            <v>DESP. LEVE-R-MATIC (T.EN ROLLO</v>
          </cell>
          <cell r="C6911">
            <v>1</v>
          </cell>
          <cell r="D6911">
            <v>1</v>
          </cell>
          <cell r="E6911" t="str">
            <v>Sobre Pedido</v>
          </cell>
          <cell r="F6911">
            <v>7</v>
          </cell>
        </row>
        <row r="6912">
          <cell r="A6912">
            <v>805372</v>
          </cell>
          <cell r="B6912" t="str">
            <v>DESP. LEVE-R-MATIC*2(T.EN ROLL</v>
          </cell>
          <cell r="C6912">
            <v>1</v>
          </cell>
          <cell r="D6912">
            <v>1</v>
          </cell>
          <cell r="E6912" t="str">
            <v>Sobre Pedido</v>
          </cell>
          <cell r="F6912">
            <v>7</v>
          </cell>
        </row>
        <row r="6913">
          <cell r="A6913">
            <v>805373</v>
          </cell>
          <cell r="B6913" t="str">
            <v>DESP. TOALLA INTERDOBLADA HUMO</v>
          </cell>
          <cell r="C6913">
            <v>1</v>
          </cell>
          <cell r="D6913">
            <v>1</v>
          </cell>
          <cell r="E6913" t="str">
            <v>Sobre Pedido</v>
          </cell>
          <cell r="F6913">
            <v>7</v>
          </cell>
        </row>
        <row r="6914">
          <cell r="A6914">
            <v>805374</v>
          </cell>
          <cell r="B6914" t="str">
            <v>DESP. TOALLA INTERDOB. BLANCO</v>
          </cell>
          <cell r="C6914">
            <v>1</v>
          </cell>
          <cell r="D6914">
            <v>1</v>
          </cell>
          <cell r="E6914" t="str">
            <v>Sobre Pedido</v>
          </cell>
          <cell r="F6914">
            <v>7</v>
          </cell>
        </row>
        <row r="6915">
          <cell r="A6915">
            <v>805375</v>
          </cell>
          <cell r="B6915" t="str">
            <v>DESP. HIGIENICO JUMBO MAXIROLL</v>
          </cell>
          <cell r="C6915">
            <v>1</v>
          </cell>
          <cell r="D6915">
            <v>1</v>
          </cell>
          <cell r="E6915" t="str">
            <v>Sobre Pedido</v>
          </cell>
          <cell r="F6915">
            <v>7</v>
          </cell>
        </row>
        <row r="6916">
          <cell r="A6916">
            <v>805376</v>
          </cell>
          <cell r="B6916" t="str">
            <v>DESP. HIGIENICO JUMBO MINIROLL</v>
          </cell>
          <cell r="C6916">
            <v>1</v>
          </cell>
          <cell r="D6916">
            <v>1</v>
          </cell>
          <cell r="E6916" t="str">
            <v>Sobre Pedido</v>
          </cell>
          <cell r="F6916">
            <v>7</v>
          </cell>
        </row>
        <row r="6917">
          <cell r="A6917">
            <v>805377</v>
          </cell>
          <cell r="B6917" t="str">
            <v>DESP. HIGIENICO JUMBO MINIROLL</v>
          </cell>
          <cell r="C6917">
            <v>1</v>
          </cell>
          <cell r="D6917">
            <v>1</v>
          </cell>
          <cell r="E6917" t="str">
            <v>Sobre Pedido</v>
          </cell>
          <cell r="F6917">
            <v>7</v>
          </cell>
        </row>
        <row r="6918">
          <cell r="A6918">
            <v>805378</v>
          </cell>
          <cell r="B6918" t="str">
            <v>DESP. HIGIENICO JUMBO MAXIROLL</v>
          </cell>
          <cell r="C6918">
            <v>1</v>
          </cell>
          <cell r="D6918">
            <v>1</v>
          </cell>
          <cell r="E6918" t="str">
            <v>Sobre Pedido</v>
          </cell>
          <cell r="F6918">
            <v>7</v>
          </cell>
        </row>
        <row r="6919">
          <cell r="A6919">
            <v>805379</v>
          </cell>
          <cell r="B6919" t="str">
            <v>DESP. DE SANIASIENTOS BLANCO</v>
          </cell>
          <cell r="C6919">
            <v>1</v>
          </cell>
          <cell r="D6919">
            <v>1</v>
          </cell>
          <cell r="E6919" t="str">
            <v>Sobre Pedido</v>
          </cell>
          <cell r="F6919">
            <v>7</v>
          </cell>
        </row>
        <row r="6920">
          <cell r="A6920">
            <v>805408</v>
          </cell>
          <cell r="B6920" t="str">
            <v>SERVILLETERO UNA X UNA P/BARRA</v>
          </cell>
          <cell r="C6920">
            <v>1</v>
          </cell>
          <cell r="D6920">
            <v>1</v>
          </cell>
          <cell r="E6920" t="str">
            <v>Sobre Pedido</v>
          </cell>
          <cell r="F6920">
            <v>14</v>
          </cell>
        </row>
        <row r="6921">
          <cell r="A6921">
            <v>805409</v>
          </cell>
          <cell r="B6921" t="str">
            <v>SERVILLETERO UNA X UNA TABLE</v>
          </cell>
          <cell r="C6921">
            <v>1</v>
          </cell>
          <cell r="D6921">
            <v>1</v>
          </cell>
          <cell r="E6921" t="str">
            <v>Sobre Pedido</v>
          </cell>
          <cell r="F6921">
            <v>7</v>
          </cell>
        </row>
        <row r="6922">
          <cell r="A6922">
            <v>805450</v>
          </cell>
          <cell r="B6922" t="str">
            <v>DESPACHADOR HIGIENICO JUMBO</v>
          </cell>
          <cell r="C6922">
            <v>1</v>
          </cell>
          <cell r="D6922">
            <v>1</v>
          </cell>
          <cell r="E6922" t="str">
            <v>Sobre Pedido</v>
          </cell>
          <cell r="F6922">
            <v>42</v>
          </cell>
        </row>
        <row r="6923">
          <cell r="A6923">
            <v>805454</v>
          </cell>
          <cell r="B6923" t="str">
            <v>JABONERA GRANEL INSIGHT HUMOKC</v>
          </cell>
          <cell r="C6923">
            <v>6</v>
          </cell>
          <cell r="D6923">
            <v>6</v>
          </cell>
          <cell r="E6923" t="str">
            <v>Sobre Pedido</v>
          </cell>
          <cell r="F6923">
            <v>14</v>
          </cell>
        </row>
        <row r="6924">
          <cell r="A6924">
            <v>805457</v>
          </cell>
          <cell r="B6924" t="str">
            <v>SERVILLETERO UNA X UNA C/PEDES</v>
          </cell>
          <cell r="C6924">
            <v>1</v>
          </cell>
          <cell r="D6924">
            <v>1</v>
          </cell>
          <cell r="E6924" t="str">
            <v>Sobre Pedido</v>
          </cell>
          <cell r="F6924">
            <v>14</v>
          </cell>
        </row>
        <row r="6925">
          <cell r="A6925">
            <v>805458</v>
          </cell>
          <cell r="B6925" t="str">
            <v>SERVILLETERO UNA X UNA P/MESA</v>
          </cell>
          <cell r="C6925">
            <v>1</v>
          </cell>
          <cell r="D6925">
            <v>1</v>
          </cell>
          <cell r="E6925" t="str">
            <v>Sobre Pedido</v>
          </cell>
          <cell r="F6925">
            <v>14</v>
          </cell>
        </row>
        <row r="6926">
          <cell r="A6926">
            <v>805459</v>
          </cell>
          <cell r="B6926" t="str">
            <v>DESPACHADOR HIGIENICO JUMBO JR</v>
          </cell>
          <cell r="C6926">
            <v>1</v>
          </cell>
          <cell r="D6926">
            <v>1</v>
          </cell>
          <cell r="E6926" t="str">
            <v>Sobre Pedido</v>
          </cell>
          <cell r="F6926">
            <v>14</v>
          </cell>
        </row>
        <row r="6927">
          <cell r="A6927">
            <v>805465</v>
          </cell>
          <cell r="B6927" t="str">
            <v>JABONERA GRANEL TRANSPARENTE</v>
          </cell>
          <cell r="C6927">
            <v>1</v>
          </cell>
          <cell r="D6927">
            <v>1</v>
          </cell>
          <cell r="E6927" t="str">
            <v>Sobre Pedido</v>
          </cell>
          <cell r="F6927">
            <v>21</v>
          </cell>
        </row>
        <row r="6928">
          <cell r="A6928">
            <v>805468</v>
          </cell>
          <cell r="B6928" t="str">
            <v>DESPACHADOR JUMBO SENIOR</v>
          </cell>
          <cell r="C6928">
            <v>1</v>
          </cell>
          <cell r="D6928">
            <v>1</v>
          </cell>
          <cell r="E6928" t="str">
            <v>Sobre Pedido</v>
          </cell>
          <cell r="F6928">
            <v>21</v>
          </cell>
        </row>
        <row r="6929">
          <cell r="A6929">
            <v>805580</v>
          </cell>
          <cell r="B6929" t="str">
            <v>DESP.TORK HIGIENICO BOBINA MAX</v>
          </cell>
          <cell r="C6929">
            <v>1</v>
          </cell>
          <cell r="D6929">
            <v>1</v>
          </cell>
          <cell r="E6929" t="str">
            <v>Sobre Pedido</v>
          </cell>
          <cell r="F6929">
            <v>14</v>
          </cell>
        </row>
        <row r="6930">
          <cell r="A6930">
            <v>805590</v>
          </cell>
          <cell r="B6930" t="str">
            <v>DESP.TORK HIGIENICO BOBINA MIN</v>
          </cell>
          <cell r="C6930">
            <v>1</v>
          </cell>
          <cell r="D6930">
            <v>1</v>
          </cell>
          <cell r="E6930" t="str">
            <v>Sobre Pedido</v>
          </cell>
          <cell r="F6930">
            <v>14</v>
          </cell>
        </row>
        <row r="6931">
          <cell r="A6931">
            <v>805595</v>
          </cell>
          <cell r="B6931" t="str">
            <v>DESPACHADOR TORK JABON LIQUIDO</v>
          </cell>
          <cell r="C6931">
            <v>12</v>
          </cell>
          <cell r="D6931">
            <v>12</v>
          </cell>
          <cell r="E6931" t="str">
            <v>Sobre Pedido</v>
          </cell>
          <cell r="F6931">
            <v>14</v>
          </cell>
        </row>
        <row r="6932">
          <cell r="A6932">
            <v>805597</v>
          </cell>
          <cell r="B6932" t="str">
            <v>JABONERA ESPUMA BLANCA CAJA</v>
          </cell>
          <cell r="C6932">
            <v>1</v>
          </cell>
          <cell r="D6932">
            <v>1</v>
          </cell>
          <cell r="E6932" t="str">
            <v>Sobre Pedido</v>
          </cell>
          <cell r="F6932">
            <v>21</v>
          </cell>
        </row>
        <row r="6933">
          <cell r="A6933">
            <v>805602</v>
          </cell>
          <cell r="B6933" t="str">
            <v>DESPACHADOR TORK INTERDOBLADA</v>
          </cell>
          <cell r="C6933">
            <v>1</v>
          </cell>
          <cell r="D6933">
            <v>1</v>
          </cell>
          <cell r="E6933" t="str">
            <v>Sobre Pedido</v>
          </cell>
          <cell r="F6933">
            <v>28</v>
          </cell>
        </row>
        <row r="6934">
          <cell r="A6934">
            <v>805603</v>
          </cell>
          <cell r="B6934" t="str">
            <v>DESPACHADOR TORK JABON LIQUIDO</v>
          </cell>
          <cell r="C6934">
            <v>1</v>
          </cell>
          <cell r="D6934">
            <v>1</v>
          </cell>
          <cell r="E6934" t="str">
            <v>Sobre Pedido</v>
          </cell>
          <cell r="F6934">
            <v>28</v>
          </cell>
        </row>
        <row r="6935">
          <cell r="A6935">
            <v>805604</v>
          </cell>
          <cell r="B6935" t="str">
            <v>DESPACHADOR TORK HIGIENICO  BO</v>
          </cell>
          <cell r="C6935">
            <v>1</v>
          </cell>
          <cell r="D6935">
            <v>1</v>
          </cell>
          <cell r="E6935" t="str">
            <v>Sobre Pedido</v>
          </cell>
          <cell r="F6935">
            <v>28</v>
          </cell>
        </row>
        <row r="6936">
          <cell r="A6936">
            <v>805605</v>
          </cell>
          <cell r="B6936" t="str">
            <v>XPRESS NAP CAFE NAPKINS DISPEN</v>
          </cell>
          <cell r="C6936">
            <v>1</v>
          </cell>
          <cell r="D6936">
            <v>1</v>
          </cell>
          <cell r="E6936" t="str">
            <v>Sobre Pedido</v>
          </cell>
          <cell r="F6936">
            <v>28</v>
          </cell>
        </row>
        <row r="6937">
          <cell r="A6937">
            <v>805612</v>
          </cell>
          <cell r="B6937" t="str">
            <v>TORK DESP SERV XPRESSNAP N4</v>
          </cell>
          <cell r="C6937">
            <v>1</v>
          </cell>
          <cell r="D6937">
            <v>1</v>
          </cell>
          <cell r="E6937" t="str">
            <v>Sobre Pedido</v>
          </cell>
          <cell r="F6937">
            <v>28</v>
          </cell>
        </row>
        <row r="6938">
          <cell r="A6938">
            <v>805613</v>
          </cell>
          <cell r="B6938" t="str">
            <v>TORK DESP SERV XPRESSNAP CAFE</v>
          </cell>
          <cell r="C6938">
            <v>1</v>
          </cell>
          <cell r="D6938">
            <v>1</v>
          </cell>
          <cell r="E6938" t="str">
            <v>Sobre Pedido</v>
          </cell>
          <cell r="F6938">
            <v>28</v>
          </cell>
        </row>
        <row r="6939">
          <cell r="A6939">
            <v>808354</v>
          </cell>
          <cell r="B6939" t="str">
            <v>DESPACHADOR DE TOALLA ULTIMATI</v>
          </cell>
          <cell r="C6939">
            <v>1</v>
          </cell>
          <cell r="D6939">
            <v>1</v>
          </cell>
          <cell r="E6939" t="str">
            <v>Sobre Pedido</v>
          </cell>
          <cell r="F6939">
            <v>7</v>
          </cell>
        </row>
        <row r="6940">
          <cell r="A6940">
            <v>808356</v>
          </cell>
          <cell r="B6940" t="str">
            <v>DESP. PAPEL 3 ROLLOS KEY ULTIM</v>
          </cell>
          <cell r="C6940">
            <v>1</v>
          </cell>
          <cell r="D6940">
            <v>1</v>
          </cell>
          <cell r="E6940" t="str">
            <v>Sobre Pedido</v>
          </cell>
          <cell r="F6940">
            <v>7</v>
          </cell>
        </row>
        <row r="6941">
          <cell r="A6941">
            <v>808358</v>
          </cell>
          <cell r="B6941" t="str">
            <v>DESP. TOALLA ENMOTION HUMO</v>
          </cell>
          <cell r="C6941">
            <v>1</v>
          </cell>
          <cell r="D6941">
            <v>1</v>
          </cell>
          <cell r="E6941" t="str">
            <v>Sobre Pedido</v>
          </cell>
          <cell r="F6941">
            <v>7</v>
          </cell>
        </row>
        <row r="6942">
          <cell r="A6942">
            <v>808359</v>
          </cell>
          <cell r="B6942" t="str">
            <v>DESP. TOALLA ENMOTION AZUL</v>
          </cell>
          <cell r="C6942">
            <v>1</v>
          </cell>
          <cell r="D6942">
            <v>1</v>
          </cell>
          <cell r="E6942" t="str">
            <v>Sobre Pedido</v>
          </cell>
          <cell r="F6942">
            <v>7</v>
          </cell>
        </row>
        <row r="6943">
          <cell r="A6943">
            <v>808360</v>
          </cell>
          <cell r="B6943" t="str">
            <v>DESP. TOALLA NUROLL HUMO</v>
          </cell>
          <cell r="C6943">
            <v>1</v>
          </cell>
          <cell r="D6943">
            <v>1</v>
          </cell>
          <cell r="E6943" t="str">
            <v>Sobre Pedido</v>
          </cell>
          <cell r="F6943">
            <v>7</v>
          </cell>
        </row>
        <row r="6944">
          <cell r="A6944">
            <v>808361</v>
          </cell>
          <cell r="B6944" t="str">
            <v>DESP. TOALLA NUROLL BLANCO</v>
          </cell>
          <cell r="C6944">
            <v>1</v>
          </cell>
          <cell r="D6944">
            <v>1</v>
          </cell>
          <cell r="E6944" t="str">
            <v>Sobre Pedido</v>
          </cell>
          <cell r="F6944">
            <v>7</v>
          </cell>
        </row>
        <row r="6945">
          <cell r="A6945">
            <v>808362</v>
          </cell>
          <cell r="B6945" t="str">
            <v>DESP. HIGIENICO COMPACT HUMO</v>
          </cell>
          <cell r="C6945">
            <v>1</v>
          </cell>
          <cell r="D6945">
            <v>1</v>
          </cell>
          <cell r="E6945" t="str">
            <v>Sobre Pedido</v>
          </cell>
          <cell r="F6945">
            <v>7</v>
          </cell>
        </row>
        <row r="6946">
          <cell r="A6946">
            <v>808363</v>
          </cell>
          <cell r="B6946" t="str">
            <v>DESP. HIGIENICO COMPACT BLANCO</v>
          </cell>
          <cell r="C6946">
            <v>1</v>
          </cell>
          <cell r="D6946">
            <v>1</v>
          </cell>
          <cell r="E6946" t="str">
            <v>Sobre Pedido</v>
          </cell>
          <cell r="F6946">
            <v>7</v>
          </cell>
        </row>
        <row r="6947">
          <cell r="A6947">
            <v>808364</v>
          </cell>
          <cell r="B6947" t="str">
            <v>DESP. CUBRE ASIENTOS HUMO</v>
          </cell>
          <cell r="C6947">
            <v>1</v>
          </cell>
          <cell r="D6947">
            <v>1</v>
          </cell>
          <cell r="E6947" t="str">
            <v>Sobre Pedido</v>
          </cell>
          <cell r="F6947">
            <v>7</v>
          </cell>
        </row>
        <row r="6948">
          <cell r="A6948">
            <v>808554</v>
          </cell>
          <cell r="B6948" t="str">
            <v>DESPACHADOR DE TOALLA ULTIMATI</v>
          </cell>
          <cell r="C6948">
            <v>1</v>
          </cell>
          <cell r="D6948">
            <v>1</v>
          </cell>
          <cell r="E6948" t="str">
            <v>Sobre Pedido</v>
          </cell>
          <cell r="F6948">
            <v>7</v>
          </cell>
        </row>
        <row r="6949">
          <cell r="A6949">
            <v>808556</v>
          </cell>
          <cell r="B6949" t="str">
            <v>DESP. PAPEL 3 ROLLOS KEY ULTIM</v>
          </cell>
          <cell r="C6949">
            <v>1</v>
          </cell>
          <cell r="D6949">
            <v>1</v>
          </cell>
          <cell r="E6949" t="str">
            <v>Sobre Pedido</v>
          </cell>
          <cell r="F6949">
            <v>7</v>
          </cell>
        </row>
        <row r="6950">
          <cell r="A6950">
            <v>808558</v>
          </cell>
          <cell r="B6950" t="str">
            <v>DESP. TOALLA ENMOTION HUMO</v>
          </cell>
          <cell r="C6950">
            <v>1</v>
          </cell>
          <cell r="D6950">
            <v>1</v>
          </cell>
          <cell r="E6950" t="str">
            <v>Sobre Pedido</v>
          </cell>
          <cell r="F6950">
            <v>7</v>
          </cell>
        </row>
        <row r="6951">
          <cell r="A6951">
            <v>808559</v>
          </cell>
          <cell r="B6951" t="str">
            <v>DESP. TOALLA ENMOTION AZUL</v>
          </cell>
          <cell r="C6951">
            <v>1</v>
          </cell>
          <cell r="D6951">
            <v>1</v>
          </cell>
          <cell r="E6951" t="str">
            <v>Sobre Pedido</v>
          </cell>
          <cell r="F6951">
            <v>7</v>
          </cell>
        </row>
        <row r="6952">
          <cell r="A6952">
            <v>808560</v>
          </cell>
          <cell r="B6952" t="str">
            <v>DESP. TOALLA NUROLL HUMO</v>
          </cell>
          <cell r="C6952">
            <v>1</v>
          </cell>
          <cell r="D6952">
            <v>1</v>
          </cell>
          <cell r="E6952" t="str">
            <v>Sobre Pedido</v>
          </cell>
          <cell r="F6952">
            <v>7</v>
          </cell>
        </row>
        <row r="6953">
          <cell r="A6953">
            <v>808561</v>
          </cell>
          <cell r="B6953" t="str">
            <v>DESP. TOALLA NUROLL BLANCO</v>
          </cell>
          <cell r="C6953">
            <v>1</v>
          </cell>
          <cell r="D6953">
            <v>1</v>
          </cell>
          <cell r="E6953" t="str">
            <v>Sobre Pedido</v>
          </cell>
          <cell r="F6953">
            <v>7</v>
          </cell>
        </row>
        <row r="6954">
          <cell r="A6954">
            <v>808562</v>
          </cell>
          <cell r="B6954" t="str">
            <v>DESP. HIGIENICO COMPACT HUMO</v>
          </cell>
          <cell r="C6954">
            <v>1</v>
          </cell>
          <cell r="D6954">
            <v>1</v>
          </cell>
          <cell r="E6954" t="str">
            <v>Sobre Pedido</v>
          </cell>
          <cell r="F6954">
            <v>7</v>
          </cell>
        </row>
        <row r="6955">
          <cell r="A6955">
            <v>808563</v>
          </cell>
          <cell r="B6955" t="str">
            <v>DESP. HIGIENICO COMPACT BLANCO</v>
          </cell>
          <cell r="C6955">
            <v>1</v>
          </cell>
          <cell r="D6955">
            <v>1</v>
          </cell>
          <cell r="E6955" t="str">
            <v>Sobre Pedido</v>
          </cell>
          <cell r="F6955">
            <v>7</v>
          </cell>
        </row>
        <row r="6956">
          <cell r="A6956">
            <v>808564</v>
          </cell>
          <cell r="B6956" t="str">
            <v>DESP. CUBRE ASIENTOS HUMO</v>
          </cell>
          <cell r="C6956">
            <v>1</v>
          </cell>
          <cell r="D6956">
            <v>1</v>
          </cell>
          <cell r="E6956" t="str">
            <v>Sobre Pedido</v>
          </cell>
          <cell r="F6956">
            <v>7</v>
          </cell>
        </row>
        <row r="6957">
          <cell r="A6957">
            <v>808578</v>
          </cell>
          <cell r="B6957" t="str">
            <v>DESP.PAP.3 ROLLOS KEY CORMATIC</v>
          </cell>
          <cell r="C6957">
            <v>1</v>
          </cell>
          <cell r="D6957">
            <v>1</v>
          </cell>
          <cell r="E6957" t="str">
            <v>Sobre Pedido</v>
          </cell>
          <cell r="F6957">
            <v>21</v>
          </cell>
        </row>
        <row r="6958">
          <cell r="A6958">
            <v>808618</v>
          </cell>
          <cell r="B6958" t="str">
            <v>JABONERA DE BURBUJA (RB10040)</v>
          </cell>
          <cell r="C6958">
            <v>1</v>
          </cell>
          <cell r="D6958">
            <v>1</v>
          </cell>
          <cell r="E6958" t="str">
            <v>Sobre Pedido</v>
          </cell>
          <cell r="F6958">
            <v>14</v>
          </cell>
        </row>
        <row r="6959">
          <cell r="A6959">
            <v>808619</v>
          </cell>
          <cell r="B6959" t="str">
            <v>JABONERA AITANA BLANCA (USADO)</v>
          </cell>
          <cell r="C6959">
            <v>1</v>
          </cell>
          <cell r="D6959">
            <v>1</v>
          </cell>
          <cell r="E6959" t="str">
            <v>Sobre Pedido</v>
          </cell>
          <cell r="F6959">
            <v>7</v>
          </cell>
        </row>
        <row r="6960">
          <cell r="A6960">
            <v>808620</v>
          </cell>
          <cell r="B6960" t="str">
            <v>JABONERA AITANA GRIS (DJ70020)</v>
          </cell>
          <cell r="C6960">
            <v>1</v>
          </cell>
          <cell r="D6960">
            <v>1</v>
          </cell>
          <cell r="E6960" t="str">
            <v>Sobre Pedido</v>
          </cell>
          <cell r="F6960">
            <v>14</v>
          </cell>
        </row>
        <row r="6961">
          <cell r="A6961">
            <v>808660</v>
          </cell>
          <cell r="B6961" t="str">
            <v>JABONERA RELLENABLE ALTA CAPAC</v>
          </cell>
          <cell r="C6961">
            <v>1</v>
          </cell>
          <cell r="D6961">
            <v>1</v>
          </cell>
          <cell r="E6961" t="str">
            <v>Sobre Pedido</v>
          </cell>
          <cell r="F6961">
            <v>14</v>
          </cell>
        </row>
        <row r="6962">
          <cell r="A6962">
            <v>808954</v>
          </cell>
          <cell r="B6962" t="str">
            <v>DESPACHADOR DE TOALLA ULTIMATI</v>
          </cell>
          <cell r="C6962">
            <v>1</v>
          </cell>
          <cell r="D6962">
            <v>1</v>
          </cell>
          <cell r="E6962" t="str">
            <v>Sobre Pedido</v>
          </cell>
          <cell r="F6962">
            <v>7</v>
          </cell>
        </row>
        <row r="6963">
          <cell r="A6963">
            <v>808956</v>
          </cell>
          <cell r="B6963" t="str">
            <v>DESP. PAPEL 3 ROLLOS KEY ULTIM</v>
          </cell>
          <cell r="C6963">
            <v>1</v>
          </cell>
          <cell r="D6963">
            <v>1</v>
          </cell>
          <cell r="E6963" t="str">
            <v>Sobre Pedido</v>
          </cell>
          <cell r="F6963">
            <v>7</v>
          </cell>
        </row>
        <row r="6964">
          <cell r="A6964">
            <v>808958</v>
          </cell>
          <cell r="B6964" t="str">
            <v>DESP. TOALLA ENMOTION HUMO</v>
          </cell>
          <cell r="C6964">
            <v>1</v>
          </cell>
          <cell r="D6964">
            <v>1</v>
          </cell>
          <cell r="E6964" t="str">
            <v>Sobre Pedido</v>
          </cell>
          <cell r="F6964">
            <v>7</v>
          </cell>
        </row>
        <row r="6965">
          <cell r="A6965">
            <v>808959</v>
          </cell>
          <cell r="B6965" t="str">
            <v>DESP. TOALLA ENMOTION AZUL</v>
          </cell>
          <cell r="C6965">
            <v>1</v>
          </cell>
          <cell r="D6965">
            <v>1</v>
          </cell>
          <cell r="E6965" t="str">
            <v>Sobre Pedido</v>
          </cell>
          <cell r="F6965">
            <v>7</v>
          </cell>
        </row>
        <row r="6966">
          <cell r="A6966">
            <v>808960</v>
          </cell>
          <cell r="B6966" t="str">
            <v>DESP. TOALLA NUROLL HUMO</v>
          </cell>
          <cell r="C6966">
            <v>1</v>
          </cell>
          <cell r="D6966">
            <v>1</v>
          </cell>
          <cell r="E6966" t="str">
            <v>Sobre Pedido</v>
          </cell>
          <cell r="F6966">
            <v>7</v>
          </cell>
        </row>
        <row r="6967">
          <cell r="A6967">
            <v>808961</v>
          </cell>
          <cell r="B6967" t="str">
            <v>DESP. TOALLA NUROLL BLANCO</v>
          </cell>
          <cell r="C6967">
            <v>1</v>
          </cell>
          <cell r="D6967">
            <v>1</v>
          </cell>
          <cell r="E6967" t="str">
            <v>Sobre Pedido</v>
          </cell>
          <cell r="F6967">
            <v>7</v>
          </cell>
        </row>
        <row r="6968">
          <cell r="A6968">
            <v>808962</v>
          </cell>
          <cell r="B6968" t="str">
            <v>DESP. HIGIENICO COMPACT HUMO</v>
          </cell>
          <cell r="C6968">
            <v>1</v>
          </cell>
          <cell r="D6968">
            <v>1</v>
          </cell>
          <cell r="E6968" t="str">
            <v>Sobre Pedido</v>
          </cell>
          <cell r="F6968">
            <v>21</v>
          </cell>
        </row>
        <row r="6969">
          <cell r="A6969">
            <v>808963</v>
          </cell>
          <cell r="B6969" t="str">
            <v>DESP. HIGIENICO COMPACT BLANCO</v>
          </cell>
          <cell r="C6969">
            <v>1</v>
          </cell>
          <cell r="D6969">
            <v>1</v>
          </cell>
          <cell r="E6969" t="str">
            <v>Sobre Pedido</v>
          </cell>
          <cell r="F6969">
            <v>7</v>
          </cell>
        </row>
        <row r="6970">
          <cell r="A6970">
            <v>808964</v>
          </cell>
          <cell r="B6970" t="str">
            <v>DESP. CUBRE ASIENTOS HUMO</v>
          </cell>
          <cell r="C6970">
            <v>1</v>
          </cell>
          <cell r="D6970">
            <v>1</v>
          </cell>
          <cell r="E6970" t="str">
            <v>Sobre Pedido</v>
          </cell>
          <cell r="F6970">
            <v>7</v>
          </cell>
        </row>
        <row r="6971">
          <cell r="A6971">
            <v>808966</v>
          </cell>
          <cell r="B6971" t="str">
            <v>DESP. TOALLA ALTO RENDIM. HUMO</v>
          </cell>
          <cell r="C6971">
            <v>1</v>
          </cell>
          <cell r="D6971">
            <v>1</v>
          </cell>
          <cell r="E6971" t="str">
            <v>Sobre Pedido</v>
          </cell>
          <cell r="F6971">
            <v>21</v>
          </cell>
        </row>
        <row r="6972">
          <cell r="A6972">
            <v>808967</v>
          </cell>
          <cell r="B6972" t="str">
            <v>DESP. HIGIENICO ALTO REND.HUMO</v>
          </cell>
          <cell r="C6972">
            <v>1</v>
          </cell>
          <cell r="D6972">
            <v>1</v>
          </cell>
          <cell r="E6972" t="str">
            <v>Sobre Pedido</v>
          </cell>
          <cell r="F6972">
            <v>21</v>
          </cell>
        </row>
        <row r="6973">
          <cell r="A6973">
            <v>808968</v>
          </cell>
          <cell r="B6973" t="str">
            <v>DESP. TOALLA ALTO RENDIM. AZUL</v>
          </cell>
          <cell r="C6973">
            <v>1</v>
          </cell>
          <cell r="D6973">
            <v>1</v>
          </cell>
          <cell r="E6973" t="str">
            <v>Sobre Pedido</v>
          </cell>
          <cell r="F6973">
            <v>21</v>
          </cell>
        </row>
        <row r="6974">
          <cell r="A6974">
            <v>808969</v>
          </cell>
          <cell r="B6974" t="str">
            <v>DESP. HIGIENICO ALTO REND.AZUL</v>
          </cell>
          <cell r="C6974">
            <v>1</v>
          </cell>
          <cell r="D6974">
            <v>1</v>
          </cell>
          <cell r="E6974" t="str">
            <v>Sobre Pedido</v>
          </cell>
          <cell r="F6974">
            <v>21</v>
          </cell>
        </row>
        <row r="6975">
          <cell r="A6975">
            <v>808979</v>
          </cell>
          <cell r="B6975" t="str">
            <v>DESP. TOALLA ENMOTION IMPULSE</v>
          </cell>
          <cell r="C6975">
            <v>1</v>
          </cell>
          <cell r="D6975">
            <v>1</v>
          </cell>
          <cell r="E6975" t="str">
            <v>Sobre Pedido</v>
          </cell>
          <cell r="F6975">
            <v>21</v>
          </cell>
        </row>
        <row r="6976">
          <cell r="A6976">
            <v>808980</v>
          </cell>
          <cell r="B6976" t="str">
            <v>DESP. TOALLA ENMOTION IMPULSE</v>
          </cell>
          <cell r="C6976">
            <v>1</v>
          </cell>
          <cell r="D6976">
            <v>1</v>
          </cell>
          <cell r="E6976" t="str">
            <v>Sobre Pedido</v>
          </cell>
          <cell r="F6976">
            <v>21</v>
          </cell>
        </row>
        <row r="6977">
          <cell r="A6977">
            <v>808981</v>
          </cell>
          <cell r="B6977" t="str">
            <v>DESP. COMPACT ALTA CAPAC. AZUL</v>
          </cell>
          <cell r="C6977">
            <v>1</v>
          </cell>
          <cell r="D6977">
            <v>1</v>
          </cell>
          <cell r="E6977" t="str">
            <v>Sobre Pedido</v>
          </cell>
          <cell r="F6977">
            <v>21</v>
          </cell>
        </row>
        <row r="6978">
          <cell r="A6978">
            <v>808982</v>
          </cell>
          <cell r="B6978" t="str">
            <v>DESP. COMPACT ALTA CAPAC. HUMO</v>
          </cell>
          <cell r="C6978">
            <v>1</v>
          </cell>
          <cell r="D6978">
            <v>1</v>
          </cell>
          <cell r="E6978" t="str">
            <v>Sobre Pedido</v>
          </cell>
          <cell r="F6978">
            <v>21</v>
          </cell>
        </row>
        <row r="6979">
          <cell r="A6979">
            <v>808983</v>
          </cell>
          <cell r="B6979" t="str">
            <v>DESP. SMARTONE BLANCO</v>
          </cell>
          <cell r="C6979">
            <v>1</v>
          </cell>
          <cell r="D6979">
            <v>1</v>
          </cell>
          <cell r="E6979" t="str">
            <v>Sobre Pedido</v>
          </cell>
          <cell r="F6979">
            <v>21</v>
          </cell>
        </row>
        <row r="6980">
          <cell r="A6980">
            <v>808984</v>
          </cell>
          <cell r="B6980" t="str">
            <v>DESP. SMARTONE HUMO</v>
          </cell>
          <cell r="C6980">
            <v>1</v>
          </cell>
          <cell r="D6980">
            <v>1</v>
          </cell>
          <cell r="E6980" t="str">
            <v>Sobre Pedido</v>
          </cell>
          <cell r="F6980">
            <v>21</v>
          </cell>
        </row>
        <row r="6981">
          <cell r="A6981">
            <v>808985</v>
          </cell>
          <cell r="B6981" t="str">
            <v>DESP. SMARTONE AZUL SPLASH</v>
          </cell>
          <cell r="C6981">
            <v>1</v>
          </cell>
          <cell r="D6981">
            <v>1</v>
          </cell>
          <cell r="E6981" t="str">
            <v>Sobre Pedido</v>
          </cell>
          <cell r="F6981">
            <v>21</v>
          </cell>
        </row>
        <row r="6982">
          <cell r="A6982">
            <v>809117</v>
          </cell>
          <cell r="B6982" t="str">
            <v>DESP. EASY NAP SR. TABLETOP</v>
          </cell>
          <cell r="C6982">
            <v>1</v>
          </cell>
          <cell r="D6982">
            <v>1</v>
          </cell>
          <cell r="E6982" t="str">
            <v>Sobre Pedido</v>
          </cell>
          <cell r="F6982">
            <v>21</v>
          </cell>
        </row>
        <row r="6983">
          <cell r="A6983">
            <v>836000</v>
          </cell>
          <cell r="B6983" t="str">
            <v>DOSIFICADOR AUT ESPUMA JAB LIQ</v>
          </cell>
          <cell r="C6983">
            <v>1</v>
          </cell>
          <cell r="D6983">
            <v>1</v>
          </cell>
          <cell r="E6983" t="str">
            <v>Sobre Pedido</v>
          </cell>
          <cell r="F6983">
            <v>30</v>
          </cell>
        </row>
        <row r="6984">
          <cell r="A6984">
            <v>836001</v>
          </cell>
          <cell r="B6984" t="str">
            <v>DOSIFICADOR MANUAL NEGRO ESPUM</v>
          </cell>
          <cell r="C6984">
            <v>1</v>
          </cell>
          <cell r="D6984">
            <v>1</v>
          </cell>
          <cell r="E6984" t="str">
            <v>Sobre Pedido</v>
          </cell>
          <cell r="F6984">
            <v>30</v>
          </cell>
        </row>
        <row r="6985">
          <cell r="A6985">
            <v>850028</v>
          </cell>
          <cell r="B6985" t="str">
            <v>DOSIF. HERMETICO P/ 1 UDS</v>
          </cell>
          <cell r="C6985">
            <v>1</v>
          </cell>
          <cell r="D6985">
            <v>1</v>
          </cell>
          <cell r="E6985" t="str">
            <v>Sobre Pedido</v>
          </cell>
          <cell r="F6985">
            <v>21</v>
          </cell>
        </row>
        <row r="6986">
          <cell r="A6986">
            <v>850062</v>
          </cell>
          <cell r="B6986" t="str">
            <v>PORTAGALON INDIVIDUAL</v>
          </cell>
          <cell r="C6986">
            <v>1</v>
          </cell>
          <cell r="D6986">
            <v>1</v>
          </cell>
          <cell r="E6986" t="str">
            <v>Sobre Pedido</v>
          </cell>
          <cell r="F6986">
            <v>7</v>
          </cell>
        </row>
        <row r="6987">
          <cell r="A6987">
            <v>850063</v>
          </cell>
          <cell r="B6987" t="str">
            <v>PORTAGALON DOBLE</v>
          </cell>
          <cell r="C6987">
            <v>1</v>
          </cell>
          <cell r="D6987">
            <v>1</v>
          </cell>
          <cell r="E6987" t="str">
            <v>Sobre Pedido</v>
          </cell>
          <cell r="F6987">
            <v>7</v>
          </cell>
        </row>
        <row r="6988">
          <cell r="A6988">
            <v>851375</v>
          </cell>
          <cell r="B6988" t="str">
            <v>DOSIF.4+1 PROD.C/PISTOLA ACT.</v>
          </cell>
          <cell r="C6988">
            <v>1</v>
          </cell>
          <cell r="D6988">
            <v>1</v>
          </cell>
          <cell r="E6988" t="str">
            <v>Sobre Pedido</v>
          </cell>
          <cell r="F6988">
            <v>7</v>
          </cell>
        </row>
        <row r="6989">
          <cell r="A6989">
            <v>851376</v>
          </cell>
          <cell r="B6989" t="str">
            <v>DOSIFICADOR 4+2 PROD. C/PISTOL</v>
          </cell>
          <cell r="C6989">
            <v>1</v>
          </cell>
          <cell r="D6989">
            <v>1</v>
          </cell>
          <cell r="E6989" t="str">
            <v>Sobre Pedido</v>
          </cell>
          <cell r="F6989">
            <v>7</v>
          </cell>
        </row>
        <row r="6990">
          <cell r="A6990">
            <v>851377</v>
          </cell>
          <cell r="B6990" t="str">
            <v>DOSIFICADOR 4 PROD.(ACTIV.SIMP</v>
          </cell>
          <cell r="C6990">
            <v>1</v>
          </cell>
          <cell r="D6990">
            <v>1</v>
          </cell>
          <cell r="E6990" t="str">
            <v>Sobre Pedido</v>
          </cell>
          <cell r="F6990">
            <v>7</v>
          </cell>
        </row>
        <row r="6991">
          <cell r="A6991">
            <v>851378</v>
          </cell>
          <cell r="B6991" t="str">
            <v>DOSIFICADOR 1 PROD. C/PISTOLA</v>
          </cell>
          <cell r="C6991">
            <v>1</v>
          </cell>
          <cell r="D6991">
            <v>1</v>
          </cell>
          <cell r="E6991" t="str">
            <v>Sobre Pedido</v>
          </cell>
          <cell r="F6991">
            <v>7</v>
          </cell>
        </row>
        <row r="6992">
          <cell r="A6992">
            <v>851379</v>
          </cell>
          <cell r="B6992" t="str">
            <v>RACK METAL.P/GALONES GDE.MOVIL</v>
          </cell>
          <cell r="C6992">
            <v>1</v>
          </cell>
          <cell r="D6992">
            <v>1</v>
          </cell>
          <cell r="E6992" t="str">
            <v>Sobre Pedido</v>
          </cell>
          <cell r="F6992">
            <v>7</v>
          </cell>
        </row>
        <row r="6993">
          <cell r="A6993">
            <v>851380</v>
          </cell>
          <cell r="B6993" t="str">
            <v>RACK METAL.P/GAL.CHICO EMPOTRA</v>
          </cell>
          <cell r="C6993">
            <v>1</v>
          </cell>
          <cell r="D6993">
            <v>1</v>
          </cell>
          <cell r="E6993" t="str">
            <v>Sobre Pedido</v>
          </cell>
          <cell r="F6993">
            <v>7</v>
          </cell>
        </row>
        <row r="6994">
          <cell r="A6994">
            <v>851382</v>
          </cell>
          <cell r="B6994" t="str">
            <v>PROTECTOR P/CONT.CAPS.(EQ.KNIG</v>
          </cell>
          <cell r="C6994">
            <v>1</v>
          </cell>
          <cell r="D6994">
            <v>1</v>
          </cell>
          <cell r="E6994" t="str">
            <v>Sobre Pedido</v>
          </cell>
          <cell r="F6994">
            <v>35</v>
          </cell>
        </row>
        <row r="6995">
          <cell r="A6995">
            <v>851398</v>
          </cell>
          <cell r="B6995" t="str">
            <v>PROTECTOR P/CONT.CAPS.(EQ.DEMA</v>
          </cell>
          <cell r="C6995">
            <v>1</v>
          </cell>
          <cell r="D6995">
            <v>1</v>
          </cell>
          <cell r="E6995" t="str">
            <v>Sobre Pedido</v>
          </cell>
          <cell r="F6995">
            <v>35</v>
          </cell>
        </row>
        <row r="6996">
          <cell r="A6996">
            <v>851399</v>
          </cell>
          <cell r="B6996" t="str">
            <v>PORTAGALONES P'RACK SUPER BASE</v>
          </cell>
          <cell r="C6996">
            <v>1</v>
          </cell>
          <cell r="D6996">
            <v>1</v>
          </cell>
          <cell r="E6996" t="str">
            <v>Sobre Pedido</v>
          </cell>
          <cell r="F6996">
            <v>7</v>
          </cell>
        </row>
        <row r="6997">
          <cell r="A6997">
            <v>851413</v>
          </cell>
          <cell r="B6997" t="str">
            <v>RACK PARA BOTELLAS DE 1 LT</v>
          </cell>
          <cell r="C6997">
            <v>1</v>
          </cell>
          <cell r="D6997">
            <v>1</v>
          </cell>
          <cell r="E6997" t="str">
            <v>Sobre Pedido</v>
          </cell>
          <cell r="F6997">
            <v>7</v>
          </cell>
        </row>
        <row r="6998">
          <cell r="A6998">
            <v>851418</v>
          </cell>
          <cell r="B6998" t="str">
            <v>EQ.DOSIF.LIQ./LIQ.NOVA (HYDRO)</v>
          </cell>
          <cell r="C6998">
            <v>1</v>
          </cell>
          <cell r="D6998">
            <v>1</v>
          </cell>
          <cell r="E6998" t="str">
            <v>Sobre Pedido</v>
          </cell>
          <cell r="F6998">
            <v>28</v>
          </cell>
        </row>
        <row r="6999">
          <cell r="A6999">
            <v>851429</v>
          </cell>
          <cell r="B6999" t="str">
            <v>ECLIPSE C/6 BOMBAS NOVA(HYDRO)</v>
          </cell>
          <cell r="C6999">
            <v>1</v>
          </cell>
          <cell r="D6999">
            <v>1</v>
          </cell>
          <cell r="E6999" t="str">
            <v>Sobre Pedido</v>
          </cell>
          <cell r="F6999">
            <v>28</v>
          </cell>
        </row>
        <row r="7000">
          <cell r="A7000">
            <v>851430</v>
          </cell>
          <cell r="B7000" t="str">
            <v>ORION C/7 BOMBAS 18 OZ.(HYDRO)</v>
          </cell>
          <cell r="C7000">
            <v>1</v>
          </cell>
          <cell r="D7000">
            <v>1</v>
          </cell>
          <cell r="E7000" t="str">
            <v>Sobre Pedido</v>
          </cell>
          <cell r="F7000">
            <v>28</v>
          </cell>
        </row>
        <row r="7001">
          <cell r="A7001">
            <v>851431</v>
          </cell>
          <cell r="B7001" t="str">
            <v>ORION C/7 BOMBAS 46 OZ.(HYDRO)</v>
          </cell>
          <cell r="C7001">
            <v>1</v>
          </cell>
          <cell r="D7001">
            <v>1</v>
          </cell>
          <cell r="E7001" t="str">
            <v>Sobre Pedido</v>
          </cell>
          <cell r="F7001">
            <v>28</v>
          </cell>
        </row>
        <row r="7002">
          <cell r="A7002">
            <v>851631</v>
          </cell>
          <cell r="B7002" t="str">
            <v>PLATAFORMA MODULAR P/2 TAMBORE</v>
          </cell>
          <cell r="C7002">
            <v>1</v>
          </cell>
          <cell r="D7002">
            <v>1</v>
          </cell>
          <cell r="E7002" t="str">
            <v>Sobre Pedido</v>
          </cell>
          <cell r="F7002">
            <v>7</v>
          </cell>
        </row>
        <row r="7003">
          <cell r="A7003">
            <v>851717</v>
          </cell>
          <cell r="B7003" t="str">
            <v>112608 EQUIPO DOSIFICADOR MINI</v>
          </cell>
          <cell r="C7003">
            <v>1</v>
          </cell>
          <cell r="D7003">
            <v>1</v>
          </cell>
          <cell r="E7003" t="str">
            <v>Sobre Pedido</v>
          </cell>
          <cell r="F7003">
            <v>21</v>
          </cell>
        </row>
        <row r="7004">
          <cell r="A7004">
            <v>851718</v>
          </cell>
          <cell r="B7004" t="str">
            <v>112608 EQUIPO DOSIFICADOR MINI</v>
          </cell>
          <cell r="C7004">
            <v>1</v>
          </cell>
          <cell r="D7004">
            <v>1</v>
          </cell>
          <cell r="E7004" t="str">
            <v>Sobre Pedido</v>
          </cell>
          <cell r="F7004">
            <v>21</v>
          </cell>
        </row>
        <row r="7005">
          <cell r="A7005">
            <v>851719</v>
          </cell>
          <cell r="B7005" t="str">
            <v>011111 MINIDOS 0.4% WEAR KIT D</v>
          </cell>
          <cell r="C7005">
            <v>1</v>
          </cell>
          <cell r="D7005">
            <v>1</v>
          </cell>
          <cell r="E7005" t="str">
            <v>Sobre Pedido</v>
          </cell>
          <cell r="F7005">
            <v>21</v>
          </cell>
        </row>
        <row r="7006">
          <cell r="A7006">
            <v>851720</v>
          </cell>
          <cell r="B7006" t="str">
            <v>113230R SUPERDOS 45 0.3% DESIN</v>
          </cell>
          <cell r="C7006">
            <v>1</v>
          </cell>
          <cell r="D7006">
            <v>1</v>
          </cell>
          <cell r="E7006" t="str">
            <v>Sobre Pedido</v>
          </cell>
          <cell r="F7006">
            <v>21</v>
          </cell>
        </row>
        <row r="7007">
          <cell r="A7007">
            <v>851721</v>
          </cell>
          <cell r="B7007" t="str">
            <v>012310 SUPERDOS 45 0.3% WEAR</v>
          </cell>
          <cell r="C7007">
            <v>1</v>
          </cell>
          <cell r="D7007">
            <v>1</v>
          </cell>
          <cell r="E7007" t="str">
            <v>Sobre Pedido</v>
          </cell>
          <cell r="F7007">
            <v>21</v>
          </cell>
        </row>
        <row r="7008">
          <cell r="A7008">
            <v>851722</v>
          </cell>
          <cell r="B7008" t="str">
            <v>011461V SUPERDOS 45 0.3% WEAR</v>
          </cell>
          <cell r="C7008">
            <v>1</v>
          </cell>
          <cell r="D7008">
            <v>1</v>
          </cell>
          <cell r="E7008" t="str">
            <v>Sobre Pedido</v>
          </cell>
          <cell r="F7008">
            <v>21</v>
          </cell>
        </row>
        <row r="7009">
          <cell r="A7009">
            <v>851723</v>
          </cell>
          <cell r="B7009" t="str">
            <v>113215 SUPERDOS 45 5% DETERGEN</v>
          </cell>
          <cell r="C7009">
            <v>1</v>
          </cell>
          <cell r="D7009">
            <v>1</v>
          </cell>
          <cell r="E7009" t="str">
            <v>Sobre Pedido</v>
          </cell>
          <cell r="F7009">
            <v>21</v>
          </cell>
        </row>
        <row r="7010">
          <cell r="A7010">
            <v>851724</v>
          </cell>
          <cell r="B7010" t="str">
            <v>011852PV SUPERDOS 45 5% WEAR</v>
          </cell>
          <cell r="C7010">
            <v>1</v>
          </cell>
          <cell r="D7010">
            <v>1</v>
          </cell>
          <cell r="E7010" t="str">
            <v>Sobre Pedido</v>
          </cell>
          <cell r="F7010">
            <v>21</v>
          </cell>
        </row>
        <row r="7011">
          <cell r="A7011">
            <v>851725</v>
          </cell>
          <cell r="B7011" t="str">
            <v>011950V SUPERDOS 45 5% WEAR</v>
          </cell>
          <cell r="C7011">
            <v>1</v>
          </cell>
          <cell r="D7011">
            <v>1</v>
          </cell>
          <cell r="E7011" t="str">
            <v>Sobre Pedido</v>
          </cell>
          <cell r="F7011">
            <v>21</v>
          </cell>
        </row>
        <row r="7012">
          <cell r="A7012">
            <v>851789</v>
          </cell>
          <cell r="B7012" t="str">
            <v>801 LAVADORA ELEC ECOMAX INOX</v>
          </cell>
          <cell r="C7012">
            <v>1</v>
          </cell>
          <cell r="D7012">
            <v>1</v>
          </cell>
          <cell r="E7012" t="str">
            <v>Sobre Pedido</v>
          </cell>
          <cell r="F7012">
            <v>7</v>
          </cell>
        </row>
        <row r="7013">
          <cell r="A7013">
            <v>851801</v>
          </cell>
          <cell r="B7013" t="str">
            <v>DOSIFICADOR LGS AUTOMATICO</v>
          </cell>
          <cell r="C7013">
            <v>12</v>
          </cell>
          <cell r="D7013">
            <v>12</v>
          </cell>
          <cell r="E7013" t="str">
            <v>Stock</v>
          </cell>
          <cell r="F7013">
            <v>45</v>
          </cell>
        </row>
        <row r="7014">
          <cell r="A7014">
            <v>851815</v>
          </cell>
          <cell r="B7014" t="str">
            <v>DOSIFICADOR 4 BOTONES 1 GAL</v>
          </cell>
          <cell r="C7014">
            <v>1</v>
          </cell>
          <cell r="D7014">
            <v>1</v>
          </cell>
          <cell r="E7014" t="str">
            <v>Stock</v>
          </cell>
          <cell r="F7014">
            <v>8</v>
          </cell>
        </row>
        <row r="7015">
          <cell r="A7015">
            <v>851920</v>
          </cell>
          <cell r="B7015" t="str">
            <v>JABONERA RELLENABLE JABON LIQ.</v>
          </cell>
          <cell r="C7015">
            <v>1</v>
          </cell>
          <cell r="D7015">
            <v>1</v>
          </cell>
          <cell r="E7015" t="str">
            <v>Stock</v>
          </cell>
          <cell r="F7015">
            <v>8</v>
          </cell>
        </row>
        <row r="7016">
          <cell r="A7016">
            <v>900000</v>
          </cell>
          <cell r="B7016" t="str">
            <v>PRUEBA</v>
          </cell>
          <cell r="C7016">
            <v>1</v>
          </cell>
          <cell r="D7016">
            <v>1</v>
          </cell>
          <cell r="E7016" t="str">
            <v>Sobre Pedido</v>
          </cell>
          <cell r="F7016">
            <v>1</v>
          </cell>
        </row>
        <row r="7017">
          <cell r="A7017">
            <v>8051786</v>
          </cell>
          <cell r="B7017" t="str">
            <v>801 LAV ELEC ECOMAX 24M</v>
          </cell>
          <cell r="C7017">
            <v>1</v>
          </cell>
          <cell r="D7017">
            <v>1</v>
          </cell>
          <cell r="E7017" t="str">
            <v>Sobre Pedido</v>
          </cell>
          <cell r="F7017">
            <v>42</v>
          </cell>
        </row>
        <row r="7018">
          <cell r="A7018">
            <v>8051787</v>
          </cell>
          <cell r="B7018" t="str">
            <v>801 LAVADORA ELEC ECOMAX 24M</v>
          </cell>
          <cell r="C7018">
            <v>1</v>
          </cell>
          <cell r="D7018">
            <v>1</v>
          </cell>
          <cell r="E7018" t="str">
            <v>Sobre Pedido</v>
          </cell>
          <cell r="F7018">
            <v>42</v>
          </cell>
        </row>
        <row r="7019">
          <cell r="A7019">
            <v>8051788</v>
          </cell>
          <cell r="B7019" t="str">
            <v>801 LAVADORA ELEC ECOMAX 24M</v>
          </cell>
          <cell r="C7019">
            <v>1</v>
          </cell>
          <cell r="D7019">
            <v>1</v>
          </cell>
          <cell r="E7019" t="str">
            <v>Sobre Pedido</v>
          </cell>
          <cell r="F7019">
            <v>49</v>
          </cell>
        </row>
        <row r="7020">
          <cell r="A7020">
            <v>8051790</v>
          </cell>
          <cell r="B7020" t="str">
            <v>801 LAV ELEC ECOMAX 48M</v>
          </cell>
          <cell r="C7020">
            <v>1</v>
          </cell>
          <cell r="D7020">
            <v>1</v>
          </cell>
          <cell r="E7020" t="str">
            <v>Sobre Pedido</v>
          </cell>
          <cell r="F7020">
            <v>42</v>
          </cell>
        </row>
        <row r="7021">
          <cell r="A7021">
            <v>8051791</v>
          </cell>
          <cell r="B7021" t="str">
            <v>801 LAVADORA ELEC ECOMAX 48M</v>
          </cell>
          <cell r="C7021">
            <v>1</v>
          </cell>
          <cell r="D7021">
            <v>1</v>
          </cell>
          <cell r="E7021" t="str">
            <v>Sobre Pedido</v>
          </cell>
          <cell r="F7021">
            <v>42</v>
          </cell>
        </row>
        <row r="7022">
          <cell r="A7022">
            <v>8051792</v>
          </cell>
          <cell r="B7022" t="str">
            <v>801 LAVADORA ELEC ECOMAX 48M</v>
          </cell>
          <cell r="C7022">
            <v>1</v>
          </cell>
          <cell r="D7022">
            <v>1</v>
          </cell>
          <cell r="E7022" t="str">
            <v>Sobre Pedido</v>
          </cell>
          <cell r="F7022">
            <v>42</v>
          </cell>
        </row>
        <row r="7023">
          <cell r="A7023">
            <v>8051793</v>
          </cell>
          <cell r="B7023" t="str">
            <v>CCR100 OPCION A COMPRA 24M</v>
          </cell>
          <cell r="C7023">
            <v>1</v>
          </cell>
          <cell r="D7023">
            <v>1</v>
          </cell>
          <cell r="E7023" t="str">
            <v>Sobre Pedido</v>
          </cell>
          <cell r="F7023">
            <v>1</v>
          </cell>
        </row>
        <row r="7024">
          <cell r="A7024">
            <v>8051794</v>
          </cell>
          <cell r="B7024" t="str">
            <v>CCR100 PAGO INICIAL (ARRENDAM)</v>
          </cell>
          <cell r="C7024">
            <v>1</v>
          </cell>
          <cell r="D7024">
            <v>1</v>
          </cell>
          <cell r="E7024" t="str">
            <v>Sobre Pedido</v>
          </cell>
          <cell r="F7024">
            <v>1</v>
          </cell>
        </row>
        <row r="7025">
          <cell r="A7025">
            <v>8051795</v>
          </cell>
          <cell r="B7025" t="str">
            <v>CCR100 RENTA (ARRENDAMIENTO)</v>
          </cell>
          <cell r="C7025">
            <v>1</v>
          </cell>
          <cell r="D7025">
            <v>1</v>
          </cell>
          <cell r="E7025" t="str">
            <v>Sobre Pedido</v>
          </cell>
          <cell r="F7025">
            <v>1</v>
          </cell>
        </row>
        <row r="7026">
          <cell r="A7026">
            <v>8051796</v>
          </cell>
          <cell r="B7026" t="str">
            <v>CCR100 VENTA 24M</v>
          </cell>
          <cell r="C7026">
            <v>1</v>
          </cell>
          <cell r="D7026">
            <v>1</v>
          </cell>
          <cell r="E7026" t="str">
            <v>Sobre Pedido</v>
          </cell>
          <cell r="F7026">
            <v>1</v>
          </cell>
        </row>
        <row r="7027">
          <cell r="A7027">
            <v>8051797</v>
          </cell>
          <cell r="B7027" t="str">
            <v>CCR100 OPCION A COMPRA 48M</v>
          </cell>
          <cell r="C7027">
            <v>1</v>
          </cell>
          <cell r="D7027">
            <v>1</v>
          </cell>
          <cell r="E7027" t="str">
            <v>Sobre Pedido</v>
          </cell>
          <cell r="F7027">
            <v>1</v>
          </cell>
        </row>
        <row r="7028">
          <cell r="A7028">
            <v>8051798</v>
          </cell>
          <cell r="B7028" t="str">
            <v>CCR100 PAGO INICIAL (ARRENDAM)</v>
          </cell>
          <cell r="C7028">
            <v>1</v>
          </cell>
          <cell r="D7028">
            <v>1</v>
          </cell>
          <cell r="E7028" t="str">
            <v>Sobre Pedido</v>
          </cell>
          <cell r="F7028">
            <v>1</v>
          </cell>
        </row>
        <row r="7029">
          <cell r="A7029">
            <v>8051799</v>
          </cell>
          <cell r="B7029" t="str">
            <v>CCR100 RENTA (ARRENDAMIENTO)</v>
          </cell>
          <cell r="C7029">
            <v>1</v>
          </cell>
          <cell r="D7029">
            <v>1</v>
          </cell>
          <cell r="E7029" t="str">
            <v>Sobre Pedido</v>
          </cell>
          <cell r="F7029">
            <v>1</v>
          </cell>
        </row>
        <row r="7030">
          <cell r="A7030">
            <v>8051801</v>
          </cell>
          <cell r="B7030" t="str">
            <v>DOSIFICADOR LGS AUTOMATICO</v>
          </cell>
          <cell r="C7030">
            <v>12</v>
          </cell>
          <cell r="D7030">
            <v>12</v>
          </cell>
          <cell r="E7030" t="str">
            <v>Sobre Pedido</v>
          </cell>
          <cell r="F7030">
            <v>8</v>
          </cell>
        </row>
        <row r="7031">
          <cell r="A7031">
            <v>8051898</v>
          </cell>
          <cell r="B7031" t="str">
            <v>ESTACION SANITIZANTE 2 PRODUC</v>
          </cell>
          <cell r="C7031">
            <v>1</v>
          </cell>
          <cell r="D7031">
            <v>1</v>
          </cell>
          <cell r="E7031" t="str">
            <v>Sobre Pedido</v>
          </cell>
          <cell r="F7031">
            <v>21</v>
          </cell>
        </row>
        <row r="7032">
          <cell r="A7032">
            <v>8051920</v>
          </cell>
          <cell r="B7032" t="str">
            <v>JABONERA RELLENABLE JABON LIQ.</v>
          </cell>
          <cell r="C7032">
            <v>1</v>
          </cell>
          <cell r="D7032">
            <v>1</v>
          </cell>
          <cell r="E7032" t="str">
            <v>Stock</v>
          </cell>
          <cell r="F7032">
            <v>8</v>
          </cell>
        </row>
        <row r="7033">
          <cell r="A7033">
            <v>8051925</v>
          </cell>
          <cell r="B7033" t="str">
            <v>JABONERA RELLENABLE COLOR  PLA</v>
          </cell>
          <cell r="C7033">
            <v>12</v>
          </cell>
          <cell r="D7033">
            <v>12</v>
          </cell>
          <cell r="E7033" t="str">
            <v>Stock</v>
          </cell>
          <cell r="F7033">
            <v>8</v>
          </cell>
        </row>
        <row r="7034">
          <cell r="A7034">
            <v>999005228</v>
          </cell>
          <cell r="B7034" t="str">
            <v>DESP. TOALLA INTERDOB.MINI HUM</v>
          </cell>
          <cell r="C7034">
            <v>1</v>
          </cell>
          <cell r="D7034">
            <v>1</v>
          </cell>
          <cell r="E7034" t="str">
            <v>Sobre Pedido</v>
          </cell>
          <cell r="F7034">
            <v>35</v>
          </cell>
        </row>
        <row r="7035">
          <cell r="A7035">
            <v>999005272</v>
          </cell>
          <cell r="B7035" t="str">
            <v>DESP. LEVE-R-MATIC*2(T.EN ROLL</v>
          </cell>
          <cell r="C7035">
            <v>1</v>
          </cell>
          <cell r="D7035">
            <v>1</v>
          </cell>
          <cell r="E7035" t="str">
            <v>Sobre Pedido</v>
          </cell>
          <cell r="F7035">
            <v>14</v>
          </cell>
        </row>
        <row r="7036">
          <cell r="A7036">
            <v>999005275</v>
          </cell>
          <cell r="B7036" t="str">
            <v>DESP. HIGIENICO JUMBO MAXIROLL</v>
          </cell>
          <cell r="C7036">
            <v>1</v>
          </cell>
          <cell r="D7036">
            <v>1</v>
          </cell>
          <cell r="E7036" t="str">
            <v>Sobre Pedido</v>
          </cell>
          <cell r="F7036">
            <v>7</v>
          </cell>
        </row>
        <row r="7037">
          <cell r="A7037">
            <v>999005276</v>
          </cell>
          <cell r="B7037" t="str">
            <v>DESP. HIGIENICO JUMBO MINIROLL</v>
          </cell>
          <cell r="C7037">
            <v>1</v>
          </cell>
          <cell r="D7037">
            <v>1</v>
          </cell>
          <cell r="E7037" t="str">
            <v>Sobre Pedido</v>
          </cell>
          <cell r="F7037">
            <v>35</v>
          </cell>
        </row>
        <row r="7038">
          <cell r="A7038">
            <v>999005284</v>
          </cell>
          <cell r="B7038" t="str">
            <v>DESP.TOALLA EN ROLLO SANITOUCH</v>
          </cell>
          <cell r="C7038">
            <v>1</v>
          </cell>
          <cell r="D7038">
            <v>1</v>
          </cell>
          <cell r="E7038" t="str">
            <v>Sobre Pedido</v>
          </cell>
          <cell r="F7038">
            <v>35</v>
          </cell>
        </row>
        <row r="7039">
          <cell r="A7039">
            <v>999005408</v>
          </cell>
          <cell r="B7039" t="str">
            <v>SERVILLETERO UNA X UNA P/BARRA</v>
          </cell>
          <cell r="C7039">
            <v>1</v>
          </cell>
          <cell r="D7039">
            <v>1</v>
          </cell>
          <cell r="E7039" t="str">
            <v>Sobre Pedido</v>
          </cell>
          <cell r="F7039">
            <v>14</v>
          </cell>
        </row>
        <row r="7040">
          <cell r="A7040">
            <v>999005450</v>
          </cell>
          <cell r="B7040" t="str">
            <v>DESPACHADOR HIGIENICO JUMBO</v>
          </cell>
          <cell r="C7040">
            <v>1</v>
          </cell>
          <cell r="D7040">
            <v>1</v>
          </cell>
          <cell r="E7040" t="str">
            <v>Sobre Pedido</v>
          </cell>
          <cell r="F7040">
            <v>42</v>
          </cell>
        </row>
        <row r="7041">
          <cell r="A7041">
            <v>999005458</v>
          </cell>
          <cell r="B7041" t="str">
            <v>SERVILLETERO UNA X UNA P/MESA</v>
          </cell>
          <cell r="C7041">
            <v>1</v>
          </cell>
          <cell r="D7041">
            <v>1</v>
          </cell>
          <cell r="E7041" t="str">
            <v>Sobre Pedido</v>
          </cell>
          <cell r="F7041">
            <v>14</v>
          </cell>
        </row>
        <row r="7042">
          <cell r="A7042">
            <v>999005459</v>
          </cell>
          <cell r="B7042" t="str">
            <v>DESPACHADOR HIGIENICO JUMBO JR</v>
          </cell>
          <cell r="C7042">
            <v>1</v>
          </cell>
          <cell r="D7042">
            <v>1</v>
          </cell>
          <cell r="E7042" t="str">
            <v>Sobre Pedido</v>
          </cell>
          <cell r="F7042">
            <v>14</v>
          </cell>
        </row>
        <row r="7043">
          <cell r="A7043">
            <v>999007101</v>
          </cell>
          <cell r="B7043" t="str">
            <v>TORK DESP HIG BOB MINI TWIN 1S</v>
          </cell>
          <cell r="C7043">
            <v>1</v>
          </cell>
          <cell r="D7043">
            <v>1</v>
          </cell>
          <cell r="E7043" t="str">
            <v>Sobre Pedido</v>
          </cell>
          <cell r="F7043">
            <v>28</v>
          </cell>
        </row>
        <row r="7044">
          <cell r="A7044">
            <v>999007102</v>
          </cell>
          <cell r="B7044" t="str">
            <v>TORK DESPACHADOR ELEVATION  MA</v>
          </cell>
          <cell r="C7044">
            <v>1</v>
          </cell>
          <cell r="D7044">
            <v>1</v>
          </cell>
          <cell r="E7044" t="str">
            <v>Sobre Pedido</v>
          </cell>
          <cell r="F7044">
            <v>28</v>
          </cell>
        </row>
        <row r="7045">
          <cell r="A7045">
            <v>999007103</v>
          </cell>
          <cell r="B7045" t="str">
            <v>TORK DESPACHADOR TOAM ROLLO SC</v>
          </cell>
          <cell r="C7045">
            <v>1</v>
          </cell>
          <cell r="D7045">
            <v>1</v>
          </cell>
          <cell r="E7045" t="str">
            <v>Sobre Pedido</v>
          </cell>
          <cell r="F7045">
            <v>28</v>
          </cell>
        </row>
        <row r="7046">
          <cell r="A7046">
            <v>999007104</v>
          </cell>
          <cell r="B7046" t="str">
            <v>TORK DESPACHADOR HIGH BOBINA</v>
          </cell>
          <cell r="C7046">
            <v>1</v>
          </cell>
          <cell r="D7046">
            <v>1</v>
          </cell>
          <cell r="E7046" t="str">
            <v>Sobre Pedido</v>
          </cell>
          <cell r="F7046">
            <v>28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nCompra (51)"/>
    </sheetNames>
    <sheetDataSet>
      <sheetData sheetId="0">
        <row r="2">
          <cell r="A2">
            <v>28</v>
          </cell>
          <cell r="B2" t="str">
            <v>KEY LD 4 LTS</v>
          </cell>
          <cell r="C2" t="str">
            <v>4.00 LT</v>
          </cell>
          <cell r="D2">
            <v>1</v>
          </cell>
          <cell r="E2">
            <v>43</v>
          </cell>
          <cell r="F2">
            <v>14</v>
          </cell>
          <cell r="G2">
            <v>2</v>
          </cell>
          <cell r="H2">
            <v>15</v>
          </cell>
          <cell r="I2">
            <v>85</v>
          </cell>
          <cell r="J2">
            <v>8</v>
          </cell>
          <cell r="K2">
            <v>12</v>
          </cell>
        </row>
        <row r="3">
          <cell r="A3">
            <v>29</v>
          </cell>
          <cell r="B3" t="str">
            <v>KEY LD 20 LTS P.ORIGEN: MEXICO</v>
          </cell>
          <cell r="C3" t="str">
            <v>20 LT</v>
          </cell>
          <cell r="D3">
            <v>14</v>
          </cell>
          <cell r="E3">
            <v>28</v>
          </cell>
          <cell r="F3">
            <v>37</v>
          </cell>
          <cell r="G3">
            <v>14</v>
          </cell>
          <cell r="H3">
            <v>23</v>
          </cell>
          <cell r="I3">
            <v>22</v>
          </cell>
          <cell r="J3">
            <v>6</v>
          </cell>
          <cell r="K3">
            <v>2</v>
          </cell>
        </row>
        <row r="4">
          <cell r="A4">
            <v>89</v>
          </cell>
          <cell r="B4" t="str">
            <v>KEY SOLV VDG 30 KGS</v>
          </cell>
          <cell r="C4" t="str">
            <v>30 KG</v>
          </cell>
          <cell r="D4">
            <v>3</v>
          </cell>
          <cell r="E4">
            <v>-2</v>
          </cell>
          <cell r="F4">
            <v>6</v>
          </cell>
          <cell r="G4">
            <v>0</v>
          </cell>
          <cell r="H4">
            <v>2</v>
          </cell>
          <cell r="I4">
            <v>7</v>
          </cell>
          <cell r="J4">
            <v>1</v>
          </cell>
          <cell r="K4">
            <v>2</v>
          </cell>
        </row>
        <row r="5">
          <cell r="A5">
            <v>124</v>
          </cell>
          <cell r="B5" t="str">
            <v>KEY LAVALOZA</v>
          </cell>
          <cell r="C5" t="str">
            <v>20.00 LT</v>
          </cell>
          <cell r="D5">
            <v>12</v>
          </cell>
          <cell r="E5">
            <v>13</v>
          </cell>
          <cell r="F5">
            <v>19</v>
          </cell>
          <cell r="G5">
            <v>10</v>
          </cell>
          <cell r="H5">
            <v>14</v>
          </cell>
          <cell r="I5">
            <v>21</v>
          </cell>
          <cell r="J5">
            <v>4</v>
          </cell>
          <cell r="K5">
            <v>6</v>
          </cell>
        </row>
        <row r="6">
          <cell r="A6">
            <v>143</v>
          </cell>
          <cell r="B6" t="str">
            <v>KEY LIMON 4 LTS</v>
          </cell>
          <cell r="C6" t="str">
            <v>4 LT</v>
          </cell>
          <cell r="D6">
            <v>8</v>
          </cell>
          <cell r="E6">
            <v>24</v>
          </cell>
          <cell r="F6">
            <v>14</v>
          </cell>
          <cell r="G6">
            <v>21</v>
          </cell>
          <cell r="H6">
            <v>17</v>
          </cell>
          <cell r="I6">
            <v>51</v>
          </cell>
          <cell r="J6">
            <v>4</v>
          </cell>
          <cell r="K6">
            <v>16</v>
          </cell>
        </row>
        <row r="7">
          <cell r="A7">
            <v>174</v>
          </cell>
          <cell r="B7" t="str">
            <v>KEY 1000 20 LTS</v>
          </cell>
          <cell r="C7" t="str">
            <v>20 LT</v>
          </cell>
          <cell r="D7">
            <v>103</v>
          </cell>
          <cell r="E7">
            <v>123</v>
          </cell>
          <cell r="F7">
            <v>110</v>
          </cell>
          <cell r="G7">
            <v>40</v>
          </cell>
          <cell r="H7">
            <v>94</v>
          </cell>
          <cell r="I7">
            <v>120</v>
          </cell>
          <cell r="J7">
            <v>20</v>
          </cell>
          <cell r="K7">
            <v>11</v>
          </cell>
        </row>
        <row r="8">
          <cell r="A8">
            <v>183</v>
          </cell>
          <cell r="B8" t="str">
            <v>KEY PINO 4 LTS</v>
          </cell>
          <cell r="C8" t="str">
            <v>4 LT</v>
          </cell>
          <cell r="D8">
            <v>0</v>
          </cell>
          <cell r="E8">
            <v>12</v>
          </cell>
          <cell r="F8">
            <v>6</v>
          </cell>
          <cell r="G8">
            <v>5</v>
          </cell>
          <cell r="H8">
            <v>6</v>
          </cell>
          <cell r="I8">
            <v>9</v>
          </cell>
          <cell r="J8">
            <v>4</v>
          </cell>
          <cell r="K8">
            <v>4</v>
          </cell>
        </row>
        <row r="9">
          <cell r="A9">
            <v>188</v>
          </cell>
          <cell r="B9" t="str">
            <v>KEY JABON CREMA ALMENDRAS</v>
          </cell>
          <cell r="C9" t="str">
            <v>4.00 LT</v>
          </cell>
          <cell r="D9">
            <v>14</v>
          </cell>
          <cell r="E9">
            <v>26</v>
          </cell>
          <cell r="F9">
            <v>28</v>
          </cell>
          <cell r="G9">
            <v>4</v>
          </cell>
          <cell r="H9">
            <v>18</v>
          </cell>
          <cell r="I9">
            <v>16</v>
          </cell>
          <cell r="J9">
            <v>12</v>
          </cell>
          <cell r="K9">
            <v>4</v>
          </cell>
        </row>
        <row r="10">
          <cell r="A10">
            <v>224</v>
          </cell>
          <cell r="B10" t="str">
            <v>KEY BIOACTIV 100</v>
          </cell>
          <cell r="C10" t="str">
            <v>20.00 LT</v>
          </cell>
          <cell r="D10">
            <v>34</v>
          </cell>
          <cell r="E10">
            <v>1</v>
          </cell>
          <cell r="F10">
            <v>6</v>
          </cell>
          <cell r="G10">
            <v>0</v>
          </cell>
          <cell r="H10">
            <v>10</v>
          </cell>
          <cell r="I10">
            <v>15</v>
          </cell>
          <cell r="J10">
            <v>20</v>
          </cell>
          <cell r="K10">
            <v>11</v>
          </cell>
        </row>
        <row r="11">
          <cell r="A11">
            <v>225</v>
          </cell>
          <cell r="B11" t="str">
            <v>KEY BIOACTIV 100</v>
          </cell>
          <cell r="C11" t="str">
            <v>200.00 LT</v>
          </cell>
          <cell r="D11">
            <v>6</v>
          </cell>
          <cell r="E11">
            <v>4</v>
          </cell>
          <cell r="F11">
            <v>4</v>
          </cell>
          <cell r="G11">
            <v>0</v>
          </cell>
          <cell r="H11">
            <v>4</v>
          </cell>
          <cell r="I11">
            <v>8</v>
          </cell>
          <cell r="J11">
            <v>0</v>
          </cell>
          <cell r="K11">
            <v>4</v>
          </cell>
        </row>
        <row r="12">
          <cell r="A12">
            <v>278</v>
          </cell>
          <cell r="B12" t="str">
            <v>KEY JABON LIQ. NEUTROLIM 4 LTS</v>
          </cell>
          <cell r="C12" t="str">
            <v>4 LT</v>
          </cell>
          <cell r="D12">
            <v>8</v>
          </cell>
          <cell r="E12">
            <v>12</v>
          </cell>
          <cell r="F12">
            <v>17</v>
          </cell>
          <cell r="G12">
            <v>2</v>
          </cell>
          <cell r="H12">
            <v>10</v>
          </cell>
          <cell r="I12">
            <v>64</v>
          </cell>
          <cell r="J12">
            <v>12</v>
          </cell>
          <cell r="K12">
            <v>12</v>
          </cell>
        </row>
        <row r="13">
          <cell r="A13">
            <v>471</v>
          </cell>
          <cell r="B13" t="str">
            <v>KEY ELECTROLUB AERO 0.3 KGS</v>
          </cell>
          <cell r="C13" t="str">
            <v>0.3 KG</v>
          </cell>
          <cell r="D13">
            <v>27</v>
          </cell>
          <cell r="E13">
            <v>33</v>
          </cell>
          <cell r="F13">
            <v>12</v>
          </cell>
          <cell r="G13">
            <v>21</v>
          </cell>
          <cell r="H13">
            <v>23</v>
          </cell>
          <cell r="I13">
            <v>21</v>
          </cell>
          <cell r="J13">
            <v>12</v>
          </cell>
          <cell r="K13">
            <v>12</v>
          </cell>
        </row>
        <row r="14">
          <cell r="A14">
            <v>477</v>
          </cell>
          <cell r="B14" t="str">
            <v>ECOSOLVETRON II 0.3 KGS</v>
          </cell>
          <cell r="C14" t="str">
            <v>0.3 KG</v>
          </cell>
          <cell r="D14">
            <v>238</v>
          </cell>
          <cell r="E14">
            <v>138</v>
          </cell>
          <cell r="F14">
            <v>99</v>
          </cell>
          <cell r="G14">
            <v>50</v>
          </cell>
          <cell r="H14">
            <v>131</v>
          </cell>
          <cell r="I14">
            <v>166</v>
          </cell>
          <cell r="J14">
            <v>0</v>
          </cell>
          <cell r="K14">
            <v>24</v>
          </cell>
        </row>
        <row r="15">
          <cell r="A15">
            <v>484</v>
          </cell>
          <cell r="B15" t="str">
            <v>KEY DLP A GRANEL 20 LTS</v>
          </cell>
          <cell r="C15" t="str">
            <v>20 LT</v>
          </cell>
          <cell r="D15">
            <v>0</v>
          </cell>
          <cell r="E15">
            <v>17</v>
          </cell>
          <cell r="F15">
            <v>0</v>
          </cell>
          <cell r="G15">
            <v>8</v>
          </cell>
          <cell r="H15">
            <v>6</v>
          </cell>
          <cell r="I15">
            <v>4</v>
          </cell>
          <cell r="J15">
            <v>0</v>
          </cell>
          <cell r="K15">
            <v>5</v>
          </cell>
        </row>
        <row r="16">
          <cell r="A16">
            <v>618</v>
          </cell>
          <cell r="B16" t="str">
            <v>KEY LAVALOZA BIO</v>
          </cell>
          <cell r="C16" t="str">
            <v>4.00 LT</v>
          </cell>
          <cell r="D16">
            <v>74</v>
          </cell>
          <cell r="E16">
            <v>68</v>
          </cell>
          <cell r="F16">
            <v>86</v>
          </cell>
          <cell r="G16">
            <v>13</v>
          </cell>
          <cell r="H16">
            <v>60</v>
          </cell>
          <cell r="I16">
            <v>52</v>
          </cell>
          <cell r="J16">
            <v>12</v>
          </cell>
          <cell r="K16">
            <v>16</v>
          </cell>
        </row>
        <row r="17">
          <cell r="A17">
            <v>829</v>
          </cell>
          <cell r="B17" t="str">
            <v>PRO DN 20 LTS</v>
          </cell>
          <cell r="C17" t="str">
            <v>20 LT</v>
          </cell>
          <cell r="D17">
            <v>8</v>
          </cell>
          <cell r="E17">
            <v>20</v>
          </cell>
          <cell r="F17">
            <v>14</v>
          </cell>
          <cell r="G17">
            <v>2</v>
          </cell>
          <cell r="H17">
            <v>11</v>
          </cell>
          <cell r="I17">
            <v>15</v>
          </cell>
          <cell r="J17">
            <v>0</v>
          </cell>
          <cell r="K17">
            <v>3</v>
          </cell>
        </row>
        <row r="18">
          <cell r="A18">
            <v>926</v>
          </cell>
          <cell r="B18" t="str">
            <v>BOTELLA DE PLASTICO 1 LT</v>
          </cell>
          <cell r="C18" t="str">
            <v>1 PZ</v>
          </cell>
          <cell r="D18">
            <v>422</v>
          </cell>
          <cell r="E18">
            <v>876</v>
          </cell>
          <cell r="F18">
            <v>331</v>
          </cell>
          <cell r="G18">
            <v>52</v>
          </cell>
          <cell r="H18">
            <v>420</v>
          </cell>
          <cell r="I18">
            <v>639</v>
          </cell>
          <cell r="J18">
            <v>0</v>
          </cell>
          <cell r="K18">
            <v>224</v>
          </cell>
        </row>
        <row r="19">
          <cell r="A19">
            <v>934</v>
          </cell>
          <cell r="B19" t="str">
            <v>PRO SH-1 20 LTS</v>
          </cell>
          <cell r="C19" t="str">
            <v>20 LT</v>
          </cell>
          <cell r="D19">
            <v>8</v>
          </cell>
          <cell r="E19">
            <v>11</v>
          </cell>
          <cell r="F19">
            <v>9</v>
          </cell>
          <cell r="G19">
            <v>3</v>
          </cell>
          <cell r="H19">
            <v>8</v>
          </cell>
          <cell r="I19">
            <v>10</v>
          </cell>
          <cell r="J19">
            <v>0</v>
          </cell>
          <cell r="K19">
            <v>1</v>
          </cell>
        </row>
        <row r="20">
          <cell r="A20">
            <v>1288</v>
          </cell>
          <cell r="B20" t="str">
            <v>REPUESTO MOP SECO 36" NAC ART. 6203</v>
          </cell>
          <cell r="C20" t="str">
            <v>1 PZ</v>
          </cell>
          <cell r="D20">
            <v>10</v>
          </cell>
          <cell r="E20">
            <v>32</v>
          </cell>
          <cell r="F20">
            <v>59</v>
          </cell>
          <cell r="G20">
            <v>0</v>
          </cell>
          <cell r="H20">
            <v>25</v>
          </cell>
          <cell r="I20">
            <v>34</v>
          </cell>
          <cell r="J20">
            <v>12</v>
          </cell>
          <cell r="K20">
            <v>24</v>
          </cell>
        </row>
        <row r="21">
          <cell r="A21">
            <v>1364</v>
          </cell>
          <cell r="B21" t="str">
            <v>KEY AROMATIZANTE MANZANA S/B</v>
          </cell>
          <cell r="C21" t="str">
            <v>20.00 LT</v>
          </cell>
          <cell r="D21">
            <v>71</v>
          </cell>
          <cell r="E21">
            <v>29</v>
          </cell>
          <cell r="F21">
            <v>62</v>
          </cell>
          <cell r="G21">
            <v>28</v>
          </cell>
          <cell r="H21">
            <v>48</v>
          </cell>
          <cell r="I21">
            <v>51</v>
          </cell>
          <cell r="J21">
            <v>0</v>
          </cell>
          <cell r="K21">
            <v>33</v>
          </cell>
        </row>
        <row r="22">
          <cell r="A22">
            <v>1591</v>
          </cell>
          <cell r="B22" t="str">
            <v>PISTOLA ATOMIZADORA GRANDE ITEM 3333 B/W</v>
          </cell>
          <cell r="C22" t="str">
            <v>1.00 PZ</v>
          </cell>
          <cell r="D22">
            <v>75</v>
          </cell>
          <cell r="E22">
            <v>192</v>
          </cell>
          <cell r="F22">
            <v>85</v>
          </cell>
          <cell r="G22">
            <v>2</v>
          </cell>
          <cell r="H22">
            <v>88</v>
          </cell>
          <cell r="I22">
            <v>261</v>
          </cell>
          <cell r="J22">
            <v>0</v>
          </cell>
          <cell r="K22">
            <v>77</v>
          </cell>
        </row>
        <row r="23">
          <cell r="A23">
            <v>1631</v>
          </cell>
          <cell r="B23" t="str">
            <v>KEY ODOCONTROL NATURALEZA ALTA CONCENTRACION TAIL</v>
          </cell>
          <cell r="C23" t="str">
            <v>1 PZ</v>
          </cell>
          <cell r="D23">
            <v>22</v>
          </cell>
          <cell r="E23">
            <v>133</v>
          </cell>
          <cell r="F23">
            <v>200</v>
          </cell>
          <cell r="G23">
            <v>32</v>
          </cell>
          <cell r="H23">
            <v>97</v>
          </cell>
          <cell r="I23">
            <v>83</v>
          </cell>
          <cell r="J23">
            <v>0</v>
          </cell>
          <cell r="K23">
            <v>12</v>
          </cell>
        </row>
        <row r="24">
          <cell r="A24">
            <v>1632</v>
          </cell>
          <cell r="B24" t="str">
            <v>KEY ODOCONTROL MANANTIAL ALTA CONCENTRACION TAIL</v>
          </cell>
          <cell r="C24" t="str">
            <v>1 PZ</v>
          </cell>
          <cell r="D24">
            <v>509</v>
          </cell>
          <cell r="E24">
            <v>209</v>
          </cell>
          <cell r="F24">
            <v>255</v>
          </cell>
          <cell r="G24">
            <v>283</v>
          </cell>
          <cell r="H24">
            <v>314</v>
          </cell>
          <cell r="I24">
            <v>147</v>
          </cell>
          <cell r="J24">
            <v>0</v>
          </cell>
          <cell r="K24">
            <v>12</v>
          </cell>
        </row>
        <row r="25">
          <cell r="A25">
            <v>1659</v>
          </cell>
          <cell r="B25" t="str">
            <v>BLANQUEADOR 450 20 LT</v>
          </cell>
          <cell r="C25" t="str">
            <v>20.00 LT</v>
          </cell>
          <cell r="D25">
            <v>30</v>
          </cell>
          <cell r="E25">
            <v>17</v>
          </cell>
          <cell r="F25">
            <v>26</v>
          </cell>
          <cell r="G25">
            <v>2</v>
          </cell>
          <cell r="H25">
            <v>19</v>
          </cell>
          <cell r="I25">
            <v>32</v>
          </cell>
          <cell r="J25">
            <v>0</v>
          </cell>
          <cell r="K25">
            <v>7</v>
          </cell>
        </row>
        <row r="26">
          <cell r="A26">
            <v>1663</v>
          </cell>
          <cell r="B26" t="str">
            <v>KEY AEROSOL PRIMAVERA 2 OZ (7638)</v>
          </cell>
          <cell r="C26" t="str">
            <v>1 PZ</v>
          </cell>
          <cell r="D26">
            <v>83</v>
          </cell>
          <cell r="E26">
            <v>44</v>
          </cell>
          <cell r="F26">
            <v>110</v>
          </cell>
          <cell r="G26">
            <v>15</v>
          </cell>
          <cell r="H26">
            <v>63</v>
          </cell>
          <cell r="I26">
            <v>58</v>
          </cell>
          <cell r="J26">
            <v>0</v>
          </cell>
          <cell r="K26">
            <v>12</v>
          </cell>
        </row>
        <row r="27">
          <cell r="A27">
            <v>1733</v>
          </cell>
          <cell r="B27" t="str">
            <v>TELAS LIMPIADORAS P/ACERO INOX (BOTES C/40)</v>
          </cell>
          <cell r="C27" t="str">
            <v>1.00 PZ</v>
          </cell>
          <cell r="D27">
            <v>48</v>
          </cell>
          <cell r="E27">
            <v>60</v>
          </cell>
          <cell r="F27">
            <v>47</v>
          </cell>
          <cell r="G27">
            <v>26</v>
          </cell>
          <cell r="H27">
            <v>45</v>
          </cell>
          <cell r="I27">
            <v>2</v>
          </cell>
          <cell r="J27">
            <v>12</v>
          </cell>
          <cell r="K27">
            <v>96</v>
          </cell>
        </row>
        <row r="28">
          <cell r="A28">
            <v>1884</v>
          </cell>
          <cell r="B28" t="str">
            <v>KEY LUMEN ANTIESTATICO 20 LTS</v>
          </cell>
          <cell r="C28" t="str">
            <v>20 LT</v>
          </cell>
          <cell r="D28">
            <v>1</v>
          </cell>
          <cell r="E28">
            <v>0</v>
          </cell>
          <cell r="F28">
            <v>2</v>
          </cell>
          <cell r="G28">
            <v>0</v>
          </cell>
          <cell r="H28">
            <v>1</v>
          </cell>
          <cell r="I28">
            <v>4</v>
          </cell>
          <cell r="J28">
            <v>0</v>
          </cell>
          <cell r="K28">
            <v>1</v>
          </cell>
        </row>
        <row r="29">
          <cell r="A29">
            <v>2054</v>
          </cell>
          <cell r="B29" t="str">
            <v>ECOSOLV 100 20 LTS</v>
          </cell>
          <cell r="C29" t="str">
            <v>20.00 LT</v>
          </cell>
          <cell r="D29">
            <v>115</v>
          </cell>
          <cell r="E29">
            <v>104</v>
          </cell>
          <cell r="F29">
            <v>60</v>
          </cell>
          <cell r="G29">
            <v>39</v>
          </cell>
          <cell r="H29">
            <v>80</v>
          </cell>
          <cell r="I29">
            <v>168</v>
          </cell>
          <cell r="J29">
            <v>10</v>
          </cell>
          <cell r="K29">
            <v>1</v>
          </cell>
        </row>
        <row r="30">
          <cell r="A30">
            <v>2068</v>
          </cell>
          <cell r="B30" t="str">
            <v>KEY LIMPIABAÑOS SEG.EN MARMOL 4 LT</v>
          </cell>
          <cell r="C30" t="str">
            <v>4 LT</v>
          </cell>
          <cell r="D30">
            <v>41</v>
          </cell>
          <cell r="E30">
            <v>20</v>
          </cell>
          <cell r="F30">
            <v>8</v>
          </cell>
          <cell r="G30">
            <v>0</v>
          </cell>
          <cell r="H30">
            <v>17</v>
          </cell>
          <cell r="I30">
            <v>22</v>
          </cell>
          <cell r="J30">
            <v>0</v>
          </cell>
          <cell r="K30">
            <v>4</v>
          </cell>
        </row>
        <row r="31">
          <cell r="A31">
            <v>2084</v>
          </cell>
          <cell r="B31" t="str">
            <v>ECOSOLV 120 H</v>
          </cell>
          <cell r="C31" t="str">
            <v>20.00 LT</v>
          </cell>
          <cell r="D31">
            <v>6</v>
          </cell>
          <cell r="E31">
            <v>7</v>
          </cell>
          <cell r="F31">
            <v>0</v>
          </cell>
          <cell r="G31">
            <v>0</v>
          </cell>
          <cell r="H31">
            <v>3</v>
          </cell>
          <cell r="I31">
            <v>0</v>
          </cell>
          <cell r="J31">
            <v>0</v>
          </cell>
          <cell r="K31">
            <v>3</v>
          </cell>
        </row>
        <row r="32">
          <cell r="A32">
            <v>2098</v>
          </cell>
          <cell r="B32" t="str">
            <v>KEY JABON ANTIPLOMO</v>
          </cell>
          <cell r="C32" t="str">
            <v>4 LT</v>
          </cell>
          <cell r="D32">
            <v>3</v>
          </cell>
          <cell r="E32">
            <v>254</v>
          </cell>
          <cell r="F32">
            <v>82</v>
          </cell>
          <cell r="G32">
            <v>73</v>
          </cell>
          <cell r="H32">
            <v>103</v>
          </cell>
          <cell r="I32">
            <v>82</v>
          </cell>
          <cell r="J32">
            <v>12</v>
          </cell>
          <cell r="K32">
            <v>24</v>
          </cell>
        </row>
        <row r="33">
          <cell r="A33">
            <v>2140</v>
          </cell>
          <cell r="B33" t="str">
            <v>KEY JABON LIQ. NEUTROLIM</v>
          </cell>
          <cell r="C33" t="str">
            <v>0.80 LT</v>
          </cell>
          <cell r="D33">
            <v>48</v>
          </cell>
          <cell r="E33">
            <v>42</v>
          </cell>
          <cell r="F33">
            <v>107</v>
          </cell>
          <cell r="G33">
            <v>0</v>
          </cell>
          <cell r="H33">
            <v>49</v>
          </cell>
          <cell r="I33">
            <v>54</v>
          </cell>
          <cell r="J33">
            <v>0</v>
          </cell>
          <cell r="K33">
            <v>12</v>
          </cell>
        </row>
        <row r="34">
          <cell r="A34">
            <v>2194</v>
          </cell>
          <cell r="B34" t="str">
            <v>KEY JABÓN ESPUMA ALMENDRAS CARTUCHO 1</v>
          </cell>
          <cell r="C34" t="str">
            <v>1.00 LT</v>
          </cell>
          <cell r="D34">
            <v>60</v>
          </cell>
          <cell r="E34">
            <v>180</v>
          </cell>
          <cell r="F34">
            <v>120</v>
          </cell>
          <cell r="G34">
            <v>41</v>
          </cell>
          <cell r="H34">
            <v>100</v>
          </cell>
          <cell r="I34">
            <v>100</v>
          </cell>
          <cell r="J34">
            <v>0</v>
          </cell>
          <cell r="K34">
            <v>15</v>
          </cell>
        </row>
        <row r="35">
          <cell r="A35">
            <v>2195</v>
          </cell>
          <cell r="B35" t="str">
            <v>KEY JABÓN ESPUMA ROCÍO CARTUCHO 1</v>
          </cell>
          <cell r="C35" t="str">
            <v>1.00 LT</v>
          </cell>
          <cell r="D35">
            <v>38</v>
          </cell>
          <cell r="E35">
            <v>56</v>
          </cell>
          <cell r="F35">
            <v>67</v>
          </cell>
          <cell r="G35">
            <v>8</v>
          </cell>
          <cell r="H35">
            <v>42</v>
          </cell>
          <cell r="I35">
            <v>44</v>
          </cell>
          <cell r="J35">
            <v>0</v>
          </cell>
          <cell r="K35">
            <v>3</v>
          </cell>
        </row>
        <row r="36">
          <cell r="A36">
            <v>2196</v>
          </cell>
          <cell r="B36" t="str">
            <v>KEY ESPUMA ANTIBACTERIAL CARTU CHO 1 LT.</v>
          </cell>
          <cell r="C36" t="str">
            <v>1 LT</v>
          </cell>
          <cell r="D36">
            <v>176</v>
          </cell>
          <cell r="E36">
            <v>216</v>
          </cell>
          <cell r="F36">
            <v>273</v>
          </cell>
          <cell r="G36">
            <v>63</v>
          </cell>
          <cell r="H36">
            <v>182</v>
          </cell>
          <cell r="I36">
            <v>208</v>
          </cell>
          <cell r="J36">
            <v>0</v>
          </cell>
          <cell r="K36">
            <v>15</v>
          </cell>
        </row>
        <row r="37">
          <cell r="A37">
            <v>2197</v>
          </cell>
          <cell r="B37" t="str">
            <v>KEY DERM-O-WIPE ESPUMA CARTUCH 1 LT.</v>
          </cell>
          <cell r="C37" t="str">
            <v>1 LT</v>
          </cell>
          <cell r="D37">
            <v>70</v>
          </cell>
          <cell r="E37">
            <v>57</v>
          </cell>
          <cell r="F37">
            <v>57</v>
          </cell>
          <cell r="G37">
            <v>27</v>
          </cell>
          <cell r="H37">
            <v>53</v>
          </cell>
          <cell r="I37">
            <v>41</v>
          </cell>
          <cell r="J37">
            <v>0</v>
          </cell>
          <cell r="K37">
            <v>12</v>
          </cell>
        </row>
        <row r="38">
          <cell r="A38">
            <v>2224</v>
          </cell>
          <cell r="B38" t="str">
            <v>KEY BIODIGESTOR 20 LTS.</v>
          </cell>
          <cell r="C38" t="str">
            <v>20 LT</v>
          </cell>
          <cell r="D38">
            <v>16</v>
          </cell>
          <cell r="E38">
            <v>9</v>
          </cell>
          <cell r="F38">
            <v>13</v>
          </cell>
          <cell r="G38">
            <v>4</v>
          </cell>
          <cell r="H38">
            <v>10</v>
          </cell>
          <cell r="I38">
            <v>12</v>
          </cell>
          <cell r="J38">
            <v>0</v>
          </cell>
          <cell r="K38">
            <v>1</v>
          </cell>
        </row>
        <row r="39">
          <cell r="A39">
            <v>2252</v>
          </cell>
          <cell r="B39" t="str">
            <v>KEY ABRILLANTADOR 1 LT.</v>
          </cell>
          <cell r="C39" t="str">
            <v>1 LT</v>
          </cell>
          <cell r="D39">
            <v>27</v>
          </cell>
          <cell r="E39">
            <v>58</v>
          </cell>
          <cell r="F39">
            <v>51</v>
          </cell>
          <cell r="G39">
            <v>5</v>
          </cell>
          <cell r="H39">
            <v>35</v>
          </cell>
          <cell r="I39">
            <v>59</v>
          </cell>
          <cell r="J39">
            <v>12</v>
          </cell>
          <cell r="K39">
            <v>12</v>
          </cell>
        </row>
        <row r="40">
          <cell r="A40">
            <v>2254</v>
          </cell>
          <cell r="B40" t="str">
            <v>KEY ABRILLANTADOR 20 LTS.</v>
          </cell>
          <cell r="C40" t="str">
            <v>20 LT</v>
          </cell>
          <cell r="D40">
            <v>2</v>
          </cell>
          <cell r="E40">
            <v>0</v>
          </cell>
          <cell r="F40">
            <v>2</v>
          </cell>
          <cell r="G40">
            <v>1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</row>
        <row r="41">
          <cell r="A41">
            <v>2494</v>
          </cell>
          <cell r="B41" t="str">
            <v>KEY SUPER D</v>
          </cell>
          <cell r="C41" t="str">
            <v>20.00 LT</v>
          </cell>
          <cell r="D41">
            <v>18</v>
          </cell>
          <cell r="E41">
            <v>36</v>
          </cell>
          <cell r="F41">
            <v>48</v>
          </cell>
          <cell r="G41">
            <v>9</v>
          </cell>
          <cell r="H41">
            <v>28</v>
          </cell>
          <cell r="I41">
            <v>39</v>
          </cell>
          <cell r="J41">
            <v>10</v>
          </cell>
          <cell r="K41">
            <v>3</v>
          </cell>
        </row>
        <row r="42">
          <cell r="A42">
            <v>2633</v>
          </cell>
          <cell r="B42" t="str">
            <v>GERM-O- QUAT PLUS</v>
          </cell>
          <cell r="C42" t="str">
            <v>4.00 LT</v>
          </cell>
          <cell r="D42">
            <v>22</v>
          </cell>
          <cell r="E42">
            <v>17</v>
          </cell>
          <cell r="F42">
            <v>7</v>
          </cell>
          <cell r="G42">
            <v>10</v>
          </cell>
          <cell r="H42">
            <v>14</v>
          </cell>
          <cell r="I42">
            <v>27</v>
          </cell>
          <cell r="J42">
            <v>0</v>
          </cell>
          <cell r="K42">
            <v>16</v>
          </cell>
        </row>
        <row r="43">
          <cell r="A43">
            <v>2668</v>
          </cell>
          <cell r="B43" t="str">
            <v>KEY SAN-O-DERM 4 LTS</v>
          </cell>
          <cell r="C43" t="str">
            <v>4 LT</v>
          </cell>
          <cell r="D43">
            <v>55</v>
          </cell>
          <cell r="E43">
            <v>30</v>
          </cell>
          <cell r="F43">
            <v>40</v>
          </cell>
          <cell r="G43">
            <v>11</v>
          </cell>
          <cell r="H43">
            <v>34</v>
          </cell>
          <cell r="I43">
            <v>57</v>
          </cell>
          <cell r="J43">
            <v>8</v>
          </cell>
          <cell r="K43">
            <v>4</v>
          </cell>
        </row>
        <row r="44">
          <cell r="A44">
            <v>2895</v>
          </cell>
          <cell r="B44" t="str">
            <v>KEY AEROSAN AEROSOL 300 GR</v>
          </cell>
          <cell r="C44" t="str">
            <v>0.30 LT</v>
          </cell>
          <cell r="D44">
            <v>0</v>
          </cell>
          <cell r="E44">
            <v>4</v>
          </cell>
          <cell r="F44">
            <v>26</v>
          </cell>
          <cell r="G44">
            <v>6</v>
          </cell>
          <cell r="H44">
            <v>9</v>
          </cell>
          <cell r="I44">
            <v>26</v>
          </cell>
          <cell r="J44">
            <v>0</v>
          </cell>
          <cell r="K44">
            <v>12</v>
          </cell>
        </row>
        <row r="45">
          <cell r="A45">
            <v>3387</v>
          </cell>
          <cell r="B45" t="str">
            <v>BOLSA BAJA DENS.TRANSP.50X70CM P/25 KG.</v>
          </cell>
          <cell r="C45" t="str">
            <v>1 EA</v>
          </cell>
          <cell r="D45">
            <v>0</v>
          </cell>
          <cell r="E45">
            <v>0</v>
          </cell>
          <cell r="F45">
            <v>4</v>
          </cell>
          <cell r="G45">
            <v>-1</v>
          </cell>
          <cell r="H45">
            <v>1</v>
          </cell>
          <cell r="I45">
            <v>10</v>
          </cell>
          <cell r="J45">
            <v>0</v>
          </cell>
          <cell r="K45">
            <v>7</v>
          </cell>
        </row>
        <row r="46">
          <cell r="A46">
            <v>3389</v>
          </cell>
          <cell r="B46" t="str">
            <v>BOLSA BAJA DENS.TRANSP.90X120C P/25 KG.</v>
          </cell>
          <cell r="C46" t="str">
            <v>1 EA</v>
          </cell>
          <cell r="D46">
            <v>0</v>
          </cell>
          <cell r="E46">
            <v>2</v>
          </cell>
          <cell r="F46">
            <v>0</v>
          </cell>
          <cell r="G46">
            <v>0</v>
          </cell>
          <cell r="H46">
            <v>0</v>
          </cell>
          <cell r="I46">
            <v>8</v>
          </cell>
          <cell r="J46">
            <v>0</v>
          </cell>
          <cell r="K46">
            <v>14</v>
          </cell>
        </row>
        <row r="47">
          <cell r="A47">
            <v>3924</v>
          </cell>
          <cell r="B47" t="str">
            <v>GUANTE ROJO CLASICO TALLA 8 (1 PAR)</v>
          </cell>
          <cell r="C47" t="str">
            <v>1.00 EA</v>
          </cell>
          <cell r="D47">
            <v>84</v>
          </cell>
          <cell r="E47">
            <v>113</v>
          </cell>
          <cell r="F47">
            <v>56</v>
          </cell>
          <cell r="G47">
            <v>22</v>
          </cell>
          <cell r="H47">
            <v>69</v>
          </cell>
          <cell r="I47">
            <v>142</v>
          </cell>
          <cell r="J47">
            <v>0</v>
          </cell>
          <cell r="K47">
            <v>40</v>
          </cell>
        </row>
        <row r="48">
          <cell r="A48">
            <v>4633</v>
          </cell>
          <cell r="B48" t="str">
            <v>DESINF. DE FRUTAS Y VERDURAS</v>
          </cell>
          <cell r="C48" t="str">
            <v>4.00 LT</v>
          </cell>
          <cell r="D48">
            <v>41</v>
          </cell>
          <cell r="E48">
            <v>23</v>
          </cell>
          <cell r="F48">
            <v>25</v>
          </cell>
          <cell r="G48">
            <v>14</v>
          </cell>
          <cell r="H48">
            <v>26</v>
          </cell>
          <cell r="I48">
            <v>29</v>
          </cell>
          <cell r="J48">
            <v>0</v>
          </cell>
          <cell r="K48">
            <v>4</v>
          </cell>
        </row>
        <row r="49">
          <cell r="A49">
            <v>4656</v>
          </cell>
          <cell r="B49" t="str">
            <v>LIMP. DE TABLAS DE CORTE</v>
          </cell>
          <cell r="C49" t="str">
            <v>4.00 LT</v>
          </cell>
          <cell r="D49">
            <v>9</v>
          </cell>
          <cell r="E49">
            <v>2</v>
          </cell>
          <cell r="F49">
            <v>5</v>
          </cell>
          <cell r="G49">
            <v>5</v>
          </cell>
          <cell r="H49">
            <v>5</v>
          </cell>
          <cell r="I49">
            <v>2</v>
          </cell>
          <cell r="J49">
            <v>8</v>
          </cell>
          <cell r="K49">
            <v>4</v>
          </cell>
        </row>
        <row r="50">
          <cell r="A50">
            <v>6114</v>
          </cell>
          <cell r="B50" t="str">
            <v>KEY TRIPLE ACCION PARAISO S/B</v>
          </cell>
          <cell r="C50" t="str">
            <v>20.00 LT</v>
          </cell>
          <cell r="D50">
            <v>7</v>
          </cell>
          <cell r="E50">
            <v>7</v>
          </cell>
          <cell r="F50">
            <v>20</v>
          </cell>
          <cell r="G50">
            <v>4</v>
          </cell>
          <cell r="H50">
            <v>10</v>
          </cell>
          <cell r="I50">
            <v>9</v>
          </cell>
          <cell r="J50">
            <v>2</v>
          </cell>
          <cell r="K50">
            <v>1</v>
          </cell>
        </row>
        <row r="51">
          <cell r="A51">
            <v>6118</v>
          </cell>
          <cell r="B51" t="str">
            <v>KEY PARAISO 4 LTS.</v>
          </cell>
          <cell r="C51" t="str">
            <v>4 LT</v>
          </cell>
          <cell r="D51">
            <v>29</v>
          </cell>
          <cell r="E51">
            <v>24</v>
          </cell>
          <cell r="F51">
            <v>38</v>
          </cell>
          <cell r="G51">
            <v>29</v>
          </cell>
          <cell r="H51">
            <v>30</v>
          </cell>
          <cell r="I51">
            <v>35</v>
          </cell>
          <cell r="J51">
            <v>20</v>
          </cell>
          <cell r="K51">
            <v>12</v>
          </cell>
        </row>
        <row r="52">
          <cell r="A52">
            <v>6123</v>
          </cell>
          <cell r="B52" t="str">
            <v>KEY JABON ESPUMA ALMENDRAS</v>
          </cell>
          <cell r="C52" t="str">
            <v>4.00 LT</v>
          </cell>
          <cell r="D52">
            <v>1168</v>
          </cell>
          <cell r="E52">
            <v>1078</v>
          </cell>
          <cell r="F52">
            <v>980</v>
          </cell>
          <cell r="G52">
            <v>109</v>
          </cell>
          <cell r="H52">
            <v>834</v>
          </cell>
          <cell r="I52">
            <v>1407</v>
          </cell>
          <cell r="J52">
            <v>0</v>
          </cell>
          <cell r="K52">
            <v>120</v>
          </cell>
        </row>
        <row r="53">
          <cell r="A53">
            <v>6128</v>
          </cell>
          <cell r="B53" t="str">
            <v>KEY JABON ESPUMA ROCIO 4 LT</v>
          </cell>
          <cell r="C53" t="str">
            <v>4.00 LT</v>
          </cell>
          <cell r="D53">
            <v>334</v>
          </cell>
          <cell r="E53">
            <v>365</v>
          </cell>
          <cell r="F53">
            <v>444</v>
          </cell>
          <cell r="G53">
            <v>99</v>
          </cell>
          <cell r="H53">
            <v>310</v>
          </cell>
          <cell r="I53">
            <v>318</v>
          </cell>
          <cell r="J53">
            <v>0</v>
          </cell>
          <cell r="K53">
            <v>16</v>
          </cell>
        </row>
        <row r="54">
          <cell r="A54">
            <v>6313</v>
          </cell>
          <cell r="B54" t="str">
            <v>LAVANCE 100</v>
          </cell>
          <cell r="C54" t="str">
            <v>4.00 LT</v>
          </cell>
          <cell r="D54">
            <v>50</v>
          </cell>
          <cell r="E54">
            <v>44</v>
          </cell>
          <cell r="F54">
            <v>46</v>
          </cell>
          <cell r="G54">
            <v>9</v>
          </cell>
          <cell r="H54">
            <v>37</v>
          </cell>
          <cell r="I54">
            <v>32</v>
          </cell>
          <cell r="J54">
            <v>20</v>
          </cell>
          <cell r="K54">
            <v>4</v>
          </cell>
        </row>
        <row r="55">
          <cell r="A55">
            <v>6323</v>
          </cell>
          <cell r="B55" t="str">
            <v>LAVANCE 125</v>
          </cell>
          <cell r="C55" t="str">
            <v>3.50 KG</v>
          </cell>
          <cell r="D55">
            <v>9</v>
          </cell>
          <cell r="E55">
            <v>0</v>
          </cell>
          <cell r="F55">
            <v>3</v>
          </cell>
          <cell r="G55">
            <v>0</v>
          </cell>
          <cell r="H55">
            <v>3</v>
          </cell>
          <cell r="I55">
            <v>5</v>
          </cell>
          <cell r="J55">
            <v>0</v>
          </cell>
          <cell r="K55">
            <v>1</v>
          </cell>
        </row>
        <row r="56">
          <cell r="A56">
            <v>6338</v>
          </cell>
          <cell r="B56" t="str">
            <v>KEY DESINCRUSTANTE 4 LTS</v>
          </cell>
          <cell r="C56" t="str">
            <v>4 LT</v>
          </cell>
          <cell r="D56">
            <v>99</v>
          </cell>
          <cell r="E56">
            <v>56</v>
          </cell>
          <cell r="F56">
            <v>83</v>
          </cell>
          <cell r="G56">
            <v>21</v>
          </cell>
          <cell r="H56">
            <v>65</v>
          </cell>
          <cell r="I56">
            <v>77</v>
          </cell>
          <cell r="J56">
            <v>20</v>
          </cell>
          <cell r="K56">
            <v>12</v>
          </cell>
        </row>
        <row r="57">
          <cell r="A57">
            <v>6363</v>
          </cell>
          <cell r="B57" t="str">
            <v>KEY DESINCRUSTANTE PLUS 4 LT.</v>
          </cell>
          <cell r="C57" t="str">
            <v>4 LT</v>
          </cell>
          <cell r="D57">
            <v>45</v>
          </cell>
          <cell r="E57">
            <v>43</v>
          </cell>
          <cell r="F57">
            <v>38</v>
          </cell>
          <cell r="G57">
            <v>0</v>
          </cell>
          <cell r="H57">
            <v>32</v>
          </cell>
          <cell r="I57">
            <v>70</v>
          </cell>
          <cell r="J57">
            <v>0</v>
          </cell>
          <cell r="K57">
            <v>44</v>
          </cell>
        </row>
        <row r="58">
          <cell r="A58">
            <v>6369</v>
          </cell>
          <cell r="B58" t="str">
            <v>DESENGRASANTE PLUS</v>
          </cell>
          <cell r="C58" t="str">
            <v>20.00 LT</v>
          </cell>
          <cell r="D58">
            <v>49</v>
          </cell>
          <cell r="E58">
            <v>46</v>
          </cell>
          <cell r="F58">
            <v>39</v>
          </cell>
          <cell r="G58">
            <v>26</v>
          </cell>
          <cell r="H58">
            <v>40</v>
          </cell>
          <cell r="I58">
            <v>34</v>
          </cell>
          <cell r="J58">
            <v>6</v>
          </cell>
          <cell r="K58">
            <v>24</v>
          </cell>
        </row>
        <row r="59">
          <cell r="A59">
            <v>6373</v>
          </cell>
          <cell r="B59" t="str">
            <v>KEY LAVALOZA PASTA 3.5 KGS</v>
          </cell>
          <cell r="C59" t="str">
            <v>3.5 KG</v>
          </cell>
          <cell r="D59">
            <v>26</v>
          </cell>
          <cell r="E59">
            <v>31</v>
          </cell>
          <cell r="F59">
            <v>26</v>
          </cell>
          <cell r="G59">
            <v>6</v>
          </cell>
          <cell r="H59">
            <v>22</v>
          </cell>
          <cell r="I59">
            <v>19</v>
          </cell>
          <cell r="J59">
            <v>12</v>
          </cell>
          <cell r="K59">
            <v>7</v>
          </cell>
        </row>
        <row r="60">
          <cell r="A60">
            <v>6378</v>
          </cell>
          <cell r="B60" t="str">
            <v>KEY LAVALOZA PASTA PLUS 3.5 KG</v>
          </cell>
          <cell r="C60" t="str">
            <v>3.5 KG</v>
          </cell>
          <cell r="D60">
            <v>76</v>
          </cell>
          <cell r="E60">
            <v>76</v>
          </cell>
          <cell r="F60">
            <v>84</v>
          </cell>
          <cell r="G60">
            <v>33</v>
          </cell>
          <cell r="H60">
            <v>67</v>
          </cell>
          <cell r="I60">
            <v>106</v>
          </cell>
          <cell r="J60">
            <v>6</v>
          </cell>
          <cell r="K60">
            <v>9</v>
          </cell>
        </row>
        <row r="61">
          <cell r="A61">
            <v>6423</v>
          </cell>
          <cell r="B61" t="str">
            <v>KEY LIMP.PARRILLAS (PASO 1) 4L</v>
          </cell>
          <cell r="C61" t="str">
            <v>4 LT</v>
          </cell>
          <cell r="D61">
            <v>201</v>
          </cell>
          <cell r="E61">
            <v>153</v>
          </cell>
          <cell r="F61">
            <v>172</v>
          </cell>
          <cell r="G61">
            <v>83</v>
          </cell>
          <cell r="H61">
            <v>152</v>
          </cell>
          <cell r="I61">
            <v>221</v>
          </cell>
          <cell r="J61">
            <v>0</v>
          </cell>
          <cell r="K61">
            <v>28</v>
          </cell>
        </row>
        <row r="62">
          <cell r="A62">
            <v>6428</v>
          </cell>
          <cell r="B62" t="str">
            <v>KEY LIMP.PARRILLAS (PASO 2) 4L</v>
          </cell>
          <cell r="C62" t="str">
            <v>4 LT</v>
          </cell>
          <cell r="D62">
            <v>64</v>
          </cell>
          <cell r="E62">
            <v>63</v>
          </cell>
          <cell r="F62">
            <v>99</v>
          </cell>
          <cell r="G62">
            <v>25</v>
          </cell>
          <cell r="H62">
            <v>63</v>
          </cell>
          <cell r="I62">
            <v>99</v>
          </cell>
          <cell r="J62">
            <v>16</v>
          </cell>
          <cell r="K62">
            <v>16</v>
          </cell>
        </row>
        <row r="63">
          <cell r="A63">
            <v>6433</v>
          </cell>
          <cell r="B63" t="str">
            <v>LAVANCE 145 4L</v>
          </cell>
          <cell r="C63" t="str">
            <v>4.00 LT</v>
          </cell>
          <cell r="D63">
            <v>37</v>
          </cell>
          <cell r="E63">
            <v>8</v>
          </cell>
          <cell r="F63">
            <v>29</v>
          </cell>
          <cell r="G63">
            <v>4</v>
          </cell>
          <cell r="H63">
            <v>20</v>
          </cell>
          <cell r="I63">
            <v>25</v>
          </cell>
          <cell r="J63">
            <v>8</v>
          </cell>
          <cell r="K63">
            <v>4</v>
          </cell>
        </row>
        <row r="64">
          <cell r="A64">
            <v>6539</v>
          </cell>
          <cell r="B64" t="str">
            <v>FOM 300 20 LTS</v>
          </cell>
          <cell r="C64" t="str">
            <v>20.00 LT</v>
          </cell>
          <cell r="D64">
            <v>8</v>
          </cell>
          <cell r="E64">
            <v>6</v>
          </cell>
          <cell r="F64">
            <v>4</v>
          </cell>
          <cell r="G64">
            <v>3</v>
          </cell>
          <cell r="H64">
            <v>5</v>
          </cell>
          <cell r="I64">
            <v>8</v>
          </cell>
          <cell r="J64">
            <v>5</v>
          </cell>
          <cell r="K64">
            <v>8</v>
          </cell>
        </row>
        <row r="65">
          <cell r="A65">
            <v>6698</v>
          </cell>
          <cell r="B65" t="str">
            <v>SANI 300 4 LTS</v>
          </cell>
          <cell r="C65" t="str">
            <v>4.00 LT</v>
          </cell>
          <cell r="D65">
            <v>4</v>
          </cell>
          <cell r="E65">
            <v>9</v>
          </cell>
          <cell r="F65">
            <v>11</v>
          </cell>
          <cell r="G65">
            <v>5</v>
          </cell>
          <cell r="H65">
            <v>7</v>
          </cell>
          <cell r="I65">
            <v>-1</v>
          </cell>
          <cell r="J65">
            <v>0</v>
          </cell>
          <cell r="K65">
            <v>8</v>
          </cell>
        </row>
        <row r="66">
          <cell r="A66">
            <v>6944</v>
          </cell>
          <cell r="B66" t="str">
            <v>KEY CICE 200 20 LT.</v>
          </cell>
          <cell r="C66" t="str">
            <v>20 LT</v>
          </cell>
          <cell r="D66">
            <v>11</v>
          </cell>
          <cell r="E66">
            <v>15</v>
          </cell>
          <cell r="F66">
            <v>15</v>
          </cell>
          <cell r="G66">
            <v>8</v>
          </cell>
          <cell r="H66">
            <v>12</v>
          </cell>
          <cell r="I66">
            <v>7</v>
          </cell>
          <cell r="J66">
            <v>0</v>
          </cell>
          <cell r="K66">
            <v>5</v>
          </cell>
        </row>
        <row r="67">
          <cell r="A67">
            <v>7607</v>
          </cell>
          <cell r="B67" t="str">
            <v>KEY DERM-O-XINE JABON ESPUMA</v>
          </cell>
          <cell r="C67" t="str">
            <v>1 LT</v>
          </cell>
          <cell r="D67">
            <v>36</v>
          </cell>
          <cell r="E67">
            <v>64</v>
          </cell>
          <cell r="F67">
            <v>25</v>
          </cell>
          <cell r="G67">
            <v>37</v>
          </cell>
          <cell r="H67">
            <v>40</v>
          </cell>
          <cell r="I67">
            <v>15</v>
          </cell>
          <cell r="J67">
            <v>0</v>
          </cell>
          <cell r="K67">
            <v>18</v>
          </cell>
        </row>
        <row r="68">
          <cell r="A68">
            <v>7653</v>
          </cell>
          <cell r="B68" t="str">
            <v>KEY CITRA-D 4 KG.</v>
          </cell>
          <cell r="C68" t="str">
            <v>4 KG</v>
          </cell>
          <cell r="D68">
            <v>101</v>
          </cell>
          <cell r="E68">
            <v>66</v>
          </cell>
          <cell r="F68">
            <v>93</v>
          </cell>
          <cell r="G68">
            <v>37</v>
          </cell>
          <cell r="H68">
            <v>74</v>
          </cell>
          <cell r="I68">
            <v>72</v>
          </cell>
          <cell r="J68">
            <v>0</v>
          </cell>
          <cell r="K68">
            <v>24</v>
          </cell>
        </row>
        <row r="69">
          <cell r="A69">
            <v>7656</v>
          </cell>
          <cell r="B69" t="str">
            <v>KEY SAN-O-DERM PLUS CARTUCHO 1</v>
          </cell>
          <cell r="C69" t="str">
            <v>1.00 LT</v>
          </cell>
          <cell r="D69">
            <v>18</v>
          </cell>
          <cell r="E69">
            <v>36</v>
          </cell>
          <cell r="F69">
            <v>12</v>
          </cell>
          <cell r="G69">
            <v>12</v>
          </cell>
          <cell r="H69">
            <v>20</v>
          </cell>
          <cell r="I69">
            <v>27</v>
          </cell>
          <cell r="J69">
            <v>0</v>
          </cell>
          <cell r="K69">
            <v>21</v>
          </cell>
        </row>
        <row r="70">
          <cell r="A70">
            <v>8656</v>
          </cell>
          <cell r="B70" t="str">
            <v>PASTILLA SANITARIA 70 GR</v>
          </cell>
          <cell r="C70" t="str">
            <v>1 PZ</v>
          </cell>
          <cell r="D70">
            <v>301</v>
          </cell>
          <cell r="E70">
            <v>295</v>
          </cell>
          <cell r="F70">
            <v>20</v>
          </cell>
          <cell r="G70">
            <v>0</v>
          </cell>
          <cell r="H70">
            <v>154</v>
          </cell>
          <cell r="I70">
            <v>561</v>
          </cell>
          <cell r="J70">
            <v>0</v>
          </cell>
          <cell r="K70">
            <v>100</v>
          </cell>
        </row>
        <row r="71">
          <cell r="A71">
            <v>8700</v>
          </cell>
          <cell r="B71" t="str">
            <v>RECOGEDOR LAMINA M/MADERA</v>
          </cell>
          <cell r="C71" t="str">
            <v>1 PZ</v>
          </cell>
          <cell r="D71">
            <v>15</v>
          </cell>
          <cell r="E71">
            <v>40</v>
          </cell>
          <cell r="F71">
            <v>21</v>
          </cell>
          <cell r="G71">
            <v>15</v>
          </cell>
          <cell r="H71">
            <v>23</v>
          </cell>
          <cell r="I71">
            <v>34</v>
          </cell>
          <cell r="J71">
            <v>0</v>
          </cell>
          <cell r="K71">
            <v>5</v>
          </cell>
        </row>
        <row r="72">
          <cell r="A72">
            <v>9009</v>
          </cell>
          <cell r="B72" t="str">
            <v>REPUESTO MOP ECONOMICO 120 CM.</v>
          </cell>
          <cell r="C72" t="str">
            <v>1 PZ</v>
          </cell>
          <cell r="D72">
            <v>9</v>
          </cell>
          <cell r="E72">
            <v>11</v>
          </cell>
          <cell r="F72">
            <v>20</v>
          </cell>
          <cell r="G72">
            <v>1</v>
          </cell>
          <cell r="H72">
            <v>10</v>
          </cell>
          <cell r="I72">
            <v>30</v>
          </cell>
          <cell r="J72">
            <v>0</v>
          </cell>
          <cell r="K72">
            <v>12</v>
          </cell>
        </row>
        <row r="73">
          <cell r="A73">
            <v>70003</v>
          </cell>
          <cell r="B73" t="str">
            <v>VANG. MULTIUSOS LAVANDA 4 LT</v>
          </cell>
          <cell r="C73" t="str">
            <v>4 LT</v>
          </cell>
          <cell r="D73">
            <v>57</v>
          </cell>
          <cell r="E73">
            <v>56</v>
          </cell>
          <cell r="F73">
            <v>46</v>
          </cell>
          <cell r="G73">
            <v>55</v>
          </cell>
          <cell r="H73">
            <v>54</v>
          </cell>
          <cell r="I73">
            <v>48</v>
          </cell>
          <cell r="J73">
            <v>0</v>
          </cell>
          <cell r="K73">
            <v>32</v>
          </cell>
        </row>
        <row r="74">
          <cell r="A74">
            <v>70060</v>
          </cell>
          <cell r="B74" t="str">
            <v>VANGUARD LIMPIAVIDRIOS 18 LT</v>
          </cell>
          <cell r="C74" t="str">
            <v>18 LT</v>
          </cell>
          <cell r="D74">
            <v>9</v>
          </cell>
          <cell r="E74">
            <v>11</v>
          </cell>
          <cell r="F74">
            <v>15</v>
          </cell>
          <cell r="G74">
            <v>5</v>
          </cell>
          <cell r="H74">
            <v>10</v>
          </cell>
          <cell r="I74">
            <v>10</v>
          </cell>
          <cell r="J74">
            <v>0</v>
          </cell>
          <cell r="K74">
            <v>4</v>
          </cell>
        </row>
        <row r="75">
          <cell r="A75">
            <v>70102</v>
          </cell>
          <cell r="B75" t="str">
            <v>VANG. IMPREGNADOR B/A 18 LT</v>
          </cell>
          <cell r="C75" t="str">
            <v>18 LT</v>
          </cell>
          <cell r="D75">
            <v>3</v>
          </cell>
          <cell r="E75">
            <v>0</v>
          </cell>
          <cell r="F75">
            <v>3</v>
          </cell>
          <cell r="G75">
            <v>0</v>
          </cell>
          <cell r="H75">
            <v>2</v>
          </cell>
          <cell r="I75">
            <v>2</v>
          </cell>
          <cell r="J75">
            <v>0</v>
          </cell>
          <cell r="K75">
            <v>3</v>
          </cell>
        </row>
        <row r="76">
          <cell r="A76">
            <v>70108</v>
          </cell>
          <cell r="B76" t="str">
            <v>CLORO VANGUARD 3.75 LTS P.ORIGEN: MEXICO</v>
          </cell>
          <cell r="C76" t="str">
            <v>3.75 LT</v>
          </cell>
          <cell r="D76">
            <v>215</v>
          </cell>
          <cell r="E76">
            <v>299</v>
          </cell>
          <cell r="F76">
            <v>391</v>
          </cell>
          <cell r="G76">
            <v>71</v>
          </cell>
          <cell r="H76">
            <v>244</v>
          </cell>
          <cell r="I76">
            <v>784</v>
          </cell>
          <cell r="J76">
            <v>0</v>
          </cell>
          <cell r="K76">
            <v>246</v>
          </cell>
        </row>
        <row r="77">
          <cell r="A77">
            <v>70218</v>
          </cell>
          <cell r="B77" t="str">
            <v>MULTIUSOS PINO LPU 4 LT</v>
          </cell>
          <cell r="C77" t="str">
            <v>4 LT</v>
          </cell>
          <cell r="D77">
            <v>2</v>
          </cell>
          <cell r="E77">
            <v>20</v>
          </cell>
          <cell r="F77">
            <v>30</v>
          </cell>
          <cell r="G77">
            <v>0</v>
          </cell>
          <cell r="H77">
            <v>13</v>
          </cell>
          <cell r="I77">
            <v>94</v>
          </cell>
          <cell r="J77">
            <v>0</v>
          </cell>
          <cell r="K77">
            <v>8</v>
          </cell>
        </row>
        <row r="78">
          <cell r="A78">
            <v>70238</v>
          </cell>
          <cell r="B78" t="str">
            <v>JABON DE MANOS LPU 4 LT.</v>
          </cell>
          <cell r="C78" t="str">
            <v>4.00 LT</v>
          </cell>
          <cell r="D78">
            <v>16</v>
          </cell>
          <cell r="E78">
            <v>16</v>
          </cell>
          <cell r="F78">
            <v>8</v>
          </cell>
          <cell r="G78">
            <v>8</v>
          </cell>
          <cell r="H78">
            <v>12</v>
          </cell>
          <cell r="I78">
            <v>14</v>
          </cell>
          <cell r="J78">
            <v>0</v>
          </cell>
          <cell r="K78">
            <v>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914"/>
    </sheetNames>
    <sheetDataSet>
      <sheetData sheetId="0">
        <row r="23">
          <cell r="C23">
            <v>5493</v>
          </cell>
          <cell r="D23">
            <v>0</v>
          </cell>
          <cell r="E23" t="str">
            <v>Toalla manos rollo scott 160 mts bca</v>
          </cell>
          <cell r="F23">
            <v>1</v>
          </cell>
          <cell r="G23" t="str">
            <v>PZ</v>
          </cell>
          <cell r="H23">
            <v>187.81</v>
          </cell>
          <cell r="J23">
            <v>310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a1" displayName="Tabla1" ref="A1:E33" totalsRowShown="0" headerRowDxfId="15" dataDxfId="13" headerRowBorderDxfId="14" tableBorderDxfId="12" totalsRowBorderDxfId="11">
  <autoFilter ref="A1:E33"/>
  <tableColumns count="5">
    <tableColumn id="1" name="Núm." dataDxfId="10"/>
    <tableColumn id="2" name="Cod Prov" dataDxfId="9"/>
    <tableColumn id="3" name="Producto" dataDxfId="8"/>
    <tableColumn id="4" name="Prov" dataDxfId="7"/>
    <tableColumn id="5" name="Inv" dataDxfId="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E33"/>
  <sheetViews>
    <sheetView workbookViewId="0">
      <selection activeCell="A7" sqref="A7"/>
    </sheetView>
  </sheetViews>
  <sheetFormatPr baseColWidth="10" defaultColWidth="11.42578125" defaultRowHeight="12.75" x14ac:dyDescent="0.2"/>
  <cols>
    <col min="2" max="2" width="10.28515625" customWidth="1"/>
    <col min="3" max="3" width="44.5703125" bestFit="1" customWidth="1"/>
  </cols>
  <sheetData>
    <row r="1" spans="1:5" x14ac:dyDescent="0.2">
      <c r="A1" s="20" t="s">
        <v>1</v>
      </c>
      <c r="B1" s="21" t="s">
        <v>539</v>
      </c>
      <c r="C1" s="21" t="s">
        <v>0</v>
      </c>
      <c r="D1" s="21" t="s">
        <v>549</v>
      </c>
      <c r="E1" s="18" t="s">
        <v>509</v>
      </c>
    </row>
    <row r="2" spans="1:5" x14ac:dyDescent="0.2">
      <c r="A2" s="22">
        <v>2931</v>
      </c>
      <c r="B2" s="23"/>
      <c r="C2" s="24" t="s">
        <v>192</v>
      </c>
      <c r="D2" s="25" t="s">
        <v>548</v>
      </c>
      <c r="E2" s="17">
        <v>3</v>
      </c>
    </row>
    <row r="3" spans="1:5" x14ac:dyDescent="0.2">
      <c r="A3" s="22">
        <v>2942</v>
      </c>
      <c r="B3" s="23"/>
      <c r="C3" s="24" t="s">
        <v>194</v>
      </c>
      <c r="D3" s="25" t="s">
        <v>548</v>
      </c>
      <c r="E3" s="17">
        <v>3</v>
      </c>
    </row>
    <row r="4" spans="1:5" x14ac:dyDescent="0.2">
      <c r="A4" s="22">
        <v>2959</v>
      </c>
      <c r="B4" s="23"/>
      <c r="C4" s="24" t="s">
        <v>196</v>
      </c>
      <c r="D4" s="25" t="s">
        <v>548</v>
      </c>
      <c r="E4" s="17">
        <v>3</v>
      </c>
    </row>
    <row r="5" spans="1:5" x14ac:dyDescent="0.2">
      <c r="A5" s="22">
        <v>6001</v>
      </c>
      <c r="B5" s="23"/>
      <c r="C5" s="24" t="s">
        <v>279</v>
      </c>
      <c r="D5" s="25" t="s">
        <v>546</v>
      </c>
      <c r="E5" s="17"/>
    </row>
    <row r="6" spans="1:5" x14ac:dyDescent="0.2">
      <c r="A6" s="22">
        <v>5235</v>
      </c>
      <c r="B6" s="23">
        <v>90486</v>
      </c>
      <c r="C6" s="24" t="s">
        <v>261</v>
      </c>
      <c r="D6" s="25" t="s">
        <v>546</v>
      </c>
      <c r="E6" s="17">
        <v>2</v>
      </c>
    </row>
    <row r="7" spans="1:5" x14ac:dyDescent="0.2">
      <c r="A7" s="22">
        <v>5226</v>
      </c>
      <c r="B7" s="23"/>
      <c r="C7" s="24" t="s">
        <v>518</v>
      </c>
      <c r="D7" s="25" t="s">
        <v>546</v>
      </c>
      <c r="E7" s="17">
        <v>3</v>
      </c>
    </row>
    <row r="8" spans="1:5" x14ac:dyDescent="0.2">
      <c r="A8" s="22">
        <v>5205</v>
      </c>
      <c r="B8" s="23">
        <v>92257</v>
      </c>
      <c r="C8" s="24" t="s">
        <v>250</v>
      </c>
      <c r="D8" s="25" t="s">
        <v>546</v>
      </c>
      <c r="E8" s="17">
        <v>3</v>
      </c>
    </row>
    <row r="9" spans="1:5" x14ac:dyDescent="0.2">
      <c r="A9" s="22">
        <v>5237</v>
      </c>
      <c r="B9" s="23"/>
      <c r="C9" s="24" t="s">
        <v>519</v>
      </c>
      <c r="D9" s="25" t="s">
        <v>546</v>
      </c>
      <c r="E9" s="17">
        <v>1</v>
      </c>
    </row>
    <row r="10" spans="1:5" x14ac:dyDescent="0.2">
      <c r="A10" s="22">
        <v>5224</v>
      </c>
      <c r="B10" s="23">
        <v>90490</v>
      </c>
      <c r="C10" s="24" t="s">
        <v>256</v>
      </c>
      <c r="D10" s="25" t="s">
        <v>546</v>
      </c>
      <c r="E10" s="17">
        <v>3</v>
      </c>
    </row>
    <row r="11" spans="1:5" x14ac:dyDescent="0.2">
      <c r="A11" s="22">
        <v>5259</v>
      </c>
      <c r="B11" s="23">
        <v>99000</v>
      </c>
      <c r="C11" s="24" t="s">
        <v>264</v>
      </c>
      <c r="D11" s="25" t="s">
        <v>546</v>
      </c>
      <c r="E11" s="17">
        <v>4</v>
      </c>
    </row>
    <row r="12" spans="1:5" x14ac:dyDescent="0.2">
      <c r="A12" s="22">
        <v>5583</v>
      </c>
      <c r="B12" s="23"/>
      <c r="C12" s="24" t="s">
        <v>278</v>
      </c>
      <c r="D12" s="25" t="s">
        <v>546</v>
      </c>
      <c r="E12" s="17">
        <v>13</v>
      </c>
    </row>
    <row r="13" spans="1:5" x14ac:dyDescent="0.2">
      <c r="A13" s="22">
        <v>5430</v>
      </c>
      <c r="B13" s="23">
        <v>1472</v>
      </c>
      <c r="C13" s="24" t="s">
        <v>271</v>
      </c>
      <c r="D13" s="25" t="s">
        <v>546</v>
      </c>
      <c r="E13" s="17">
        <v>5</v>
      </c>
    </row>
    <row r="14" spans="1:5" x14ac:dyDescent="0.2">
      <c r="A14" s="22">
        <v>5107</v>
      </c>
      <c r="B14" s="23">
        <v>90540</v>
      </c>
      <c r="C14" s="24" t="s">
        <v>501</v>
      </c>
      <c r="D14" s="25" t="s">
        <v>546</v>
      </c>
      <c r="E14" s="17">
        <v>1</v>
      </c>
    </row>
    <row r="15" spans="1:5" x14ac:dyDescent="0.2">
      <c r="A15" s="22">
        <v>5253</v>
      </c>
      <c r="B15" s="23">
        <v>91640</v>
      </c>
      <c r="C15" s="24" t="s">
        <v>544</v>
      </c>
      <c r="D15" s="25" t="s">
        <v>546</v>
      </c>
      <c r="E15" s="17">
        <v>10</v>
      </c>
    </row>
    <row r="16" spans="1:5" x14ac:dyDescent="0.2">
      <c r="A16" s="22">
        <v>5277</v>
      </c>
      <c r="B16" s="23"/>
      <c r="C16" s="24" t="s">
        <v>523</v>
      </c>
      <c r="D16" s="25" t="s">
        <v>546</v>
      </c>
      <c r="E16" s="17"/>
    </row>
    <row r="17" spans="1:5" x14ac:dyDescent="0.2">
      <c r="A17" s="22">
        <v>5279</v>
      </c>
      <c r="B17" s="23"/>
      <c r="C17" s="24" t="s">
        <v>524</v>
      </c>
      <c r="D17" s="25" t="s">
        <v>546</v>
      </c>
      <c r="E17" s="17"/>
    </row>
    <row r="18" spans="1:5" x14ac:dyDescent="0.2">
      <c r="A18" s="22">
        <v>5297</v>
      </c>
      <c r="B18" s="23">
        <v>1451</v>
      </c>
      <c r="C18" s="24" t="s">
        <v>543</v>
      </c>
      <c r="D18" s="25" t="s">
        <v>546</v>
      </c>
      <c r="E18" s="17">
        <v>5</v>
      </c>
    </row>
    <row r="19" spans="1:5" x14ac:dyDescent="0.2">
      <c r="A19" s="22">
        <v>5298</v>
      </c>
      <c r="B19" s="23"/>
      <c r="C19" s="24" t="s">
        <v>525</v>
      </c>
      <c r="D19" s="25" t="s">
        <v>546</v>
      </c>
      <c r="E19" s="17">
        <v>5</v>
      </c>
    </row>
    <row r="20" spans="1:5" x14ac:dyDescent="0.2">
      <c r="A20" s="22">
        <v>5229</v>
      </c>
      <c r="B20" s="23">
        <v>94345</v>
      </c>
      <c r="C20" s="24" t="s">
        <v>257</v>
      </c>
      <c r="D20" s="25" t="s">
        <v>546</v>
      </c>
      <c r="E20" s="17"/>
    </row>
    <row r="21" spans="1:5" x14ac:dyDescent="0.2">
      <c r="A21" s="22">
        <v>5272</v>
      </c>
      <c r="B21" s="23">
        <v>92259</v>
      </c>
      <c r="C21" s="24" t="s">
        <v>266</v>
      </c>
      <c r="D21" s="25" t="s">
        <v>546</v>
      </c>
      <c r="E21" s="17"/>
    </row>
    <row r="22" spans="1:5" x14ac:dyDescent="0.2">
      <c r="A22" s="22">
        <v>5464</v>
      </c>
      <c r="B22" s="23"/>
      <c r="C22" s="24" t="s">
        <v>526</v>
      </c>
      <c r="D22" s="25" t="s">
        <v>546</v>
      </c>
      <c r="E22" s="17">
        <v>2</v>
      </c>
    </row>
    <row r="23" spans="1:5" x14ac:dyDescent="0.2">
      <c r="A23" s="22">
        <v>5251</v>
      </c>
      <c r="B23" s="23"/>
      <c r="C23" s="24" t="s">
        <v>521</v>
      </c>
      <c r="D23" s="25" t="s">
        <v>546</v>
      </c>
      <c r="E23" s="17">
        <v>1</v>
      </c>
    </row>
    <row r="24" spans="1:5" x14ac:dyDescent="0.2">
      <c r="A24" s="22">
        <v>5209</v>
      </c>
      <c r="B24" s="23">
        <v>92540</v>
      </c>
      <c r="C24" s="24" t="s">
        <v>251</v>
      </c>
      <c r="D24" s="25" t="s">
        <v>546</v>
      </c>
      <c r="E24" s="17"/>
    </row>
    <row r="25" spans="1:5" x14ac:dyDescent="0.2">
      <c r="A25" s="22">
        <v>8904</v>
      </c>
      <c r="B25" s="23">
        <v>26610</v>
      </c>
      <c r="C25" s="24" t="s">
        <v>505</v>
      </c>
      <c r="D25" s="25" t="s">
        <v>548</v>
      </c>
      <c r="E25" s="17">
        <v>1</v>
      </c>
    </row>
    <row r="26" spans="1:5" x14ac:dyDescent="0.2">
      <c r="A26" s="22">
        <v>8912</v>
      </c>
      <c r="B26" s="23">
        <v>28124</v>
      </c>
      <c r="C26" s="24" t="s">
        <v>357</v>
      </c>
      <c r="D26" s="25" t="s">
        <v>548</v>
      </c>
      <c r="E26" s="17">
        <v>2</v>
      </c>
    </row>
    <row r="27" spans="1:5" x14ac:dyDescent="0.2">
      <c r="A27" s="22">
        <v>8963</v>
      </c>
      <c r="B27" s="23">
        <v>56783</v>
      </c>
      <c r="C27" s="24" t="s">
        <v>528</v>
      </c>
      <c r="D27" s="25" t="s">
        <v>548</v>
      </c>
      <c r="E27" s="17"/>
    </row>
    <row r="28" spans="1:5" x14ac:dyDescent="0.2">
      <c r="A28" s="22">
        <v>8976</v>
      </c>
      <c r="B28" s="23" t="s">
        <v>547</v>
      </c>
      <c r="C28" s="24" t="s">
        <v>508</v>
      </c>
      <c r="D28" s="25" t="s">
        <v>548</v>
      </c>
      <c r="E28" s="17"/>
    </row>
    <row r="29" spans="1:5" x14ac:dyDescent="0.2">
      <c r="A29" s="22">
        <v>8984</v>
      </c>
      <c r="B29" s="23">
        <v>56501</v>
      </c>
      <c r="C29" s="24" t="s">
        <v>529</v>
      </c>
      <c r="D29" s="25" t="s">
        <v>548</v>
      </c>
      <c r="E29" s="17"/>
    </row>
    <row r="30" spans="1:5" x14ac:dyDescent="0.2">
      <c r="A30" s="22">
        <v>8985</v>
      </c>
      <c r="B30" s="23">
        <v>56500</v>
      </c>
      <c r="C30" s="24" t="s">
        <v>530</v>
      </c>
      <c r="D30" s="25" t="s">
        <v>548</v>
      </c>
      <c r="E30" s="17"/>
    </row>
    <row r="31" spans="1:5" x14ac:dyDescent="0.2">
      <c r="A31" s="22">
        <v>9101</v>
      </c>
      <c r="B31" s="23">
        <v>26915</v>
      </c>
      <c r="C31" s="24" t="s">
        <v>506</v>
      </c>
      <c r="D31" s="25" t="s">
        <v>548</v>
      </c>
      <c r="E31" s="17">
        <v>8</v>
      </c>
    </row>
    <row r="32" spans="1:5" x14ac:dyDescent="0.2">
      <c r="A32" s="22">
        <v>9108</v>
      </c>
      <c r="B32" s="23">
        <v>59015</v>
      </c>
      <c r="C32" s="24" t="s">
        <v>531</v>
      </c>
      <c r="D32" s="25" t="s">
        <v>548</v>
      </c>
      <c r="E32" s="17"/>
    </row>
    <row r="33" spans="1:5" x14ac:dyDescent="0.2">
      <c r="A33" s="26">
        <v>9113</v>
      </c>
      <c r="B33" s="27">
        <v>89470</v>
      </c>
      <c r="C33" s="28" t="s">
        <v>532</v>
      </c>
      <c r="D33" s="29" t="s">
        <v>548</v>
      </c>
      <c r="E33" s="19">
        <v>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D5"/>
  <sheetViews>
    <sheetView workbookViewId="0">
      <selection activeCell="C2" sqref="C2"/>
    </sheetView>
  </sheetViews>
  <sheetFormatPr baseColWidth="10" defaultColWidth="11.42578125" defaultRowHeight="12.75" x14ac:dyDescent="0.2"/>
  <cols>
    <col min="1" max="1" width="35.5703125" bestFit="1" customWidth="1"/>
    <col min="3" max="3" width="30" bestFit="1" customWidth="1"/>
  </cols>
  <sheetData>
    <row r="1" spans="1:4" ht="15.75" thickBot="1" x14ac:dyDescent="0.3">
      <c r="A1" s="35" t="s">
        <v>581</v>
      </c>
      <c r="B1" s="36" t="s">
        <v>582</v>
      </c>
      <c r="C1" s="36" t="s">
        <v>583</v>
      </c>
      <c r="D1" s="37" t="s">
        <v>584</v>
      </c>
    </row>
    <row r="2" spans="1:4" ht="15.75" thickBot="1" x14ac:dyDescent="0.3">
      <c r="A2" s="38" t="s">
        <v>585</v>
      </c>
      <c r="B2" s="39">
        <v>1621</v>
      </c>
      <c r="C2" s="40" t="s">
        <v>586</v>
      </c>
      <c r="D2" s="41">
        <v>35075</v>
      </c>
    </row>
    <row r="3" spans="1:4" ht="15.75" thickBot="1" x14ac:dyDescent="0.3">
      <c r="A3" s="38" t="s">
        <v>585</v>
      </c>
      <c r="B3" s="39">
        <v>1633</v>
      </c>
      <c r="C3" s="40" t="s">
        <v>587</v>
      </c>
      <c r="D3" s="41">
        <v>35085</v>
      </c>
    </row>
    <row r="4" spans="1:4" ht="15.75" thickBot="1" x14ac:dyDescent="0.3">
      <c r="A4" s="38" t="s">
        <v>585</v>
      </c>
      <c r="B4" s="39">
        <v>1664</v>
      </c>
      <c r="C4" s="40" t="s">
        <v>588</v>
      </c>
      <c r="D4" s="41">
        <v>35083</v>
      </c>
    </row>
    <row r="5" spans="1:4" ht="15.75" thickBot="1" x14ac:dyDescent="0.3">
      <c r="A5" s="38" t="s">
        <v>589</v>
      </c>
      <c r="B5" s="39">
        <v>35082</v>
      </c>
      <c r="C5" s="40" t="s">
        <v>590</v>
      </c>
      <c r="D5" s="41">
        <v>1634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>
    <outlinePr summaryBelow="0" summaryRight="0"/>
  </sheetPr>
  <dimension ref="A1:BB704"/>
  <sheetViews>
    <sheetView showGridLines="0" tabSelected="1" zoomScale="77" zoomScaleNormal="77" workbookViewId="0">
      <pane xSplit="5" ySplit="2" topLeftCell="F3" activePane="bottomRight" state="frozen"/>
      <selection activeCell="C3" sqref="C3"/>
      <selection pane="topRight" activeCell="C3" sqref="C3"/>
      <selection pane="bottomLeft" activeCell="C3" sqref="C3"/>
      <selection pane="bottomRight" activeCell="X102" sqref="X102"/>
    </sheetView>
  </sheetViews>
  <sheetFormatPr baseColWidth="10" defaultColWidth="9.140625" defaultRowHeight="12.75" outlineLevelCol="2" x14ac:dyDescent="0.2"/>
  <cols>
    <col min="1" max="1" width="17.140625" hidden="1" customWidth="1"/>
    <col min="2" max="2" width="11.42578125" customWidth="1"/>
    <col min="3" max="3" width="8.7109375" customWidth="1" outlineLevel="1"/>
    <col min="4" max="4" width="34.7109375" style="30" customWidth="1"/>
    <col min="5" max="5" width="7.5703125" style="33" customWidth="1"/>
    <col min="6" max="7" width="7.140625" customWidth="1"/>
    <col min="8" max="12" width="7.7109375" customWidth="1"/>
    <col min="13" max="13" width="9.28515625" customWidth="1"/>
    <col min="14" max="15" width="4.28515625" customWidth="1"/>
    <col min="16" max="16" width="8.7109375" customWidth="1"/>
    <col min="17" max="17" width="9.140625" customWidth="1"/>
    <col min="18" max="18" width="10" customWidth="1" outlineLevel="2"/>
    <col min="19" max="19" width="11.7109375" customWidth="1" outlineLevel="2"/>
    <col min="20" max="20" width="10.5703125" customWidth="1"/>
    <col min="21" max="21" width="7.5703125" hidden="1" customWidth="1"/>
    <col min="22" max="22" width="10.140625" hidden="1" customWidth="1"/>
    <col min="23" max="23" width="12" customWidth="1"/>
    <col min="24" max="24" width="8" customWidth="1"/>
    <col min="25" max="25" width="12.42578125" style="12" customWidth="1"/>
    <col min="26" max="26" width="10.28515625" style="44" customWidth="1"/>
    <col min="27" max="27" width="20.5703125" style="15" customWidth="1"/>
    <col min="28" max="28" width="12.5703125" customWidth="1"/>
    <col min="29" max="29" width="7.5703125" style="77" customWidth="1"/>
    <col min="30" max="30" width="12" hidden="1" customWidth="1"/>
    <col min="31" max="31" width="12.42578125" hidden="1" customWidth="1"/>
    <col min="32" max="32" width="6.140625" hidden="1" customWidth="1"/>
    <col min="33" max="33" width="9.28515625" style="58" hidden="1" customWidth="1" outlineLevel="1"/>
    <col min="34" max="34" width="12.140625" hidden="1" customWidth="1" outlineLevel="1"/>
    <col min="35" max="35" width="11.28515625" hidden="1" customWidth="1" outlineLevel="1"/>
    <col min="36" max="36" width="4.28515625" style="58" hidden="1" customWidth="1" outlineLevel="1"/>
    <col min="37" max="37" width="12.7109375" hidden="1" customWidth="1" outlineLevel="1"/>
    <col min="38" max="38" width="12.28515625" hidden="1" customWidth="1" outlineLevel="1"/>
    <col min="39" max="44" width="11.7109375" hidden="1" customWidth="1" outlineLevel="1"/>
    <col min="45" max="45" width="12.140625" hidden="1" customWidth="1" outlineLevel="1"/>
    <col min="46" max="46" width="9.140625" style="58" hidden="1" customWidth="1" outlineLevel="1"/>
    <col min="47" max="48" width="9.140625" hidden="1" customWidth="1" outlineLevel="1"/>
    <col min="49" max="49" width="12.7109375" hidden="1" customWidth="1"/>
    <col min="50" max="50" width="15.7109375" hidden="1" customWidth="1"/>
    <col min="51" max="51" width="13" hidden="1" customWidth="1"/>
    <col min="52" max="52" width="14.28515625" customWidth="1"/>
  </cols>
  <sheetData>
    <row r="1" spans="1:54" x14ac:dyDescent="0.2">
      <c r="C1" s="53"/>
      <c r="D1" s="55"/>
      <c r="F1" s="8">
        <f t="shared" ref="F1:M1" si="0">+SUBTOTAL(9,F3:F704)</f>
        <v>36772</v>
      </c>
      <c r="G1" s="8">
        <f t="shared" si="0"/>
        <v>25818</v>
      </c>
      <c r="H1" s="8">
        <f t="shared" si="0"/>
        <v>35510</v>
      </c>
      <c r="I1" s="8">
        <f t="shared" si="0"/>
        <v>24940</v>
      </c>
      <c r="J1" s="8">
        <f t="shared" si="0"/>
        <v>40281</v>
      </c>
      <c r="K1" s="8">
        <f t="shared" si="0"/>
        <v>27076</v>
      </c>
      <c r="L1" s="8">
        <f t="shared" si="0"/>
        <v>10322</v>
      </c>
      <c r="M1" s="8">
        <f t="shared" si="0"/>
        <v>31732.833333333328</v>
      </c>
      <c r="P1" s="8">
        <f>+SUBTOTAL(9,P3:P704)</f>
        <v>28231</v>
      </c>
      <c r="Q1" s="8">
        <f>+SUBTOTAL(9,Q3:Q704)</f>
        <v>2618</v>
      </c>
      <c r="R1" s="8">
        <f>+SUBTOTAL(9,R3:R704)</f>
        <v>2967</v>
      </c>
      <c r="S1" s="8">
        <f>+SUBTOTAL(9,S3:S704)</f>
        <v>4077</v>
      </c>
      <c r="T1" s="8">
        <f>+SUBTOTAL(9,T3:T704)</f>
        <v>4092</v>
      </c>
      <c r="U1" s="8"/>
      <c r="V1" s="52"/>
      <c r="W1" s="8">
        <f>+SUBTOTAL(9,W3:W704)</f>
        <v>-525</v>
      </c>
      <c r="X1" s="8">
        <f>+SUBTOTAL(9,X3:X704)</f>
        <v>1999</v>
      </c>
      <c r="AA1" s="54"/>
      <c r="AB1" s="8"/>
      <c r="AC1" s="75"/>
      <c r="AD1" s="48"/>
      <c r="AG1" s="60"/>
      <c r="AH1" s="8">
        <f>+SUBTOTAL(9,AH3:AH704)</f>
        <v>11468677.412634637</v>
      </c>
      <c r="AI1" s="8" t="e">
        <f>+SUBTOTAL(9,AI3:AI704)</f>
        <v>#REF!</v>
      </c>
      <c r="AL1" s="8" t="e">
        <f>+SUBTOTAL(9,AL3:AL704)</f>
        <v>#REF!</v>
      </c>
      <c r="AM1" s="50"/>
      <c r="AN1" s="8" t="e">
        <f>+SUBTOTAL(9,AN3:AN704)</f>
        <v>#REF!</v>
      </c>
      <c r="AO1" s="50"/>
      <c r="AP1" s="8" t="e">
        <f>+SUBTOTAL(9,AP3:AP704)</f>
        <v>#REF!</v>
      </c>
      <c r="AQ1" s="8"/>
      <c r="AR1" s="8" t="e">
        <f>+SUBTOTAL(9,AR3:AR704)</f>
        <v>#REF!</v>
      </c>
      <c r="AT1" s="58">
        <f>+SUBTOTAL(1,AT2:AT704)</f>
        <v>12.2523537414966</v>
      </c>
    </row>
    <row r="2" spans="1:54" ht="36" customHeight="1" x14ac:dyDescent="0.2">
      <c r="A2" s="4" t="s">
        <v>669</v>
      </c>
      <c r="B2" s="64" t="s">
        <v>700</v>
      </c>
      <c r="C2" s="4" t="s">
        <v>539</v>
      </c>
      <c r="D2" s="31" t="s">
        <v>653</v>
      </c>
      <c r="E2" s="34" t="s">
        <v>549</v>
      </c>
      <c r="F2" s="65" t="s">
        <v>765</v>
      </c>
      <c r="G2" s="65" t="s">
        <v>772</v>
      </c>
      <c r="H2" s="65" t="s">
        <v>774</v>
      </c>
      <c r="I2" s="65" t="s">
        <v>775</v>
      </c>
      <c r="J2" s="65" t="s">
        <v>776</v>
      </c>
      <c r="K2" s="65" t="s">
        <v>788</v>
      </c>
      <c r="L2" s="10" t="s">
        <v>789</v>
      </c>
      <c r="M2" s="4" t="s">
        <v>554</v>
      </c>
      <c r="N2" s="4" t="s">
        <v>551</v>
      </c>
      <c r="O2" s="4" t="s">
        <v>550</v>
      </c>
      <c r="P2" s="10" t="s">
        <v>509</v>
      </c>
      <c r="Q2" s="10" t="s">
        <v>555</v>
      </c>
      <c r="R2" s="10" t="s">
        <v>558</v>
      </c>
      <c r="S2" s="10" t="s">
        <v>559</v>
      </c>
      <c r="T2" s="16" t="s">
        <v>560</v>
      </c>
      <c r="U2" s="64" t="s">
        <v>510</v>
      </c>
      <c r="V2" s="64" t="s">
        <v>556</v>
      </c>
      <c r="W2" s="10" t="s">
        <v>511</v>
      </c>
      <c r="X2" s="6" t="s">
        <v>512</v>
      </c>
      <c r="Y2" s="13" t="s">
        <v>540</v>
      </c>
      <c r="Z2" s="45" t="s">
        <v>513</v>
      </c>
      <c r="AA2" s="4" t="s">
        <v>545</v>
      </c>
      <c r="AB2" s="73" t="s">
        <v>771</v>
      </c>
      <c r="AC2" s="73" t="s">
        <v>622</v>
      </c>
      <c r="AD2" s="4" t="s">
        <v>568</v>
      </c>
      <c r="AE2" s="4" t="s">
        <v>569</v>
      </c>
      <c r="AF2" s="4" t="s">
        <v>579</v>
      </c>
      <c r="AG2" s="59" t="s">
        <v>619</v>
      </c>
      <c r="AH2" s="4" t="s">
        <v>620</v>
      </c>
      <c r="AI2" s="4" t="s">
        <v>621</v>
      </c>
      <c r="AJ2" s="59" t="s">
        <v>622</v>
      </c>
      <c r="AK2" s="4" t="s">
        <v>623</v>
      </c>
      <c r="AL2" s="4" t="s">
        <v>626</v>
      </c>
      <c r="AM2" s="4" t="s">
        <v>627</v>
      </c>
      <c r="AN2" s="4" t="s">
        <v>628</v>
      </c>
      <c r="AO2" s="4" t="s">
        <v>629</v>
      </c>
      <c r="AP2" s="4" t="s">
        <v>630</v>
      </c>
      <c r="AQ2" s="4" t="s">
        <v>703</v>
      </c>
      <c r="AR2" s="4" t="s">
        <v>704</v>
      </c>
      <c r="AS2" s="4" t="s">
        <v>625</v>
      </c>
      <c r="AT2" s="59" t="s">
        <v>633</v>
      </c>
      <c r="AU2" s="4" t="s">
        <v>634</v>
      </c>
      <c r="AV2" s="4" t="s">
        <v>635</v>
      </c>
      <c r="AW2" s="53" t="s">
        <v>709</v>
      </c>
      <c r="AX2" s="4" t="s">
        <v>773</v>
      </c>
      <c r="BB2" s="53" t="s">
        <v>786</v>
      </c>
    </row>
    <row r="3" spans="1:54" ht="12.75" customHeight="1" x14ac:dyDescent="0.2">
      <c r="B3" s="79">
        <v>5231</v>
      </c>
      <c r="C3" s="1">
        <f>VLOOKUP(B3,[1]Análisis!$B$3:$C$2141,2,FALSE)</f>
        <v>90483</v>
      </c>
      <c r="D3" s="32" t="s">
        <v>259</v>
      </c>
      <c r="E3" s="47" t="str">
        <f>VLOOKUP(B3,[1]Análisis!$B$3:$F$2141,5,FALSE)</f>
        <v>KC</v>
      </c>
      <c r="F3" s="3">
        <v>35</v>
      </c>
      <c r="G3" s="3">
        <v>46</v>
      </c>
      <c r="H3" s="3">
        <v>27</v>
      </c>
      <c r="I3" s="3">
        <v>41</v>
      </c>
      <c r="J3" s="3">
        <f>VLOOKUP(B3,'Vta + Mov 80'!$A$3:$B$703,2,FALSE)</f>
        <v>37</v>
      </c>
      <c r="K3" s="3">
        <v>24</v>
      </c>
      <c r="L3" s="3">
        <f>VLOOKUP(B3,'Vta + Mov 80'!$A$3:$D$703,4,FALSE)</f>
        <v>28</v>
      </c>
      <c r="M3" s="7">
        <f t="shared" ref="M3" si="1">+AVERAGE(F3:K3)</f>
        <v>35</v>
      </c>
      <c r="N3" s="62">
        <f t="shared" ref="N3" si="2">+COUNTIF(F3:K3,"&gt;0")</f>
        <v>6</v>
      </c>
      <c r="O3" s="62" t="str">
        <f t="shared" ref="O3" si="3">+IF(N3&gt;=6,"A",IF(N3&gt;=5,"B",IF(N3&gt;=4,"C","F")))</f>
        <v>A</v>
      </c>
      <c r="P3" s="7">
        <v>93</v>
      </c>
      <c r="Q3" s="2">
        <v>0</v>
      </c>
      <c r="R3" s="2">
        <v>40</v>
      </c>
      <c r="S3" s="2">
        <v>40</v>
      </c>
      <c r="T3" s="2">
        <f t="shared" ref="T3" si="4">+IF(S3&gt;R3,S3,R3)</f>
        <v>40</v>
      </c>
      <c r="U3" s="2" t="e">
        <f>+((P3-T3)/#REF!)*30</f>
        <v>#REF!</v>
      </c>
      <c r="V3" s="2" t="e">
        <f>+((P3-T3+Q3)/#REF!)*30</f>
        <v>#REF!</v>
      </c>
      <c r="W3" s="2">
        <v>0</v>
      </c>
      <c r="X3" s="9"/>
      <c r="Y3" s="11">
        <f t="shared" ref="Y3" si="5">+((P3-T3+Q3+X3)/M3)*30</f>
        <v>45.428571428571431</v>
      </c>
      <c r="Z3" s="5">
        <v>1</v>
      </c>
      <c r="AA3" s="46"/>
      <c r="AB3" s="74">
        <f>VLOOKUP(B3,[2]Hoja1!$A$2:$C$9041,3,FALSE)</f>
        <v>335.89</v>
      </c>
      <c r="AC3" s="76">
        <f>VLOOKUP(B3,'[3]listado de producto'!$A$7:$F$7046,6,FALSE)</f>
        <v>8</v>
      </c>
      <c r="AG3" s="58">
        <v>230.16000366210901</v>
      </c>
      <c r="AH3" s="48">
        <f t="shared" ref="AH3" si="6">+P3*AG3</f>
        <v>21404.880340576139</v>
      </c>
      <c r="AI3" s="48" t="e">
        <f>+AG3*#REF!</f>
        <v>#REF!</v>
      </c>
      <c r="AK3" s="44" t="e">
        <f>+IF(OR(#REF!="A",#REF!="B",#REF!="C",O3="A",O3="B",O3="C"),_xlfn.CEILING.PRECISE(#REF!*0.5,Z3),"0")</f>
        <v>#REF!</v>
      </c>
      <c r="AL3" t="e">
        <f t="shared" ref="AL3" si="7">+AK3*AG3</f>
        <v>#REF!</v>
      </c>
      <c r="AM3" s="51" t="e">
        <f>+IF(OR(#REF!="A",#REF!="B",#REF!="C",O3="A",O3="B",O3="C"),_xlfn.CEILING.PRECISE(#REF!*0.7,Z3),"0")</f>
        <v>#REF!</v>
      </c>
      <c r="AN3" s="48" t="e">
        <f t="shared" ref="AN3" si="8">+AM3*AG3</f>
        <v>#REF!</v>
      </c>
      <c r="AO3" s="44" t="e">
        <f>+IF(OR(#REF!="A",#REF!="B",#REF!="C",O3="A",O3="B",O3="C"),_xlfn.CEILING.PRECISE(#REF!*1,Z3),"0")</f>
        <v>#REF!</v>
      </c>
      <c r="AP3" s="48" t="e">
        <f t="shared" ref="AP3" si="9">+AO3*$AG3</f>
        <v>#REF!</v>
      </c>
      <c r="AQ3" s="48" t="e">
        <f>+IF(OR(#REF!="A",#REF!="B",#REF!="C",O3="A",O3="B",O3="C"),_xlfn.CEILING.PRECISE(#REF!*1.33,Z3),"0")</f>
        <v>#REF!</v>
      </c>
      <c r="AR3" s="48" t="e">
        <f t="shared" ref="AR3" si="10">+AQ3*$AG3</f>
        <v>#REF!</v>
      </c>
      <c r="AS3" s="48" t="e">
        <f>+#REF!*AG3</f>
        <v>#REF!</v>
      </c>
      <c r="AU3" s="52"/>
      <c r="AV3" s="52"/>
      <c r="AW3" t="b">
        <f t="shared" ref="AW3" si="11">+P3&gt;=T3</f>
        <v>1</v>
      </c>
    </row>
    <row r="4" spans="1:54" ht="12.75" customHeight="1" x14ac:dyDescent="0.2">
      <c r="B4" s="79">
        <v>110137</v>
      </c>
      <c r="C4" s="1"/>
      <c r="D4" s="32" t="s">
        <v>411</v>
      </c>
      <c r="E4" s="47" t="str">
        <f>VLOOKUP(B4,[1]Análisis!$B$3:$F$2141,5,FALSE)</f>
        <v>Local</v>
      </c>
      <c r="F4" s="3">
        <v>0</v>
      </c>
      <c r="G4" s="3">
        <v>0</v>
      </c>
      <c r="H4" s="3">
        <v>0</v>
      </c>
      <c r="I4" s="3">
        <v>5</v>
      </c>
      <c r="J4" s="3">
        <f>VLOOKUP(B4,'Vta + Mov 80'!$A$3:$B$703,2,FALSE)</f>
        <v>5</v>
      </c>
      <c r="K4" s="3">
        <v>0</v>
      </c>
      <c r="L4" s="3">
        <f>VLOOKUP(B4,'Vta + Mov 80'!$A$3:$D$703,4,FALSE)</f>
        <v>0</v>
      </c>
      <c r="M4" s="7">
        <f>+AVERAGE(F4:K4)</f>
        <v>1.6666666666666667</v>
      </c>
      <c r="N4" s="62">
        <f>+COUNTIF(F4:K4,"&gt;0")</f>
        <v>2</v>
      </c>
      <c r="O4" s="62" t="str">
        <f>+IF(N4&gt;=6,"A",IF(N4&gt;=5,"B",IF(N4&gt;=4,"C","F")))</f>
        <v>F</v>
      </c>
      <c r="P4" s="7">
        <v>0</v>
      </c>
      <c r="Q4" s="2">
        <v>0</v>
      </c>
      <c r="R4" s="2">
        <v>0</v>
      </c>
      <c r="S4" s="2">
        <v>25</v>
      </c>
      <c r="T4" s="2">
        <f>+IF(S4&gt;R4,S4,R4)</f>
        <v>25</v>
      </c>
      <c r="U4" s="2" t="e">
        <f>+((P4-T4)/#REF!)*30</f>
        <v>#REF!</v>
      </c>
      <c r="V4" s="2" t="e">
        <f>+((P4-T4+Q4)/#REF!)*30</f>
        <v>#REF!</v>
      </c>
      <c r="W4" s="2">
        <v>-25</v>
      </c>
      <c r="X4" s="9"/>
      <c r="Y4" s="11">
        <f>+((P4-T4+Q4+X4)/M4)*30</f>
        <v>-450</v>
      </c>
      <c r="Z4" s="5" t="e">
        <v>#N/A</v>
      </c>
      <c r="AA4" s="46"/>
      <c r="AB4" s="74">
        <f>VLOOKUP(B4,[2]Hoja1!$A$2:$C$9041,3,FALSE)</f>
        <v>430</v>
      </c>
      <c r="AC4" s="76" t="e">
        <f>VLOOKUP(B4,'[3]listado de producto'!$A$7:$F$7046,6,FALSE)</f>
        <v>#N/A</v>
      </c>
      <c r="AG4" s="58">
        <v>233.71</v>
      </c>
      <c r="AH4" s="48">
        <f>+P4*AG4</f>
        <v>0</v>
      </c>
      <c r="AI4" s="48" t="e">
        <f>+AG4*#REF!</f>
        <v>#REF!</v>
      </c>
      <c r="AK4" s="44" t="e">
        <f>+IF(OR(#REF!="A",#REF!="B",#REF!="C",O4="A",O4="B",O4="C"),_xlfn.CEILING.PRECISE(#REF!*0.5,Z4),"0")</f>
        <v>#REF!</v>
      </c>
      <c r="AL4" t="e">
        <f>+AK4*AG4</f>
        <v>#REF!</v>
      </c>
      <c r="AM4" s="51" t="e">
        <f>+IF(OR(#REF!="A",#REF!="B",#REF!="C",O4="A",O4="B",O4="C"),_xlfn.CEILING.PRECISE(#REF!*0.7,Z4),"0")</f>
        <v>#REF!</v>
      </c>
      <c r="AN4" s="48" t="e">
        <f>+AM4*AG4</f>
        <v>#REF!</v>
      </c>
      <c r="AO4" s="44" t="e">
        <f>+IF(OR(#REF!="A",#REF!="B",#REF!="C",O4="A",O4="B",O4="C"),_xlfn.CEILING.PRECISE(#REF!*1,Z4),"0")</f>
        <v>#REF!</v>
      </c>
      <c r="AP4" s="48" t="e">
        <f>+AO4*$AG4</f>
        <v>#REF!</v>
      </c>
      <c r="AQ4" s="48" t="e">
        <f>+IF(OR(#REF!="A",#REF!="B",#REF!="C",O4="A",O4="B",O4="C"),_xlfn.CEILING.PRECISE(#REF!*1.33,Z4),"0")</f>
        <v>#REF!</v>
      </c>
      <c r="AR4" s="48" t="e">
        <f>+AQ4*$AG4</f>
        <v>#REF!</v>
      </c>
      <c r="AS4" s="48" t="e">
        <f>+#REF!*AG4</f>
        <v>#REF!</v>
      </c>
      <c r="AU4" s="52" t="e">
        <f>+AT4*#REF!</f>
        <v>#REF!</v>
      </c>
      <c r="AV4" s="52">
        <f>+AT4*M4</f>
        <v>0</v>
      </c>
      <c r="AW4" t="b">
        <f>+P4&gt;=T4</f>
        <v>0</v>
      </c>
    </row>
    <row r="5" spans="1:54" ht="12.75" customHeight="1" x14ac:dyDescent="0.2">
      <c r="B5" s="79">
        <v>70038</v>
      </c>
      <c r="C5" s="1"/>
      <c r="D5" s="32" t="s">
        <v>384</v>
      </c>
      <c r="E5" s="47" t="str">
        <f>VLOOKUP(B5,[1]Análisis!$B$3:$F$2141,5,FALSE)</f>
        <v>Key</v>
      </c>
      <c r="F5" s="3">
        <v>1</v>
      </c>
      <c r="G5" s="3">
        <v>0</v>
      </c>
      <c r="H5" s="3">
        <v>5</v>
      </c>
      <c r="I5" s="3">
        <v>1</v>
      </c>
      <c r="J5" s="3">
        <f>VLOOKUP(B5,'Vta + Mov 80'!$A$3:$B$703,2,FALSE)</f>
        <v>10</v>
      </c>
      <c r="K5" s="3">
        <v>7</v>
      </c>
      <c r="L5" s="3">
        <f>VLOOKUP(B5,'Vta + Mov 80'!$A$3:$D$703,4,FALSE)</f>
        <v>1</v>
      </c>
      <c r="M5" s="7">
        <f>+AVERAGE(F5:K5)</f>
        <v>4</v>
      </c>
      <c r="N5" s="62">
        <f>+COUNTIF(F5:K5,"&gt;0")</f>
        <v>5</v>
      </c>
      <c r="O5" s="62" t="str">
        <f>+IF(N5&gt;=6,"A",IF(N5&gt;=5,"B",IF(N5&gt;=4,"C","F")))</f>
        <v>B</v>
      </c>
      <c r="P5" s="7">
        <v>0</v>
      </c>
      <c r="Q5" s="2">
        <v>0</v>
      </c>
      <c r="R5" s="2">
        <v>0</v>
      </c>
      <c r="S5" s="2">
        <v>1</v>
      </c>
      <c r="T5" s="2">
        <f>+IF(S5&gt;R5,S5,R5)</f>
        <v>1</v>
      </c>
      <c r="U5" s="2" t="e">
        <f>+((P5-T5)/#REF!)*30</f>
        <v>#REF!</v>
      </c>
      <c r="V5" s="2" t="e">
        <f>+((P5-T5+Q5)/#REF!)*30</f>
        <v>#REF!</v>
      </c>
      <c r="W5" s="2">
        <v>-1</v>
      </c>
      <c r="X5" s="14">
        <v>4</v>
      </c>
      <c r="Y5" s="11">
        <f>+((P5-T5+Q5+X5)/M5)*30</f>
        <v>22.5</v>
      </c>
      <c r="Z5" s="5">
        <v>4</v>
      </c>
      <c r="AA5" s="46"/>
      <c r="AB5" s="74">
        <f>VLOOKUP(B5,[2]Hoja1!$A$2:$C$9041,3,FALSE)</f>
        <v>49.52</v>
      </c>
      <c r="AC5" s="76">
        <f>VLOOKUP(B5,'[3]listado de producto'!$A$7:$F$7046,6,FALSE)</f>
        <v>8</v>
      </c>
      <c r="AG5" s="58">
        <v>1026.68</v>
      </c>
      <c r="AH5" s="48">
        <f>+P5*AG5</f>
        <v>0</v>
      </c>
      <c r="AI5" s="48" t="e">
        <f>+AG5*#REF!</f>
        <v>#REF!</v>
      </c>
      <c r="AK5" s="44" t="e">
        <f>+IF(OR(#REF!="A",#REF!="B",#REF!="C",O5="A",O5="B",O5="C"),_xlfn.CEILING.PRECISE(#REF!*0.5,Z5),"0")</f>
        <v>#REF!</v>
      </c>
      <c r="AL5" t="e">
        <f>+AK5*AG5</f>
        <v>#REF!</v>
      </c>
      <c r="AM5" s="51" t="e">
        <f>+IF(OR(#REF!="A",#REF!="B",#REF!="C",O5="A",O5="B",O5="C"),_xlfn.CEILING.PRECISE(#REF!*0.7,Z5),"0")</f>
        <v>#REF!</v>
      </c>
      <c r="AN5" s="48" t="e">
        <f>+AM5*AG5</f>
        <v>#REF!</v>
      </c>
      <c r="AO5" s="44" t="e">
        <f>+IF(OR(#REF!="A",#REF!="B",#REF!="C",O5="A",O5="B",O5="C"),_xlfn.CEILING.PRECISE(#REF!*1,Z5),"0")</f>
        <v>#REF!</v>
      </c>
      <c r="AP5" s="48" t="e">
        <f>+AO5*$AG5</f>
        <v>#REF!</v>
      </c>
      <c r="AQ5" s="48" t="e">
        <f>+IF(OR(#REF!="A",#REF!="B",#REF!="C",O5="A",O5="B",O5="C"),_xlfn.CEILING.PRECISE(#REF!*1.33,Z5),"0")</f>
        <v>#REF!</v>
      </c>
      <c r="AR5" s="48" t="e">
        <f>+AQ5*$AG5</f>
        <v>#REF!</v>
      </c>
      <c r="AS5" s="48" t="e">
        <f>+#REF!*AG5</f>
        <v>#REF!</v>
      </c>
      <c r="AT5" s="58">
        <v>22.5</v>
      </c>
      <c r="AU5" s="52" t="e">
        <f>+AT5*#REF!</f>
        <v>#REF!</v>
      </c>
      <c r="AV5" s="52">
        <f>+AT5*M5</f>
        <v>90</v>
      </c>
      <c r="AW5" t="b">
        <f>+P5&gt;=T5</f>
        <v>0</v>
      </c>
      <c r="AX5" s="78">
        <f>X5*AB5</f>
        <v>198.08</v>
      </c>
    </row>
    <row r="6" spans="1:54" ht="12.75" customHeight="1" x14ac:dyDescent="0.2">
      <c r="B6" s="79">
        <v>5276</v>
      </c>
      <c r="C6" s="1"/>
      <c r="D6" s="32" t="s">
        <v>542</v>
      </c>
      <c r="E6" s="47" t="str">
        <f>VLOOKUP(B6,[1]Análisis!$B$3:$F$2141,5,FALSE)</f>
        <v>KC</v>
      </c>
      <c r="F6" s="3">
        <v>1</v>
      </c>
      <c r="G6" s="3">
        <v>0</v>
      </c>
      <c r="H6" s="3">
        <v>0</v>
      </c>
      <c r="I6" s="3">
        <v>3</v>
      </c>
      <c r="J6" s="3">
        <f>VLOOKUP(B6,'Vta + Mov 80'!$A$3:$B$703,2,FALSE)</f>
        <v>0</v>
      </c>
      <c r="K6" s="3">
        <v>0</v>
      </c>
      <c r="L6" s="3">
        <f>VLOOKUP(B6,'Vta + Mov 80'!$A$3:$D$703,4,FALSE)</f>
        <v>0</v>
      </c>
      <c r="M6" s="7">
        <f>+AVERAGE(F6:K6)</f>
        <v>0.66666666666666663</v>
      </c>
      <c r="N6" s="62">
        <f>+COUNTIF(F6:K6,"&gt;0")</f>
        <v>2</v>
      </c>
      <c r="O6" s="62" t="str">
        <f>+IF(N6&gt;=6,"A",IF(N6&gt;=5,"B",IF(N6&gt;=4,"C","F")))</f>
        <v>F</v>
      </c>
      <c r="P6" s="7">
        <v>0</v>
      </c>
      <c r="Q6" s="2">
        <v>0</v>
      </c>
      <c r="R6" s="2">
        <v>0</v>
      </c>
      <c r="S6" s="2">
        <v>2</v>
      </c>
      <c r="T6" s="2">
        <f>+IF(S6&gt;R6,S6,R6)</f>
        <v>2</v>
      </c>
      <c r="U6" s="2" t="e">
        <f>+((P6-T6)/#REF!)*30</f>
        <v>#REF!</v>
      </c>
      <c r="V6" s="2" t="e">
        <f>+((P6-T6+Q6)/#REF!)*30</f>
        <v>#REF!</v>
      </c>
      <c r="W6" s="2">
        <v>-2</v>
      </c>
      <c r="X6" s="9">
        <v>2</v>
      </c>
      <c r="Y6" s="11">
        <f>+((P6-T6+Q6+X6)/M6)*30</f>
        <v>0</v>
      </c>
      <c r="Z6" s="5">
        <v>1</v>
      </c>
      <c r="AA6" s="46"/>
      <c r="AB6" s="74">
        <f>VLOOKUP(B6,[2]Hoja1!$A$2:$C$9041,3,FALSE)</f>
        <v>171.1</v>
      </c>
      <c r="AC6" s="76">
        <f>VLOOKUP(B6,'[3]listado de producto'!$A$7:$F$7046,6,FALSE)</f>
        <v>35</v>
      </c>
      <c r="AG6" s="58">
        <v>18.399999618530298</v>
      </c>
      <c r="AH6" s="48">
        <f>+P6*AG6</f>
        <v>0</v>
      </c>
      <c r="AI6" s="48" t="e">
        <f>+AG6*#REF!</f>
        <v>#REF!</v>
      </c>
      <c r="AK6" s="44" t="e">
        <f>+IF(OR(#REF!="A",#REF!="B",#REF!="C",O6="A",O6="B",O6="C"),_xlfn.CEILING.PRECISE(#REF!*0.5,Z6),"0")</f>
        <v>#REF!</v>
      </c>
      <c r="AL6" t="e">
        <f>+AK6*AG6</f>
        <v>#REF!</v>
      </c>
      <c r="AM6" s="51" t="e">
        <f>+IF(OR(#REF!="A",#REF!="B",#REF!="C",O6="A",O6="B",O6="C"),_xlfn.CEILING.PRECISE(#REF!*0.7,Z6),"0")</f>
        <v>#REF!</v>
      </c>
      <c r="AN6" s="48" t="e">
        <f>+AM6*AG6</f>
        <v>#REF!</v>
      </c>
      <c r="AO6" s="44" t="e">
        <f>+IF(OR(#REF!="A",#REF!="B",#REF!="C",O6="A",O6="B",O6="C"),_xlfn.CEILING.PRECISE(#REF!*1,Z6),"0")</f>
        <v>#REF!</v>
      </c>
      <c r="AP6" s="48" t="e">
        <f>+AO6*$AG6</f>
        <v>#REF!</v>
      </c>
      <c r="AQ6" s="48" t="e">
        <f>+IF(OR(#REF!="A",#REF!="B",#REF!="C",O6="A",O6="B",O6="C"),_xlfn.CEILING.PRECISE(#REF!*1.33,Z6),"0")</f>
        <v>#REF!</v>
      </c>
      <c r="AR6" s="48" t="e">
        <f>+AQ6*$AG6</f>
        <v>#REF!</v>
      </c>
      <c r="AS6" s="48" t="e">
        <f>+#REF!*AG6</f>
        <v>#REF!</v>
      </c>
      <c r="AU6" s="52" t="e">
        <f>+AT6*#REF!</f>
        <v>#REF!</v>
      </c>
      <c r="AV6" s="52">
        <f>+AT6*M6</f>
        <v>0</v>
      </c>
      <c r="AW6" t="b">
        <f>+P6&gt;=T6</f>
        <v>0</v>
      </c>
    </row>
    <row r="7" spans="1:54" ht="12.75" customHeight="1" x14ac:dyDescent="0.2">
      <c r="B7" s="79">
        <v>5243</v>
      </c>
      <c r="C7" s="1">
        <f>VLOOKUP(B7,[1]Análisis!$B$3:$C$2141,2,FALSE)</f>
        <v>90449</v>
      </c>
      <c r="D7" s="32" t="s">
        <v>520</v>
      </c>
      <c r="E7" s="47" t="str">
        <f>VLOOKUP(B7,[1]Análisis!$B$3:$F$2141,5,FALSE)</f>
        <v>KC</v>
      </c>
      <c r="F7" s="3">
        <v>19</v>
      </c>
      <c r="G7" s="3">
        <v>9</v>
      </c>
      <c r="H7" s="3">
        <v>10</v>
      </c>
      <c r="I7" s="3">
        <v>10</v>
      </c>
      <c r="J7" s="3">
        <f>VLOOKUP(B7,'Vta + Mov 80'!$A$3:$B$703,2,FALSE)</f>
        <v>9</v>
      </c>
      <c r="K7" s="3">
        <v>5</v>
      </c>
      <c r="L7" s="3">
        <f>VLOOKUP(B7,'Vta + Mov 80'!$A$3:$D$703,4,FALSE)</f>
        <v>11</v>
      </c>
      <c r="M7" s="7">
        <f>+AVERAGE(F7:K7)</f>
        <v>10.333333333333334</v>
      </c>
      <c r="N7" s="62">
        <f>+COUNTIF(F7:K7,"&gt;0")</f>
        <v>6</v>
      </c>
      <c r="O7" s="62" t="str">
        <f>+IF(N7&gt;=6,"A",IF(N7&gt;=5,"B",IF(N7&gt;=4,"C","F")))</f>
        <v>A</v>
      </c>
      <c r="P7" s="7">
        <v>0</v>
      </c>
      <c r="Q7" s="2">
        <v>0</v>
      </c>
      <c r="R7" s="2">
        <v>0</v>
      </c>
      <c r="S7" s="2">
        <v>8</v>
      </c>
      <c r="T7" s="2">
        <f>+IF(S7&gt;R7,S7,R7)</f>
        <v>8</v>
      </c>
      <c r="U7" s="2" t="e">
        <f>+((P7-T7)/#REF!)*30</f>
        <v>#REF!</v>
      </c>
      <c r="V7" s="2" t="e">
        <f>+((P7-T7+Q7)/#REF!)*30</f>
        <v>#REF!</v>
      </c>
      <c r="W7" s="2">
        <v>0</v>
      </c>
      <c r="X7" s="9"/>
      <c r="Y7" s="11">
        <f>+((P7-T7+Q7+X7)/M7)*30</f>
        <v>-23.225806451612904</v>
      </c>
      <c r="Z7" s="5">
        <v>1</v>
      </c>
      <c r="AA7" s="46"/>
      <c r="AB7" s="74">
        <f>VLOOKUP(B7,[2]Hoja1!$A$2:$C$9041,3,FALSE)</f>
        <v>241.35</v>
      </c>
      <c r="AC7" s="76">
        <f>VLOOKUP(B7,'[3]listado de producto'!$A$7:$F$7046,6,FALSE)</f>
        <v>8</v>
      </c>
      <c r="AG7" s="58">
        <v>353.95001220703102</v>
      </c>
      <c r="AH7" s="48">
        <f>+P7*AG7</f>
        <v>0</v>
      </c>
      <c r="AI7" s="48" t="e">
        <f>+AG7*#REF!</f>
        <v>#REF!</v>
      </c>
      <c r="AK7" s="44" t="e">
        <f>+IF(OR(#REF!="A",#REF!="B",#REF!="C",O7="A",O7="B",O7="C"),_xlfn.CEILING.PRECISE(#REF!*0.5,Z7),"0")</f>
        <v>#REF!</v>
      </c>
      <c r="AL7" t="e">
        <f>+AK7*AG7</f>
        <v>#REF!</v>
      </c>
      <c r="AM7" s="51" t="e">
        <f>+IF(OR(#REF!="A",#REF!="B",#REF!="C",O7="A",O7="B",O7="C"),_xlfn.CEILING.PRECISE(#REF!*0.7,Z7),"0")</f>
        <v>#REF!</v>
      </c>
      <c r="AN7" s="48" t="e">
        <f>+AM7*AG7</f>
        <v>#REF!</v>
      </c>
      <c r="AO7" s="44" t="e">
        <f>+IF(OR(#REF!="A",#REF!="B",#REF!="C",O7="A",O7="B",O7="C"),_xlfn.CEILING.PRECISE(#REF!*1,Z7),"0")</f>
        <v>#REF!</v>
      </c>
      <c r="AP7" s="48" t="e">
        <f>+AO7*$AG7</f>
        <v>#REF!</v>
      </c>
      <c r="AQ7" s="48" t="e">
        <f>+IF(OR(#REF!="A",#REF!="B",#REF!="C",O7="A",O7="B",O7="C"),_xlfn.CEILING.PRECISE(#REF!*1.33,Z7),"0")</f>
        <v>#REF!</v>
      </c>
      <c r="AR7" s="48" t="e">
        <f>+AQ7*$AG7</f>
        <v>#REF!</v>
      </c>
      <c r="AS7" s="48" t="e">
        <f>+#REF!*AG7</f>
        <v>#REF!</v>
      </c>
      <c r="AU7" s="52"/>
      <c r="AV7" s="52"/>
      <c r="AW7" t="b">
        <f>+P7&gt;=T7</f>
        <v>0</v>
      </c>
    </row>
    <row r="8" spans="1:54" ht="12.75" customHeight="1" x14ac:dyDescent="0.2">
      <c r="B8" s="79">
        <v>5481</v>
      </c>
      <c r="C8" s="1">
        <v>90621</v>
      </c>
      <c r="D8" s="32" t="s">
        <v>730</v>
      </c>
      <c r="E8" s="47" t="str">
        <f>VLOOKUP(B8,[1]Análisis!$B$3:$F$2141,5,FALSE)</f>
        <v>KC</v>
      </c>
      <c r="F8" s="3">
        <v>95</v>
      </c>
      <c r="G8" s="3">
        <v>63</v>
      </c>
      <c r="H8" s="3">
        <v>34</v>
      </c>
      <c r="I8" s="3">
        <v>39</v>
      </c>
      <c r="J8" s="3">
        <f>VLOOKUP(B8,'Vta + Mov 80'!$A$3:$B$703,2,FALSE)</f>
        <v>1</v>
      </c>
      <c r="K8" s="3">
        <v>45</v>
      </c>
      <c r="L8" s="3">
        <f>VLOOKUP(B8,'Vta + Mov 80'!$A$3:$D$703,4,FALSE)</f>
        <v>5</v>
      </c>
      <c r="M8" s="7">
        <f>+AVERAGE(F8:K8)</f>
        <v>46.166666666666664</v>
      </c>
      <c r="N8" s="62">
        <f>+COUNTIF(F8:K8,"&gt;0")</f>
        <v>6</v>
      </c>
      <c r="O8" s="62" t="str">
        <f>+IF(N8&gt;=6,"A",IF(N8&gt;=5,"B",IF(N8&gt;=4,"C","F")))</f>
        <v>A</v>
      </c>
      <c r="P8" s="7">
        <v>16</v>
      </c>
      <c r="Q8" s="2">
        <v>0</v>
      </c>
      <c r="R8" s="2">
        <v>9</v>
      </c>
      <c r="S8" s="2">
        <v>9</v>
      </c>
      <c r="T8" s="2">
        <f>+IF(S8&gt;R8,S8,R8)</f>
        <v>9</v>
      </c>
      <c r="U8" s="2" t="e">
        <f>+((P8-T8)/#REF!)*30</f>
        <v>#REF!</v>
      </c>
      <c r="V8" s="2" t="e">
        <f>+((P8-T8+Q8)/#REF!)*30</f>
        <v>#REF!</v>
      </c>
      <c r="W8" s="2">
        <v>0</v>
      </c>
      <c r="X8" s="9"/>
      <c r="Y8" s="11">
        <f>+((P8-T8+Q8+X8)/M8)*30</f>
        <v>4.5487364620938635</v>
      </c>
      <c r="Z8" s="5" t="e">
        <v>#N/A</v>
      </c>
      <c r="AA8" s="46"/>
      <c r="AB8" s="74">
        <f>VLOOKUP(B8,[2]Hoja1!$A$2:$C$9041,3,FALSE)</f>
        <v>239.34</v>
      </c>
      <c r="AC8" s="76" t="e">
        <f>VLOOKUP(B8,'[3]listado de producto'!$A$7:$F$7046,6,FALSE)</f>
        <v>#N/A</v>
      </c>
      <c r="AG8" s="58">
        <v>367.05999755859398</v>
      </c>
      <c r="AH8" s="48">
        <f>+P8*AG8</f>
        <v>5872.9599609375036</v>
      </c>
      <c r="AI8" s="48" t="e">
        <f>+AG8*#REF!</f>
        <v>#REF!</v>
      </c>
      <c r="AK8" s="44" t="e">
        <f>+IF(OR(#REF!="A",#REF!="B",#REF!="C",O8="A",O8="B",O8="C"),_xlfn.CEILING.PRECISE(#REF!*0.5,Z8),"0")</f>
        <v>#REF!</v>
      </c>
      <c r="AL8" t="e">
        <f>+AK8*AG8</f>
        <v>#REF!</v>
      </c>
      <c r="AM8" s="51" t="e">
        <f>+IF(OR(#REF!="A",#REF!="B",#REF!="C",O8="A",O8="B",O8="C"),_xlfn.CEILING.PRECISE(#REF!*0.7,Z8),"0")</f>
        <v>#REF!</v>
      </c>
      <c r="AN8" s="48" t="e">
        <f>+AM8*AG8</f>
        <v>#REF!</v>
      </c>
      <c r="AO8" s="44" t="e">
        <f>+IF(OR(#REF!="A",#REF!="B",#REF!="C",O8="A",O8="B",O8="C"),_xlfn.CEILING.PRECISE(#REF!*1,Z8),"0")</f>
        <v>#REF!</v>
      </c>
      <c r="AP8" s="48" t="e">
        <f>+AO8*$AG8</f>
        <v>#REF!</v>
      </c>
      <c r="AQ8" s="48" t="e">
        <f>+IF(OR(#REF!="A",#REF!="B",#REF!="C",O8="A",O8="B",O8="C"),_xlfn.CEILING.PRECISE(#REF!*1.33,Z8),"0")</f>
        <v>#REF!</v>
      </c>
      <c r="AR8" s="48" t="e">
        <f>+AQ8*$AG8</f>
        <v>#REF!</v>
      </c>
      <c r="AS8" s="48" t="e">
        <f>+#REF!*AG8</f>
        <v>#REF!</v>
      </c>
      <c r="AU8" s="52" t="e">
        <f>+AT8*#REF!</f>
        <v>#REF!</v>
      </c>
      <c r="AV8" s="52">
        <f>+AT8*M8</f>
        <v>0</v>
      </c>
      <c r="AW8" t="b">
        <f>+P8&gt;=T8</f>
        <v>1</v>
      </c>
    </row>
    <row r="9" spans="1:54" ht="12.75" customHeight="1" x14ac:dyDescent="0.2">
      <c r="B9" s="79">
        <v>884</v>
      </c>
      <c r="C9" s="1"/>
      <c r="D9" s="32" t="s">
        <v>57</v>
      </c>
      <c r="E9" s="47" t="str">
        <f>VLOOKUP(B9,[1]Análisis!$B$3:$F$2141,5,FALSE)</f>
        <v>Key</v>
      </c>
      <c r="F9" s="3">
        <v>4</v>
      </c>
      <c r="G9" s="3">
        <v>0</v>
      </c>
      <c r="H9" s="3">
        <v>0</v>
      </c>
      <c r="I9" s="3">
        <v>0</v>
      </c>
      <c r="J9" s="3">
        <f>VLOOKUP(B9,'Vta + Mov 80'!$A$3:$B$703,2,FALSE)</f>
        <v>2</v>
      </c>
      <c r="K9" s="3">
        <v>58</v>
      </c>
      <c r="L9" s="3">
        <f>VLOOKUP(B9,'Vta + Mov 80'!$A$3:$D$703,4,FALSE)</f>
        <v>0</v>
      </c>
      <c r="M9" s="7">
        <f>+AVERAGE(F9:K9)</f>
        <v>10.666666666666666</v>
      </c>
      <c r="N9" s="62">
        <f>+COUNTIF(F9:K9,"&gt;0")</f>
        <v>3</v>
      </c>
      <c r="O9" s="62" t="str">
        <f>+IF(N9&gt;=6,"A",IF(N9&gt;=5,"B",IF(N9&gt;=4,"C","F")))</f>
        <v>F</v>
      </c>
      <c r="P9" s="7">
        <v>1</v>
      </c>
      <c r="Q9" s="2">
        <v>8</v>
      </c>
      <c r="R9" s="2">
        <v>1</v>
      </c>
      <c r="S9" s="2">
        <v>29</v>
      </c>
      <c r="T9" s="2">
        <f>+IF(S9&gt;R9,S9,R9)</f>
        <v>29</v>
      </c>
      <c r="U9" s="2" t="e">
        <f>+((P9-T9)/#REF!)*30</f>
        <v>#REF!</v>
      </c>
      <c r="V9" s="2" t="e">
        <f>+((P9-T9+Q9)/#REF!)*30</f>
        <v>#REF!</v>
      </c>
      <c r="W9" s="2">
        <v>0</v>
      </c>
      <c r="X9" s="9"/>
      <c r="Y9" s="11">
        <f>+((P9-T9+Q9+X9)/M9)*30</f>
        <v>-56.25</v>
      </c>
      <c r="Z9" s="5">
        <v>1</v>
      </c>
      <c r="AA9" s="83"/>
      <c r="AB9" s="74">
        <f>VLOOKUP(B9,[2]Hoja1!$A$2:$C$9041,3,FALSE)</f>
        <v>1100.2</v>
      </c>
      <c r="AC9" s="76">
        <f>VLOOKUP(B9,'[3]listado de producto'!$A$7:$F$7046,6,FALSE)</f>
        <v>8</v>
      </c>
      <c r="AE9" t="s">
        <v>569</v>
      </c>
      <c r="AG9" s="58">
        <v>8.34</v>
      </c>
      <c r="AH9" s="48">
        <f>+P9*AG9</f>
        <v>8.34</v>
      </c>
      <c r="AI9" s="48" t="e">
        <f>+AG9*#REF!</f>
        <v>#REF!</v>
      </c>
      <c r="AK9" s="44" t="e">
        <f>+IF(OR(#REF!="A",#REF!="B",#REF!="C",O9="A",O9="B",O9="C"),_xlfn.CEILING.PRECISE(#REF!*0.5,Z9),"0")</f>
        <v>#REF!</v>
      </c>
      <c r="AL9" t="e">
        <f>+AK9*AG9</f>
        <v>#REF!</v>
      </c>
      <c r="AM9" s="51" t="e">
        <f>+IF(OR(#REF!="A",#REF!="B",#REF!="C",O9="A",O9="B",O9="C"),_xlfn.CEILING.PRECISE(#REF!*0.7,Z9),"0")</f>
        <v>#REF!</v>
      </c>
      <c r="AN9" s="48" t="e">
        <f>+AM9*AG9</f>
        <v>#REF!</v>
      </c>
      <c r="AO9" s="44" t="e">
        <f>+IF(OR(#REF!="A",#REF!="B",#REF!="C",O9="A",O9="B",O9="C"),_xlfn.CEILING.PRECISE(#REF!*1,Z9),"0")</f>
        <v>#REF!</v>
      </c>
      <c r="AP9" s="48" t="e">
        <f>+AO9*$AG9</f>
        <v>#REF!</v>
      </c>
      <c r="AQ9" s="48" t="e">
        <f>+IF(OR(#REF!="A",#REF!="B",#REF!="C",O9="A",O9="B",O9="C"),_xlfn.CEILING.PRECISE(#REF!*1.33,Z9),"0")</f>
        <v>#REF!</v>
      </c>
      <c r="AR9" s="48" t="e">
        <f>+AQ9*$AG9</f>
        <v>#REF!</v>
      </c>
      <c r="AS9" s="48" t="e">
        <f>+#REF!*AG9</f>
        <v>#REF!</v>
      </c>
      <c r="AU9" s="52" t="e">
        <f>+AT9*#REF!</f>
        <v>#REF!</v>
      </c>
      <c r="AV9" s="52">
        <f>+AT9*M9</f>
        <v>0</v>
      </c>
      <c r="AW9" t="b">
        <f>+P9&gt;=T9</f>
        <v>0</v>
      </c>
    </row>
    <row r="10" spans="1:54" ht="12.75" customHeight="1" x14ac:dyDescent="0.2">
      <c r="B10" s="79">
        <v>4843</v>
      </c>
      <c r="C10" s="1"/>
      <c r="D10" s="32" t="s">
        <v>233</v>
      </c>
      <c r="E10" s="47" t="str">
        <f>VLOOKUP(B10,[1]Análisis!$B$3:$F$2141,5,FALSE)</f>
        <v>Key</v>
      </c>
      <c r="F10" s="3">
        <v>5</v>
      </c>
      <c r="G10" s="3">
        <v>0</v>
      </c>
      <c r="H10" s="3">
        <v>3</v>
      </c>
      <c r="I10" s="3">
        <v>0</v>
      </c>
      <c r="J10" s="3">
        <f>VLOOKUP(B10,'Vta + Mov 80'!$A$3:$B$703,2,FALSE)</f>
        <v>3</v>
      </c>
      <c r="K10" s="3">
        <v>-35</v>
      </c>
      <c r="L10" s="3">
        <f>VLOOKUP(B10,'Vta + Mov 80'!$A$3:$D$703,4,FALSE)</f>
        <v>0</v>
      </c>
      <c r="M10" s="7">
        <f>+AVERAGE(F10:K10)</f>
        <v>-4</v>
      </c>
      <c r="N10" s="62">
        <f>+COUNTIF(F10:K10,"&gt;0")</f>
        <v>3</v>
      </c>
      <c r="O10" s="62" t="str">
        <f>+IF(N10&gt;=6,"A",IF(N10&gt;=5,"B",IF(N10&gt;=4,"C","F")))</f>
        <v>F</v>
      </c>
      <c r="P10" s="7">
        <v>3</v>
      </c>
      <c r="Q10" s="2">
        <v>0</v>
      </c>
      <c r="R10" s="2">
        <v>0</v>
      </c>
      <c r="S10" s="2">
        <v>0</v>
      </c>
      <c r="T10" s="2">
        <f>+IF(S10&gt;R10,S10,R10)</f>
        <v>0</v>
      </c>
      <c r="U10" s="2" t="e">
        <f>+((P10-T10)/#REF!)*30</f>
        <v>#REF!</v>
      </c>
      <c r="V10" s="2" t="e">
        <f>+((P10-T10+Q10)/#REF!)*30</f>
        <v>#REF!</v>
      </c>
      <c r="W10" s="2">
        <v>0</v>
      </c>
      <c r="X10" s="9"/>
      <c r="Y10" s="11">
        <f>+((P10-T10+Q10+X10)/M10)*30</f>
        <v>-22.5</v>
      </c>
      <c r="Z10" s="5">
        <v>24</v>
      </c>
      <c r="AA10" s="46"/>
      <c r="AB10" s="74">
        <f>VLOOKUP(B10,[2]Hoja1!$A$2:$C$9041,3,FALSE)</f>
        <v>73.94</v>
      </c>
      <c r="AC10" s="76">
        <f>VLOOKUP(B10,'[3]listado de producto'!$A$7:$F$7046,6,FALSE)</f>
        <v>8</v>
      </c>
      <c r="AG10" s="58">
        <v>12.0900001525879</v>
      </c>
      <c r="AH10" s="48">
        <f>+P10*AG10</f>
        <v>36.2700004577637</v>
      </c>
      <c r="AI10" s="48" t="e">
        <f>+AG10*#REF!</f>
        <v>#REF!</v>
      </c>
      <c r="AK10" s="44" t="e">
        <f>+IF(OR(#REF!="A",#REF!="B",#REF!="C",O10="A",O10="B",O10="C"),_xlfn.CEILING.PRECISE(#REF!*0.5,Z10),"0")</f>
        <v>#REF!</v>
      </c>
      <c r="AL10" t="e">
        <f>+AK10*AG10</f>
        <v>#REF!</v>
      </c>
      <c r="AM10" s="51" t="e">
        <f>+IF(OR(#REF!="A",#REF!="B",#REF!="C",O10="A",O10="B",O10="C"),_xlfn.CEILING.PRECISE(#REF!*0.7,Z10),"0")</f>
        <v>#REF!</v>
      </c>
      <c r="AN10" s="48" t="e">
        <f>+AM10*AG10</f>
        <v>#REF!</v>
      </c>
      <c r="AO10" s="44" t="e">
        <f>+IF(OR(#REF!="A",#REF!="B",#REF!="C",O10="A",O10="B",O10="C"),_xlfn.CEILING.PRECISE(#REF!*1,Z10),"0")</f>
        <v>#REF!</v>
      </c>
      <c r="AP10" s="48" t="e">
        <f>+AO10*$AG10</f>
        <v>#REF!</v>
      </c>
      <c r="AQ10" s="48" t="e">
        <f>+IF(OR(#REF!="A",#REF!="B",#REF!="C",O10="A",O10="B",O10="C"),_xlfn.CEILING.PRECISE(#REF!*1.33,Z10),"0")</f>
        <v>#REF!</v>
      </c>
      <c r="AR10" s="48" t="e">
        <f>+AQ10*$AG10</f>
        <v>#REF!</v>
      </c>
      <c r="AS10" s="48" t="e">
        <f>+#REF!*AG10</f>
        <v>#REF!</v>
      </c>
      <c r="AU10" s="52" t="e">
        <f>+AT10*#REF!</f>
        <v>#REF!</v>
      </c>
      <c r="AV10" s="52">
        <f>+AT10*M10</f>
        <v>0</v>
      </c>
      <c r="AW10" t="b">
        <f>+P10&gt;=T10</f>
        <v>1</v>
      </c>
    </row>
    <row r="11" spans="1:54" ht="12.75" customHeight="1" x14ac:dyDescent="0.2">
      <c r="B11" s="79">
        <v>3328</v>
      </c>
      <c r="C11" s="1"/>
      <c r="D11" s="32" t="s">
        <v>205</v>
      </c>
      <c r="E11" s="47" t="str">
        <f>VLOOKUP(B11,[1]Análisis!$B$3:$F$2141,5,FALSE)</f>
        <v>Key</v>
      </c>
      <c r="F11" s="3">
        <v>4</v>
      </c>
      <c r="G11" s="3">
        <v>7</v>
      </c>
      <c r="H11" s="3">
        <v>0</v>
      </c>
      <c r="I11" s="3">
        <v>6</v>
      </c>
      <c r="J11" s="3">
        <f>VLOOKUP(B11,'Vta + Mov 80'!$A$3:$B$703,2,FALSE)</f>
        <v>0</v>
      </c>
      <c r="K11" s="3">
        <v>0</v>
      </c>
      <c r="L11" s="3">
        <f>VLOOKUP(B11,'Vta + Mov 80'!$A$3:$D$703,4,FALSE)</f>
        <v>0</v>
      </c>
      <c r="M11" s="7">
        <f>+AVERAGE(F11:K11)</f>
        <v>2.8333333333333335</v>
      </c>
      <c r="N11" s="62">
        <f>+COUNTIF(F11:K11,"&gt;0")</f>
        <v>3</v>
      </c>
      <c r="O11" s="62" t="str">
        <f>+IF(N11&gt;=6,"A",IF(N11&gt;=5,"B",IF(N11&gt;=4,"C","F")))</f>
        <v>F</v>
      </c>
      <c r="P11" s="7">
        <v>0</v>
      </c>
      <c r="Q11" s="2">
        <v>0</v>
      </c>
      <c r="R11" s="2">
        <v>0</v>
      </c>
      <c r="S11" s="2">
        <v>2</v>
      </c>
      <c r="T11" s="2">
        <f>+IF(S11&gt;R11,S11,R11)</f>
        <v>2</v>
      </c>
      <c r="U11" s="2" t="e">
        <f>+((P11-T11)/#REF!)*30</f>
        <v>#REF!</v>
      </c>
      <c r="V11" s="2" t="e">
        <f>+((P11-T11+Q11)/#REF!)*30</f>
        <v>#REF!</v>
      </c>
      <c r="W11" s="2">
        <v>0</v>
      </c>
      <c r="X11" s="9"/>
      <c r="Y11" s="11">
        <f>+((P11-T11+Q11+X11)/M11)*30</f>
        <v>-21.176470588235293</v>
      </c>
      <c r="Z11" s="5">
        <v>1</v>
      </c>
      <c r="AA11" s="72" t="s">
        <v>573</v>
      </c>
      <c r="AB11" s="74">
        <f>VLOOKUP(B11,[2]Hoja1!$A$2:$C$9041,3,FALSE)</f>
        <v>237.43</v>
      </c>
      <c r="AC11" s="76">
        <f>VLOOKUP(B11,'[3]listado de producto'!$A$7:$F$7046,6,FALSE)</f>
        <v>8</v>
      </c>
      <c r="AG11" s="58">
        <v>304.260009765625</v>
      </c>
      <c r="AH11" s="48">
        <f>+P11*AG11</f>
        <v>0</v>
      </c>
      <c r="AI11" s="48" t="e">
        <f>+AG11*#REF!</f>
        <v>#REF!</v>
      </c>
      <c r="AK11" s="44" t="e">
        <f>+IF(OR(#REF!="A",#REF!="B",#REF!="C",O11="A",O11="B",O11="C"),_xlfn.CEILING.PRECISE(#REF!*0.5,Z11),"0")</f>
        <v>#REF!</v>
      </c>
      <c r="AL11" t="e">
        <f>+AK11*AG11</f>
        <v>#REF!</v>
      </c>
      <c r="AM11" s="51" t="e">
        <f>+IF(OR(#REF!="A",#REF!="B",#REF!="C",O11="A",O11="B",O11="C"),_xlfn.CEILING.PRECISE(#REF!*0.7,Z11),"0")</f>
        <v>#REF!</v>
      </c>
      <c r="AN11" s="48" t="e">
        <f>+AM11*AG11</f>
        <v>#REF!</v>
      </c>
      <c r="AO11" s="44" t="e">
        <f>+IF(OR(#REF!="A",#REF!="B",#REF!="C",O11="A",O11="B",O11="C"),_xlfn.CEILING.PRECISE(#REF!*1,Z11),"0")</f>
        <v>#REF!</v>
      </c>
      <c r="AP11" s="48" t="e">
        <f>+AO11*$AG11</f>
        <v>#REF!</v>
      </c>
      <c r="AQ11" s="48" t="e">
        <f>+IF(OR(#REF!="A",#REF!="B",#REF!="C",O11="A",O11="B",O11="C"),_xlfn.CEILING.PRECISE(#REF!*1.33,Z11),"0")</f>
        <v>#REF!</v>
      </c>
      <c r="AR11" s="48" t="e">
        <f>+AQ11*$AG11</f>
        <v>#REF!</v>
      </c>
      <c r="AS11" s="48" t="e">
        <f>+#REF!*AG11</f>
        <v>#REF!</v>
      </c>
      <c r="AU11" s="52"/>
      <c r="AV11" s="52"/>
      <c r="AW11" t="b">
        <f>+P11&gt;=T11</f>
        <v>0</v>
      </c>
    </row>
    <row r="12" spans="1:54" ht="12.75" customHeight="1" x14ac:dyDescent="0.2">
      <c r="A12" s="53" t="s">
        <v>679</v>
      </c>
      <c r="B12" s="79">
        <v>472</v>
      </c>
      <c r="C12" s="1"/>
      <c r="D12" s="32" t="s">
        <v>41</v>
      </c>
      <c r="E12" s="47" t="str">
        <f>VLOOKUP(B12,[1]Análisis!$B$3:$F$2141,5,FALSE)</f>
        <v>Key</v>
      </c>
      <c r="F12" s="3">
        <v>347</v>
      </c>
      <c r="G12" s="3">
        <v>77</v>
      </c>
      <c r="H12" s="3">
        <v>153</v>
      </c>
      <c r="I12" s="3">
        <v>193</v>
      </c>
      <c r="J12" s="3">
        <f>VLOOKUP(B12,'Vta + Mov 80'!$A$3:$B$703,2,FALSE)</f>
        <v>22</v>
      </c>
      <c r="K12" s="3">
        <v>-8</v>
      </c>
      <c r="L12" s="3">
        <f>VLOOKUP(B12,'Vta + Mov 80'!$A$3:$D$703,4,FALSE)</f>
        <v>116</v>
      </c>
      <c r="M12" s="7">
        <f>+AVERAGE(F12:K12)</f>
        <v>130.66666666666666</v>
      </c>
      <c r="N12" s="62">
        <f>+COUNTIF(F12:K12,"&gt;0")</f>
        <v>5</v>
      </c>
      <c r="O12" s="62" t="str">
        <f>+IF(N12&gt;=6,"A",IF(N12&gt;=5,"B",IF(N12&gt;=4,"C","F")))</f>
        <v>B</v>
      </c>
      <c r="P12" s="7">
        <v>48</v>
      </c>
      <c r="Q12" s="2">
        <v>0</v>
      </c>
      <c r="R12" s="2">
        <v>48</v>
      </c>
      <c r="S12" s="2">
        <v>56</v>
      </c>
      <c r="T12" s="2">
        <f>+IF(S12&gt;R12,S12,R12)</f>
        <v>56</v>
      </c>
      <c r="U12" s="2" t="e">
        <f>+((P12-T12)/#REF!)*30</f>
        <v>#REF!</v>
      </c>
      <c r="V12" s="2" t="e">
        <f>+((P12-T12+Q12)/#REF!)*30</f>
        <v>#REF!</v>
      </c>
      <c r="W12" s="2">
        <v>-8</v>
      </c>
      <c r="X12" s="9">
        <v>120</v>
      </c>
      <c r="Y12" s="11">
        <f>+((P12-T12+Q12+X12)/M12)*30</f>
        <v>25.714285714285715</v>
      </c>
      <c r="Z12" s="5">
        <v>12</v>
      </c>
      <c r="AA12" s="83"/>
      <c r="AB12" s="74">
        <f>VLOOKUP(B12,[2]Hoja1!$A$2:$C$9041,3,FALSE)</f>
        <v>93.38</v>
      </c>
      <c r="AC12" s="76">
        <f>VLOOKUP(B12,'[3]listado de producto'!$A$7:$F$7046,6,FALSE)</f>
        <v>8</v>
      </c>
      <c r="AG12" s="58">
        <v>54.71</v>
      </c>
      <c r="AH12" s="48">
        <f>+P12*AG12</f>
        <v>2626.08</v>
      </c>
      <c r="AI12" s="48" t="e">
        <f>+AG12*#REF!</f>
        <v>#REF!</v>
      </c>
      <c r="AK12" s="44" t="e">
        <f>+IF(OR(#REF!="A",#REF!="B",#REF!="C",O12="A",O12="B",O12="C"),_xlfn.CEILING.PRECISE(#REF!*0.5,Z12),"0")</f>
        <v>#REF!</v>
      </c>
      <c r="AL12" t="e">
        <f>+AK12*AG12</f>
        <v>#REF!</v>
      </c>
      <c r="AM12" s="51" t="e">
        <f>+IF(OR(#REF!="A",#REF!="B",#REF!="C",O12="A",O12="B",O12="C"),_xlfn.CEILING.PRECISE(#REF!*0.7,Z12),"0")</f>
        <v>#REF!</v>
      </c>
      <c r="AN12" s="48" t="e">
        <f>+AM12*AG12</f>
        <v>#REF!</v>
      </c>
      <c r="AO12" s="44" t="e">
        <f>+IF(OR(#REF!="A",#REF!="B",#REF!="C",O12="A",O12="B",O12="C"),_xlfn.CEILING.PRECISE(#REF!*1,Z12),"0")</f>
        <v>#REF!</v>
      </c>
      <c r="AP12" s="48" t="e">
        <f>+AO12*$AG12</f>
        <v>#REF!</v>
      </c>
      <c r="AQ12" s="48" t="e">
        <f>+IF(OR(#REF!="A",#REF!="B",#REF!="C",O12="A",O12="B",O12="C"),_xlfn.CEILING.PRECISE(#REF!*1.33,Z12),"0")</f>
        <v>#REF!</v>
      </c>
      <c r="AR12" s="48" t="e">
        <f>+AQ12*$AG12</f>
        <v>#REF!</v>
      </c>
      <c r="AS12" s="48" t="e">
        <f>+#REF!*AG12</f>
        <v>#REF!</v>
      </c>
      <c r="AU12" s="52" t="e">
        <f>+AT12*#REF!</f>
        <v>#REF!</v>
      </c>
      <c r="AV12" s="52">
        <f>+AT12*M12</f>
        <v>0</v>
      </c>
      <c r="AW12" t="b">
        <f>+P12&gt;=T12</f>
        <v>0</v>
      </c>
    </row>
    <row r="13" spans="1:54" ht="12.75" customHeight="1" x14ac:dyDescent="0.2">
      <c r="B13" s="79">
        <v>2985</v>
      </c>
      <c r="C13" s="1">
        <f>VLOOKUP(B13,[1]Análisis!$B$3:$C$2141,2,FALSE)</f>
        <v>1607</v>
      </c>
      <c r="D13" s="32" t="s">
        <v>198</v>
      </c>
      <c r="E13" s="47" t="str">
        <f>VLOOKUP(B13,[1]Análisis!$B$3:$F$2141,5,FALSE)</f>
        <v>GP</v>
      </c>
      <c r="F13" s="3">
        <v>6</v>
      </c>
      <c r="G13" s="3">
        <v>4</v>
      </c>
      <c r="H13" s="3">
        <v>0</v>
      </c>
      <c r="I13" s="3">
        <v>0</v>
      </c>
      <c r="J13" s="3">
        <f>VLOOKUP(B13,'Vta + Mov 80'!$A$3:$B$703,2,FALSE)</f>
        <v>6</v>
      </c>
      <c r="K13" s="3">
        <v>0</v>
      </c>
      <c r="L13" s="3">
        <f>VLOOKUP(B13,'Vta + Mov 80'!$A$3:$D$703,4,FALSE)</f>
        <v>0</v>
      </c>
      <c r="M13" s="7">
        <f>+AVERAGE(F13:K13)</f>
        <v>2.6666666666666665</v>
      </c>
      <c r="N13" s="62">
        <f>+COUNTIF(F13:K13,"&gt;0")</f>
        <v>3</v>
      </c>
      <c r="O13" s="62" t="str">
        <f>+IF(N13&gt;=6,"A",IF(N13&gt;=5,"B",IF(N13&gt;=4,"C","F")))</f>
        <v>F</v>
      </c>
      <c r="P13" s="7">
        <v>0</v>
      </c>
      <c r="Q13" s="2">
        <v>0</v>
      </c>
      <c r="R13" s="2">
        <v>0</v>
      </c>
      <c r="S13" s="2">
        <v>4</v>
      </c>
      <c r="T13" s="2">
        <f>+IF(S13&gt;R13,S13,R13)</f>
        <v>4</v>
      </c>
      <c r="U13" s="2" t="e">
        <f>+((P13-T13)/#REF!)*30</f>
        <v>#REF!</v>
      </c>
      <c r="V13" s="2" t="e">
        <f>+((P13-T13+Q13)/#REF!)*30</f>
        <v>#REF!</v>
      </c>
      <c r="W13" s="2">
        <v>0</v>
      </c>
      <c r="X13" s="9"/>
      <c r="Y13" s="11">
        <f>+((P13-T13+Q13+X13)/M13)*30</f>
        <v>-45</v>
      </c>
      <c r="Z13" s="5">
        <v>1</v>
      </c>
      <c r="AA13" s="99" t="s">
        <v>573</v>
      </c>
      <c r="AB13" s="74">
        <f>VLOOKUP(B13,[2]Hoja1!$A$2:$C$9041,3,FALSE)</f>
        <v>251.89999389648401</v>
      </c>
      <c r="AC13" s="76">
        <f>VLOOKUP(B13,'[3]listado de producto'!$A$7:$F$7046,6,FALSE)</f>
        <v>14</v>
      </c>
      <c r="AG13" s="58">
        <v>27</v>
      </c>
      <c r="AH13" s="48">
        <f>+P13*AG13</f>
        <v>0</v>
      </c>
      <c r="AI13" s="48" t="e">
        <f>+AG13*#REF!</f>
        <v>#REF!</v>
      </c>
      <c r="AK13" s="44" t="e">
        <f>+IF(OR(#REF!="A",#REF!="B",#REF!="C",O13="A",O13="B",O13="C"),_xlfn.CEILING.PRECISE(#REF!*0.5,Z13),"0")</f>
        <v>#REF!</v>
      </c>
      <c r="AL13" t="e">
        <f>+AK13*AG13</f>
        <v>#REF!</v>
      </c>
      <c r="AM13" s="51" t="e">
        <f>+IF(OR(#REF!="A",#REF!="B",#REF!="C",O13="A",O13="B",O13="C"),_xlfn.CEILING.PRECISE(#REF!*0.7,Z13),"0")</f>
        <v>#REF!</v>
      </c>
      <c r="AN13" s="48" t="e">
        <f>+AM13*AG13</f>
        <v>#REF!</v>
      </c>
      <c r="AO13" s="44" t="e">
        <f>+IF(OR(#REF!="A",#REF!="B",#REF!="C",O13="A",O13="B",O13="C"),_xlfn.CEILING.PRECISE(#REF!*1,Z13),"0")</f>
        <v>#REF!</v>
      </c>
      <c r="AP13" s="48" t="e">
        <f>+AO13*$AG13</f>
        <v>#REF!</v>
      </c>
      <c r="AQ13" s="48" t="e">
        <f>+IF(OR(#REF!="A",#REF!="B",#REF!="C",O13="A",O13="B",O13="C"),_xlfn.CEILING.PRECISE(#REF!*1.33,Z13),"0")</f>
        <v>#REF!</v>
      </c>
      <c r="AR13" s="48" t="e">
        <f>+AQ13*$AG13</f>
        <v>#REF!</v>
      </c>
      <c r="AS13" s="48" t="e">
        <f>+#REF!*AG13</f>
        <v>#REF!</v>
      </c>
      <c r="AU13" s="52"/>
      <c r="AV13" s="52"/>
      <c r="AW13" t="b">
        <f>+P13&gt;=T13</f>
        <v>0</v>
      </c>
    </row>
    <row r="14" spans="1:54" ht="12.75" customHeight="1" x14ac:dyDescent="0.2">
      <c r="A14" s="53" t="s">
        <v>679</v>
      </c>
      <c r="B14" s="79">
        <v>2195</v>
      </c>
      <c r="C14" s="1"/>
      <c r="D14" s="32" t="s">
        <v>159</v>
      </c>
      <c r="E14" s="47" t="str">
        <f>VLOOKUP(B14,[1]Análisis!$B$3:$F$2141,5,FALSE)</f>
        <v>Key</v>
      </c>
      <c r="F14" s="3">
        <v>114</v>
      </c>
      <c r="G14" s="3">
        <v>4</v>
      </c>
      <c r="H14" s="3">
        <v>2</v>
      </c>
      <c r="I14" s="3">
        <v>14</v>
      </c>
      <c r="J14" s="3">
        <f>VLOOKUP(B14,'Vta + Mov 80'!$A$3:$B$703,2,FALSE)</f>
        <v>56</v>
      </c>
      <c r="K14" s="3">
        <v>67</v>
      </c>
      <c r="L14" s="3">
        <f>VLOOKUP(B14,'Vta + Mov 80'!$A$3:$D$703,4,FALSE)</f>
        <v>8</v>
      </c>
      <c r="M14" s="7">
        <f>+AVERAGE(F14:K14)</f>
        <v>42.833333333333336</v>
      </c>
      <c r="N14" s="62">
        <f>+COUNTIF(F14:K14,"&gt;0")</f>
        <v>6</v>
      </c>
      <c r="O14" s="62" t="str">
        <f>+IF(N14&gt;=6,"A",IF(N14&gt;=5,"B",IF(N14&gt;=4,"C","F")))</f>
        <v>A</v>
      </c>
      <c r="P14" s="7">
        <v>44</v>
      </c>
      <c r="Q14" s="2">
        <v>3</v>
      </c>
      <c r="R14" s="2">
        <v>44</v>
      </c>
      <c r="S14" s="2">
        <v>100</v>
      </c>
      <c r="T14" s="2">
        <f>+IF(S14&gt;R14,S14,R14)</f>
        <v>100</v>
      </c>
      <c r="U14" s="2" t="e">
        <f>+((P14-T14)/#REF!)*30</f>
        <v>#REF!</v>
      </c>
      <c r="V14" s="2" t="e">
        <f>+((P14-T14+Q14)/#REF!)*30</f>
        <v>#REF!</v>
      </c>
      <c r="W14" s="2">
        <v>-53</v>
      </c>
      <c r="X14" s="9">
        <v>90</v>
      </c>
      <c r="Y14" s="11">
        <f>+((P14-T14+Q14+X14)/M14)*30</f>
        <v>25.91439688715953</v>
      </c>
      <c r="Z14" s="5">
        <v>3</v>
      </c>
      <c r="AA14" s="46"/>
      <c r="AB14" s="74">
        <f>VLOOKUP(B14,[2]Hoja1!$A$2:$C$9041,3,FALSE)</f>
        <v>78.77</v>
      </c>
      <c r="AC14" s="76">
        <f>VLOOKUP(B14,'[3]listado de producto'!$A$7:$F$7046,6,FALSE)</f>
        <v>8</v>
      </c>
      <c r="AG14" s="58">
        <v>139.16999999999999</v>
      </c>
      <c r="AH14" s="48">
        <f>+P14*AG14</f>
        <v>6123.48</v>
      </c>
      <c r="AI14" s="48" t="e">
        <f>+AG14*#REF!</f>
        <v>#REF!</v>
      </c>
      <c r="AK14" s="44" t="e">
        <f>+IF(OR(#REF!="A",#REF!="B",#REF!="C",O14="A",O14="B",O14="C"),_xlfn.CEILING.PRECISE(#REF!*0.5,Z14),"0")</f>
        <v>#REF!</v>
      </c>
      <c r="AL14" t="e">
        <f>+AK14*AG14</f>
        <v>#REF!</v>
      </c>
      <c r="AM14" s="51" t="e">
        <f>+IF(OR(#REF!="A",#REF!="B",#REF!="C",O14="A",O14="B",O14="C"),_xlfn.CEILING.PRECISE(#REF!*0.7,Z14),"0")</f>
        <v>#REF!</v>
      </c>
      <c r="AN14" s="48" t="e">
        <f>+AM14*AG14</f>
        <v>#REF!</v>
      </c>
      <c r="AO14" s="44" t="e">
        <f>+IF(OR(#REF!="A",#REF!="B",#REF!="C",O14="A",O14="B",O14="C"),_xlfn.CEILING.PRECISE(#REF!*1,Z14),"0")</f>
        <v>#REF!</v>
      </c>
      <c r="AP14" s="48" t="e">
        <f>+AO14*$AG14</f>
        <v>#REF!</v>
      </c>
      <c r="AQ14" s="48" t="e">
        <f>+IF(OR(#REF!="A",#REF!="B",#REF!="C",O14="A",O14="B",O14="C"),_xlfn.CEILING.PRECISE(#REF!*1.33,Z14),"0")</f>
        <v>#REF!</v>
      </c>
      <c r="AR14" s="48" t="e">
        <f>+AQ14*$AG14</f>
        <v>#REF!</v>
      </c>
      <c r="AS14" s="48" t="e">
        <f>+#REF!*AG14</f>
        <v>#REF!</v>
      </c>
      <c r="AU14" s="52" t="e">
        <f>+AT14*#REF!</f>
        <v>#REF!</v>
      </c>
      <c r="AV14" s="52">
        <f>+AT14*M14</f>
        <v>0</v>
      </c>
      <c r="AW14" t="b">
        <f>+P14&gt;=T14</f>
        <v>0</v>
      </c>
      <c r="AZ14" s="49">
        <f>VLOOKUP(B14,'[4]OrdenCompra (51)'!$A$2:$K$78,11,FALSE)</f>
        <v>3</v>
      </c>
    </row>
    <row r="15" spans="1:54" ht="12.75" customHeight="1" x14ac:dyDescent="0.2">
      <c r="A15" s="53"/>
      <c r="B15" s="79">
        <v>469</v>
      </c>
      <c r="C15" s="1"/>
      <c r="D15" s="32" t="s">
        <v>39</v>
      </c>
      <c r="E15" s="47" t="str">
        <f>VLOOKUP(B15,[1]Análisis!$B$3:$F$2141,5,FALSE)</f>
        <v>Key</v>
      </c>
      <c r="F15" s="3">
        <v>55</v>
      </c>
      <c r="G15" s="3">
        <v>42</v>
      </c>
      <c r="H15" s="3">
        <v>82</v>
      </c>
      <c r="I15" s="3">
        <v>62</v>
      </c>
      <c r="J15" s="3">
        <f>VLOOKUP(B15,'Vta + Mov 80'!$A$3:$B$703,2,FALSE)</f>
        <v>0</v>
      </c>
      <c r="K15" s="3">
        <v>0</v>
      </c>
      <c r="L15" s="3">
        <f>VLOOKUP(B15,'Vta + Mov 80'!$A$3:$D$703,4,FALSE)</f>
        <v>0</v>
      </c>
      <c r="M15" s="7">
        <f>+AVERAGE(F15:K15)</f>
        <v>40.166666666666664</v>
      </c>
      <c r="N15" s="62">
        <f>+COUNTIF(F15:K15,"&gt;0")</f>
        <v>4</v>
      </c>
      <c r="O15" s="62" t="str">
        <f>+IF(N15&gt;=6,"A",IF(N15&gt;=5,"B",IF(N15&gt;=4,"C","F")))</f>
        <v>C</v>
      </c>
      <c r="P15" s="7">
        <v>0</v>
      </c>
      <c r="Q15" s="2">
        <v>0</v>
      </c>
      <c r="R15" s="2">
        <v>0</v>
      </c>
      <c r="S15" s="2">
        <v>0</v>
      </c>
      <c r="T15" s="2">
        <f>+IF(S15&gt;R15,S15,R15)</f>
        <v>0</v>
      </c>
      <c r="U15" s="2" t="e">
        <f>+((P15-T15)/#REF!)*30</f>
        <v>#REF!</v>
      </c>
      <c r="V15" s="2" t="e">
        <f>+((P15-T15+Q15)/#REF!)*30</f>
        <v>#REF!</v>
      </c>
      <c r="W15" s="2">
        <v>0</v>
      </c>
      <c r="X15" s="9"/>
      <c r="Y15" s="11">
        <f>+((P15-T15+Q15+X15)/M15)*30</f>
        <v>0</v>
      </c>
      <c r="Z15" s="5">
        <v>12</v>
      </c>
      <c r="AA15" s="72" t="s">
        <v>573</v>
      </c>
      <c r="AB15" s="74">
        <f>VLOOKUP(B15,[2]Hoja1!$A$2:$C$9041,3,FALSE)</f>
        <v>81.069999999999993</v>
      </c>
      <c r="AC15" s="76">
        <f>VLOOKUP(B15,'[3]listado de producto'!$A$7:$F$7046,6,FALSE)</f>
        <v>8</v>
      </c>
      <c r="AG15" s="58">
        <v>73.540000000000006</v>
      </c>
      <c r="AH15" s="48">
        <f>+P15*AG15</f>
        <v>0</v>
      </c>
      <c r="AI15" s="48" t="e">
        <f>+AG15*#REF!</f>
        <v>#REF!</v>
      </c>
      <c r="AK15" s="44" t="e">
        <f>+IF(OR(#REF!="A",#REF!="B",#REF!="C",O15="A",O15="B",O15="C"),_xlfn.CEILING.PRECISE(#REF!*0.5,Z15),"0")</f>
        <v>#REF!</v>
      </c>
      <c r="AL15" t="e">
        <f>+AK15*AG15</f>
        <v>#REF!</v>
      </c>
      <c r="AM15" s="51" t="e">
        <f>+IF(OR(#REF!="A",#REF!="B",#REF!="C",O15="A",O15="B",O15="C"),_xlfn.CEILING.PRECISE(#REF!*0.7,Z15),"0")</f>
        <v>#REF!</v>
      </c>
      <c r="AN15" s="48" t="e">
        <f>+AM15*AG15</f>
        <v>#REF!</v>
      </c>
      <c r="AO15" s="44" t="e">
        <f>+IF(OR(#REF!="A",#REF!="B",#REF!="C",O15="A",O15="B",O15="C"),_xlfn.CEILING.PRECISE(#REF!*1,Z15),"0")</f>
        <v>#REF!</v>
      </c>
      <c r="AP15" s="48" t="e">
        <f>+AO15*$AG15</f>
        <v>#REF!</v>
      </c>
      <c r="AQ15" s="48" t="e">
        <f>+IF(OR(#REF!="A",#REF!="B",#REF!="C",O15="A",O15="B",O15="C"),_xlfn.CEILING.PRECISE(#REF!*1.33,Z15),"0")</f>
        <v>#REF!</v>
      </c>
      <c r="AR15" s="48" t="e">
        <f>+AQ15*$AG15</f>
        <v>#REF!</v>
      </c>
      <c r="AS15" s="48" t="e">
        <f>+#REF!*AG15</f>
        <v>#REF!</v>
      </c>
      <c r="AU15" s="52" t="e">
        <f>+AT15*#REF!</f>
        <v>#REF!</v>
      </c>
      <c r="AV15" s="52">
        <f>+AT15*M15</f>
        <v>0</v>
      </c>
      <c r="AW15" t="b">
        <f>+P15&gt;=T15</f>
        <v>1</v>
      </c>
      <c r="AZ15" s="49"/>
    </row>
    <row r="16" spans="1:54" ht="12.75" customHeight="1" x14ac:dyDescent="0.2">
      <c r="A16" s="53" t="s">
        <v>673</v>
      </c>
      <c r="B16" s="61">
        <v>110802</v>
      </c>
      <c r="C16" s="1"/>
      <c r="D16" s="32" t="s">
        <v>608</v>
      </c>
      <c r="E16" s="47" t="str">
        <f>VLOOKUP(B16,[1]Análisis!$B$3:$F$2141,5,FALSE)</f>
        <v>Key</v>
      </c>
      <c r="F16" s="3">
        <v>60</v>
      </c>
      <c r="G16" s="3">
        <v>48</v>
      </c>
      <c r="H16" s="3">
        <v>20</v>
      </c>
      <c r="I16" s="3">
        <v>12</v>
      </c>
      <c r="J16" s="3">
        <f>VLOOKUP(B16,'Vta + Mov 80'!$A$3:$B$703,2,FALSE)</f>
        <v>1</v>
      </c>
      <c r="K16" s="3">
        <v>105</v>
      </c>
      <c r="L16" s="3">
        <f>VLOOKUP(B16,'Vta + Mov 80'!$A$3:$D$703,4,FALSE)</f>
        <v>3</v>
      </c>
      <c r="M16" s="7">
        <f>+AVERAGE(F16:K16)</f>
        <v>41</v>
      </c>
      <c r="N16" s="62">
        <f>+COUNTIF(F16:K16,"&gt;0")</f>
        <v>6</v>
      </c>
      <c r="O16" s="62" t="str">
        <f>+IF(N16&gt;=6,"A",IF(N16&gt;=5,"B",IF(N16&gt;=4,"C","F")))</f>
        <v>A</v>
      </c>
      <c r="P16" s="7">
        <v>0</v>
      </c>
      <c r="Q16" s="2">
        <v>0</v>
      </c>
      <c r="R16" s="2">
        <v>-34</v>
      </c>
      <c r="S16" s="2">
        <v>30</v>
      </c>
      <c r="T16" s="2">
        <f>+IF(S16&gt;R16,S16,R16)</f>
        <v>30</v>
      </c>
      <c r="U16" s="2" t="e">
        <f>+((P16-T16)/#REF!)*30</f>
        <v>#REF!</v>
      </c>
      <c r="V16" s="2" t="e">
        <f>+((P16-T16+Q16)/#REF!)*30</f>
        <v>#REF!</v>
      </c>
      <c r="W16" s="2">
        <v>-30</v>
      </c>
      <c r="X16" s="9"/>
      <c r="Y16" s="11">
        <f>+((P16-T16+Q16+X16)/M16)*30</f>
        <v>-21.95121951219512</v>
      </c>
      <c r="Z16" s="5">
        <v>1</v>
      </c>
      <c r="AA16" s="89">
        <v>1782</v>
      </c>
      <c r="AB16" s="74">
        <f>VLOOKUP(B16,[2]Hoja1!$A$2:$C$9041,3,FALSE)</f>
        <v>13.6400003433228</v>
      </c>
      <c r="AC16" s="76" t="e">
        <f>VLOOKUP(B16,'[3]listado de producto'!$A$7:$F$7046,6,FALSE)</f>
        <v>#N/A</v>
      </c>
      <c r="AG16" s="58">
        <v>73.989999999999995</v>
      </c>
      <c r="AH16" s="48">
        <f>+P16*AG16</f>
        <v>0</v>
      </c>
      <c r="AI16" s="48" t="e">
        <f>+AG16*#REF!</f>
        <v>#REF!</v>
      </c>
      <c r="AK16" s="44" t="e">
        <f>+IF(OR(#REF!="A",#REF!="B",#REF!="C",O16="A",O16="B",O16="C"),_xlfn.CEILING.PRECISE(#REF!*0.5,Z16),"0")</f>
        <v>#REF!</v>
      </c>
      <c r="AL16" t="e">
        <f>+AK16*AG16</f>
        <v>#REF!</v>
      </c>
      <c r="AM16" s="51" t="e">
        <f>+IF(OR(#REF!="A",#REF!="B",#REF!="C",O16="A",O16="B",O16="C"),_xlfn.CEILING.PRECISE(#REF!*0.7,Z16),"0")</f>
        <v>#REF!</v>
      </c>
      <c r="AN16" s="48" t="e">
        <f>+AM16*AG16</f>
        <v>#REF!</v>
      </c>
      <c r="AO16" s="44" t="e">
        <f>+IF(OR(#REF!="A",#REF!="B",#REF!="C",O16="A",O16="B",O16="C"),_xlfn.CEILING.PRECISE(#REF!*1,Z16),"0")</f>
        <v>#REF!</v>
      </c>
      <c r="AP16" s="48" t="e">
        <f>+AO16*$AG16</f>
        <v>#REF!</v>
      </c>
      <c r="AQ16" s="48" t="e">
        <f>+IF(OR(#REF!="A",#REF!="B",#REF!="C",O16="A",O16="B",O16="C"),_xlfn.CEILING.PRECISE(#REF!*1.33,Z16),"0")</f>
        <v>#REF!</v>
      </c>
      <c r="AR16" s="48" t="e">
        <f>+AQ16*$AG16</f>
        <v>#REF!</v>
      </c>
      <c r="AS16" s="48" t="e">
        <f>+#REF!*AG16</f>
        <v>#REF!</v>
      </c>
      <c r="AU16" s="52" t="e">
        <f>+AT16*#REF!</f>
        <v>#REF!</v>
      </c>
      <c r="AV16" s="52">
        <f>+AT16*M16</f>
        <v>0</v>
      </c>
      <c r="AW16" t="b">
        <f>+P16&gt;=T16</f>
        <v>0</v>
      </c>
      <c r="AZ16" s="49"/>
    </row>
    <row r="17" spans="1:53" ht="12.75" customHeight="1" x14ac:dyDescent="0.2">
      <c r="B17" s="79">
        <v>999990</v>
      </c>
      <c r="C17" s="1"/>
      <c r="D17" s="32" t="s">
        <v>497</v>
      </c>
      <c r="E17" s="47" t="s">
        <v>624</v>
      </c>
      <c r="F17" s="3">
        <v>3</v>
      </c>
      <c r="G17" s="3">
        <v>0</v>
      </c>
      <c r="H17" s="3">
        <v>20</v>
      </c>
      <c r="I17" s="3">
        <v>0</v>
      </c>
      <c r="J17" s="3">
        <f>VLOOKUP(B17,'Vta + Mov 80'!$A$3:$B$703,2,FALSE)</f>
        <v>9</v>
      </c>
      <c r="K17" s="3">
        <v>0</v>
      </c>
      <c r="L17" s="3">
        <f>VLOOKUP(B17,'Vta + Mov 80'!$A$3:$D$703,4,FALSE)</f>
        <v>0</v>
      </c>
      <c r="M17" s="7">
        <f>+AVERAGE(F17:K17)</f>
        <v>5.333333333333333</v>
      </c>
      <c r="N17" s="62">
        <f>+COUNTIF(F17:K17,"&gt;0")</f>
        <v>3</v>
      </c>
      <c r="O17" s="62" t="str">
        <f>+IF(N17&gt;=6,"A",IF(N17&gt;=5,"B",IF(N17&gt;=4,"C","F")))</f>
        <v>F</v>
      </c>
      <c r="P17" s="7">
        <v>0</v>
      </c>
      <c r="Q17" s="2">
        <v>0</v>
      </c>
      <c r="R17" s="2">
        <v>0</v>
      </c>
      <c r="S17" s="2">
        <v>8</v>
      </c>
      <c r="T17" s="2">
        <f>+IF(S17&gt;R17,S17,R17)</f>
        <v>8</v>
      </c>
      <c r="U17" s="2" t="e">
        <f>+((P17-T17)/#REF!)*30</f>
        <v>#REF!</v>
      </c>
      <c r="V17" s="2" t="e">
        <f>+((P17-T17+Q17)/#REF!)*30</f>
        <v>#REF!</v>
      </c>
      <c r="W17" s="2">
        <v>-8</v>
      </c>
      <c r="X17" s="9">
        <v>8</v>
      </c>
      <c r="Y17" s="11">
        <f>+((P17-T17+Q17+X17)/M17)*30</f>
        <v>0</v>
      </c>
      <c r="Z17" s="5" t="e">
        <v>#N/A</v>
      </c>
      <c r="AA17" s="46"/>
      <c r="AB17" s="74">
        <f>VLOOKUP(B17,[2]Hoja1!$A$2:$C$9041,3,FALSE)</f>
        <v>123.540000915527</v>
      </c>
      <c r="AC17" s="76" t="e">
        <f>VLOOKUP(B17,'[3]listado de producto'!$A$7:$F$7046,6,FALSE)</f>
        <v>#N/A</v>
      </c>
      <c r="AG17" s="58">
        <v>36.619998931884801</v>
      </c>
      <c r="AH17" s="48">
        <f>+P17*AG17</f>
        <v>0</v>
      </c>
      <c r="AI17" s="48" t="e">
        <f>+AG17*#REF!</f>
        <v>#REF!</v>
      </c>
      <c r="AK17" s="44" t="e">
        <f>+IF(OR(#REF!="A",#REF!="B",#REF!="C",O17="A",O17="B",O17="C"),_xlfn.CEILING.PRECISE(#REF!*0.5,Z17),"0")</f>
        <v>#REF!</v>
      </c>
      <c r="AL17" t="e">
        <f>+AK17*AG17</f>
        <v>#REF!</v>
      </c>
      <c r="AM17" s="51" t="e">
        <f>+IF(OR(#REF!="A",#REF!="B",#REF!="C",O17="A",O17="B",O17="C"),_xlfn.CEILING.PRECISE(#REF!*0.7,Z17),"0")</f>
        <v>#REF!</v>
      </c>
      <c r="AN17" s="48" t="e">
        <f>+AM17*AG17</f>
        <v>#REF!</v>
      </c>
      <c r="AO17" s="44" t="e">
        <f>+IF(OR(#REF!="A",#REF!="B",#REF!="C",O17="A",O17="B",O17="C"),_xlfn.CEILING.PRECISE(#REF!*1,Z17),"0")</f>
        <v>#REF!</v>
      </c>
      <c r="AP17" s="48" t="e">
        <f>+AO17*$AG17</f>
        <v>#REF!</v>
      </c>
      <c r="AQ17" s="48" t="e">
        <f>+IF(OR(#REF!="A",#REF!="B",#REF!="C",O17="A",O17="B",O17="C"),_xlfn.CEILING.PRECISE(#REF!*1.33,Z17),"0")</f>
        <v>#REF!</v>
      </c>
      <c r="AR17" s="48" t="e">
        <f>+AQ17*$AG17</f>
        <v>#REF!</v>
      </c>
      <c r="AS17" s="48" t="e">
        <f>+#REF!*AG17</f>
        <v>#REF!</v>
      </c>
      <c r="AU17" s="52" t="e">
        <f>+AT17*#REF!</f>
        <v>#REF!</v>
      </c>
      <c r="AV17" s="52">
        <f>+AT17*M17</f>
        <v>0</v>
      </c>
      <c r="AW17" t="b">
        <f>+P17&gt;=T17</f>
        <v>0</v>
      </c>
    </row>
    <row r="18" spans="1:53" ht="12.75" customHeight="1" x14ac:dyDescent="0.2">
      <c r="B18" s="79">
        <v>3302</v>
      </c>
      <c r="C18" s="1"/>
      <c r="D18" s="32" t="s">
        <v>200</v>
      </c>
      <c r="E18" s="47" t="str">
        <f>VLOOKUP(B18,[1]Análisis!$B$3:$F$2141,5,FALSE)</f>
        <v>Key</v>
      </c>
      <c r="F18" s="3">
        <v>1</v>
      </c>
      <c r="G18" s="3">
        <v>1</v>
      </c>
      <c r="H18" s="3">
        <v>2</v>
      </c>
      <c r="I18" s="3">
        <v>3</v>
      </c>
      <c r="J18" s="3">
        <f>VLOOKUP(B18,'Vta + Mov 80'!$A$3:$B$703,2,FALSE)</f>
        <v>0</v>
      </c>
      <c r="K18" s="3">
        <v>0</v>
      </c>
      <c r="L18" s="3">
        <f>VLOOKUP(B18,'Vta + Mov 80'!$A$3:$D$703,4,FALSE)</f>
        <v>0</v>
      </c>
      <c r="M18" s="7">
        <f>+AVERAGE(F18:K18)</f>
        <v>1.1666666666666667</v>
      </c>
      <c r="N18" s="62">
        <f>+COUNTIF(F18:K18,"&gt;0")</f>
        <v>4</v>
      </c>
      <c r="O18" s="62" t="str">
        <f>+IF(N18&gt;=6,"A",IF(N18&gt;=5,"B",IF(N18&gt;=4,"C","F")))</f>
        <v>C</v>
      </c>
      <c r="P18" s="7">
        <v>0</v>
      </c>
      <c r="Q18" s="2">
        <v>0</v>
      </c>
      <c r="R18" s="2">
        <v>0</v>
      </c>
      <c r="S18" s="2">
        <v>0</v>
      </c>
      <c r="T18" s="2">
        <f>+IF(S18&gt;R18,S18,R18)</f>
        <v>0</v>
      </c>
      <c r="U18" s="2" t="e">
        <f>+((P18-T18)/#REF!)*30</f>
        <v>#REF!</v>
      </c>
      <c r="V18" s="2" t="e">
        <f>+((P18-T18+Q18)/#REF!)*30</f>
        <v>#REF!</v>
      </c>
      <c r="W18" s="2">
        <v>0</v>
      </c>
      <c r="X18" s="9"/>
      <c r="Y18" s="11">
        <f>+((P18-T18+Q18+X18)/M18)*30</f>
        <v>0</v>
      </c>
      <c r="Z18" s="5">
        <v>1</v>
      </c>
      <c r="AA18" s="72" t="s">
        <v>573</v>
      </c>
      <c r="AB18" s="74">
        <f>VLOOKUP(B18,[2]Hoja1!$A$2:$C$9041,3,FALSE)</f>
        <v>463.83</v>
      </c>
      <c r="AC18" s="76">
        <f>VLOOKUP(B18,'[3]listado de producto'!$A$7:$F$7046,6,FALSE)</f>
        <v>8</v>
      </c>
      <c r="AG18" s="58">
        <v>40.159999847412102</v>
      </c>
      <c r="AH18" s="48">
        <f>+P18*AG18</f>
        <v>0</v>
      </c>
      <c r="AI18" s="48" t="e">
        <f>+AG18*#REF!</f>
        <v>#REF!</v>
      </c>
      <c r="AK18" s="44" t="e">
        <f>+IF(OR(#REF!="A",#REF!="B",#REF!="C",O18="A",O18="B",O18="C"),_xlfn.CEILING.PRECISE(#REF!*0.5,Z18),"0")</f>
        <v>#REF!</v>
      </c>
      <c r="AL18" t="e">
        <f>+AK18*AG18</f>
        <v>#REF!</v>
      </c>
      <c r="AM18" s="51" t="e">
        <f>+IF(OR(#REF!="A",#REF!="B",#REF!="C",O18="A",O18="B",O18="C"),_xlfn.CEILING.PRECISE(#REF!*0.7,Z18),"0")</f>
        <v>#REF!</v>
      </c>
      <c r="AN18" s="48" t="e">
        <f>+AM18*AG18</f>
        <v>#REF!</v>
      </c>
      <c r="AO18" s="44" t="e">
        <f>+IF(OR(#REF!="A",#REF!="B",#REF!="C",O18="A",O18="B",O18="C"),_xlfn.CEILING.PRECISE(#REF!*1,Z18),"0")</f>
        <v>#REF!</v>
      </c>
      <c r="AP18" s="48" t="e">
        <f>+AO18*$AG18</f>
        <v>#REF!</v>
      </c>
      <c r="AQ18" s="48" t="e">
        <f>+IF(OR(#REF!="A",#REF!="B",#REF!="C",O18="A",O18="B",O18="C"),_xlfn.CEILING.PRECISE(#REF!*1.33,Z18),"0")</f>
        <v>#REF!</v>
      </c>
      <c r="AR18" s="48" t="e">
        <f>+AQ18*$AG18</f>
        <v>#REF!</v>
      </c>
      <c r="AS18" s="48" t="e">
        <f>+#REF!*AG18</f>
        <v>#REF!</v>
      </c>
      <c r="AU18" s="52"/>
      <c r="AV18" s="52"/>
      <c r="AW18" t="b">
        <f>+P18&gt;=T18</f>
        <v>1</v>
      </c>
    </row>
    <row r="19" spans="1:53" ht="12.75" customHeight="1" x14ac:dyDescent="0.2">
      <c r="B19" s="79">
        <v>6303</v>
      </c>
      <c r="C19" s="1"/>
      <c r="D19" s="32" t="s">
        <v>284</v>
      </c>
      <c r="E19" s="47" t="str">
        <f>VLOOKUP(B19,[1]Análisis!$B$3:$F$2141,5,FALSE)</f>
        <v>Key</v>
      </c>
      <c r="F19" s="3">
        <v>196</v>
      </c>
      <c r="G19" s="3">
        <v>181</v>
      </c>
      <c r="H19" s="3">
        <v>240</v>
      </c>
      <c r="I19" s="3">
        <v>137</v>
      </c>
      <c r="J19" s="3">
        <f>VLOOKUP(B19,'Vta + Mov 80'!$A$3:$B$703,2,FALSE)</f>
        <v>219</v>
      </c>
      <c r="K19" s="3">
        <v>196</v>
      </c>
      <c r="L19" s="3">
        <f>VLOOKUP(B19,'Vta + Mov 80'!$A$3:$D$703,4,FALSE)</f>
        <v>189</v>
      </c>
      <c r="M19" s="7">
        <f>+AVERAGE(F19:K19)</f>
        <v>194.83333333333334</v>
      </c>
      <c r="N19" s="62">
        <f>+COUNTIF(F19:K19,"&gt;0")</f>
        <v>6</v>
      </c>
      <c r="O19" s="62" t="str">
        <f>+IF(N19&gt;=6,"A",IF(N19&gt;=5,"B",IF(N19&gt;=4,"C","F")))</f>
        <v>A</v>
      </c>
      <c r="P19" s="7">
        <v>23</v>
      </c>
      <c r="Q19" s="2">
        <v>0</v>
      </c>
      <c r="R19" s="2">
        <v>23</v>
      </c>
      <c r="S19" s="2">
        <v>60</v>
      </c>
      <c r="T19" s="2">
        <f>+IF(S19&gt;R19,S19,R19)</f>
        <v>60</v>
      </c>
      <c r="U19" s="2" t="e">
        <f>+((P19-T19)/#REF!)*30</f>
        <v>#REF!</v>
      </c>
      <c r="V19" s="2" t="e">
        <f>+((P19-T19+Q19)/#REF!)*30</f>
        <v>#REF!</v>
      </c>
      <c r="W19" s="2">
        <v>-37</v>
      </c>
      <c r="X19" s="9">
        <v>200</v>
      </c>
      <c r="Y19" s="11">
        <f>+((P19-T19+Q19+X19)/M19)*30</f>
        <v>25.098374679213002</v>
      </c>
      <c r="Z19" s="5">
        <v>4</v>
      </c>
      <c r="AA19" s="46"/>
      <c r="AB19" s="74">
        <f>VLOOKUP(B19,[2]Hoja1!$A$2:$C$9041,3,FALSE)</f>
        <v>82.63</v>
      </c>
      <c r="AC19" s="76">
        <f>VLOOKUP(B19,'[3]listado de producto'!$A$7:$F$7046,6,FALSE)</f>
        <v>8</v>
      </c>
      <c r="AG19" s="58">
        <v>107.550003051758</v>
      </c>
      <c r="AH19" s="48">
        <f>+P19*AG19</f>
        <v>2473.6500701904338</v>
      </c>
      <c r="AI19" s="48" t="e">
        <f>+AG19*#REF!</f>
        <v>#REF!</v>
      </c>
      <c r="AK19" s="44" t="e">
        <f>+IF(OR(#REF!="A",#REF!="B",#REF!="C",O19="A",O19="B",O19="C"),_xlfn.CEILING.PRECISE(#REF!*0.5,Z19),"0")</f>
        <v>#REF!</v>
      </c>
      <c r="AL19" t="e">
        <f>+AK19*AG19</f>
        <v>#REF!</v>
      </c>
      <c r="AM19" s="51" t="e">
        <f>+IF(OR(#REF!="A",#REF!="B",#REF!="C",O19="A",O19="B",O19="C"),_xlfn.CEILING.PRECISE(#REF!*0.7,Z19),"0")</f>
        <v>#REF!</v>
      </c>
      <c r="AN19" s="48" t="e">
        <f>+AM19*AG19</f>
        <v>#REF!</v>
      </c>
      <c r="AO19" s="44" t="e">
        <f>+IF(OR(#REF!="A",#REF!="B",#REF!="C",O19="A",O19="B",O19="C"),_xlfn.CEILING.PRECISE(#REF!*1,Z19),"0")</f>
        <v>#REF!</v>
      </c>
      <c r="AP19" s="48" t="e">
        <f>+AO19*$AG19</f>
        <v>#REF!</v>
      </c>
      <c r="AQ19" s="48" t="e">
        <f>+IF(OR(#REF!="A",#REF!="B",#REF!="C",O19="A",O19="B",O19="C"),_xlfn.CEILING.PRECISE(#REF!*1.33,Z19),"0")</f>
        <v>#REF!</v>
      </c>
      <c r="AR19" s="48" t="e">
        <f>+AQ19*$AG19</f>
        <v>#REF!</v>
      </c>
      <c r="AS19" s="48" t="e">
        <f>+#REF!*AG19</f>
        <v>#REF!</v>
      </c>
      <c r="AU19" s="52" t="e">
        <f>+AT19*#REF!</f>
        <v>#REF!</v>
      </c>
      <c r="AV19" s="52">
        <f>+AT19*M19</f>
        <v>0</v>
      </c>
      <c r="AW19" t="b">
        <f>+P19&gt;=T19</f>
        <v>0</v>
      </c>
    </row>
    <row r="20" spans="1:53" ht="12.75" customHeight="1" x14ac:dyDescent="0.2">
      <c r="B20" s="79">
        <v>35003</v>
      </c>
      <c r="C20" s="1"/>
      <c r="D20" s="32" t="s">
        <v>366</v>
      </c>
      <c r="E20" s="47" t="str">
        <f>VLOOKUP(B20,[1]Análisis!$B$3:$F$2141,5,FALSE)</f>
        <v>Key</v>
      </c>
      <c r="F20" s="3">
        <v>6</v>
      </c>
      <c r="G20" s="3">
        <v>0</v>
      </c>
      <c r="H20" s="3">
        <v>1</v>
      </c>
      <c r="I20" s="3">
        <v>0</v>
      </c>
      <c r="J20" s="3">
        <f>VLOOKUP(B20,'Vta + Mov 80'!$A$3:$B$703,2,FALSE)</f>
        <v>0</v>
      </c>
      <c r="K20" s="3">
        <v>0</v>
      </c>
      <c r="L20" s="3">
        <f>VLOOKUP(B20,'Vta + Mov 80'!$A$3:$D$703,4,FALSE)</f>
        <v>1</v>
      </c>
      <c r="M20" s="7">
        <f>+AVERAGE(F20:K20)</f>
        <v>1.1666666666666667</v>
      </c>
      <c r="N20" s="62">
        <f>+COUNTIF(F20:K20,"&gt;0")</f>
        <v>2</v>
      </c>
      <c r="O20" s="62" t="str">
        <f>+IF(N20&gt;=6,"A",IF(N20&gt;=5,"B",IF(N20&gt;=4,"C","F")))</f>
        <v>F</v>
      </c>
      <c r="P20" s="7">
        <v>0</v>
      </c>
      <c r="Q20" s="2">
        <v>0</v>
      </c>
      <c r="R20" s="2">
        <v>0</v>
      </c>
      <c r="S20" s="2">
        <v>1</v>
      </c>
      <c r="T20" s="2">
        <f>+IF(S20&gt;R20,S20,R20)</f>
        <v>1</v>
      </c>
      <c r="U20" s="2" t="e">
        <f>+((P20-T20)/#REF!)*30</f>
        <v>#REF!</v>
      </c>
      <c r="V20" s="2" t="e">
        <f>+((P20-T20+Q20)/#REF!)*30</f>
        <v>#REF!</v>
      </c>
      <c r="W20" s="2">
        <v>-1</v>
      </c>
      <c r="X20" s="9">
        <v>1</v>
      </c>
      <c r="Y20" s="11">
        <f>+((P20-T20+Q20+X20)/M20)*30</f>
        <v>0</v>
      </c>
      <c r="Z20" s="5">
        <v>1</v>
      </c>
      <c r="AA20" s="46"/>
      <c r="AB20" s="74">
        <f>VLOOKUP(B20,[2]Hoja1!$A$2:$C$9041,3,FALSE)</f>
        <v>1111.82</v>
      </c>
      <c r="AC20" s="76">
        <f>VLOOKUP(B20,'[3]listado de producto'!$A$7:$F$7046,6,FALSE)</f>
        <v>8</v>
      </c>
      <c r="AG20" s="58">
        <v>864.66</v>
      </c>
      <c r="AH20" s="48">
        <f>+P20*AG20</f>
        <v>0</v>
      </c>
      <c r="AI20" s="48" t="e">
        <f>+AG20*#REF!</f>
        <v>#REF!</v>
      </c>
      <c r="AK20" s="44" t="e">
        <f>+IF(OR(#REF!="A",#REF!="B",#REF!="C",O20="A",O20="B",O20="C"),_xlfn.CEILING.PRECISE(#REF!*0.5,Z20),"0")</f>
        <v>#REF!</v>
      </c>
      <c r="AL20" t="e">
        <f>+AK20*AG20</f>
        <v>#REF!</v>
      </c>
      <c r="AM20" s="51" t="e">
        <f>+IF(OR(#REF!="A",#REF!="B",#REF!="C",O20="A",O20="B",O20="C"),_xlfn.CEILING.PRECISE(#REF!*0.7,Z20),"0")</f>
        <v>#REF!</v>
      </c>
      <c r="AN20" s="48" t="e">
        <f>+AM20*AG20</f>
        <v>#REF!</v>
      </c>
      <c r="AO20" s="44" t="e">
        <f>+IF(OR(#REF!="A",#REF!="B",#REF!="C",O20="A",O20="B",O20="C"),_xlfn.CEILING.PRECISE(#REF!*1,Z20),"0")</f>
        <v>#REF!</v>
      </c>
      <c r="AP20" s="48" t="e">
        <f>+AO20*$AG20</f>
        <v>#REF!</v>
      </c>
      <c r="AQ20" s="48" t="e">
        <f>+IF(OR(#REF!="A",#REF!="B",#REF!="C",O20="A",O20="B",O20="C"),_xlfn.CEILING.PRECISE(#REF!*1.33,Z20),"0")</f>
        <v>#REF!</v>
      </c>
      <c r="AR20" s="48" t="e">
        <f>+AQ20*$AG20</f>
        <v>#REF!</v>
      </c>
      <c r="AS20" s="48" t="e">
        <f>+#REF!*AG20</f>
        <v>#REF!</v>
      </c>
      <c r="AU20" s="52"/>
      <c r="AV20" s="52"/>
      <c r="AW20" t="b">
        <f>+P20&gt;=T20</f>
        <v>0</v>
      </c>
    </row>
    <row r="21" spans="1:53" ht="12.75" customHeight="1" x14ac:dyDescent="0.2">
      <c r="A21" s="53" t="s">
        <v>674</v>
      </c>
      <c r="B21" s="79">
        <v>304</v>
      </c>
      <c r="C21" s="1"/>
      <c r="D21" s="32" t="s">
        <v>29</v>
      </c>
      <c r="E21" s="47" t="str">
        <f>VLOOKUP(B21,[1]Análisis!$B$3:$F$2141,5,FALSE)</f>
        <v>Key</v>
      </c>
      <c r="F21" s="3">
        <v>0</v>
      </c>
      <c r="G21" s="3">
        <v>1</v>
      </c>
      <c r="H21" s="3">
        <v>2</v>
      </c>
      <c r="I21" s="3">
        <v>0</v>
      </c>
      <c r="J21" s="3">
        <f>VLOOKUP(B21,'Vta + Mov 80'!$A$3:$B$703,2,FALSE)</f>
        <v>0</v>
      </c>
      <c r="K21" s="3">
        <v>2</v>
      </c>
      <c r="L21" s="3">
        <f>VLOOKUP(B21,'Vta + Mov 80'!$A$3:$D$703,4,FALSE)</f>
        <v>4</v>
      </c>
      <c r="M21" s="7">
        <f>+AVERAGE(F21:K21)</f>
        <v>0.83333333333333337</v>
      </c>
      <c r="N21" s="62">
        <f>+COUNTIF(F21:K21,"&gt;0")</f>
        <v>3</v>
      </c>
      <c r="O21" s="62" t="str">
        <f>+IF(N21&gt;=6,"A",IF(N21&gt;=5,"B",IF(N21&gt;=4,"C","F")))</f>
        <v>F</v>
      </c>
      <c r="P21" s="7">
        <v>0</v>
      </c>
      <c r="Q21" s="2">
        <v>0</v>
      </c>
      <c r="R21" s="2">
        <v>0</v>
      </c>
      <c r="S21" s="2">
        <v>0</v>
      </c>
      <c r="T21" s="2">
        <f>+IF(S21&gt;R21,S21,R21)</f>
        <v>0</v>
      </c>
      <c r="U21" s="2" t="e">
        <f>+((P21-T21)/#REF!)*30</f>
        <v>#REF!</v>
      </c>
      <c r="V21" s="2" t="e">
        <f>+((P21-T21+Q21)/#REF!)*30</f>
        <v>#REF!</v>
      </c>
      <c r="W21" s="2">
        <v>0</v>
      </c>
      <c r="X21" s="9"/>
      <c r="Y21" s="11">
        <f>+((P21-T21+Q21+X21)/M21)*30</f>
        <v>0</v>
      </c>
      <c r="Z21" s="5">
        <v>1</v>
      </c>
      <c r="AA21" s="46"/>
      <c r="AB21" s="74">
        <f>VLOOKUP(B21,[2]Hoja1!$A$2:$C$9041,3,FALSE)</f>
        <v>825.52</v>
      </c>
      <c r="AC21" s="76">
        <f>VLOOKUP(B21,'[3]listado de producto'!$A$7:$F$7046,6,FALSE)</f>
        <v>8</v>
      </c>
      <c r="AG21" s="58">
        <v>885.62</v>
      </c>
      <c r="AH21" s="48">
        <f>+P21*AG21</f>
        <v>0</v>
      </c>
      <c r="AI21" s="48" t="e">
        <f>+AG21*#REF!</f>
        <v>#REF!</v>
      </c>
      <c r="AK21" s="44" t="e">
        <f>+IF(OR(#REF!="A",#REF!="B",#REF!="C",O21="A",O21="B",O21="C"),_xlfn.CEILING.PRECISE(#REF!*0.5,Z21),"0")</f>
        <v>#REF!</v>
      </c>
      <c r="AL21" t="e">
        <f>+AK21*AG21</f>
        <v>#REF!</v>
      </c>
      <c r="AM21" s="51" t="e">
        <f>+IF(OR(#REF!="A",#REF!="B",#REF!="C",O21="A",O21="B",O21="C"),_xlfn.CEILING.PRECISE(#REF!*0.7,Z21),"0")</f>
        <v>#REF!</v>
      </c>
      <c r="AN21" s="48" t="e">
        <f>+AM21*AG21</f>
        <v>#REF!</v>
      </c>
      <c r="AO21" s="44" t="e">
        <f>+IF(OR(#REF!="A",#REF!="B",#REF!="C",O21="A",O21="B",O21="C"),_xlfn.CEILING.PRECISE(#REF!*1,Z21),"0")</f>
        <v>#REF!</v>
      </c>
      <c r="AP21" s="48" t="e">
        <f>+AO21*$AG21</f>
        <v>#REF!</v>
      </c>
      <c r="AQ21" s="48" t="e">
        <f>+IF(OR(#REF!="A",#REF!="B",#REF!="C",O21="A",O21="B",O21="C"),_xlfn.CEILING.PRECISE(#REF!*1.33,Z21),"0")</f>
        <v>#REF!</v>
      </c>
      <c r="AR21" s="48" t="e">
        <f>+AQ21*$AG21</f>
        <v>#REF!</v>
      </c>
      <c r="AS21" s="48" t="e">
        <f>+#REF!*AG21</f>
        <v>#REF!</v>
      </c>
      <c r="AU21" s="52" t="e">
        <f>+AT21*#REF!</f>
        <v>#REF!</v>
      </c>
      <c r="AV21" s="52">
        <f>+AT21*M21</f>
        <v>0</v>
      </c>
      <c r="AW21" t="b">
        <f>+P21&gt;=T21</f>
        <v>1</v>
      </c>
    </row>
    <row r="22" spans="1:53" ht="12.75" customHeight="1" x14ac:dyDescent="0.2">
      <c r="A22" s="42"/>
      <c r="B22" s="79">
        <v>3329</v>
      </c>
      <c r="C22" s="1"/>
      <c r="D22" s="32" t="s">
        <v>206</v>
      </c>
      <c r="E22" s="47" t="str">
        <f>VLOOKUP(B22,[1]Análisis!$B$3:$F$2141,5,FALSE)</f>
        <v>Key</v>
      </c>
      <c r="F22" s="3">
        <v>14</v>
      </c>
      <c r="G22" s="3">
        <v>1</v>
      </c>
      <c r="H22" s="3">
        <v>5</v>
      </c>
      <c r="I22" s="3">
        <v>2</v>
      </c>
      <c r="J22" s="3">
        <f>VLOOKUP(B22,'Vta + Mov 80'!$A$3:$B$703,2,FALSE)</f>
        <v>0</v>
      </c>
      <c r="K22" s="3">
        <v>0</v>
      </c>
      <c r="L22" s="3">
        <f>VLOOKUP(B22,'Vta + Mov 80'!$A$3:$D$703,4,FALSE)</f>
        <v>0</v>
      </c>
      <c r="M22" s="7">
        <f>+AVERAGE(F22:K22)</f>
        <v>3.6666666666666665</v>
      </c>
      <c r="N22" s="62">
        <f>+COUNTIF(F22:K22,"&gt;0")</f>
        <v>4</v>
      </c>
      <c r="O22" s="62" t="str">
        <f>+IF(N22&gt;=6,"A",IF(N22&gt;=5,"B",IF(N22&gt;=4,"C","F")))</f>
        <v>C</v>
      </c>
      <c r="P22" s="7">
        <v>0</v>
      </c>
      <c r="Q22" s="2">
        <v>0</v>
      </c>
      <c r="R22" s="2">
        <v>0</v>
      </c>
      <c r="S22" s="2">
        <v>0</v>
      </c>
      <c r="T22" s="2">
        <f>+IF(S22&gt;R22,S22,R22)</f>
        <v>0</v>
      </c>
      <c r="U22" s="2" t="e">
        <f>+((P22-T22)/#REF!)*30</f>
        <v>#REF!</v>
      </c>
      <c r="V22" s="2" t="e">
        <f>+((P22-T22+Q22)/#REF!)*30</f>
        <v>#REF!</v>
      </c>
      <c r="W22" s="2">
        <v>0</v>
      </c>
      <c r="X22" s="9"/>
      <c r="Y22" s="11">
        <f>+((P22-T22+Q22+X22)/M22)*30</f>
        <v>0</v>
      </c>
      <c r="Z22" s="5">
        <v>1</v>
      </c>
      <c r="AA22" s="99" t="s">
        <v>573</v>
      </c>
      <c r="AB22" s="74">
        <f>VLOOKUP(B22,[2]Hoja1!$A$2:$C$9041,3,FALSE)</f>
        <v>237.43</v>
      </c>
      <c r="AC22" s="76">
        <f>VLOOKUP(B22,'[3]listado de producto'!$A$7:$F$7046,6,FALSE)</f>
        <v>8</v>
      </c>
      <c r="AG22" s="58">
        <v>16.659999847412099</v>
      </c>
      <c r="AH22" s="48">
        <f>+P22*AG22</f>
        <v>0</v>
      </c>
      <c r="AI22" s="48" t="e">
        <f>+AG22*#REF!</f>
        <v>#REF!</v>
      </c>
      <c r="AK22" s="44" t="e">
        <f>+IF(OR(#REF!="A",#REF!="B",#REF!="C",O22="A",O22="B",O22="C"),_xlfn.CEILING.PRECISE(#REF!*0.5,Z22),"0")</f>
        <v>#REF!</v>
      </c>
      <c r="AL22" t="e">
        <f>+AK22*AG22</f>
        <v>#REF!</v>
      </c>
      <c r="AM22" s="51" t="e">
        <f>+IF(OR(#REF!="A",#REF!="B",#REF!="C",O22="A",O22="B",O22="C"),_xlfn.CEILING.PRECISE(#REF!*0.7,Z22),"0")</f>
        <v>#REF!</v>
      </c>
      <c r="AN22" s="48" t="e">
        <f>+AM22*AG22</f>
        <v>#REF!</v>
      </c>
      <c r="AO22" s="44" t="e">
        <f>+IF(OR(#REF!="A",#REF!="B",#REF!="C",O22="A",O22="B",O22="C"),_xlfn.CEILING.PRECISE(#REF!*1,Z22),"0")</f>
        <v>#REF!</v>
      </c>
      <c r="AP22" s="48" t="e">
        <f>+AO22*$AG22</f>
        <v>#REF!</v>
      </c>
      <c r="AQ22" s="48" t="e">
        <f>+IF(OR(#REF!="A",#REF!="B",#REF!="C",O22="A",O22="B",O22="C"),_xlfn.CEILING.PRECISE(#REF!*1.33,Z22),"0")</f>
        <v>#REF!</v>
      </c>
      <c r="AR22" s="48" t="e">
        <f>+AQ22*$AG22</f>
        <v>#REF!</v>
      </c>
      <c r="AS22" s="48" t="e">
        <f>+#REF!*AG22</f>
        <v>#REF!</v>
      </c>
      <c r="AU22" s="52" t="e">
        <f>+AT22*#REF!</f>
        <v>#REF!</v>
      </c>
      <c r="AV22" s="52">
        <f>+AT22*M22</f>
        <v>0</v>
      </c>
      <c r="AW22" t="b">
        <f>+P22&gt;=T22</f>
        <v>1</v>
      </c>
      <c r="BA22" s="53"/>
    </row>
    <row r="23" spans="1:53" ht="12.75" customHeight="1" x14ac:dyDescent="0.2">
      <c r="B23" s="79">
        <v>111129</v>
      </c>
      <c r="C23" s="1"/>
      <c r="D23" s="32" t="s">
        <v>457</v>
      </c>
      <c r="E23" s="47" t="str">
        <f>VLOOKUP(B23,[1]Análisis!$B$3:$F$2141,5,FALSE)</f>
        <v>Local</v>
      </c>
      <c r="F23" s="3">
        <v>0</v>
      </c>
      <c r="G23" s="3">
        <v>13</v>
      </c>
      <c r="H23" s="3">
        <v>15</v>
      </c>
      <c r="I23" s="3">
        <v>15</v>
      </c>
      <c r="J23" s="3">
        <f>VLOOKUP(B23,'Vta + Mov 80'!$A$3:$B$703,2,FALSE)</f>
        <v>0</v>
      </c>
      <c r="K23" s="3">
        <v>0</v>
      </c>
      <c r="L23" s="3">
        <f>VLOOKUP(B23,'Vta + Mov 80'!$A$3:$D$703,4,FALSE)</f>
        <v>5</v>
      </c>
      <c r="M23" s="7">
        <f>+AVERAGE(F23:K23)</f>
        <v>7.166666666666667</v>
      </c>
      <c r="N23" s="62">
        <f>+COUNTIF(F23:K23,"&gt;0")</f>
        <v>3</v>
      </c>
      <c r="O23" s="62" t="str">
        <f>+IF(N23&gt;=6,"A",IF(N23&gt;=5,"B",IF(N23&gt;=4,"C","F")))</f>
        <v>F</v>
      </c>
      <c r="P23" s="7">
        <v>0</v>
      </c>
      <c r="Q23" s="2">
        <v>0</v>
      </c>
      <c r="R23" s="2">
        <v>0</v>
      </c>
      <c r="S23" s="2">
        <v>5</v>
      </c>
      <c r="T23" s="2">
        <f>+IF(S23&gt;R23,S23,R23)</f>
        <v>5</v>
      </c>
      <c r="U23" s="2" t="e">
        <f>+((P23-T23)/#REF!)*30</f>
        <v>#REF!</v>
      </c>
      <c r="V23" s="2" t="e">
        <f>+((P23-T23+Q23)/#REF!)*30</f>
        <v>#REF!</v>
      </c>
      <c r="W23" s="2">
        <v>-5</v>
      </c>
      <c r="X23" s="9"/>
      <c r="Y23" s="11">
        <f>+((P23-T23+Q23+X23)/M23)*30</f>
        <v>-20.930232558139537</v>
      </c>
      <c r="Z23" s="5" t="e">
        <v>#N/A</v>
      </c>
      <c r="AA23" s="46"/>
      <c r="AB23" s="74">
        <f>VLOOKUP(B23,[2]Hoja1!$A$2:$C$9041,3,FALSE)</f>
        <v>12.5</v>
      </c>
      <c r="AC23" s="76" t="e">
        <f>VLOOKUP(B23,'[3]listado de producto'!$A$7:$F$7046,6,FALSE)</f>
        <v>#N/A</v>
      </c>
      <c r="AG23" s="58">
        <v>17.670000076293899</v>
      </c>
      <c r="AH23" s="48">
        <f>+P23*AG23</f>
        <v>0</v>
      </c>
      <c r="AI23" s="48" t="e">
        <f>+AG23*#REF!</f>
        <v>#REF!</v>
      </c>
      <c r="AK23" s="44" t="e">
        <f>+IF(OR(#REF!="A",#REF!="B",#REF!="C",O23="A",O23="B",O23="C"),_xlfn.CEILING.PRECISE(#REF!*0.5,Z23),"0")</f>
        <v>#REF!</v>
      </c>
      <c r="AL23" t="e">
        <f>+AK23*AG23</f>
        <v>#REF!</v>
      </c>
      <c r="AM23" s="51" t="e">
        <f>+IF(OR(#REF!="A",#REF!="B",#REF!="C",O23="A",O23="B",O23="C"),_xlfn.CEILING.PRECISE(#REF!*0.7,Z23),"0")</f>
        <v>#REF!</v>
      </c>
      <c r="AN23" s="48" t="e">
        <f>+AM23*AG23</f>
        <v>#REF!</v>
      </c>
      <c r="AO23" s="44" t="e">
        <f>+IF(OR(#REF!="A",#REF!="B",#REF!="C",O23="A",O23="B",O23="C"),_xlfn.CEILING.PRECISE(#REF!*1,Z23),"0")</f>
        <v>#REF!</v>
      </c>
      <c r="AP23" s="48" t="e">
        <f>+AO23*$AG23</f>
        <v>#REF!</v>
      </c>
      <c r="AQ23" s="48" t="e">
        <f>+IF(OR(#REF!="A",#REF!="B",#REF!="C",O23="A",O23="B",O23="C"),_xlfn.CEILING.PRECISE(#REF!*1.33,Z23),"0")</f>
        <v>#REF!</v>
      </c>
      <c r="AR23" s="48" t="e">
        <f>+AQ23*$AG23</f>
        <v>#REF!</v>
      </c>
      <c r="AS23" s="48" t="e">
        <f>+#REF!*AG23</f>
        <v>#REF!</v>
      </c>
      <c r="AU23" s="52"/>
      <c r="AV23" s="52"/>
      <c r="AW23" t="b">
        <f>+P23&gt;=T23</f>
        <v>0</v>
      </c>
    </row>
    <row r="24" spans="1:53" ht="12.75" customHeight="1" x14ac:dyDescent="0.2">
      <c r="B24" s="79">
        <v>2659</v>
      </c>
      <c r="C24" s="1"/>
      <c r="D24" s="32" t="s">
        <v>181</v>
      </c>
      <c r="E24" s="47" t="str">
        <f>VLOOKUP(B24,[1]Análisis!$B$3:$F$2141,5,FALSE)</f>
        <v>Key</v>
      </c>
      <c r="F24" s="3">
        <v>1</v>
      </c>
      <c r="G24" s="3">
        <v>1</v>
      </c>
      <c r="H24" s="3">
        <v>0</v>
      </c>
      <c r="I24" s="3">
        <v>1</v>
      </c>
      <c r="J24" s="3">
        <f>VLOOKUP(B24,'Vta + Mov 80'!$A$3:$B$703,2,FALSE)</f>
        <v>2</v>
      </c>
      <c r="K24" s="3">
        <v>2</v>
      </c>
      <c r="L24" s="3">
        <f>VLOOKUP(B24,'Vta + Mov 80'!$A$3:$D$703,4,FALSE)</f>
        <v>3</v>
      </c>
      <c r="M24" s="7">
        <f>+AVERAGE(F24:K24)</f>
        <v>1.1666666666666667</v>
      </c>
      <c r="N24" s="62">
        <f>+COUNTIF(F24:K24,"&gt;0")</f>
        <v>5</v>
      </c>
      <c r="O24" s="62" t="str">
        <f>+IF(N24&gt;=6,"A",IF(N24&gt;=5,"B",IF(N24&gt;=4,"C","F")))</f>
        <v>B</v>
      </c>
      <c r="P24" s="7">
        <v>0</v>
      </c>
      <c r="Q24" s="2">
        <v>0</v>
      </c>
      <c r="R24" s="2">
        <v>0</v>
      </c>
      <c r="S24" s="2">
        <v>0</v>
      </c>
      <c r="T24" s="2">
        <f>+IF(S24&gt;R24,S24,R24)</f>
        <v>0</v>
      </c>
      <c r="U24" s="2" t="e">
        <f>+((P24-T24)/#REF!)*30</f>
        <v>#REF!</v>
      </c>
      <c r="V24" s="2" t="e">
        <f>+((P24-T24+Q24)/#REF!)*30</f>
        <v>#REF!</v>
      </c>
      <c r="W24" s="2">
        <v>0</v>
      </c>
      <c r="X24" s="9">
        <v>1</v>
      </c>
      <c r="Y24" s="11">
        <f>+((P24-T24+Q24+X24)/M24)*30</f>
        <v>25.714285714285712</v>
      </c>
      <c r="Z24" s="5">
        <v>1</v>
      </c>
      <c r="AA24" s="46"/>
      <c r="AB24" s="74">
        <f>VLOOKUP(B24,[2]Hoja1!$A$2:$C$9041,3,FALSE)</f>
        <v>440.8</v>
      </c>
      <c r="AC24" s="76">
        <f>VLOOKUP(B24,'[3]listado de producto'!$A$7:$F$7046,6,FALSE)</f>
        <v>8</v>
      </c>
      <c r="AG24" s="58">
        <v>140</v>
      </c>
      <c r="AH24" s="48">
        <f>+P24*AG24</f>
        <v>0</v>
      </c>
      <c r="AI24" s="48" t="e">
        <f>+AG24*#REF!</f>
        <v>#REF!</v>
      </c>
      <c r="AK24" s="44" t="e">
        <f>+IF(OR(#REF!="A",#REF!="B",#REF!="C",O24="A",O24="B",O24="C"),_xlfn.CEILING.PRECISE(#REF!*0.5,Z24),"0")</f>
        <v>#REF!</v>
      </c>
      <c r="AL24" t="e">
        <f>+AK24*AG24</f>
        <v>#REF!</v>
      </c>
      <c r="AM24" s="51" t="e">
        <f>+IF(OR(#REF!="A",#REF!="B",#REF!="C",O24="A",O24="B",O24="C"),_xlfn.CEILING.PRECISE(#REF!*0.7,Z24),"0")</f>
        <v>#REF!</v>
      </c>
      <c r="AN24" s="48" t="e">
        <f>+AM24*AG24</f>
        <v>#REF!</v>
      </c>
      <c r="AO24" s="44" t="e">
        <f>+IF(OR(#REF!="A",#REF!="B",#REF!="C",O24="A",O24="B",O24="C"),_xlfn.CEILING.PRECISE(#REF!*1,Z24),"0")</f>
        <v>#REF!</v>
      </c>
      <c r="AP24" s="48" t="e">
        <f>+AO24*$AG24</f>
        <v>#REF!</v>
      </c>
      <c r="AQ24" s="48" t="e">
        <f>+IF(OR(#REF!="A",#REF!="B",#REF!="C",O24="A",O24="B",O24="C"),_xlfn.CEILING.PRECISE(#REF!*1.33,Z24),"0")</f>
        <v>#REF!</v>
      </c>
      <c r="AR24" s="48" t="e">
        <f>+AQ24*$AG24</f>
        <v>#REF!</v>
      </c>
      <c r="AS24" s="48" t="e">
        <f>+#REF!*AG24</f>
        <v>#REF!</v>
      </c>
      <c r="AU24" s="52" t="e">
        <f>+AT24*#REF!</f>
        <v>#REF!</v>
      </c>
      <c r="AV24" s="52">
        <f>+AT24*M24</f>
        <v>0</v>
      </c>
      <c r="AW24" t="b">
        <f>+P24&gt;=T24</f>
        <v>1</v>
      </c>
    </row>
    <row r="25" spans="1:53" ht="12.75" customHeight="1" x14ac:dyDescent="0.2">
      <c r="A25" s="53" t="s">
        <v>670</v>
      </c>
      <c r="B25" s="79">
        <v>111186</v>
      </c>
      <c r="C25" s="1"/>
      <c r="D25" s="32" t="s">
        <v>464</v>
      </c>
      <c r="E25" s="47" t="str">
        <f>VLOOKUP(B25,[1]Análisis!$B$3:$F$2141,5,FALSE)</f>
        <v>Local</v>
      </c>
      <c r="F25" s="3">
        <v>0</v>
      </c>
      <c r="G25" s="3">
        <v>0</v>
      </c>
      <c r="H25" s="3">
        <v>0</v>
      </c>
      <c r="I25" s="3">
        <v>55</v>
      </c>
      <c r="J25" s="3">
        <f>VLOOKUP(B25,'Vta + Mov 80'!$A$3:$B$703,2,FALSE)</f>
        <v>6</v>
      </c>
      <c r="K25" s="3">
        <v>14</v>
      </c>
      <c r="L25" s="3">
        <f>VLOOKUP(B25,'Vta + Mov 80'!$A$3:$D$703,4,FALSE)</f>
        <v>0</v>
      </c>
      <c r="M25" s="7">
        <f>+AVERAGE(F25:K25)</f>
        <v>12.5</v>
      </c>
      <c r="N25" s="62">
        <f>+COUNTIF(F25:K25,"&gt;0")</f>
        <v>3</v>
      </c>
      <c r="O25" s="62" t="str">
        <f>+IF(N25&gt;=6,"A",IF(N25&gt;=5,"B",IF(N25&gt;=4,"C","F")))</f>
        <v>F</v>
      </c>
      <c r="P25" s="7">
        <v>0</v>
      </c>
      <c r="Q25" s="2">
        <v>0</v>
      </c>
      <c r="R25" s="2">
        <v>0</v>
      </c>
      <c r="S25" s="2">
        <v>3</v>
      </c>
      <c r="T25" s="2">
        <f>+IF(S25&gt;R25,S25,R25)</f>
        <v>3</v>
      </c>
      <c r="U25" s="2" t="e">
        <f>+((P25-T25)/#REF!)*30</f>
        <v>#REF!</v>
      </c>
      <c r="V25" s="2" t="e">
        <f>+((P25-T25+Q25)/#REF!)*30</f>
        <v>#REF!</v>
      </c>
      <c r="W25" s="2">
        <v>-3</v>
      </c>
      <c r="X25" s="9"/>
      <c r="Y25" s="11">
        <f>+((P25-T25+Q25+X25)/M25)*30</f>
        <v>-7.1999999999999993</v>
      </c>
      <c r="Z25" s="5" t="e">
        <v>#N/A</v>
      </c>
      <c r="AA25" s="46"/>
      <c r="AB25" s="74">
        <f>VLOOKUP(B25,[2]Hoja1!$A$2:$C$9041,3,FALSE)</f>
        <v>139</v>
      </c>
      <c r="AC25" s="76" t="e">
        <f>VLOOKUP(B25,'[3]listado de producto'!$A$7:$F$7046,6,FALSE)</f>
        <v>#N/A</v>
      </c>
      <c r="AG25" s="58">
        <v>9.1300001144409197</v>
      </c>
      <c r="AH25" s="48">
        <f>+P25*AG25</f>
        <v>0</v>
      </c>
      <c r="AI25" s="48" t="e">
        <f>+AG25*#REF!</f>
        <v>#REF!</v>
      </c>
      <c r="AK25" s="44" t="e">
        <f>+IF(OR(#REF!="A",#REF!="B",#REF!="C",O25="A",O25="B",O25="C"),_xlfn.CEILING.PRECISE(#REF!*0.5,Z25),"0")</f>
        <v>#REF!</v>
      </c>
      <c r="AL25" t="e">
        <f>+AK25*AG25</f>
        <v>#REF!</v>
      </c>
      <c r="AM25" s="51" t="e">
        <f>+IF(OR(#REF!="A",#REF!="B",#REF!="C",O25="A",O25="B",O25="C"),_xlfn.CEILING.PRECISE(#REF!*0.7,Z25),"0")</f>
        <v>#REF!</v>
      </c>
      <c r="AN25" s="48" t="e">
        <f>+AM25*AG25</f>
        <v>#REF!</v>
      </c>
      <c r="AO25" s="44" t="e">
        <f>+IF(OR(#REF!="A",#REF!="B",#REF!="C",O25="A",O25="B",O25="C"),_xlfn.CEILING.PRECISE(#REF!*1,Z25),"0")</f>
        <v>#REF!</v>
      </c>
      <c r="AP25" s="48" t="e">
        <f>+AO25*$AG25</f>
        <v>#REF!</v>
      </c>
      <c r="AQ25" s="48" t="e">
        <f>+IF(OR(#REF!="A",#REF!="B",#REF!="C",O25="A",O25="B",O25="C"),_xlfn.CEILING.PRECISE(#REF!*1.33,Z25),"0")</f>
        <v>#REF!</v>
      </c>
      <c r="AR25" s="48" t="e">
        <f>+AQ25*$AG25</f>
        <v>#REF!</v>
      </c>
      <c r="AS25" s="48" t="e">
        <f>+#REF!*AG25</f>
        <v>#REF!</v>
      </c>
      <c r="AU25" s="52"/>
      <c r="AV25" s="52"/>
      <c r="AW25" t="b">
        <f>+P25&gt;=T25</f>
        <v>0</v>
      </c>
    </row>
    <row r="26" spans="1:53" ht="12.75" customHeight="1" x14ac:dyDescent="0.2">
      <c r="B26" s="79">
        <v>3307</v>
      </c>
      <c r="C26" s="1"/>
      <c r="D26" s="32" t="s">
        <v>515</v>
      </c>
      <c r="E26" s="47" t="str">
        <f>VLOOKUP(B26,[1]Análisis!$B$3:$F$2141,5,FALSE)</f>
        <v>Key</v>
      </c>
      <c r="F26" s="3">
        <v>9</v>
      </c>
      <c r="G26" s="3">
        <v>3</v>
      </c>
      <c r="H26" s="3">
        <v>2</v>
      </c>
      <c r="I26" s="3">
        <v>0</v>
      </c>
      <c r="J26" s="3">
        <f>VLOOKUP(B26,'Vta + Mov 80'!$A$3:$B$703,2,FALSE)</f>
        <v>0</v>
      </c>
      <c r="K26" s="3">
        <v>0</v>
      </c>
      <c r="L26" s="3">
        <f>VLOOKUP(B26,'Vta + Mov 80'!$A$3:$D$703,4,FALSE)</f>
        <v>0</v>
      </c>
      <c r="M26" s="7">
        <f>+AVERAGE(F26:K26)</f>
        <v>2.3333333333333335</v>
      </c>
      <c r="N26" s="62">
        <f>+COUNTIF(F26:K26,"&gt;0")</f>
        <v>3</v>
      </c>
      <c r="O26" s="62" t="str">
        <f>+IF(N26&gt;=6,"A",IF(N26&gt;=5,"B",IF(N26&gt;=4,"C","F")))</f>
        <v>F</v>
      </c>
      <c r="P26" s="7">
        <v>0</v>
      </c>
      <c r="Q26" s="2">
        <v>0</v>
      </c>
      <c r="R26" s="2">
        <v>0</v>
      </c>
      <c r="S26" s="2">
        <v>0</v>
      </c>
      <c r="T26" s="2">
        <f>+IF(S26&gt;R26,S26,R26)</f>
        <v>0</v>
      </c>
      <c r="U26" s="2" t="e">
        <f>+((P26-T26)/#REF!)*30</f>
        <v>#REF!</v>
      </c>
      <c r="V26" s="2" t="e">
        <f>+((P26-T26+Q26)/#REF!)*30</f>
        <v>#REF!</v>
      </c>
      <c r="W26" s="2">
        <v>0</v>
      </c>
      <c r="X26" s="9"/>
      <c r="Y26" s="11">
        <f>+((P26-T26+Q26+X26)/M26)*30</f>
        <v>0</v>
      </c>
      <c r="Z26" s="5">
        <v>1</v>
      </c>
      <c r="AA26" s="72" t="s">
        <v>573</v>
      </c>
      <c r="AB26" s="74">
        <f>VLOOKUP(B26,[2]Hoja1!$A$2:$C$9041,3,FALSE)</f>
        <v>350.76</v>
      </c>
      <c r="AC26" s="76">
        <f>VLOOKUP(B26,'[3]listado de producto'!$A$7:$F$7046,6,FALSE)</f>
        <v>8</v>
      </c>
      <c r="AG26" s="58">
        <v>4.8499999046325701</v>
      </c>
      <c r="AH26" s="48">
        <f>+P26*AG26</f>
        <v>0</v>
      </c>
      <c r="AI26" s="48" t="e">
        <f>+AG26*#REF!</f>
        <v>#REF!</v>
      </c>
      <c r="AK26" s="44" t="e">
        <f>+IF(OR(#REF!="A",#REF!="B",#REF!="C",O26="A",O26="B",O26="C"),_xlfn.CEILING.PRECISE(#REF!*0.5,Z26),"0")</f>
        <v>#REF!</v>
      </c>
      <c r="AL26" t="e">
        <f>+AK26*AG26</f>
        <v>#REF!</v>
      </c>
      <c r="AM26" s="51" t="e">
        <f>+IF(OR(#REF!="A",#REF!="B",#REF!="C",O26="A",O26="B",O26="C"),_xlfn.CEILING.PRECISE(#REF!*0.7,Z26),"0")</f>
        <v>#REF!</v>
      </c>
      <c r="AN26" s="48" t="e">
        <f>+AM26*AG26</f>
        <v>#REF!</v>
      </c>
      <c r="AO26" s="44" t="e">
        <f>+IF(OR(#REF!="A",#REF!="B",#REF!="C",O26="A",O26="B",O26="C"),_xlfn.CEILING.PRECISE(#REF!*1,Z26),"0")</f>
        <v>#REF!</v>
      </c>
      <c r="AP26" s="48" t="e">
        <f>+AO26*$AG26</f>
        <v>#REF!</v>
      </c>
      <c r="AQ26" s="48" t="e">
        <f>+IF(OR(#REF!="A",#REF!="B",#REF!="C",O26="A",O26="B",O26="C"),_xlfn.CEILING.PRECISE(#REF!*1.33,Z26),"0")</f>
        <v>#REF!</v>
      </c>
      <c r="AR26" s="48" t="e">
        <f>+AQ26*$AG26</f>
        <v>#REF!</v>
      </c>
      <c r="AS26" s="48" t="e">
        <f>+#REF!*AG26</f>
        <v>#REF!</v>
      </c>
      <c r="AU26" s="52" t="e">
        <f>+AT26*#REF!</f>
        <v>#REF!</v>
      </c>
      <c r="AV26" s="52">
        <f>+AT26*M26</f>
        <v>0</v>
      </c>
      <c r="AW26" t="b">
        <f>+P26&gt;=T26</f>
        <v>1</v>
      </c>
    </row>
    <row r="27" spans="1:53" ht="12.75" customHeight="1" x14ac:dyDescent="0.2">
      <c r="B27" s="79">
        <v>3303</v>
      </c>
      <c r="C27" s="1"/>
      <c r="D27" s="32" t="s">
        <v>201</v>
      </c>
      <c r="E27" s="47" t="str">
        <f>VLOOKUP(B27,[1]Análisis!$B$3:$F$2141,5,FALSE)</f>
        <v>Key</v>
      </c>
      <c r="F27" s="3">
        <v>12</v>
      </c>
      <c r="G27" s="3">
        <v>10</v>
      </c>
      <c r="H27" s="3">
        <v>5</v>
      </c>
      <c r="I27" s="3">
        <v>1</v>
      </c>
      <c r="J27" s="3">
        <f>VLOOKUP(B27,'Vta + Mov 80'!$A$3:$B$703,2,FALSE)</f>
        <v>0</v>
      </c>
      <c r="K27" s="3">
        <v>0</v>
      </c>
      <c r="L27" s="3">
        <f>VLOOKUP(B27,'Vta + Mov 80'!$A$3:$D$703,4,FALSE)</f>
        <v>0</v>
      </c>
      <c r="M27" s="7">
        <f>+AVERAGE(F27:K27)</f>
        <v>4.666666666666667</v>
      </c>
      <c r="N27" s="62">
        <f>+COUNTIF(F27:K27,"&gt;0")</f>
        <v>4</v>
      </c>
      <c r="O27" s="62" t="str">
        <f>+IF(N27&gt;=6,"A",IF(N27&gt;=5,"B",IF(N27&gt;=4,"C","F")))</f>
        <v>C</v>
      </c>
      <c r="P27" s="7">
        <v>0</v>
      </c>
      <c r="Q27" s="2">
        <v>0</v>
      </c>
      <c r="R27" s="2">
        <v>0</v>
      </c>
      <c r="S27" s="2">
        <v>0</v>
      </c>
      <c r="T27" s="2">
        <f>+IF(S27&gt;R27,S27,R27)</f>
        <v>0</v>
      </c>
      <c r="U27" s="2" t="e">
        <f>+((P27-T27)/#REF!)*30</f>
        <v>#REF!</v>
      </c>
      <c r="V27" s="2" t="e">
        <f>+((P27-T27+Q27)/#REF!)*30</f>
        <v>#REF!</v>
      </c>
      <c r="W27" s="2">
        <v>0</v>
      </c>
      <c r="X27" s="9"/>
      <c r="Y27" s="11">
        <f>+((P27-T27+Q27+X27)/M27)*30</f>
        <v>0</v>
      </c>
      <c r="Z27" s="5">
        <v>1</v>
      </c>
      <c r="AA27" s="99" t="s">
        <v>573</v>
      </c>
      <c r="AB27" s="74">
        <f>VLOOKUP(B27,[2]Hoja1!$A$2:$C$9041,3,FALSE)</f>
        <v>465.06</v>
      </c>
      <c r="AC27" s="76">
        <f>VLOOKUP(B27,'[3]listado de producto'!$A$7:$F$7046,6,FALSE)</f>
        <v>8</v>
      </c>
      <c r="AG27" s="58">
        <v>16</v>
      </c>
      <c r="AH27" s="48">
        <f>+P27*AG27</f>
        <v>0</v>
      </c>
      <c r="AI27" s="48" t="e">
        <f>+AG27*#REF!</f>
        <v>#REF!</v>
      </c>
      <c r="AK27" s="44" t="e">
        <f>+IF(OR(#REF!="A",#REF!="B",#REF!="C",O27="A",O27="B",O27="C"),_xlfn.CEILING.PRECISE(#REF!*0.5,Z27),"0")</f>
        <v>#REF!</v>
      </c>
      <c r="AL27" t="e">
        <f>+AK27*AG27</f>
        <v>#REF!</v>
      </c>
      <c r="AM27" s="51" t="e">
        <f>+IF(OR(#REF!="A",#REF!="B",#REF!="C",O27="A",O27="B",O27="C"),_xlfn.CEILING.PRECISE(#REF!*0.7,Z27),"0")</f>
        <v>#REF!</v>
      </c>
      <c r="AN27" s="48" t="e">
        <f>+AM27*AG27</f>
        <v>#REF!</v>
      </c>
      <c r="AO27" s="44" t="e">
        <f>+IF(OR(#REF!="A",#REF!="B",#REF!="C",O27="A",O27="B",O27="C"),_xlfn.CEILING.PRECISE(#REF!*1,Z27),"0")</f>
        <v>#REF!</v>
      </c>
      <c r="AP27" s="48" t="e">
        <f>+AO27*$AG27</f>
        <v>#REF!</v>
      </c>
      <c r="AQ27" s="48" t="e">
        <f>+IF(OR(#REF!="A",#REF!="B",#REF!="C",O27="A",O27="B",O27="C"),_xlfn.CEILING.PRECISE(#REF!*1.33,Z27),"0")</f>
        <v>#REF!</v>
      </c>
      <c r="AR27" s="48" t="e">
        <f>+AQ27*$AG27</f>
        <v>#REF!</v>
      </c>
      <c r="AS27" s="48" t="e">
        <f>+#REF!*AG27</f>
        <v>#REF!</v>
      </c>
      <c r="AU27" s="52" t="e">
        <f>+AT27*#REF!</f>
        <v>#REF!</v>
      </c>
      <c r="AV27" s="52">
        <f>+AT27*M27</f>
        <v>0</v>
      </c>
      <c r="AW27" t="b">
        <f>+P27&gt;=T27</f>
        <v>1</v>
      </c>
    </row>
    <row r="28" spans="1:53" ht="12.75" customHeight="1" x14ac:dyDescent="0.2">
      <c r="A28" s="53" t="s">
        <v>672</v>
      </c>
      <c r="B28" s="79">
        <v>1142</v>
      </c>
      <c r="C28" s="1"/>
      <c r="D28" s="32" t="s">
        <v>68</v>
      </c>
      <c r="E28" s="47" t="str">
        <f>VLOOKUP(B28,[1]Análisis!$B$3:$F$2141,5,FALSE)</f>
        <v>Key</v>
      </c>
      <c r="F28" s="3">
        <v>12</v>
      </c>
      <c r="G28" s="3">
        <v>0</v>
      </c>
      <c r="H28" s="3">
        <v>13</v>
      </c>
      <c r="I28" s="3">
        <v>0</v>
      </c>
      <c r="J28" s="3">
        <f>VLOOKUP(B28,'Vta + Mov 80'!$A$3:$B$703,2,FALSE)</f>
        <v>5</v>
      </c>
      <c r="K28" s="3">
        <v>9</v>
      </c>
      <c r="L28" s="3">
        <f>VLOOKUP(B28,'Vta + Mov 80'!$A$3:$D$703,4,FALSE)</f>
        <v>5</v>
      </c>
      <c r="M28" s="7">
        <f>+AVERAGE(F28:K28)</f>
        <v>6.5</v>
      </c>
      <c r="N28" s="62">
        <f>+COUNTIF(F28:K28,"&gt;0")</f>
        <v>4</v>
      </c>
      <c r="O28" s="62" t="str">
        <f>+IF(N28&gt;=6,"A",IF(N28&gt;=5,"B",IF(N28&gt;=4,"C","F")))</f>
        <v>C</v>
      </c>
      <c r="P28" s="7">
        <v>2</v>
      </c>
      <c r="Q28" s="2">
        <v>0</v>
      </c>
      <c r="R28" s="2">
        <v>2</v>
      </c>
      <c r="S28" s="2">
        <v>2</v>
      </c>
      <c r="T28" s="2">
        <f>+IF(S28&gt;R28,S28,R28)</f>
        <v>2</v>
      </c>
      <c r="U28" s="2" t="e">
        <f>+((P28-T28)/#REF!)*30</f>
        <v>#REF!</v>
      </c>
      <c r="V28" s="2" t="e">
        <f>+((P28-T28+Q28)/#REF!)*30</f>
        <v>#REF!</v>
      </c>
      <c r="W28" s="2">
        <v>0</v>
      </c>
      <c r="X28" s="9"/>
      <c r="Y28" s="11">
        <f>+((P28-T28+Q28+X28)/M28)*30</f>
        <v>0</v>
      </c>
      <c r="Z28" s="5">
        <v>12</v>
      </c>
      <c r="AA28" s="46"/>
      <c r="AB28" s="74">
        <f>VLOOKUP(B28,[2]Hoja1!$A$2:$C$9041,3,FALSE)</f>
        <v>61.49</v>
      </c>
      <c r="AC28" s="76">
        <f>VLOOKUP(B28,'[3]listado de producto'!$A$7:$F$7046,6,FALSE)</f>
        <v>8</v>
      </c>
      <c r="AG28" s="58">
        <v>463.83</v>
      </c>
      <c r="AH28" s="48">
        <f>+P28*AG28</f>
        <v>927.66</v>
      </c>
      <c r="AI28" s="48" t="e">
        <f>+AG28*#REF!</f>
        <v>#REF!</v>
      </c>
      <c r="AK28" s="44" t="e">
        <f>+IF(OR(#REF!="A",#REF!="B",#REF!="C",O28="A",O28="B",O28="C"),_xlfn.CEILING.PRECISE(#REF!*0.5,Z28),"0")</f>
        <v>#REF!</v>
      </c>
      <c r="AL28" t="e">
        <f>+AK28*AG28</f>
        <v>#REF!</v>
      </c>
      <c r="AM28" s="51" t="e">
        <f>+IF(OR(#REF!="A",#REF!="B",#REF!="C",O28="A",O28="B",O28="C"),_xlfn.CEILING.PRECISE(#REF!*0.7,Z28),"0")</f>
        <v>#REF!</v>
      </c>
      <c r="AN28" s="48" t="e">
        <f>+AM28*AG28</f>
        <v>#REF!</v>
      </c>
      <c r="AO28" s="44" t="e">
        <f>+IF(OR(#REF!="A",#REF!="B",#REF!="C",O28="A",O28="B",O28="C"),_xlfn.CEILING.PRECISE(#REF!*1,Z28),"0")</f>
        <v>#REF!</v>
      </c>
      <c r="AP28" s="48" t="e">
        <f>+AO28*$AG28</f>
        <v>#REF!</v>
      </c>
      <c r="AQ28" s="48" t="e">
        <f>+IF(OR(#REF!="A",#REF!="B",#REF!="C",O28="A",O28="B",O28="C"),_xlfn.CEILING.PRECISE(#REF!*1.33,Z28),"0")</f>
        <v>#REF!</v>
      </c>
      <c r="AR28" s="48" t="e">
        <f>+AQ28*$AG28</f>
        <v>#REF!</v>
      </c>
      <c r="AS28" s="48" t="e">
        <f>+#REF!*AG28</f>
        <v>#REF!</v>
      </c>
      <c r="AT28" s="58">
        <v>5</v>
      </c>
      <c r="AU28" s="52" t="e">
        <f>+AT28*#REF!</f>
        <v>#REF!</v>
      </c>
      <c r="AV28" s="52">
        <f>+AT28*M28</f>
        <v>32.5</v>
      </c>
      <c r="AW28" t="b">
        <f>+P28&gt;=T28</f>
        <v>1</v>
      </c>
    </row>
    <row r="29" spans="1:53" ht="12.75" customHeight="1" x14ac:dyDescent="0.2">
      <c r="B29" s="79">
        <v>118</v>
      </c>
      <c r="C29" s="1"/>
      <c r="D29" s="32" t="s">
        <v>8</v>
      </c>
      <c r="E29" s="47" t="str">
        <f>VLOOKUP(B29,[1]Análisis!$B$3:$F$2141,5,FALSE)</f>
        <v>Key</v>
      </c>
      <c r="F29" s="3">
        <v>0</v>
      </c>
      <c r="G29" s="3">
        <v>1</v>
      </c>
      <c r="H29" s="3">
        <v>4</v>
      </c>
      <c r="I29" s="3">
        <v>0</v>
      </c>
      <c r="J29" s="3">
        <f>VLOOKUP(B29,'Vta + Mov 80'!$A$3:$B$703,2,FALSE)</f>
        <v>4</v>
      </c>
      <c r="K29" s="3">
        <v>2</v>
      </c>
      <c r="L29" s="3">
        <f>VLOOKUP(B29,'Vta + Mov 80'!$A$3:$D$703,4,FALSE)</f>
        <v>2</v>
      </c>
      <c r="M29" s="7">
        <f>+AVERAGE(F29:K29)</f>
        <v>1.8333333333333333</v>
      </c>
      <c r="N29" s="62">
        <f>+COUNTIF(F29:K29,"&gt;0")</f>
        <v>4</v>
      </c>
      <c r="O29" s="62" t="str">
        <f>+IF(N29&gt;=6,"A",IF(N29&gt;=5,"B",IF(N29&gt;=4,"C","F")))</f>
        <v>C</v>
      </c>
      <c r="P29" s="7">
        <v>0</v>
      </c>
      <c r="Q29" s="2">
        <v>0</v>
      </c>
      <c r="R29" s="2">
        <v>0</v>
      </c>
      <c r="S29" s="2">
        <v>0</v>
      </c>
      <c r="T29" s="2">
        <f>+IF(S29&gt;R29,S29,R29)</f>
        <v>0</v>
      </c>
      <c r="U29" s="2" t="e">
        <f>+((P29-T29)/#REF!)*30</f>
        <v>#REF!</v>
      </c>
      <c r="V29" s="2" t="e">
        <f>+((P29-T29+Q29)/#REF!)*30</f>
        <v>#REF!</v>
      </c>
      <c r="W29" s="2">
        <v>0</v>
      </c>
      <c r="X29" s="9">
        <v>4</v>
      </c>
      <c r="Y29" s="11">
        <f>+((P29-T29+Q29+X29)/M29)*30</f>
        <v>65.454545454545467</v>
      </c>
      <c r="Z29" s="5">
        <v>4</v>
      </c>
      <c r="AA29" s="83"/>
      <c r="AB29" s="74">
        <f>VLOOKUP(B29,[2]Hoja1!$A$2:$C$9041,3,FALSE)</f>
        <v>224.11</v>
      </c>
      <c r="AC29" s="76">
        <f>VLOOKUP(B29,'[3]listado de producto'!$A$7:$F$7046,6,FALSE)</f>
        <v>8</v>
      </c>
      <c r="AG29" s="58">
        <v>237.43</v>
      </c>
      <c r="AH29" s="48">
        <f>+P29*AG29</f>
        <v>0</v>
      </c>
      <c r="AI29" s="48" t="e">
        <f>+AG29*#REF!</f>
        <v>#REF!</v>
      </c>
      <c r="AK29" s="44" t="e">
        <f>+IF(OR(#REF!="A",#REF!="B",#REF!="C",O29="A",O29="B",O29="C"),_xlfn.CEILING.PRECISE(#REF!*0.5,Z29),"0")</f>
        <v>#REF!</v>
      </c>
      <c r="AL29" t="e">
        <f>+AK29*AG29</f>
        <v>#REF!</v>
      </c>
      <c r="AM29" s="51" t="e">
        <f>+IF(OR(#REF!="A",#REF!="B",#REF!="C",O29="A",O29="B",O29="C"),_xlfn.CEILING.PRECISE(#REF!*0.7,Z29),"0")</f>
        <v>#REF!</v>
      </c>
      <c r="AN29" s="48" t="e">
        <f>+AM29*AG29</f>
        <v>#REF!</v>
      </c>
      <c r="AO29" s="44" t="e">
        <f>+IF(OR(#REF!="A",#REF!="B",#REF!="C",O29="A",O29="B",O29="C"),_xlfn.CEILING.PRECISE(#REF!*1,Z29),"0")</f>
        <v>#REF!</v>
      </c>
      <c r="AP29" s="48" t="e">
        <f>+AO29*$AG29</f>
        <v>#REF!</v>
      </c>
      <c r="AQ29" s="48" t="e">
        <f>+IF(OR(#REF!="A",#REF!="B",#REF!="C",O29="A",O29="B",O29="C"),_xlfn.CEILING.PRECISE(#REF!*1.33,Z29),"0")</f>
        <v>#REF!</v>
      </c>
      <c r="AR29" s="48" t="e">
        <f>+AQ29*$AG29</f>
        <v>#REF!</v>
      </c>
      <c r="AS29" s="48" t="e">
        <f>+#REF!*AG29</f>
        <v>#REF!</v>
      </c>
      <c r="AT29" s="58">
        <v>5</v>
      </c>
      <c r="AU29" s="52" t="e">
        <f>+AT29*#REF!</f>
        <v>#REF!</v>
      </c>
      <c r="AV29" s="52">
        <f>+AT29*M29</f>
        <v>9.1666666666666661</v>
      </c>
      <c r="AW29" t="b">
        <f>+P29&gt;=T29</f>
        <v>1</v>
      </c>
      <c r="AX29" s="78">
        <f>X29*AB29</f>
        <v>896.44</v>
      </c>
    </row>
    <row r="30" spans="1:53" ht="12.75" customHeight="1" x14ac:dyDescent="0.2">
      <c r="B30" s="79">
        <v>5940</v>
      </c>
      <c r="C30" s="1"/>
      <c r="D30" s="32" t="s">
        <v>777</v>
      </c>
      <c r="E30" s="47" t="s">
        <v>624</v>
      </c>
      <c r="F30" s="3">
        <v>0</v>
      </c>
      <c r="G30" s="3">
        <v>0</v>
      </c>
      <c r="H30" s="3">
        <v>0</v>
      </c>
      <c r="I30" s="3">
        <v>10</v>
      </c>
      <c r="J30" s="3">
        <f>VLOOKUP(B30,'Vta + Mov 80'!$A$3:$B$703,2,FALSE)</f>
        <v>13</v>
      </c>
      <c r="K30" s="3">
        <v>0</v>
      </c>
      <c r="L30" s="3">
        <f>VLOOKUP(B30,'Vta + Mov 80'!$A$3:$D$703,4,FALSE)</f>
        <v>15</v>
      </c>
      <c r="M30" s="7">
        <f>+AVERAGE(F30:K30)</f>
        <v>3.8333333333333335</v>
      </c>
      <c r="N30" s="62">
        <f>+COUNTIF(F30:K30,"&gt;0")</f>
        <v>2</v>
      </c>
      <c r="O30" s="62" t="str">
        <f>+IF(N30&gt;=6,"A",IF(N30&gt;=5,"B",IF(N30&gt;=4,"C","F")))</f>
        <v>F</v>
      </c>
      <c r="P30" s="7">
        <v>0</v>
      </c>
      <c r="Q30" s="2">
        <v>0</v>
      </c>
      <c r="R30" s="2">
        <v>0</v>
      </c>
      <c r="S30" s="2">
        <v>0</v>
      </c>
      <c r="T30" s="2">
        <f>+IF(S30&gt;R30,S30,R30)</f>
        <v>0</v>
      </c>
      <c r="U30" s="2" t="e">
        <f>+((P30-T30)/#REF!)*30</f>
        <v>#REF!</v>
      </c>
      <c r="V30" s="2" t="e">
        <f>+((P30-T30+Q30)/#REF!)*30</f>
        <v>#REF!</v>
      </c>
      <c r="W30" s="2">
        <v>0</v>
      </c>
      <c r="X30" s="9"/>
      <c r="Y30" s="11">
        <f>+((P30-T30+Q30+X30)/M30)*30</f>
        <v>0</v>
      </c>
      <c r="Z30" s="5">
        <v>1</v>
      </c>
      <c r="AA30" s="46"/>
      <c r="AB30" s="74">
        <f>VLOOKUP(B30,[2]Hoja1!$A$2:$C$9041,3,FALSE)</f>
        <v>17.11</v>
      </c>
      <c r="AC30" s="76" t="e">
        <f>VLOOKUP(B30,'[3]listado de producto'!$A$7:$F$7046,6,FALSE)</f>
        <v>#N/A</v>
      </c>
      <c r="AG30" s="58">
        <v>40</v>
      </c>
      <c r="AH30" s="48">
        <f>+P30*AG30</f>
        <v>0</v>
      </c>
      <c r="AI30" s="48" t="e">
        <f>+AG30*#REF!</f>
        <v>#REF!</v>
      </c>
      <c r="AK30" s="44" t="e">
        <f>+IF(OR(#REF!="A",#REF!="B",#REF!="C",O30="A",O30="B",O30="C"),_xlfn.CEILING.PRECISE(#REF!*0.5,Z30),"0")</f>
        <v>#REF!</v>
      </c>
      <c r="AL30" t="e">
        <f>+AK30*AG30</f>
        <v>#REF!</v>
      </c>
      <c r="AM30" s="51" t="e">
        <f>+IF(OR(#REF!="A",#REF!="B",#REF!="C",O30="A",O30="B",O30="C"),_xlfn.CEILING.PRECISE(#REF!*0.7,Z30),"0")</f>
        <v>#REF!</v>
      </c>
      <c r="AN30" s="48" t="e">
        <f>+AM30*AG30</f>
        <v>#REF!</v>
      </c>
      <c r="AO30" s="44" t="e">
        <f>+IF(OR(#REF!="A",#REF!="B",#REF!="C",O30="A",O30="B",O30="C"),_xlfn.CEILING.PRECISE(#REF!*1,Z30),"0")</f>
        <v>#REF!</v>
      </c>
      <c r="AP30" s="48" t="e">
        <f>+AO30*$AG30</f>
        <v>#REF!</v>
      </c>
      <c r="AQ30" s="48" t="e">
        <f>+IF(OR(#REF!="A",#REF!="B",#REF!="C",O30="A",O30="B",O30="C"),_xlfn.CEILING.PRECISE(#REF!*1.33,Z30),"0")</f>
        <v>#REF!</v>
      </c>
      <c r="AR30" s="48" t="e">
        <f>+AQ30*$AG30</f>
        <v>#REF!</v>
      </c>
      <c r="AS30" s="48" t="e">
        <f>+#REF!*AG30</f>
        <v>#REF!</v>
      </c>
      <c r="AU30" s="52" t="e">
        <f>+AT30*#REF!</f>
        <v>#REF!</v>
      </c>
      <c r="AV30" s="52">
        <f>+AT30*M30</f>
        <v>0</v>
      </c>
      <c r="AW30" t="b">
        <f>+P30&gt;=T30</f>
        <v>1</v>
      </c>
    </row>
    <row r="31" spans="1:53" ht="12.75" customHeight="1" x14ac:dyDescent="0.2">
      <c r="B31" s="79">
        <v>1363</v>
      </c>
      <c r="C31" s="1"/>
      <c r="D31" s="32" t="s">
        <v>81</v>
      </c>
      <c r="E31" s="47" t="str">
        <f>VLOOKUP(B31,[1]Análisis!$B$3:$F$2141,5,FALSE)</f>
        <v>Key</v>
      </c>
      <c r="F31" s="3">
        <v>0</v>
      </c>
      <c r="G31" s="3">
        <v>0</v>
      </c>
      <c r="H31" s="3">
        <v>10</v>
      </c>
      <c r="I31" s="3">
        <v>0</v>
      </c>
      <c r="J31" s="3">
        <f>VLOOKUP(B31,'Vta + Mov 80'!$A$3:$B$703,2,FALSE)</f>
        <v>0</v>
      </c>
      <c r="K31" s="3">
        <v>8</v>
      </c>
      <c r="L31" s="3">
        <f>VLOOKUP(B31,'Vta + Mov 80'!$A$3:$D$703,4,FALSE)</f>
        <v>4</v>
      </c>
      <c r="M31" s="7">
        <f>+AVERAGE(F31:K31)</f>
        <v>3</v>
      </c>
      <c r="N31" s="62">
        <f>+COUNTIF(F31:K31,"&gt;0")</f>
        <v>2</v>
      </c>
      <c r="O31" s="62" t="str">
        <f>+IF(N31&gt;=6,"A",IF(N31&gt;=5,"B",IF(N31&gt;=4,"C","F")))</f>
        <v>F</v>
      </c>
      <c r="P31" s="7">
        <v>0</v>
      </c>
      <c r="Q31" s="2">
        <v>0</v>
      </c>
      <c r="R31" s="2">
        <v>0</v>
      </c>
      <c r="S31" s="2">
        <v>0</v>
      </c>
      <c r="T31" s="2">
        <f>+IF(S31&gt;R31,S31,R31)</f>
        <v>0</v>
      </c>
      <c r="U31" s="2" t="e">
        <f>+((P31-T31)/#REF!)*30</f>
        <v>#REF!</v>
      </c>
      <c r="V31" s="2" t="e">
        <f>+((P31-T31+Q31)/#REF!)*30</f>
        <v>#REF!</v>
      </c>
      <c r="W31" s="2">
        <v>0</v>
      </c>
      <c r="X31" s="9"/>
      <c r="Y31" s="11">
        <f>+((P31-T31+Q31+X31)/M31)*30</f>
        <v>0</v>
      </c>
      <c r="Z31" s="5">
        <v>4</v>
      </c>
      <c r="AA31" s="46"/>
      <c r="AB31" s="74">
        <f>VLOOKUP(B31,[2]Hoja1!$A$2:$C$9041,3,FALSE)</f>
        <v>107.49</v>
      </c>
      <c r="AC31" s="76">
        <f>VLOOKUP(B31,'[3]listado de producto'!$A$7:$F$7046,6,FALSE)</f>
        <v>8</v>
      </c>
      <c r="AG31" s="58">
        <v>19.399999999999999</v>
      </c>
      <c r="AH31" s="48">
        <f>+P31*AG31</f>
        <v>0</v>
      </c>
      <c r="AI31" s="48" t="e">
        <f>+AG31*#REF!</f>
        <v>#REF!</v>
      </c>
      <c r="AK31" s="44" t="e">
        <f>+IF(OR(#REF!="A",#REF!="B",#REF!="C",O31="A",O31="B",O31="C"),_xlfn.CEILING.PRECISE(#REF!*0.5,Z31),"0")</f>
        <v>#REF!</v>
      </c>
      <c r="AL31" t="e">
        <f>+AK31*AG31</f>
        <v>#REF!</v>
      </c>
      <c r="AM31" s="51" t="e">
        <f>+IF(OR(#REF!="A",#REF!="B",#REF!="C",O31="A",O31="B",O31="C"),_xlfn.CEILING.PRECISE(#REF!*0.7,Z31),"0")</f>
        <v>#REF!</v>
      </c>
      <c r="AN31" s="48" t="e">
        <f>+AM31*AG31</f>
        <v>#REF!</v>
      </c>
      <c r="AO31" s="44" t="e">
        <f>+IF(OR(#REF!="A",#REF!="B",#REF!="C",O31="A",O31="B",O31="C"),_xlfn.CEILING.PRECISE(#REF!*1,Z31),"0")</f>
        <v>#REF!</v>
      </c>
      <c r="AP31" s="48" t="e">
        <f>+AO31*$AG31</f>
        <v>#REF!</v>
      </c>
      <c r="AQ31" s="48" t="e">
        <f>+IF(OR(#REF!="A",#REF!="B",#REF!="C",O31="A",O31="B",O31="C"),_xlfn.CEILING.PRECISE(#REF!*1.33,Z31),"0")</f>
        <v>#REF!</v>
      </c>
      <c r="AR31" s="48" t="e">
        <f>+AQ31*$AG31</f>
        <v>#REF!</v>
      </c>
      <c r="AS31" s="48" t="e">
        <f>+#REF!*AG31</f>
        <v>#REF!</v>
      </c>
      <c r="AU31" s="52"/>
      <c r="AV31" s="52"/>
      <c r="AW31" t="b">
        <f>+P31&gt;=T31</f>
        <v>1</v>
      </c>
    </row>
    <row r="32" spans="1:53" ht="12.75" customHeight="1" x14ac:dyDescent="0.2">
      <c r="B32" s="79">
        <v>3317</v>
      </c>
      <c r="C32" s="1"/>
      <c r="D32" s="32" t="s">
        <v>204</v>
      </c>
      <c r="E32" s="47" t="str">
        <f>VLOOKUP(B32,[1]Análisis!$B$3:$F$2141,5,FALSE)</f>
        <v>Key</v>
      </c>
      <c r="F32" s="3">
        <v>0</v>
      </c>
      <c r="G32" s="3">
        <v>4</v>
      </c>
      <c r="H32" s="3">
        <v>0</v>
      </c>
      <c r="I32" s="3">
        <v>0</v>
      </c>
      <c r="J32" s="3">
        <f>VLOOKUP(B32,'Vta + Mov 80'!$A$3:$B$703,2,FALSE)</f>
        <v>0</v>
      </c>
      <c r="K32" s="3">
        <v>0</v>
      </c>
      <c r="L32" s="3">
        <f>VLOOKUP(B32,'Vta + Mov 80'!$A$3:$D$703,4,FALSE)</f>
        <v>0</v>
      </c>
      <c r="M32" s="7">
        <f>+AVERAGE(F32:K32)</f>
        <v>0.66666666666666663</v>
      </c>
      <c r="N32" s="62">
        <f>+COUNTIF(F32:K32,"&gt;0")</f>
        <v>1</v>
      </c>
      <c r="O32" s="62" t="str">
        <f>+IF(N32&gt;=6,"A",IF(N32&gt;=5,"B",IF(N32&gt;=4,"C","F")))</f>
        <v>F</v>
      </c>
      <c r="P32" s="7">
        <v>0</v>
      </c>
      <c r="Q32" s="2">
        <v>0</v>
      </c>
      <c r="R32" s="2">
        <v>0</v>
      </c>
      <c r="S32" s="2">
        <v>0</v>
      </c>
      <c r="T32" s="2">
        <f>+IF(S32&gt;R32,S32,R32)</f>
        <v>0</v>
      </c>
      <c r="U32" s="2" t="e">
        <f>+((P32-T32)/#REF!)*30</f>
        <v>#REF!</v>
      </c>
      <c r="V32" s="2" t="e">
        <f>+((P32-T32+Q32)/#REF!)*30</f>
        <v>#REF!</v>
      </c>
      <c r="W32" s="2">
        <v>0</v>
      </c>
      <c r="X32" s="9"/>
      <c r="Y32" s="11">
        <f>+((P32-T32+Q32+X32)/M32)*30</f>
        <v>0</v>
      </c>
      <c r="Z32" s="5">
        <v>1</v>
      </c>
      <c r="AA32" s="72" t="s">
        <v>573</v>
      </c>
      <c r="AB32" s="74">
        <f>VLOOKUP(B32,[2]Hoja1!$A$2:$C$9041,3,FALSE)</f>
        <v>370.1</v>
      </c>
      <c r="AC32" s="76">
        <f>VLOOKUP(B32,'[3]listado de producto'!$A$7:$F$7046,6,FALSE)</f>
        <v>8</v>
      </c>
      <c r="AG32" s="58">
        <v>45.5</v>
      </c>
      <c r="AH32" s="48">
        <f>+P32*AG32</f>
        <v>0</v>
      </c>
      <c r="AI32" s="48" t="e">
        <f>+AG32*#REF!</f>
        <v>#REF!</v>
      </c>
      <c r="AK32" s="44" t="e">
        <f>+IF(OR(#REF!="A",#REF!="B",#REF!="C",O32="A",O32="B",O32="C"),_xlfn.CEILING.PRECISE(#REF!*0.5,Z32),"0")</f>
        <v>#REF!</v>
      </c>
      <c r="AL32" t="e">
        <f>+AK32*AG32</f>
        <v>#REF!</v>
      </c>
      <c r="AM32" s="51" t="e">
        <f>+IF(OR(#REF!="A",#REF!="B",#REF!="C",O32="A",O32="B",O32="C"),_xlfn.CEILING.PRECISE(#REF!*0.7,Z32),"0")</f>
        <v>#REF!</v>
      </c>
      <c r="AN32" s="48" t="e">
        <f>+AM32*AG32</f>
        <v>#REF!</v>
      </c>
      <c r="AO32" s="44" t="e">
        <f>+IF(OR(#REF!="A",#REF!="B",#REF!="C",O32="A",O32="B",O32="C"),_xlfn.CEILING.PRECISE(#REF!*1,Z32),"0")</f>
        <v>#REF!</v>
      </c>
      <c r="AP32" s="48" t="e">
        <f>+AO32*$AG32</f>
        <v>#REF!</v>
      </c>
      <c r="AQ32" s="48" t="e">
        <f>+IF(OR(#REF!="A",#REF!="B",#REF!="C",O32="A",O32="B",O32="C"),_xlfn.CEILING.PRECISE(#REF!*1.33,Z32),"0")</f>
        <v>#REF!</v>
      </c>
      <c r="AR32" s="48" t="e">
        <f>+AQ32*$AG32</f>
        <v>#REF!</v>
      </c>
      <c r="AS32" s="48" t="e">
        <f>+#REF!*AG32</f>
        <v>#REF!</v>
      </c>
      <c r="AU32" s="52"/>
      <c r="AV32" s="52"/>
      <c r="AW32" t="b">
        <f>+P32&gt;=T32</f>
        <v>1</v>
      </c>
    </row>
    <row r="33" spans="1:52" ht="12.75" customHeight="1" x14ac:dyDescent="0.2">
      <c r="B33" s="79">
        <v>7618</v>
      </c>
      <c r="C33" s="1"/>
      <c r="D33" s="32" t="s">
        <v>778</v>
      </c>
      <c r="E33" s="47" t="s">
        <v>624</v>
      </c>
      <c r="F33" s="3">
        <v>0</v>
      </c>
      <c r="G33" s="3">
        <v>0</v>
      </c>
      <c r="H33" s="3">
        <v>4</v>
      </c>
      <c r="I33" s="3">
        <v>0</v>
      </c>
      <c r="J33" s="3">
        <f>VLOOKUP(B33,'Vta + Mov 80'!$A$3:$B$703,2,FALSE)</f>
        <v>4</v>
      </c>
      <c r="K33" s="3">
        <v>4</v>
      </c>
      <c r="L33" s="3">
        <f>VLOOKUP(B33,'Vta + Mov 80'!$A$3:$D$703,4,FALSE)</f>
        <v>0</v>
      </c>
      <c r="M33" s="7">
        <f>+AVERAGE(F33:K33)</f>
        <v>2</v>
      </c>
      <c r="N33" s="62">
        <f>+COUNTIF(F33:K33,"&gt;0")</f>
        <v>3</v>
      </c>
      <c r="O33" s="62" t="str">
        <f>+IF(N33&gt;=6,"A",IF(N33&gt;=5,"B",IF(N33&gt;=4,"C","F")))</f>
        <v>F</v>
      </c>
      <c r="P33" s="7">
        <v>0</v>
      </c>
      <c r="Q33" s="2">
        <v>0</v>
      </c>
      <c r="R33" s="2">
        <v>0</v>
      </c>
      <c r="S33" s="2">
        <v>0</v>
      </c>
      <c r="T33" s="2">
        <f>+IF(S33&gt;R33,S33,R33)</f>
        <v>0</v>
      </c>
      <c r="U33" s="2" t="e">
        <f>+((P33-T33)/#REF!)*30</f>
        <v>#REF!</v>
      </c>
      <c r="V33" s="2" t="e">
        <f>+((P33-T33+Q33)/#REF!)*30</f>
        <v>#REF!</v>
      </c>
      <c r="W33" s="2">
        <v>0</v>
      </c>
      <c r="X33" s="9"/>
      <c r="Y33" s="11">
        <f>+((P33-T33+Q33+X33)/M33)*30</f>
        <v>0</v>
      </c>
      <c r="Z33" s="5">
        <v>4</v>
      </c>
      <c r="AA33" s="72" t="s">
        <v>573</v>
      </c>
      <c r="AB33" s="74">
        <f>VLOOKUP(B33,[2]Hoja1!$A$2:$C$9041,3,FALSE)</f>
        <v>86.44</v>
      </c>
      <c r="AC33" s="76">
        <f>VLOOKUP(B33,'[3]listado de producto'!$A$7:$F$7046,6,FALSE)</f>
        <v>8</v>
      </c>
      <c r="AD33" s="5"/>
      <c r="AG33" s="58">
        <v>284.67</v>
      </c>
      <c r="AH33" s="48">
        <f>+P33*AG33</f>
        <v>0</v>
      </c>
      <c r="AI33" s="48" t="e">
        <f>+AG33*#REF!</f>
        <v>#REF!</v>
      </c>
      <c r="AK33" s="44" t="e">
        <f>+IF(OR(#REF!="A",#REF!="B",#REF!="C",O33="A",O33="B",O33="C"),_xlfn.CEILING.PRECISE(#REF!*0.5,Z33),"0")</f>
        <v>#REF!</v>
      </c>
      <c r="AL33" t="e">
        <f>+AK33*AG33</f>
        <v>#REF!</v>
      </c>
      <c r="AM33" s="51" t="e">
        <f>+IF(OR(#REF!="A",#REF!="B",#REF!="C",O33="A",O33="B",O33="C"),_xlfn.CEILING.PRECISE(#REF!*0.7,Z33),"0")</f>
        <v>#REF!</v>
      </c>
      <c r="AN33" s="48" t="e">
        <f>+AM33*AG33</f>
        <v>#REF!</v>
      </c>
      <c r="AO33" s="44" t="e">
        <f>+IF(OR(#REF!="A",#REF!="B",#REF!="C",O33="A",O33="B",O33="C"),_xlfn.CEILING.PRECISE(#REF!*1,Z33),"0")</f>
        <v>#REF!</v>
      </c>
      <c r="AP33" s="48" t="e">
        <f>+AO33*$AG33</f>
        <v>#REF!</v>
      </c>
      <c r="AQ33" s="48" t="e">
        <f>+IF(OR(#REF!="A",#REF!="B",#REF!="C",O33="A",O33="B",O33="C"),_xlfn.CEILING.PRECISE(#REF!*1.33,Z33),"0")</f>
        <v>#REF!</v>
      </c>
      <c r="AR33" s="48" t="e">
        <f>+AQ33*$AG33</f>
        <v>#REF!</v>
      </c>
      <c r="AS33" s="48" t="e">
        <f>+#REF!*AG33</f>
        <v>#REF!</v>
      </c>
      <c r="AU33" s="52" t="e">
        <f>+AT33*#REF!</f>
        <v>#REF!</v>
      </c>
      <c r="AV33" s="52">
        <f>+AT33*M33</f>
        <v>0</v>
      </c>
      <c r="AW33" t="b">
        <f>+P33&gt;=T33</f>
        <v>1</v>
      </c>
      <c r="AX33" t="e">
        <f>VLOOKUP(B33,'[5]6914'!$C$23:$J$23,8,FALSE)</f>
        <v>#N/A</v>
      </c>
      <c r="AY33" s="53"/>
    </row>
    <row r="34" spans="1:52" ht="12.75" customHeight="1" x14ac:dyDescent="0.2">
      <c r="A34" s="53"/>
      <c r="B34" s="79">
        <v>159</v>
      </c>
      <c r="C34" s="1"/>
      <c r="D34" s="32" t="s">
        <v>17</v>
      </c>
      <c r="E34" s="47" t="str">
        <f>VLOOKUP(B34,[1]Análisis!$B$3:$F$2141,5,FALSE)</f>
        <v>Key</v>
      </c>
      <c r="F34" s="3">
        <v>2</v>
      </c>
      <c r="G34" s="3">
        <v>1</v>
      </c>
      <c r="H34" s="3">
        <v>0</v>
      </c>
      <c r="I34" s="3">
        <v>0</v>
      </c>
      <c r="J34" s="3">
        <f>VLOOKUP(B34,'Vta + Mov 80'!$A$3:$B$703,2,FALSE)</f>
        <v>0</v>
      </c>
      <c r="K34" s="3">
        <v>0</v>
      </c>
      <c r="L34" s="3">
        <f>VLOOKUP(B34,'Vta + Mov 80'!$A$3:$D$703,4,FALSE)</f>
        <v>0</v>
      </c>
      <c r="M34" s="7">
        <f>+AVERAGE(F34:K34)</f>
        <v>0.5</v>
      </c>
      <c r="N34" s="62">
        <f>+COUNTIF(F34:K34,"&gt;0")</f>
        <v>2</v>
      </c>
      <c r="O34" s="62" t="str">
        <f>+IF(N34&gt;=6,"A",IF(N34&gt;=5,"B",IF(N34&gt;=4,"C","F")))</f>
        <v>F</v>
      </c>
      <c r="P34" s="7">
        <v>0</v>
      </c>
      <c r="Q34" s="2">
        <v>0</v>
      </c>
      <c r="R34" s="2">
        <v>0</v>
      </c>
      <c r="S34" s="2">
        <v>0</v>
      </c>
      <c r="T34" s="2">
        <f>+IF(S34&gt;R34,S34,R34)</f>
        <v>0</v>
      </c>
      <c r="U34" s="2" t="e">
        <f>+((P34-T34)/#REF!)*30</f>
        <v>#REF!</v>
      </c>
      <c r="V34" s="2" t="e">
        <f>+((P34-T34+Q34)/#REF!)*30</f>
        <v>#REF!</v>
      </c>
      <c r="W34" s="2">
        <v>0</v>
      </c>
      <c r="X34" s="9"/>
      <c r="Y34" s="11">
        <f>+((P34-T34+Q34+X34)/M34)*30</f>
        <v>0</v>
      </c>
      <c r="Z34" s="5">
        <v>1</v>
      </c>
      <c r="AA34" s="83"/>
      <c r="AB34" s="74">
        <f>VLOOKUP(B34,[2]Hoja1!$A$2:$C$9041,3,FALSE)</f>
        <v>600.9</v>
      </c>
      <c r="AC34" s="76">
        <f>VLOOKUP(B34,'[3]listado de producto'!$A$7:$F$7046,6,FALSE)</f>
        <v>8</v>
      </c>
      <c r="AG34" s="58">
        <v>601.5</v>
      </c>
      <c r="AH34" s="48">
        <f>+P34*AG34</f>
        <v>0</v>
      </c>
      <c r="AI34" s="48" t="e">
        <f>+AG34*#REF!</f>
        <v>#REF!</v>
      </c>
      <c r="AK34" s="44" t="e">
        <f>+IF(OR(#REF!="A",#REF!="B",#REF!="C",O34="A",O34="B",O34="C"),_xlfn.CEILING.PRECISE(#REF!*0.5,Z34),"0")</f>
        <v>#REF!</v>
      </c>
      <c r="AL34" t="e">
        <f>+AK34*AG34</f>
        <v>#REF!</v>
      </c>
      <c r="AM34" s="51" t="e">
        <f>+IF(OR(#REF!="A",#REF!="B",#REF!="C",O34="A",O34="B",O34="C"),_xlfn.CEILING.PRECISE(#REF!*0.7,Z34),"0")</f>
        <v>#REF!</v>
      </c>
      <c r="AN34" s="48" t="e">
        <f>+AM34*AG34</f>
        <v>#REF!</v>
      </c>
      <c r="AO34" s="44" t="e">
        <f>+IF(OR(#REF!="A",#REF!="B",#REF!="C",O34="A",O34="B",O34="C"),_xlfn.CEILING.PRECISE(#REF!*1,Z34),"0")</f>
        <v>#REF!</v>
      </c>
      <c r="AP34" s="48" t="e">
        <f>+AO34*$AG34</f>
        <v>#REF!</v>
      </c>
      <c r="AQ34" s="48" t="e">
        <f>+IF(OR(#REF!="A",#REF!="B",#REF!="C",O34="A",O34="B",O34="C"),_xlfn.CEILING.PRECISE(#REF!*1.33,Z34),"0")</f>
        <v>#REF!</v>
      </c>
      <c r="AR34" s="48" t="e">
        <f>+AQ34*$AG34</f>
        <v>#REF!</v>
      </c>
      <c r="AS34" s="48" t="e">
        <f>+#REF!*AG34</f>
        <v>#REF!</v>
      </c>
      <c r="AU34" s="52" t="e">
        <f>+AT34*#REF!</f>
        <v>#REF!</v>
      </c>
      <c r="AV34" s="52">
        <f>+AT34*M34</f>
        <v>0</v>
      </c>
      <c r="AW34" t="b">
        <f>+P34&gt;=T34</f>
        <v>1</v>
      </c>
    </row>
    <row r="35" spans="1:52" ht="12.75" customHeight="1" x14ac:dyDescent="0.2">
      <c r="B35" s="79">
        <v>389</v>
      </c>
      <c r="C35" s="1"/>
      <c r="D35" s="32" t="s">
        <v>33</v>
      </c>
      <c r="E35" s="47" t="str">
        <f>VLOOKUP(B35,[1]Análisis!$B$3:$F$2141,5,FALSE)</f>
        <v>Key</v>
      </c>
      <c r="F35" s="3">
        <v>0</v>
      </c>
      <c r="G35" s="3">
        <v>2</v>
      </c>
      <c r="H35" s="3">
        <v>2</v>
      </c>
      <c r="I35" s="3">
        <v>0</v>
      </c>
      <c r="J35" s="3">
        <f>VLOOKUP(B35,'Vta + Mov 80'!$A$3:$B$703,2,FALSE)</f>
        <v>0</v>
      </c>
      <c r="K35" s="3">
        <v>0</v>
      </c>
      <c r="L35" s="3">
        <f>VLOOKUP(B35,'Vta + Mov 80'!$A$3:$D$703,4,FALSE)</f>
        <v>0</v>
      </c>
      <c r="M35" s="7">
        <f>+AVERAGE(F35:K35)</f>
        <v>0.66666666666666663</v>
      </c>
      <c r="N35" s="62">
        <f>+COUNTIF(F35:K35,"&gt;0")</f>
        <v>2</v>
      </c>
      <c r="O35" s="62" t="str">
        <f>+IF(N35&gt;=6,"A",IF(N35&gt;=5,"B",IF(N35&gt;=4,"C","F")))</f>
        <v>F</v>
      </c>
      <c r="P35" s="7">
        <v>0</v>
      </c>
      <c r="Q35" s="2">
        <v>0</v>
      </c>
      <c r="R35" s="2">
        <v>0</v>
      </c>
      <c r="S35" s="2">
        <v>0</v>
      </c>
      <c r="T35" s="2">
        <f>+IF(S35&gt;R35,S35,R35)</f>
        <v>0</v>
      </c>
      <c r="U35" s="2" t="e">
        <f>+((P35-T35)/#REF!)*30</f>
        <v>#REF!</v>
      </c>
      <c r="V35" s="2" t="e">
        <f>+((P35-T35+Q35)/#REF!)*30</f>
        <v>#REF!</v>
      </c>
      <c r="W35" s="2">
        <v>0</v>
      </c>
      <c r="X35" s="9"/>
      <c r="Y35" s="11">
        <f>+((P35-T35+Q35+X35)/M35)*30</f>
        <v>0</v>
      </c>
      <c r="Z35" s="5">
        <v>1</v>
      </c>
      <c r="AA35" s="46"/>
      <c r="AB35" s="74">
        <f>VLOOKUP(B35,[2]Hoja1!$A$2:$C$9041,3,FALSE)</f>
        <v>567.46</v>
      </c>
      <c r="AC35" s="76">
        <f>VLOOKUP(B35,'[3]listado de producto'!$A$7:$F$7046,6,FALSE)</f>
        <v>8</v>
      </c>
      <c r="AG35" s="58">
        <v>25.21</v>
      </c>
      <c r="AH35" s="48">
        <f>+P35*AG35</f>
        <v>0</v>
      </c>
      <c r="AI35" s="48" t="e">
        <f>+AG35*#REF!</f>
        <v>#REF!</v>
      </c>
      <c r="AK35" s="44" t="e">
        <f>+IF(OR(#REF!="A",#REF!="B",#REF!="C",O35="A",O35="B",O35="C"),_xlfn.CEILING.PRECISE(#REF!*0.5,Z35),"0")</f>
        <v>#REF!</v>
      </c>
      <c r="AL35" t="e">
        <f>+AK35*AG35</f>
        <v>#REF!</v>
      </c>
      <c r="AM35" s="51" t="e">
        <f>+IF(OR(#REF!="A",#REF!="B",#REF!="C",O35="A",O35="B",O35="C"),_xlfn.CEILING.PRECISE(#REF!*0.7,Z35),"0")</f>
        <v>#REF!</v>
      </c>
      <c r="AN35" s="48" t="e">
        <f>+AM35*AG35</f>
        <v>#REF!</v>
      </c>
      <c r="AO35" s="44" t="e">
        <f>+IF(OR(#REF!="A",#REF!="B",#REF!="C",O35="A",O35="B",O35="C"),_xlfn.CEILING.PRECISE(#REF!*1,Z35),"0")</f>
        <v>#REF!</v>
      </c>
      <c r="AP35" s="48" t="e">
        <f>+AO35*$AG35</f>
        <v>#REF!</v>
      </c>
      <c r="AQ35" s="48" t="e">
        <f>+IF(OR(#REF!="A",#REF!="B",#REF!="C",O35="A",O35="B",O35="C"),_xlfn.CEILING.PRECISE(#REF!*1.33,Z35),"0")</f>
        <v>#REF!</v>
      </c>
      <c r="AR35" s="48" t="e">
        <f>+AQ35*$AG35</f>
        <v>#REF!</v>
      </c>
      <c r="AS35" s="48" t="e">
        <f>+#REF!*AG35</f>
        <v>#REF!</v>
      </c>
      <c r="AT35" s="58">
        <v>1.1000000000000001</v>
      </c>
      <c r="AU35" s="52" t="e">
        <f>+AT35*#REF!</f>
        <v>#REF!</v>
      </c>
      <c r="AV35" s="52">
        <f>+AT35*M35</f>
        <v>0.73333333333333339</v>
      </c>
      <c r="AW35" t="b">
        <f>+P35&gt;=T35</f>
        <v>1</v>
      </c>
      <c r="AZ35" s="49"/>
    </row>
    <row r="36" spans="1:52" ht="12.75" customHeight="1" x14ac:dyDescent="0.2">
      <c r="A36" s="53" t="s">
        <v>672</v>
      </c>
      <c r="B36" s="79">
        <v>1162</v>
      </c>
      <c r="C36" s="1"/>
      <c r="D36" s="32" t="s">
        <v>69</v>
      </c>
      <c r="E36" s="47" t="str">
        <f>VLOOKUP(B36,[1]Análisis!$B$3:$F$2141,5,FALSE)</f>
        <v>Key</v>
      </c>
      <c r="F36" s="3">
        <v>0</v>
      </c>
      <c r="G36" s="3">
        <v>0</v>
      </c>
      <c r="H36" s="3">
        <v>6</v>
      </c>
      <c r="I36" s="3">
        <v>0</v>
      </c>
      <c r="J36" s="3">
        <f>VLOOKUP(B36,'Vta + Mov 80'!$A$3:$B$703,2,FALSE)</f>
        <v>0</v>
      </c>
      <c r="K36" s="3">
        <v>0</v>
      </c>
      <c r="L36" s="3">
        <f>VLOOKUP(B36,'Vta + Mov 80'!$A$3:$D$703,4,FALSE)</f>
        <v>0</v>
      </c>
      <c r="M36" s="7">
        <f>+AVERAGE(F36:K36)</f>
        <v>1</v>
      </c>
      <c r="N36" s="62">
        <f>+COUNTIF(F36:K36,"&gt;0")</f>
        <v>1</v>
      </c>
      <c r="O36" s="62" t="str">
        <f>+IF(N36&gt;=6,"A",IF(N36&gt;=5,"B",IF(N36&gt;=4,"C","F")))</f>
        <v>F</v>
      </c>
      <c r="P36" s="7">
        <v>0</v>
      </c>
      <c r="Q36" s="2">
        <v>0</v>
      </c>
      <c r="R36" s="2">
        <v>0</v>
      </c>
      <c r="S36" s="2">
        <v>0</v>
      </c>
      <c r="T36" s="2">
        <f>+IF(S36&gt;R36,S36,R36)</f>
        <v>0</v>
      </c>
      <c r="U36" s="2" t="e">
        <f>+((P36-T36)/#REF!)*30</f>
        <v>#REF!</v>
      </c>
      <c r="V36" s="2" t="e">
        <f>+((P36-T36+Q36)/#REF!)*30</f>
        <v>#REF!</v>
      </c>
      <c r="W36" s="2">
        <v>0</v>
      </c>
      <c r="X36" s="9"/>
      <c r="Y36" s="11">
        <f>+((P36-T36+Q36+X36)/M36)*30</f>
        <v>0</v>
      </c>
      <c r="Z36" s="5">
        <v>1</v>
      </c>
      <c r="AA36" s="46"/>
      <c r="AB36" s="74">
        <f>VLOOKUP(B36,[2]Hoja1!$A$2:$C$9041,3,FALSE)</f>
        <v>118.26</v>
      </c>
      <c r="AC36" s="76">
        <f>VLOOKUP(B36,'[3]listado de producto'!$A$7:$F$7046,6,FALSE)</f>
        <v>8</v>
      </c>
      <c r="AG36" s="58">
        <v>1623.87</v>
      </c>
      <c r="AH36" s="48">
        <f>+P36*AG36</f>
        <v>0</v>
      </c>
      <c r="AI36" s="48" t="e">
        <f>+AG36*#REF!</f>
        <v>#REF!</v>
      </c>
      <c r="AK36" s="44" t="e">
        <f>+IF(OR(#REF!="A",#REF!="B",#REF!="C",O36="A",O36="B",O36="C"),_xlfn.CEILING.PRECISE(#REF!*0.5,Z36),"0")</f>
        <v>#REF!</v>
      </c>
      <c r="AL36" t="e">
        <f>+AK36*AG36</f>
        <v>#REF!</v>
      </c>
      <c r="AM36" s="51" t="e">
        <f>+IF(OR(#REF!="A",#REF!="B",#REF!="C",O36="A",O36="B",O36="C"),_xlfn.CEILING.PRECISE(#REF!*0.7,Z36),"0")</f>
        <v>#REF!</v>
      </c>
      <c r="AN36" s="48" t="e">
        <f>+AM36*AG36</f>
        <v>#REF!</v>
      </c>
      <c r="AO36" s="44" t="e">
        <f>+IF(OR(#REF!="A",#REF!="B",#REF!="C",O36="A",O36="B",O36="C"),_xlfn.CEILING.PRECISE(#REF!*1,Z36),"0")</f>
        <v>#REF!</v>
      </c>
      <c r="AP36" s="48" t="e">
        <f>+AO36*$AG36</f>
        <v>#REF!</v>
      </c>
      <c r="AQ36" s="48" t="e">
        <f>+IF(OR(#REF!="A",#REF!="B",#REF!="C",O36="A",O36="B",O36="C"),_xlfn.CEILING.PRECISE(#REF!*1.33,Z36),"0")</f>
        <v>#REF!</v>
      </c>
      <c r="AR36" s="48" t="e">
        <f>+AQ36*$AG36</f>
        <v>#REF!</v>
      </c>
      <c r="AS36" s="48" t="e">
        <f>+#REF!*AG36</f>
        <v>#REF!</v>
      </c>
      <c r="AU36" s="52"/>
      <c r="AV36" s="52"/>
      <c r="AW36" t="b">
        <f>+P36&gt;=T36</f>
        <v>1</v>
      </c>
    </row>
    <row r="37" spans="1:52" ht="12.75" customHeight="1" x14ac:dyDescent="0.2">
      <c r="A37" s="53" t="s">
        <v>670</v>
      </c>
      <c r="B37" s="79">
        <v>1163</v>
      </c>
      <c r="C37" s="1"/>
      <c r="D37" s="32" t="s">
        <v>70</v>
      </c>
      <c r="E37" s="47" t="str">
        <f>VLOOKUP(B37,[1]Análisis!$B$3:$F$2141,5,FALSE)</f>
        <v>Key</v>
      </c>
      <c r="F37" s="3">
        <v>0</v>
      </c>
      <c r="G37" s="3">
        <v>0</v>
      </c>
      <c r="H37" s="3">
        <v>3</v>
      </c>
      <c r="I37" s="3">
        <v>0</v>
      </c>
      <c r="J37" s="3">
        <f>VLOOKUP(B37,'Vta + Mov 80'!$A$3:$B$703,2,FALSE)</f>
        <v>0</v>
      </c>
      <c r="K37" s="3">
        <v>0</v>
      </c>
      <c r="L37" s="3">
        <f>VLOOKUP(B37,'Vta + Mov 80'!$A$3:$D$703,4,FALSE)</f>
        <v>0</v>
      </c>
      <c r="M37" s="7">
        <f>+AVERAGE(F37:K37)</f>
        <v>0.5</v>
      </c>
      <c r="N37" s="62">
        <f>+COUNTIF(F37:K37,"&gt;0")</f>
        <v>1</v>
      </c>
      <c r="O37" s="62" t="str">
        <f>+IF(N37&gt;=6,"A",IF(N37&gt;=5,"B",IF(N37&gt;=4,"C","F")))</f>
        <v>F</v>
      </c>
      <c r="P37" s="7">
        <v>0</v>
      </c>
      <c r="Q37" s="2">
        <v>0</v>
      </c>
      <c r="R37" s="2">
        <v>0</v>
      </c>
      <c r="S37" s="2">
        <v>0</v>
      </c>
      <c r="T37" s="2">
        <f>+IF(S37&gt;R37,S37,R37)</f>
        <v>0</v>
      </c>
      <c r="U37" s="2" t="e">
        <f>+((P37-T37)/#REF!)*30</f>
        <v>#REF!</v>
      </c>
      <c r="V37" s="2" t="e">
        <f>+((P37-T37+Q37)/#REF!)*30</f>
        <v>#REF!</v>
      </c>
      <c r="W37" s="2">
        <v>0</v>
      </c>
      <c r="X37" s="9"/>
      <c r="Y37" s="11">
        <f>+((P37-T37+Q37+X37)/M37)*30</f>
        <v>0</v>
      </c>
      <c r="Z37" s="5">
        <v>1</v>
      </c>
      <c r="AA37" s="46"/>
      <c r="AB37" s="74">
        <f>VLOOKUP(B37,[2]Hoja1!$A$2:$C$9041,3,FALSE)</f>
        <v>64.3</v>
      </c>
      <c r="AC37" s="76">
        <f>VLOOKUP(B37,'[3]listado de producto'!$A$7:$F$7046,6,FALSE)</f>
        <v>8</v>
      </c>
      <c r="AG37" s="58">
        <v>5.46</v>
      </c>
      <c r="AH37" s="48">
        <f>+P37*AG37</f>
        <v>0</v>
      </c>
      <c r="AI37" s="48" t="e">
        <f>+AG37*#REF!</f>
        <v>#REF!</v>
      </c>
      <c r="AK37" s="44" t="e">
        <f>+IF(OR(#REF!="A",#REF!="B",#REF!="C",O37="A",O37="B",O37="C"),_xlfn.CEILING.PRECISE(#REF!*0.5,Z37),"0")</f>
        <v>#REF!</v>
      </c>
      <c r="AL37" t="e">
        <f>+AK37*AG37</f>
        <v>#REF!</v>
      </c>
      <c r="AM37" s="51" t="e">
        <f>+IF(OR(#REF!="A",#REF!="B",#REF!="C",O37="A",O37="B",O37="C"),_xlfn.CEILING.PRECISE(#REF!*0.7,Z37),"0")</f>
        <v>#REF!</v>
      </c>
      <c r="AN37" s="48" t="e">
        <f>+AM37*AG37</f>
        <v>#REF!</v>
      </c>
      <c r="AO37" s="44" t="e">
        <f>+IF(OR(#REF!="A",#REF!="B",#REF!="C",O37="A",O37="B",O37="C"),_xlfn.CEILING.PRECISE(#REF!*1,Z37),"0")</f>
        <v>#REF!</v>
      </c>
      <c r="AP37" s="48" t="e">
        <f>+AO37*$AG37</f>
        <v>#REF!</v>
      </c>
      <c r="AQ37" s="48" t="e">
        <f>+IF(OR(#REF!="A",#REF!="B",#REF!="C",O37="A",O37="B",O37="C"),_xlfn.CEILING.PRECISE(#REF!*1.33,Z37),"0")</f>
        <v>#REF!</v>
      </c>
      <c r="AR37" s="48" t="e">
        <f>+AQ37*$AG37</f>
        <v>#REF!</v>
      </c>
      <c r="AS37" s="48" t="e">
        <f>+#REF!*AG37</f>
        <v>#REF!</v>
      </c>
      <c r="AU37" s="52" t="e">
        <f>+AT37*#REF!</f>
        <v>#REF!</v>
      </c>
      <c r="AV37" s="52">
        <f>+AT37*M37</f>
        <v>0</v>
      </c>
      <c r="AW37" t="b">
        <f>+P37&gt;=T37</f>
        <v>1</v>
      </c>
      <c r="AZ37" s="49"/>
    </row>
    <row r="38" spans="1:52" ht="12.75" customHeight="1" x14ac:dyDescent="0.2">
      <c r="A38" s="53" t="s">
        <v>672</v>
      </c>
      <c r="B38" s="79">
        <v>1284</v>
      </c>
      <c r="C38" s="1"/>
      <c r="D38" s="32" t="s">
        <v>71</v>
      </c>
      <c r="E38" s="47" t="str">
        <f>VLOOKUP(B38,[1]Análisis!$B$3:$F$2141,5,FALSE)</f>
        <v>Key</v>
      </c>
      <c r="F38" s="3">
        <v>5</v>
      </c>
      <c r="G38" s="3">
        <v>4</v>
      </c>
      <c r="H38" s="3">
        <v>5</v>
      </c>
      <c r="I38" s="3">
        <v>0</v>
      </c>
      <c r="J38" s="3">
        <f>VLOOKUP(B38,'Vta + Mov 80'!$A$3:$B$703,2,FALSE)</f>
        <v>0</v>
      </c>
      <c r="K38" s="3">
        <v>0</v>
      </c>
      <c r="L38" s="3">
        <f>VLOOKUP(B38,'Vta + Mov 80'!$A$3:$D$703,4,FALSE)</f>
        <v>0</v>
      </c>
      <c r="M38" s="7">
        <f>+AVERAGE(F38:K38)</f>
        <v>2.3333333333333335</v>
      </c>
      <c r="N38" s="62">
        <f>+COUNTIF(F38:K38,"&gt;0")</f>
        <v>3</v>
      </c>
      <c r="O38" s="62" t="str">
        <f>+IF(N38&gt;=6,"A",IF(N38&gt;=5,"B",IF(N38&gt;=4,"C","F")))</f>
        <v>F</v>
      </c>
      <c r="P38" s="7">
        <v>0</v>
      </c>
      <c r="Q38" s="2">
        <v>0</v>
      </c>
      <c r="R38" s="2">
        <v>0</v>
      </c>
      <c r="S38" s="2">
        <v>0</v>
      </c>
      <c r="T38" s="2">
        <f>+IF(S38&gt;R38,S38,R38)</f>
        <v>0</v>
      </c>
      <c r="U38" s="2" t="e">
        <f>+((P38-T38)/#REF!)*30</f>
        <v>#REF!</v>
      </c>
      <c r="V38" s="2" t="e">
        <f>+((P38-T38+Q38)/#REF!)*30</f>
        <v>#REF!</v>
      </c>
      <c r="W38" s="2">
        <v>0</v>
      </c>
      <c r="X38" s="14"/>
      <c r="Y38" s="11">
        <f>+((P38-T38+Q38+X38)/M38)*30</f>
        <v>0</v>
      </c>
      <c r="Z38" s="5">
        <v>12</v>
      </c>
      <c r="AA38" s="46"/>
      <c r="AB38" s="74">
        <f>VLOOKUP(B38,[2]Hoja1!$A$2:$C$9041,3,FALSE)</f>
        <v>33.17</v>
      </c>
      <c r="AC38" s="76">
        <f>VLOOKUP(B38,'[3]listado de producto'!$A$7:$F$7046,6,FALSE)</f>
        <v>8</v>
      </c>
      <c r="AF38" s="42" t="s">
        <v>594</v>
      </c>
      <c r="AG38" s="58">
        <v>2.99</v>
      </c>
      <c r="AH38" s="48">
        <f>+P38*AG38</f>
        <v>0</v>
      </c>
      <c r="AI38" s="48" t="e">
        <f>+AG38*#REF!</f>
        <v>#REF!</v>
      </c>
      <c r="AK38" s="44" t="e">
        <f>+IF(OR(#REF!="A",#REF!="B",#REF!="C",O38="A",O38="B",O38="C"),_xlfn.CEILING.PRECISE(#REF!*0.5,Z38),"0")</f>
        <v>#REF!</v>
      </c>
      <c r="AL38" t="e">
        <f>+AK38*AG38</f>
        <v>#REF!</v>
      </c>
      <c r="AM38" s="51" t="e">
        <f>+IF(OR(#REF!="A",#REF!="B",#REF!="C",O38="A",O38="B",O38="C"),_xlfn.CEILING.PRECISE(#REF!*0.7,Z38),"0")</f>
        <v>#REF!</v>
      </c>
      <c r="AN38" s="48" t="e">
        <f>+AM38*AG38</f>
        <v>#REF!</v>
      </c>
      <c r="AO38" s="44" t="e">
        <f>+IF(OR(#REF!="A",#REF!="B",#REF!="C",O38="A",O38="B",O38="C"),_xlfn.CEILING.PRECISE(#REF!*1,Z38),"0")</f>
        <v>#REF!</v>
      </c>
      <c r="AP38" s="48" t="e">
        <f>+AO38*$AG38</f>
        <v>#REF!</v>
      </c>
      <c r="AQ38" s="48" t="e">
        <f>+IF(OR(#REF!="A",#REF!="B",#REF!="C",O38="A",O38="B",O38="C"),_xlfn.CEILING.PRECISE(#REF!*1.33,Z38),"0")</f>
        <v>#REF!</v>
      </c>
      <c r="AR38" s="48" t="e">
        <f>+AQ38*$AG38</f>
        <v>#REF!</v>
      </c>
      <c r="AS38" s="48" t="e">
        <f>+#REF!*AG38</f>
        <v>#REF!</v>
      </c>
      <c r="AT38" s="58">
        <v>0.06</v>
      </c>
      <c r="AU38" s="52" t="e">
        <f>+AT38*#REF!</f>
        <v>#REF!</v>
      </c>
      <c r="AV38" s="52">
        <f>+AT38*M38</f>
        <v>0.14000000000000001</v>
      </c>
      <c r="AW38" t="b">
        <f>+P38&gt;=T38</f>
        <v>1</v>
      </c>
      <c r="AX38" s="78">
        <f>X38*AB38</f>
        <v>0</v>
      </c>
    </row>
    <row r="39" spans="1:52" ht="12.75" customHeight="1" x14ac:dyDescent="0.2">
      <c r="B39" s="79">
        <v>1621</v>
      </c>
      <c r="C39" s="1"/>
      <c r="D39" s="32" t="s">
        <v>90</v>
      </c>
      <c r="E39" s="47" t="str">
        <f>VLOOKUP(B39,[1]Análisis!$B$3:$F$2141,5,FALSE)</f>
        <v>Key</v>
      </c>
      <c r="F39" s="3">
        <v>0</v>
      </c>
      <c r="G39" s="3">
        <v>0</v>
      </c>
      <c r="H39" s="3">
        <v>0</v>
      </c>
      <c r="I39" s="3">
        <v>12</v>
      </c>
      <c r="J39" s="3">
        <f>VLOOKUP(B39,'Vta + Mov 80'!$A$3:$B$703,2,FALSE)</f>
        <v>0</v>
      </c>
      <c r="K39" s="3">
        <v>0</v>
      </c>
      <c r="L39" s="3">
        <f>VLOOKUP(B39,'Vta + Mov 80'!$A$3:$D$703,4,FALSE)</f>
        <v>0</v>
      </c>
      <c r="M39" s="7">
        <f>+AVERAGE(F39:K39)</f>
        <v>2</v>
      </c>
      <c r="N39" s="62">
        <f>+COUNTIF(F39:K39,"&gt;0")</f>
        <v>1</v>
      </c>
      <c r="O39" s="62" t="str">
        <f>+IF(N39&gt;=6,"A",IF(N39&gt;=5,"B",IF(N39&gt;=4,"C","F")))</f>
        <v>F</v>
      </c>
      <c r="P39" s="7">
        <v>0</v>
      </c>
      <c r="Q39" s="2">
        <v>0</v>
      </c>
      <c r="R39" s="2">
        <v>0</v>
      </c>
      <c r="S39" s="2">
        <v>0</v>
      </c>
      <c r="T39" s="2">
        <f>+IF(S39&gt;R39,S39,R39)</f>
        <v>0</v>
      </c>
      <c r="U39" s="2" t="e">
        <f>+((P39-T39)/#REF!)*30</f>
        <v>#REF!</v>
      </c>
      <c r="V39" s="2" t="e">
        <f>+((P39-T39+Q39)/#REF!)*30</f>
        <v>#REF!</v>
      </c>
      <c r="W39" s="2">
        <v>0</v>
      </c>
      <c r="X39" s="9"/>
      <c r="Y39" s="11">
        <f>+((P39-T39+Q39+X39)/M39)*30</f>
        <v>0</v>
      </c>
      <c r="Z39" s="5">
        <v>12</v>
      </c>
      <c r="AA39" s="46"/>
      <c r="AB39" s="74">
        <f>VLOOKUP(B39,[2]Hoja1!$A$2:$C$9041,3,FALSE)</f>
        <v>73.989999999999995</v>
      </c>
      <c r="AC39" s="76">
        <f>VLOOKUP(B39,'[3]listado de producto'!$A$7:$F$7046,6,FALSE)</f>
        <v>120</v>
      </c>
      <c r="AG39" s="58">
        <v>37.49</v>
      </c>
      <c r="AH39" s="48">
        <f>+P39*AG39</f>
        <v>0</v>
      </c>
      <c r="AI39" s="48" t="e">
        <f>+AG39*#REF!</f>
        <v>#REF!</v>
      </c>
      <c r="AK39" s="44" t="e">
        <f>+IF(OR(#REF!="A",#REF!="B",#REF!="C",O39="A",O39="B",O39="C"),_xlfn.CEILING.PRECISE(#REF!*0.5,Z39),"0")</f>
        <v>#REF!</v>
      </c>
      <c r="AL39" t="e">
        <f>+AK39*AG39</f>
        <v>#REF!</v>
      </c>
      <c r="AM39" s="51" t="e">
        <f>+IF(OR(#REF!="A",#REF!="B",#REF!="C",O39="A",O39="B",O39="C"),_xlfn.CEILING.PRECISE(#REF!*0.7,Z39),"0")</f>
        <v>#REF!</v>
      </c>
      <c r="AN39" s="48" t="e">
        <f>+AM39*AG39</f>
        <v>#REF!</v>
      </c>
      <c r="AO39" s="44" t="e">
        <f>+IF(OR(#REF!="A",#REF!="B",#REF!="C",O39="A",O39="B",O39="C"),_xlfn.CEILING.PRECISE(#REF!*1,Z39),"0")</f>
        <v>#REF!</v>
      </c>
      <c r="AP39" s="48" t="e">
        <f>+AO39*$AG39</f>
        <v>#REF!</v>
      </c>
      <c r="AQ39" s="48" t="e">
        <f>+IF(OR(#REF!="A",#REF!="B",#REF!="C",O39="A",O39="B",O39="C"),_xlfn.CEILING.PRECISE(#REF!*1.33,Z39),"0")</f>
        <v>#REF!</v>
      </c>
      <c r="AR39" s="48" t="e">
        <f>+AQ39*$AG39</f>
        <v>#REF!</v>
      </c>
      <c r="AS39" s="48" t="e">
        <f>+#REF!*AG39</f>
        <v>#REF!</v>
      </c>
      <c r="AU39" s="52" t="e">
        <f>+AT39*#REF!</f>
        <v>#REF!</v>
      </c>
      <c r="AV39" s="52">
        <f>+AT39*M39</f>
        <v>0</v>
      </c>
      <c r="AW39" t="b">
        <f>+P39&gt;=T39</f>
        <v>1</v>
      </c>
    </row>
    <row r="40" spans="1:52" ht="12.75" customHeight="1" x14ac:dyDescent="0.2">
      <c r="B40" s="79">
        <v>1637</v>
      </c>
      <c r="C40" s="1"/>
      <c r="D40" s="32" t="s">
        <v>98</v>
      </c>
      <c r="E40" s="47" t="str">
        <f>VLOOKUP(B40,[1]Análisis!$B$3:$F$2141,5,FALSE)</f>
        <v>Key</v>
      </c>
      <c r="F40" s="3">
        <v>0</v>
      </c>
      <c r="G40" s="3">
        <v>0</v>
      </c>
      <c r="H40" s="3">
        <v>6</v>
      </c>
      <c r="I40" s="3">
        <v>1</v>
      </c>
      <c r="J40" s="3">
        <f>VLOOKUP(B40,'Vta + Mov 80'!$A$3:$B$703,2,FALSE)</f>
        <v>0</v>
      </c>
      <c r="K40" s="3">
        <v>0</v>
      </c>
      <c r="L40" s="3">
        <f>VLOOKUP(B40,'Vta + Mov 80'!$A$3:$D$703,4,FALSE)</f>
        <v>0</v>
      </c>
      <c r="M40" s="7">
        <f>+AVERAGE(F40:K40)</f>
        <v>1.1666666666666667</v>
      </c>
      <c r="N40" s="62">
        <f>+COUNTIF(F40:K40,"&gt;0")</f>
        <v>2</v>
      </c>
      <c r="O40" s="62" t="str">
        <f>+IF(N40&gt;=6,"A",IF(N40&gt;=5,"B",IF(N40&gt;=4,"C","F")))</f>
        <v>F</v>
      </c>
      <c r="P40" s="7">
        <v>0</v>
      </c>
      <c r="Q40" s="2">
        <v>0</v>
      </c>
      <c r="R40" s="2">
        <v>0</v>
      </c>
      <c r="S40" s="2">
        <v>0</v>
      </c>
      <c r="T40" s="2">
        <f>+IF(S40&gt;R40,S40,R40)</f>
        <v>0</v>
      </c>
      <c r="U40" s="2" t="e">
        <f>+((P40-T40)/#REF!)*30</f>
        <v>#REF!</v>
      </c>
      <c r="V40" s="2" t="e">
        <f>+((P40-T40+Q40)/#REF!)*30</f>
        <v>#REF!</v>
      </c>
      <c r="W40" s="2">
        <v>0</v>
      </c>
      <c r="X40" s="9"/>
      <c r="Y40" s="11">
        <f>+((P40-T40+Q40+X40)/M40)*30</f>
        <v>0</v>
      </c>
      <c r="Z40" s="5">
        <v>6</v>
      </c>
      <c r="AA40" s="46"/>
      <c r="AB40" s="74">
        <f>VLOOKUP(B40,[2]Hoja1!$A$2:$C$9041,3,FALSE)</f>
        <v>132.30000305175801</v>
      </c>
      <c r="AC40" s="76">
        <f>VLOOKUP(B40,'[3]listado de producto'!$A$7:$F$7046,6,FALSE)</f>
        <v>8</v>
      </c>
      <c r="AG40" s="58">
        <v>56.31</v>
      </c>
      <c r="AH40" s="48">
        <f>+P40*AG40</f>
        <v>0</v>
      </c>
      <c r="AI40" s="48" t="e">
        <f>+AG40*#REF!</f>
        <v>#REF!</v>
      </c>
      <c r="AK40" s="44" t="e">
        <f>+IF(OR(#REF!="A",#REF!="B",#REF!="C",O40="A",O40="B",O40="C"),_xlfn.CEILING.PRECISE(#REF!*0.5,Z40),"0")</f>
        <v>#REF!</v>
      </c>
      <c r="AL40" t="e">
        <f>+AK40*AG40</f>
        <v>#REF!</v>
      </c>
      <c r="AM40" s="51" t="e">
        <f>+IF(OR(#REF!="A",#REF!="B",#REF!="C",O40="A",O40="B",O40="C"),_xlfn.CEILING.PRECISE(#REF!*0.7,Z40),"0")</f>
        <v>#REF!</v>
      </c>
      <c r="AN40" s="48" t="e">
        <f>+AM40*AG40</f>
        <v>#REF!</v>
      </c>
      <c r="AO40" s="44" t="e">
        <f>+IF(OR(#REF!="A",#REF!="B",#REF!="C",O40="A",O40="B",O40="C"),_xlfn.CEILING.PRECISE(#REF!*1,Z40),"0")</f>
        <v>#REF!</v>
      </c>
      <c r="AP40" s="48" t="e">
        <f>+AO40*$AG40</f>
        <v>#REF!</v>
      </c>
      <c r="AQ40" s="48" t="e">
        <f>+IF(OR(#REF!="A",#REF!="B",#REF!="C",O40="A",O40="B",O40="C"),_xlfn.CEILING.PRECISE(#REF!*1.33,Z40),"0")</f>
        <v>#REF!</v>
      </c>
      <c r="AR40" s="48" t="e">
        <f>+AQ40*$AG40</f>
        <v>#REF!</v>
      </c>
      <c r="AS40" s="48" t="e">
        <f>+#REF!*AG40</f>
        <v>#REF!</v>
      </c>
      <c r="AT40" s="58">
        <v>4.4000000000000004</v>
      </c>
      <c r="AU40" s="52" t="e">
        <f>+AT40*#REF!</f>
        <v>#REF!</v>
      </c>
      <c r="AV40" s="52">
        <f>+AT40*M40</f>
        <v>5.1333333333333337</v>
      </c>
      <c r="AW40" t="b">
        <f>+P40&gt;=T40</f>
        <v>1</v>
      </c>
      <c r="AX40" s="78">
        <f>X40*AB40</f>
        <v>0</v>
      </c>
    </row>
    <row r="41" spans="1:52" ht="12.75" customHeight="1" x14ac:dyDescent="0.2">
      <c r="A41" s="53" t="s">
        <v>676</v>
      </c>
      <c r="B41" s="61">
        <v>110804</v>
      </c>
      <c r="C41" s="1"/>
      <c r="D41" s="32" t="s">
        <v>599</v>
      </c>
      <c r="E41" s="47" t="str">
        <f>VLOOKUP(B41,[1]Análisis!$B$3:$F$2141,5,FALSE)</f>
        <v>Key</v>
      </c>
      <c r="F41" s="3">
        <v>220</v>
      </c>
      <c r="G41" s="3">
        <v>126</v>
      </c>
      <c r="H41" s="3">
        <v>84</v>
      </c>
      <c r="I41" s="3">
        <v>85</v>
      </c>
      <c r="J41" s="3">
        <f>VLOOKUP(B41,'Vta + Mov 80'!$A$3:$B$703,2,FALSE)</f>
        <v>100</v>
      </c>
      <c r="K41" s="3">
        <v>102</v>
      </c>
      <c r="L41" s="3">
        <f>VLOOKUP(B41,'Vta + Mov 80'!$A$3:$D$703,4,FALSE)</f>
        <v>84</v>
      </c>
      <c r="M41" s="7">
        <f>+AVERAGE(F41:K41)</f>
        <v>119.5</v>
      </c>
      <c r="N41" s="62">
        <f>+COUNTIF(F41:K41,"&gt;0")</f>
        <v>6</v>
      </c>
      <c r="O41" s="62" t="str">
        <f>+IF(N41&gt;=6,"A",IF(N41&gt;=5,"B",IF(N41&gt;=4,"C","F")))</f>
        <v>A</v>
      </c>
      <c r="P41" s="7">
        <v>12</v>
      </c>
      <c r="Q41" s="2">
        <v>0</v>
      </c>
      <c r="R41" s="2">
        <v>-18</v>
      </c>
      <c r="S41" s="2">
        <v>30</v>
      </c>
      <c r="T41" s="2">
        <f>+IF(S41&gt;R41,S41,R41)</f>
        <v>30</v>
      </c>
      <c r="U41" s="2" t="e">
        <f>+((P41-T41)/#REF!)*30</f>
        <v>#REF!</v>
      </c>
      <c r="V41" s="2" t="e">
        <f>+((P41-T41+Q41)/#REF!)*30</f>
        <v>#REF!</v>
      </c>
      <c r="W41" s="2">
        <v>-18</v>
      </c>
      <c r="X41" s="9"/>
      <c r="Y41" s="11">
        <f>+((P41-T41+Q41+X41)/M41)*30</f>
        <v>-4.518828451882845</v>
      </c>
      <c r="Z41" s="5">
        <v>1</v>
      </c>
      <c r="AA41" s="101">
        <v>1784</v>
      </c>
      <c r="AB41" s="74">
        <f>VLOOKUP(B41,[2]Hoja1!$A$2:$C$9041,3,FALSE)</f>
        <v>10.3500003814697</v>
      </c>
      <c r="AC41" s="76" t="e">
        <f>VLOOKUP(B41,'[3]listado de producto'!$A$7:$F$7046,6,FALSE)</f>
        <v>#N/A</v>
      </c>
      <c r="AG41" s="58">
        <v>157.05999755859401</v>
      </c>
      <c r="AH41" s="48">
        <f>+P41*AG41</f>
        <v>1884.7199707031282</v>
      </c>
      <c r="AI41" s="48" t="e">
        <f>+AG41*#REF!</f>
        <v>#REF!</v>
      </c>
      <c r="AK41" s="44" t="e">
        <f>+IF(OR(#REF!="A",#REF!="B",#REF!="C",O41="A",O41="B",O41="C"),_xlfn.CEILING.PRECISE(#REF!*0.5,Z41),"0")</f>
        <v>#REF!</v>
      </c>
      <c r="AL41" t="e">
        <f>+AK41*AG41</f>
        <v>#REF!</v>
      </c>
      <c r="AM41" s="51" t="e">
        <f>+IF(OR(#REF!="A",#REF!="B",#REF!="C",O41="A",O41="B",O41="C"),_xlfn.CEILING.PRECISE(#REF!*0.7,Z41),"0")</f>
        <v>#REF!</v>
      </c>
      <c r="AN41" s="48" t="e">
        <f>+AM41*AG41</f>
        <v>#REF!</v>
      </c>
      <c r="AO41" s="44" t="e">
        <f>+IF(OR(#REF!="A",#REF!="B",#REF!="C",O41="A",O41="B",O41="C"),_xlfn.CEILING.PRECISE(#REF!*1,Z41),"0")</f>
        <v>#REF!</v>
      </c>
      <c r="AP41" s="48" t="e">
        <f>+AO41*$AG41</f>
        <v>#REF!</v>
      </c>
      <c r="AQ41" s="48" t="e">
        <f>+IF(OR(#REF!="A",#REF!="B",#REF!="C",O41="A",O41="B",O41="C"),_xlfn.CEILING.PRECISE(#REF!*1.33,Z41),"0")</f>
        <v>#REF!</v>
      </c>
      <c r="AR41" s="48" t="e">
        <f>+AQ41*$AG41</f>
        <v>#REF!</v>
      </c>
      <c r="AS41" s="48" t="e">
        <f>+#REF!*AG41</f>
        <v>#REF!</v>
      </c>
      <c r="AU41" s="52"/>
      <c r="AV41" s="52"/>
      <c r="AW41" t="b">
        <f>+P41&gt;=T41</f>
        <v>0</v>
      </c>
      <c r="AZ41" s="49"/>
    </row>
    <row r="42" spans="1:52" ht="12.75" customHeight="1" x14ac:dyDescent="0.2">
      <c r="A42" s="53" t="s">
        <v>677</v>
      </c>
      <c r="B42" s="79">
        <v>1638</v>
      </c>
      <c r="C42" s="1"/>
      <c r="D42" s="32" t="s">
        <v>567</v>
      </c>
      <c r="E42" s="47" t="str">
        <f>VLOOKUP(B42,[1]Análisis!$B$3:$F$2141,5,FALSE)</f>
        <v>Key</v>
      </c>
      <c r="F42" s="3">
        <v>0</v>
      </c>
      <c r="G42" s="3">
        <v>19</v>
      </c>
      <c r="H42" s="3">
        <v>0</v>
      </c>
      <c r="I42" s="3">
        <v>0</v>
      </c>
      <c r="J42" s="3">
        <f>VLOOKUP(B42,'Vta + Mov 80'!$A$3:$B$703,2,FALSE)</f>
        <v>0</v>
      </c>
      <c r="K42" s="3">
        <v>0</v>
      </c>
      <c r="L42" s="3">
        <f>VLOOKUP(B42,'Vta + Mov 80'!$A$3:$D$703,4,FALSE)</f>
        <v>0</v>
      </c>
      <c r="M42" s="7">
        <f>+AVERAGE(F42:K42)</f>
        <v>3.1666666666666665</v>
      </c>
      <c r="N42" s="62">
        <f>+COUNTIF(F42:K42,"&gt;0")</f>
        <v>1</v>
      </c>
      <c r="O42" s="62" t="str">
        <f>+IF(N42&gt;=6,"A",IF(N42&gt;=5,"B",IF(N42&gt;=4,"C","F")))</f>
        <v>F</v>
      </c>
      <c r="P42" s="7">
        <v>0</v>
      </c>
      <c r="Q42" s="2">
        <v>0</v>
      </c>
      <c r="R42" s="2">
        <v>0</v>
      </c>
      <c r="S42" s="2">
        <v>0</v>
      </c>
      <c r="T42" s="2">
        <f>+IF(S42&gt;R42,S42,R42)</f>
        <v>0</v>
      </c>
      <c r="U42" s="2" t="e">
        <f>+((P42-T42)/#REF!)*30</f>
        <v>#REF!</v>
      </c>
      <c r="V42" s="2" t="e">
        <f>+((P42-T42+Q42)/#REF!)*30</f>
        <v>#REF!</v>
      </c>
      <c r="W42" s="2">
        <v>0</v>
      </c>
      <c r="X42" s="9"/>
      <c r="Y42" s="11">
        <f>+((P42-T42+Q42+X42)/M42)*30</f>
        <v>0</v>
      </c>
      <c r="Z42" s="5">
        <v>6</v>
      </c>
      <c r="AA42" s="46"/>
      <c r="AB42" s="74">
        <f>VLOOKUP(B42,[2]Hoja1!$A$2:$C$9041,3,FALSE)</f>
        <v>145.25</v>
      </c>
      <c r="AC42" s="76">
        <f>VLOOKUP(B42,'[3]listado de producto'!$A$7:$F$7046,6,FALSE)</f>
        <v>8</v>
      </c>
      <c r="AG42" s="58">
        <v>23.5</v>
      </c>
      <c r="AH42" s="48">
        <f>+P42*AG42</f>
        <v>0</v>
      </c>
      <c r="AI42" s="48" t="e">
        <f>+AG42*#REF!</f>
        <v>#REF!</v>
      </c>
      <c r="AK42" s="44" t="e">
        <f>+IF(OR(#REF!="A",#REF!="B",#REF!="C",O42="A",O42="B",O42="C"),_xlfn.CEILING.PRECISE(#REF!*0.5,Z42),"0")</f>
        <v>#REF!</v>
      </c>
      <c r="AL42" t="e">
        <f>+AK42*AG42</f>
        <v>#REF!</v>
      </c>
      <c r="AM42" s="51" t="e">
        <f>+IF(OR(#REF!="A",#REF!="B",#REF!="C",O42="A",O42="B",O42="C"),_xlfn.CEILING.PRECISE(#REF!*0.7,Z42),"0")</f>
        <v>#REF!</v>
      </c>
      <c r="AN42" s="48" t="e">
        <f>+AM42*AG42</f>
        <v>#REF!</v>
      </c>
      <c r="AO42" s="44" t="e">
        <f>+IF(OR(#REF!="A",#REF!="B",#REF!="C",O42="A",O42="B",O42="C"),_xlfn.CEILING.PRECISE(#REF!*1,Z42),"0")</f>
        <v>#REF!</v>
      </c>
      <c r="AP42" s="48" t="e">
        <f>+AO42*$AG42</f>
        <v>#REF!</v>
      </c>
      <c r="AQ42" s="48" t="e">
        <f>+IF(OR(#REF!="A",#REF!="B",#REF!="C",O42="A",O42="B",O42="C"),_xlfn.CEILING.PRECISE(#REF!*1.33,Z42),"0")</f>
        <v>#REF!</v>
      </c>
      <c r="AR42" s="48" t="e">
        <f>+AQ42*$AG42</f>
        <v>#REF!</v>
      </c>
      <c r="AS42" s="48" t="e">
        <f>+#REF!*AG42</f>
        <v>#REF!</v>
      </c>
      <c r="AU42" s="52"/>
      <c r="AV42" s="52"/>
      <c r="AW42" t="b">
        <f>+P42&gt;=T42</f>
        <v>1</v>
      </c>
      <c r="AZ42" s="49"/>
    </row>
    <row r="43" spans="1:52" ht="12.75" customHeight="1" x14ac:dyDescent="0.2">
      <c r="B43" s="79">
        <v>1639</v>
      </c>
      <c r="C43" s="1"/>
      <c r="D43" s="32" t="s">
        <v>99</v>
      </c>
      <c r="E43" s="47" t="str">
        <f>VLOOKUP(B43,[1]Análisis!$B$3:$F$2141,5,FALSE)</f>
        <v>Key</v>
      </c>
      <c r="F43" s="3">
        <v>0</v>
      </c>
      <c r="G43" s="3">
        <v>27</v>
      </c>
      <c r="H43" s="3">
        <v>0</v>
      </c>
      <c r="I43" s="3">
        <v>0</v>
      </c>
      <c r="J43" s="3">
        <f>VLOOKUP(B43,'Vta + Mov 80'!$A$3:$B$703,2,FALSE)</f>
        <v>0</v>
      </c>
      <c r="K43" s="3">
        <v>0</v>
      </c>
      <c r="L43" s="3">
        <f>VLOOKUP(B43,'Vta + Mov 80'!$A$3:$D$703,4,FALSE)</f>
        <v>0</v>
      </c>
      <c r="M43" s="7">
        <f>+AVERAGE(F43:K43)</f>
        <v>4.5</v>
      </c>
      <c r="N43" s="62">
        <f>+COUNTIF(F43:K43,"&gt;0")</f>
        <v>1</v>
      </c>
      <c r="O43" s="62" t="str">
        <f>+IF(N43&gt;=6,"A",IF(N43&gt;=5,"B",IF(N43&gt;=4,"C","F")))</f>
        <v>F</v>
      </c>
      <c r="P43" s="7">
        <v>0</v>
      </c>
      <c r="Q43" s="2">
        <v>0</v>
      </c>
      <c r="R43" s="2">
        <v>0</v>
      </c>
      <c r="S43" s="2">
        <v>0</v>
      </c>
      <c r="T43" s="2">
        <f>+IF(S43&gt;R43,S43,R43)</f>
        <v>0</v>
      </c>
      <c r="U43" s="2" t="e">
        <f>+((P43-T43)/#REF!)*30</f>
        <v>#REF!</v>
      </c>
      <c r="V43" s="2" t="e">
        <f>+((P43-T43+Q43)/#REF!)*30</f>
        <v>#REF!</v>
      </c>
      <c r="W43" s="2">
        <v>0</v>
      </c>
      <c r="X43" s="14"/>
      <c r="Y43" s="11">
        <f>+((P43-T43+Q43+X43)/M43)*30</f>
        <v>0</v>
      </c>
      <c r="Z43" s="5">
        <v>6</v>
      </c>
      <c r="AA43" s="46"/>
      <c r="AB43" s="74">
        <f>VLOOKUP(B43,[2]Hoja1!$A$2:$C$9041,3,FALSE)</f>
        <v>156.08000000000001</v>
      </c>
      <c r="AC43" s="76">
        <f>VLOOKUP(B43,'[3]listado de producto'!$A$7:$F$7046,6,FALSE)</f>
        <v>8</v>
      </c>
      <c r="AG43" s="58">
        <v>21</v>
      </c>
      <c r="AH43" s="48">
        <f>+P43*AG43</f>
        <v>0</v>
      </c>
      <c r="AI43" s="48" t="e">
        <f>+AG43*#REF!</f>
        <v>#REF!</v>
      </c>
      <c r="AK43" s="44" t="e">
        <f>+IF(OR(#REF!="A",#REF!="B",#REF!="C",O43="A",O43="B",O43="C"),_xlfn.CEILING.PRECISE(#REF!*0.5,Z43),"0")</f>
        <v>#REF!</v>
      </c>
      <c r="AL43" t="e">
        <f>+AK43*AG43</f>
        <v>#REF!</v>
      </c>
      <c r="AM43" s="51" t="e">
        <f>+IF(OR(#REF!="A",#REF!="B",#REF!="C",O43="A",O43="B",O43="C"),_xlfn.CEILING.PRECISE(#REF!*0.7,Z43),"0")</f>
        <v>#REF!</v>
      </c>
      <c r="AN43" s="48" t="e">
        <f>+AM43*AG43</f>
        <v>#REF!</v>
      </c>
      <c r="AO43" s="44" t="e">
        <f>+IF(OR(#REF!="A",#REF!="B",#REF!="C",O43="A",O43="B",O43="C"),_xlfn.CEILING.PRECISE(#REF!*1,Z43),"0")</f>
        <v>#REF!</v>
      </c>
      <c r="AP43" s="48" t="e">
        <f>+AO43*$AG43</f>
        <v>#REF!</v>
      </c>
      <c r="AQ43" s="48" t="e">
        <f>+IF(OR(#REF!="A",#REF!="B",#REF!="C",O43="A",O43="B",O43="C"),_xlfn.CEILING.PRECISE(#REF!*1.33,Z43),"0")</f>
        <v>#REF!</v>
      </c>
      <c r="AR43" s="48" t="e">
        <f>+AQ43*$AG43</f>
        <v>#REF!</v>
      </c>
      <c r="AS43" s="48" t="e">
        <f>+#REF!*AG43</f>
        <v>#REF!</v>
      </c>
      <c r="AU43" s="52" t="e">
        <f>+AT43*#REF!</f>
        <v>#REF!</v>
      </c>
      <c r="AV43" s="52">
        <f>+AT43*M43</f>
        <v>0</v>
      </c>
      <c r="AW43" t="b">
        <f>+P43&gt;=T43</f>
        <v>1</v>
      </c>
    </row>
    <row r="44" spans="1:52" ht="12.75" customHeight="1" x14ac:dyDescent="0.2">
      <c r="B44" s="79">
        <v>8675</v>
      </c>
      <c r="C44" s="1"/>
      <c r="D44" s="32" t="s">
        <v>343</v>
      </c>
      <c r="E44" s="47" t="str">
        <f>VLOOKUP(B44,[1]Análisis!$B$3:$F$2141,5,FALSE)</f>
        <v>Key</v>
      </c>
      <c r="F44" s="3">
        <v>3</v>
      </c>
      <c r="G44" s="3">
        <v>4</v>
      </c>
      <c r="H44" s="3">
        <v>3</v>
      </c>
      <c r="I44" s="3">
        <v>0</v>
      </c>
      <c r="J44" s="3">
        <f>VLOOKUP(B44,'Vta + Mov 80'!$A$3:$B$703,2,FALSE)</f>
        <v>0</v>
      </c>
      <c r="K44" s="3">
        <v>2</v>
      </c>
      <c r="L44" s="3">
        <f>VLOOKUP(B44,'Vta + Mov 80'!$A$3:$D$703,4,FALSE)</f>
        <v>0</v>
      </c>
      <c r="M44" s="7">
        <f>+AVERAGE(F44:K44)</f>
        <v>2</v>
      </c>
      <c r="N44" s="62">
        <f>+COUNTIF(F44:K44,"&gt;0")</f>
        <v>4</v>
      </c>
      <c r="O44" s="62" t="str">
        <f>+IF(N44&gt;=6,"A",IF(N44&gt;=5,"B",IF(N44&gt;=4,"C","F")))</f>
        <v>C</v>
      </c>
      <c r="P44" s="7">
        <v>0</v>
      </c>
      <c r="Q44" s="2">
        <v>0</v>
      </c>
      <c r="R44" s="2">
        <v>0</v>
      </c>
      <c r="S44" s="2">
        <v>0</v>
      </c>
      <c r="T44" s="2">
        <f>+IF(S44&gt;R44,S44,R44)</f>
        <v>0</v>
      </c>
      <c r="U44" s="2" t="e">
        <f>+((P44-T44)/#REF!)*30</f>
        <v>#REF!</v>
      </c>
      <c r="V44" s="2" t="e">
        <f>+((P44-T44+Q44)/#REF!)*30</f>
        <v>#REF!</v>
      </c>
      <c r="W44" s="2">
        <v>0</v>
      </c>
      <c r="X44" s="9"/>
      <c r="Y44" s="11">
        <f>+((P44-T44+Q44+X44)/M44)*30</f>
        <v>0</v>
      </c>
      <c r="Z44" s="5">
        <v>1</v>
      </c>
      <c r="AA44" s="46"/>
      <c r="AB44" s="74">
        <f>VLOOKUP(B44,[2]Hoja1!$A$2:$C$9041,3,FALSE)</f>
        <v>195.13</v>
      </c>
      <c r="AC44" s="76">
        <f>VLOOKUP(B44,'[3]listado de producto'!$A$7:$F$7046,6,FALSE)</f>
        <v>8</v>
      </c>
      <c r="AG44" s="58">
        <v>198.36</v>
      </c>
      <c r="AH44" s="48">
        <f>+P44*AG44</f>
        <v>0</v>
      </c>
      <c r="AI44" s="48" t="e">
        <f>+AG44*#REF!</f>
        <v>#REF!</v>
      </c>
      <c r="AK44" s="44" t="e">
        <f>+IF(OR(#REF!="A",#REF!="B",#REF!="C",O44="A",O44="B",O44="C"),_xlfn.CEILING.PRECISE(#REF!*0.5,Z44),"0")</f>
        <v>#REF!</v>
      </c>
      <c r="AL44" t="e">
        <f>+AK44*AG44</f>
        <v>#REF!</v>
      </c>
      <c r="AM44" s="51" t="e">
        <f>+IF(OR(#REF!="A",#REF!="B",#REF!="C",O44="A",O44="B",O44="C"),_xlfn.CEILING.PRECISE(#REF!*0.7,Z44),"0")</f>
        <v>#REF!</v>
      </c>
      <c r="AN44" s="48" t="e">
        <f>+AM44*AG44</f>
        <v>#REF!</v>
      </c>
      <c r="AO44" s="44" t="e">
        <f>+IF(OR(#REF!="A",#REF!="B",#REF!="C",O44="A",O44="B",O44="C"),_xlfn.CEILING.PRECISE(#REF!*1,Z44),"0")</f>
        <v>#REF!</v>
      </c>
      <c r="AP44" s="48" t="e">
        <f>+AO44*$AG44</f>
        <v>#REF!</v>
      </c>
      <c r="AQ44" s="48" t="e">
        <f>+IF(OR(#REF!="A",#REF!="B",#REF!="C",O44="A",O44="B",O44="C"),_xlfn.CEILING.PRECISE(#REF!*1.33,Z44),"0")</f>
        <v>#REF!</v>
      </c>
      <c r="AR44" s="48" t="e">
        <f>+AQ44*$AG44</f>
        <v>#REF!</v>
      </c>
      <c r="AS44" s="48" t="e">
        <f>+#REF!*AG44</f>
        <v>#REF!</v>
      </c>
      <c r="AU44" s="52" t="e">
        <f>+AT44*#REF!</f>
        <v>#REF!</v>
      </c>
      <c r="AV44" s="52">
        <f>+AT44*M44</f>
        <v>0</v>
      </c>
      <c r="AW44" t="b">
        <f>+P44&gt;=T44</f>
        <v>1</v>
      </c>
    </row>
    <row r="45" spans="1:52" ht="12.75" customHeight="1" x14ac:dyDescent="0.2">
      <c r="A45" s="53" t="s">
        <v>684</v>
      </c>
      <c r="B45" s="79">
        <v>1700</v>
      </c>
      <c r="C45" s="1"/>
      <c r="D45" s="32" t="s">
        <v>110</v>
      </c>
      <c r="E45" s="47" t="str">
        <f>VLOOKUP(B45,[1]Análisis!$B$3:$F$2141,5,FALSE)</f>
        <v>Key</v>
      </c>
      <c r="F45" s="3">
        <v>0</v>
      </c>
      <c r="G45" s="3">
        <v>0</v>
      </c>
      <c r="H45" s="3">
        <v>0</v>
      </c>
      <c r="I45" s="3">
        <v>0</v>
      </c>
      <c r="J45" s="3">
        <f>VLOOKUP(B45,'Vta + Mov 80'!$A$3:$B$703,2,FALSE)</f>
        <v>25</v>
      </c>
      <c r="K45" s="3">
        <v>0</v>
      </c>
      <c r="L45" s="3">
        <f>VLOOKUP(B45,'Vta + Mov 80'!$A$3:$D$703,4,FALSE)</f>
        <v>0</v>
      </c>
      <c r="M45" s="7">
        <f>+AVERAGE(F45:K45)</f>
        <v>4.166666666666667</v>
      </c>
      <c r="N45" s="62">
        <f>+COUNTIF(F45:K45,"&gt;0")</f>
        <v>1</v>
      </c>
      <c r="O45" s="62" t="str">
        <f>+IF(N45&gt;=6,"A",IF(N45&gt;=5,"B",IF(N45&gt;=4,"C","F")))</f>
        <v>F</v>
      </c>
      <c r="P45" s="7">
        <v>0</v>
      </c>
      <c r="Q45" s="2">
        <v>0</v>
      </c>
      <c r="R45" s="2">
        <v>0</v>
      </c>
      <c r="S45" s="2">
        <v>0</v>
      </c>
      <c r="T45" s="2">
        <f>+IF(S45&gt;R45,S45,R45)</f>
        <v>0</v>
      </c>
      <c r="U45" s="2" t="e">
        <f>+((P45-T45)/#REF!)*30</f>
        <v>#REF!</v>
      </c>
      <c r="V45" s="2" t="e">
        <f>+((P45-T45+Q45)/#REF!)*30</f>
        <v>#REF!</v>
      </c>
      <c r="W45" s="2">
        <v>0</v>
      </c>
      <c r="X45" s="9"/>
      <c r="Y45" s="11">
        <f>+((P45-T45+Q45+X45)/M45)*30</f>
        <v>0</v>
      </c>
      <c r="Z45" s="5">
        <v>6</v>
      </c>
      <c r="AA45" s="83"/>
      <c r="AB45" s="74">
        <f>VLOOKUP(B45,[2]Hoja1!$A$2:$C$9041,3,FALSE)</f>
        <v>67.42</v>
      </c>
      <c r="AC45" s="76">
        <f>VLOOKUP(B45,'[3]listado de producto'!$A$7:$F$7046,6,FALSE)</f>
        <v>8</v>
      </c>
      <c r="AG45" s="58">
        <v>48.82</v>
      </c>
      <c r="AH45" s="48">
        <f>+P45*AG45</f>
        <v>0</v>
      </c>
      <c r="AI45" s="48" t="e">
        <f>+AG45*#REF!</f>
        <v>#REF!</v>
      </c>
      <c r="AK45" s="44" t="e">
        <f>+IF(OR(#REF!="A",#REF!="B",#REF!="C",O45="A",O45="B",O45="C"),_xlfn.CEILING.PRECISE(#REF!*0.5,Z45),"0")</f>
        <v>#REF!</v>
      </c>
      <c r="AL45" t="e">
        <f>+AK45*AG45</f>
        <v>#REF!</v>
      </c>
      <c r="AM45" s="51" t="e">
        <f>+IF(OR(#REF!="A",#REF!="B",#REF!="C",O45="A",O45="B",O45="C"),_xlfn.CEILING.PRECISE(#REF!*0.7,Z45),"0")</f>
        <v>#REF!</v>
      </c>
      <c r="AN45" s="48" t="e">
        <f>+AM45*AG45</f>
        <v>#REF!</v>
      </c>
      <c r="AO45" s="44" t="e">
        <f>+IF(OR(#REF!="A",#REF!="B",#REF!="C",O45="A",O45="B",O45="C"),_xlfn.CEILING.PRECISE(#REF!*1,Z45),"0")</f>
        <v>#REF!</v>
      </c>
      <c r="AP45" s="48" t="e">
        <f>+AO45*$AG45</f>
        <v>#REF!</v>
      </c>
      <c r="AQ45" s="48" t="e">
        <f>+IF(OR(#REF!="A",#REF!="B",#REF!="C",O45="A",O45="B",O45="C"),_xlfn.CEILING.PRECISE(#REF!*1.33,Z45),"0")</f>
        <v>#REF!</v>
      </c>
      <c r="AR45" s="48" t="e">
        <f>+AQ45*$AG45</f>
        <v>#REF!</v>
      </c>
      <c r="AS45" s="48" t="e">
        <f>+#REF!*AG45</f>
        <v>#REF!</v>
      </c>
      <c r="AU45" s="52" t="e">
        <f>+AT45*#REF!</f>
        <v>#REF!</v>
      </c>
      <c r="AV45" s="52">
        <f>+AT45*M45</f>
        <v>0</v>
      </c>
      <c r="AW45" t="b">
        <f>+P45&gt;=T45</f>
        <v>1</v>
      </c>
    </row>
    <row r="46" spans="1:52" ht="12.75" customHeight="1" x14ac:dyDescent="0.2">
      <c r="B46" s="79">
        <v>1734</v>
      </c>
      <c r="C46" s="1"/>
      <c r="D46" s="32" t="s">
        <v>738</v>
      </c>
      <c r="E46" s="47" t="str">
        <f>VLOOKUP(B46,[1]Análisis!$B$3:$F$2141,5,FALSE)</f>
        <v>Key</v>
      </c>
      <c r="F46" s="3">
        <v>0</v>
      </c>
      <c r="G46" s="3">
        <v>0</v>
      </c>
      <c r="H46" s="3">
        <v>5</v>
      </c>
      <c r="I46" s="3">
        <v>0</v>
      </c>
      <c r="J46" s="3">
        <f>VLOOKUP(B46,'Vta + Mov 80'!$A$3:$B$703,2,FALSE)</f>
        <v>0</v>
      </c>
      <c r="K46" s="3">
        <v>0</v>
      </c>
      <c r="L46" s="3">
        <f>VLOOKUP(B46,'Vta + Mov 80'!$A$3:$D$703,4,FALSE)</f>
        <v>0</v>
      </c>
      <c r="M46" s="7">
        <f>+AVERAGE(F46:K46)</f>
        <v>0.83333333333333337</v>
      </c>
      <c r="N46" s="62">
        <f>+COUNTIF(F46:K46,"&gt;0")</f>
        <v>1</v>
      </c>
      <c r="O46" s="62" t="str">
        <f>+IF(N46&gt;=6,"A",IF(N46&gt;=5,"B",IF(N46&gt;=4,"C","F")))</f>
        <v>F</v>
      </c>
      <c r="P46" s="7">
        <v>0</v>
      </c>
      <c r="Q46" s="2">
        <v>0</v>
      </c>
      <c r="R46" s="2">
        <v>0</v>
      </c>
      <c r="S46" s="2">
        <v>0</v>
      </c>
      <c r="T46" s="2">
        <f>+IF(S46&gt;R46,S46,R46)</f>
        <v>0</v>
      </c>
      <c r="U46" s="2" t="e">
        <f>+((P46-T46)/#REF!)*30</f>
        <v>#REF!</v>
      </c>
      <c r="V46" s="2" t="e">
        <f>+((P46-T46+Q46)/#REF!)*30</f>
        <v>#REF!</v>
      </c>
      <c r="W46" s="2">
        <v>0</v>
      </c>
      <c r="X46" s="9"/>
      <c r="Y46" s="11">
        <f>+((P46-T46+Q46+X46)/M46)*30</f>
        <v>0</v>
      </c>
      <c r="Z46" s="5">
        <v>1</v>
      </c>
      <c r="AA46" s="46"/>
      <c r="AB46" s="74">
        <f>VLOOKUP(B46,[2]Hoja1!$A$2:$C$9041,3,FALSE)</f>
        <v>23.5</v>
      </c>
      <c r="AC46" s="76">
        <f>VLOOKUP(B46,'[3]listado de producto'!$A$7:$F$7046,6,FALSE)</f>
        <v>14</v>
      </c>
      <c r="AE46" t="s">
        <v>569</v>
      </c>
      <c r="AG46" s="58">
        <v>11.77</v>
      </c>
      <c r="AH46" s="48">
        <f>+P46*AG46</f>
        <v>0</v>
      </c>
      <c r="AI46" s="48" t="e">
        <f>+AG46*#REF!</f>
        <v>#REF!</v>
      </c>
      <c r="AK46" s="44" t="e">
        <f>+IF(OR(#REF!="A",#REF!="B",#REF!="C",O46="A",O46="B",O46="C"),_xlfn.CEILING.PRECISE(#REF!*0.5,Z46),"0")</f>
        <v>#REF!</v>
      </c>
      <c r="AL46" t="e">
        <f>+AK46*AG46</f>
        <v>#REF!</v>
      </c>
      <c r="AM46" s="51" t="e">
        <f>+IF(OR(#REF!="A",#REF!="B",#REF!="C",O46="A",O46="B",O46="C"),_xlfn.CEILING.PRECISE(#REF!*0.7,Z46),"0")</f>
        <v>#REF!</v>
      </c>
      <c r="AN46" s="48" t="e">
        <f>+AM46*AG46</f>
        <v>#REF!</v>
      </c>
      <c r="AO46" s="44" t="e">
        <f>+IF(OR(#REF!="A",#REF!="B",#REF!="C",O46="A",O46="B",O46="C"),_xlfn.CEILING.PRECISE(#REF!*1,Z46),"0")</f>
        <v>#REF!</v>
      </c>
      <c r="AP46" s="48" t="e">
        <f>+AO46*$AG46</f>
        <v>#REF!</v>
      </c>
      <c r="AQ46" s="48" t="e">
        <f>+IF(OR(#REF!="A",#REF!="B",#REF!="C",O46="A",O46="B",O46="C"),_xlfn.CEILING.PRECISE(#REF!*1.33,Z46),"0")</f>
        <v>#REF!</v>
      </c>
      <c r="AR46" s="48" t="e">
        <f>+AQ46*$AG46</f>
        <v>#REF!</v>
      </c>
      <c r="AS46" s="48" t="e">
        <f>+#REF!*AG46</f>
        <v>#REF!</v>
      </c>
      <c r="AU46" s="52" t="e">
        <f>+AT46*#REF!</f>
        <v>#REF!</v>
      </c>
      <c r="AV46" s="52">
        <f>+AT46*M46</f>
        <v>0</v>
      </c>
      <c r="AW46" t="b">
        <f>+P46&gt;=T46</f>
        <v>1</v>
      </c>
      <c r="AX46" s="78">
        <f>X46*AB46</f>
        <v>0</v>
      </c>
    </row>
    <row r="47" spans="1:52" ht="12.75" customHeight="1" x14ac:dyDescent="0.2">
      <c r="B47" s="79">
        <v>1838</v>
      </c>
      <c r="C47" s="1"/>
      <c r="D47" s="32" t="s">
        <v>120</v>
      </c>
      <c r="E47" s="47" t="str">
        <f>VLOOKUP(B47,[1]Análisis!$B$3:$F$2141,5,FALSE)</f>
        <v>Key</v>
      </c>
      <c r="F47" s="3">
        <v>0</v>
      </c>
      <c r="G47" s="3">
        <v>0</v>
      </c>
      <c r="H47" s="3">
        <v>8</v>
      </c>
      <c r="I47" s="3">
        <v>0</v>
      </c>
      <c r="J47" s="3">
        <f>VLOOKUP(B47,'Vta + Mov 80'!$A$3:$B$703,2,FALSE)</f>
        <v>0</v>
      </c>
      <c r="K47" s="3">
        <v>0</v>
      </c>
      <c r="L47" s="3">
        <f>VLOOKUP(B47,'Vta + Mov 80'!$A$3:$D$703,4,FALSE)</f>
        <v>0</v>
      </c>
      <c r="M47" s="7">
        <f>+AVERAGE(F47:K47)</f>
        <v>1.3333333333333333</v>
      </c>
      <c r="N47" s="62">
        <f>+COUNTIF(F47:K47,"&gt;0")</f>
        <v>1</v>
      </c>
      <c r="O47" s="62" t="str">
        <f>+IF(N47&gt;=6,"A",IF(N47&gt;=5,"B",IF(N47&gt;=4,"C","F")))</f>
        <v>F</v>
      </c>
      <c r="P47" s="7">
        <v>0</v>
      </c>
      <c r="Q47" s="2">
        <v>0</v>
      </c>
      <c r="R47" s="2">
        <v>0</v>
      </c>
      <c r="S47" s="2">
        <v>0</v>
      </c>
      <c r="T47" s="2">
        <f>+IF(S47&gt;R47,S47,R47)</f>
        <v>0</v>
      </c>
      <c r="U47" s="2" t="e">
        <f>+((P47-T47)/#REF!)*30</f>
        <v>#REF!</v>
      </c>
      <c r="V47" s="2" t="e">
        <f>+((P47-T47+Q47)/#REF!)*30</f>
        <v>#REF!</v>
      </c>
      <c r="W47" s="2">
        <v>0</v>
      </c>
      <c r="X47" s="9"/>
      <c r="Y47" s="11">
        <f>+((P47-T47+Q47+X47)/M47)*30</f>
        <v>0</v>
      </c>
      <c r="Z47" s="5">
        <v>4</v>
      </c>
      <c r="AA47" s="46"/>
      <c r="AB47" s="74">
        <f>VLOOKUP(B47,[2]Hoja1!$A$2:$C$9041,3,FALSE)</f>
        <v>142.82</v>
      </c>
      <c r="AC47" s="76">
        <f>VLOOKUP(B47,'[3]listado de producto'!$A$7:$F$7046,6,FALSE)</f>
        <v>8</v>
      </c>
      <c r="AG47" s="58">
        <v>48.48</v>
      </c>
      <c r="AH47" s="48">
        <f>+P47*AG47</f>
        <v>0</v>
      </c>
      <c r="AI47" s="48" t="e">
        <f>+AG47*#REF!</f>
        <v>#REF!</v>
      </c>
      <c r="AK47" s="44" t="e">
        <f>+IF(OR(#REF!="A",#REF!="B",#REF!="C",O47="A",O47="B",O47="C"),_xlfn.CEILING.PRECISE(#REF!*0.5,Z47),"0")</f>
        <v>#REF!</v>
      </c>
      <c r="AL47" t="e">
        <f>+AK47*AG47</f>
        <v>#REF!</v>
      </c>
      <c r="AM47" s="51" t="e">
        <f>+IF(OR(#REF!="A",#REF!="B",#REF!="C",O47="A",O47="B",O47="C"),_xlfn.CEILING.PRECISE(#REF!*0.7,Z47),"0")</f>
        <v>#REF!</v>
      </c>
      <c r="AN47" s="48" t="e">
        <f>+AM47*AG47</f>
        <v>#REF!</v>
      </c>
      <c r="AO47" s="44" t="e">
        <f>+IF(OR(#REF!="A",#REF!="B",#REF!="C",O47="A",O47="B",O47="C"),_xlfn.CEILING.PRECISE(#REF!*1,Z47),"0")</f>
        <v>#REF!</v>
      </c>
      <c r="AP47" s="48" t="e">
        <f>+AO47*$AG47</f>
        <v>#REF!</v>
      </c>
      <c r="AQ47" s="48" t="e">
        <f>+IF(OR(#REF!="A",#REF!="B",#REF!="C",O47="A",O47="B",O47="C"),_xlfn.CEILING.PRECISE(#REF!*1.33,Z47),"0")</f>
        <v>#REF!</v>
      </c>
      <c r="AR47" s="48" t="e">
        <f>+AQ47*$AG47</f>
        <v>#REF!</v>
      </c>
      <c r="AS47" s="48" t="e">
        <f>+#REF!*AG47</f>
        <v>#REF!</v>
      </c>
      <c r="AT47" s="58">
        <v>4.4000000000000004</v>
      </c>
      <c r="AU47" s="52" t="e">
        <f>+AT47*#REF!</f>
        <v>#REF!</v>
      </c>
      <c r="AV47" s="52">
        <f>+AT47*M47</f>
        <v>5.8666666666666671</v>
      </c>
      <c r="AW47" t="b">
        <f>+P47&gt;=T47</f>
        <v>1</v>
      </c>
    </row>
    <row r="48" spans="1:52" ht="12.75" customHeight="1" x14ac:dyDescent="0.2">
      <c r="A48" s="53" t="s">
        <v>670</v>
      </c>
      <c r="B48" s="79">
        <v>70010</v>
      </c>
      <c r="C48" s="1"/>
      <c r="D48" s="32" t="s">
        <v>380</v>
      </c>
      <c r="E48" s="47" t="str">
        <f>VLOOKUP(B48,[1]Análisis!$B$3:$F$2141,5,FALSE)</f>
        <v>Key</v>
      </c>
      <c r="F48" s="3">
        <v>0</v>
      </c>
      <c r="G48" s="3">
        <v>4</v>
      </c>
      <c r="H48" s="3">
        <v>19</v>
      </c>
      <c r="I48" s="3">
        <v>0</v>
      </c>
      <c r="J48" s="3">
        <f>VLOOKUP(B48,'Vta + Mov 80'!$A$3:$B$703,2,FALSE)</f>
        <v>4</v>
      </c>
      <c r="K48" s="3">
        <v>3</v>
      </c>
      <c r="L48" s="3">
        <f>VLOOKUP(B48,'Vta + Mov 80'!$A$3:$D$703,4,FALSE)</f>
        <v>0</v>
      </c>
      <c r="M48" s="7">
        <f>+AVERAGE(F48:K48)</f>
        <v>5</v>
      </c>
      <c r="N48" s="62">
        <f>+COUNTIF(F48:K48,"&gt;0")</f>
        <v>4</v>
      </c>
      <c r="O48" s="62" t="str">
        <f>+IF(N48&gt;=6,"A",IF(N48&gt;=5,"B",IF(N48&gt;=4,"C","F")))</f>
        <v>C</v>
      </c>
      <c r="P48" s="7">
        <v>0</v>
      </c>
      <c r="Q48" s="2">
        <v>0</v>
      </c>
      <c r="R48" s="2">
        <v>0</v>
      </c>
      <c r="S48" s="2">
        <v>0</v>
      </c>
      <c r="T48" s="2">
        <f>+IF(S48&gt;R48,S48,R48)</f>
        <v>0</v>
      </c>
      <c r="U48" s="2" t="e">
        <f>+((P48-T48)/#REF!)*30</f>
        <v>#REF!</v>
      </c>
      <c r="V48" s="2" t="e">
        <f>+((P48-T48+Q48)/#REF!)*30</f>
        <v>#REF!</v>
      </c>
      <c r="W48" s="2">
        <v>0</v>
      </c>
      <c r="X48" s="9">
        <v>4</v>
      </c>
      <c r="Y48" s="11">
        <f>+((P48-T48+Q48+X48)/M48)*30</f>
        <v>24</v>
      </c>
      <c r="Z48" s="5">
        <v>4</v>
      </c>
      <c r="AA48" s="46"/>
      <c r="AB48" s="74">
        <f>VLOOKUP(B48,[2]Hoja1!$A$2:$C$9041,3,FALSE)</f>
        <v>37.29</v>
      </c>
      <c r="AC48" s="76">
        <f>VLOOKUP(B48,'[3]listado de producto'!$A$7:$F$7046,6,FALSE)</f>
        <v>8</v>
      </c>
      <c r="AG48" s="58">
        <v>973.63</v>
      </c>
      <c r="AH48" s="48">
        <f>+P48*AG48</f>
        <v>0</v>
      </c>
      <c r="AI48" s="48" t="e">
        <f>+AG48*#REF!</f>
        <v>#REF!</v>
      </c>
      <c r="AK48" s="44" t="e">
        <f>+IF(OR(#REF!="A",#REF!="B",#REF!="C",O48="A",O48="B",O48="C"),_xlfn.CEILING.PRECISE(#REF!*0.5,Z48),"0")</f>
        <v>#REF!</v>
      </c>
      <c r="AL48" t="e">
        <f>+AK48*AG48</f>
        <v>#REF!</v>
      </c>
      <c r="AM48" s="51" t="e">
        <f>+IF(OR(#REF!="A",#REF!="B",#REF!="C",O48="A",O48="B",O48="C"),_xlfn.CEILING.PRECISE(#REF!*0.7,Z48),"0")</f>
        <v>#REF!</v>
      </c>
      <c r="AN48" s="48" t="e">
        <f>+AM48*AG48</f>
        <v>#REF!</v>
      </c>
      <c r="AO48" s="44" t="e">
        <f>+IF(OR(#REF!="A",#REF!="B",#REF!="C",O48="A",O48="B",O48="C"),_xlfn.CEILING.PRECISE(#REF!*1,Z48),"0")</f>
        <v>#REF!</v>
      </c>
      <c r="AP48" s="48" t="e">
        <f>+AO48*$AG48</f>
        <v>#REF!</v>
      </c>
      <c r="AQ48" s="48" t="e">
        <f>+IF(OR(#REF!="A",#REF!="B",#REF!="C",O48="A",O48="B",O48="C"),_xlfn.CEILING.PRECISE(#REF!*1.33,Z48),"0")</f>
        <v>#REF!</v>
      </c>
      <c r="AR48" s="48" t="e">
        <f>+AQ48*$AG48</f>
        <v>#REF!</v>
      </c>
      <c r="AS48" s="48" t="e">
        <f>+#REF!*AG48</f>
        <v>#REF!</v>
      </c>
      <c r="AU48" s="52" t="e">
        <f>+AT48*#REF!</f>
        <v>#REF!</v>
      </c>
      <c r="AV48" s="52">
        <f>+AT48*M48</f>
        <v>0</v>
      </c>
      <c r="AW48" t="b">
        <f>+P48&gt;=T48</f>
        <v>1</v>
      </c>
    </row>
    <row r="49" spans="1:52" ht="12.75" customHeight="1" x14ac:dyDescent="0.2">
      <c r="B49" s="79">
        <v>1928</v>
      </c>
      <c r="C49" s="1"/>
      <c r="D49" s="32" t="s">
        <v>127</v>
      </c>
      <c r="E49" s="47" t="str">
        <f>VLOOKUP(B49,[1]Análisis!$B$3:$F$2141,5,FALSE)</f>
        <v>Key</v>
      </c>
      <c r="F49" s="3">
        <v>0</v>
      </c>
      <c r="G49" s="3">
        <v>4</v>
      </c>
      <c r="H49" s="3">
        <v>0</v>
      </c>
      <c r="I49" s="3">
        <v>0</v>
      </c>
      <c r="J49" s="3">
        <f>VLOOKUP(B49,'Vta + Mov 80'!$A$3:$B$703,2,FALSE)</f>
        <v>0</v>
      </c>
      <c r="K49" s="3">
        <v>0</v>
      </c>
      <c r="L49" s="3">
        <f>VLOOKUP(B49,'Vta + Mov 80'!$A$3:$D$703,4,FALSE)</f>
        <v>0</v>
      </c>
      <c r="M49" s="7">
        <f>+AVERAGE(F49:K49)</f>
        <v>0.66666666666666663</v>
      </c>
      <c r="N49" s="62">
        <f>+COUNTIF(F49:K49,"&gt;0")</f>
        <v>1</v>
      </c>
      <c r="O49" s="62" t="str">
        <f>+IF(N49&gt;=6,"A",IF(N49&gt;=5,"B",IF(N49&gt;=4,"C","F")))</f>
        <v>F</v>
      </c>
      <c r="P49" s="7">
        <v>0</v>
      </c>
      <c r="Q49" s="2">
        <v>0</v>
      </c>
      <c r="R49" s="2">
        <v>0</v>
      </c>
      <c r="S49" s="2">
        <v>0</v>
      </c>
      <c r="T49" s="2">
        <f>+IF(S49&gt;R49,S49,R49)</f>
        <v>0</v>
      </c>
      <c r="U49" s="2" t="e">
        <f>+((P49-T49)/#REF!)*30</f>
        <v>#REF!</v>
      </c>
      <c r="V49" s="2" t="e">
        <f>+((P49-T49+Q49)/#REF!)*30</f>
        <v>#REF!</v>
      </c>
      <c r="W49" s="2">
        <v>0</v>
      </c>
      <c r="X49" s="9"/>
      <c r="Y49" s="11">
        <f>+((P49-T49+Q49+X49)/M49)*30</f>
        <v>0</v>
      </c>
      <c r="Z49" s="5">
        <v>4</v>
      </c>
      <c r="AA49" s="46"/>
      <c r="AB49" s="74">
        <f>VLOOKUP(B49,[2]Hoja1!$A$2:$C$9041,3,FALSE)</f>
        <v>253.99</v>
      </c>
      <c r="AC49" s="76">
        <f>VLOOKUP(B49,'[3]listado de producto'!$A$7:$F$7046,6,FALSE)</f>
        <v>8</v>
      </c>
      <c r="AG49" s="58">
        <v>47.19</v>
      </c>
      <c r="AH49" s="48">
        <f>+P49*AG49</f>
        <v>0</v>
      </c>
      <c r="AI49" s="48" t="e">
        <f>+AG49*#REF!</f>
        <v>#REF!</v>
      </c>
      <c r="AK49" s="44" t="e">
        <f>+IF(OR(#REF!="A",#REF!="B",#REF!="C",O49="A",O49="B",O49="C"),_xlfn.CEILING.PRECISE(#REF!*0.5,Z49),"0")</f>
        <v>#REF!</v>
      </c>
      <c r="AL49" t="e">
        <f>+AK49*AG49</f>
        <v>#REF!</v>
      </c>
      <c r="AM49" s="51" t="e">
        <f>+IF(OR(#REF!="A",#REF!="B",#REF!="C",O49="A",O49="B",O49="C"),_xlfn.CEILING.PRECISE(#REF!*0.7,Z49),"0")</f>
        <v>#REF!</v>
      </c>
      <c r="AN49" s="48" t="e">
        <f>+AM49*AG49</f>
        <v>#REF!</v>
      </c>
      <c r="AO49" s="44" t="e">
        <f>+IF(OR(#REF!="A",#REF!="B",#REF!="C",O49="A",O49="B",O49="C"),_xlfn.CEILING.PRECISE(#REF!*1,Z49),"0")</f>
        <v>#REF!</v>
      </c>
      <c r="AP49" s="48" t="e">
        <f>+AO49*$AG49</f>
        <v>#REF!</v>
      </c>
      <c r="AQ49" s="48" t="e">
        <f>+IF(OR(#REF!="A",#REF!="B",#REF!="C",O49="A",O49="B",O49="C"),_xlfn.CEILING.PRECISE(#REF!*1.33,Z49),"0")</f>
        <v>#REF!</v>
      </c>
      <c r="AR49" s="48" t="e">
        <f>+AQ49*$AG49</f>
        <v>#REF!</v>
      </c>
      <c r="AS49" s="48" t="e">
        <f>+#REF!*AG49</f>
        <v>#REF!</v>
      </c>
      <c r="AT49" s="58">
        <v>0.3</v>
      </c>
      <c r="AU49" s="52" t="e">
        <f>+AT49*#REF!</f>
        <v>#REF!</v>
      </c>
      <c r="AV49" s="52">
        <f>+AT49*M49</f>
        <v>0.19999999999999998</v>
      </c>
      <c r="AW49" t="b">
        <f>+P49&gt;=T49</f>
        <v>1</v>
      </c>
      <c r="AX49" s="78">
        <f>X49*AB49</f>
        <v>0</v>
      </c>
    </row>
    <row r="50" spans="1:52" ht="12.75" customHeight="1" x14ac:dyDescent="0.2">
      <c r="B50" s="79">
        <v>1930</v>
      </c>
      <c r="C50" s="1"/>
      <c r="D50" s="32" t="s">
        <v>129</v>
      </c>
      <c r="E50" s="47" t="str">
        <f>VLOOKUP(B50,[1]Análisis!$B$3:$F$2141,5,FALSE)</f>
        <v>Key</v>
      </c>
      <c r="F50" s="3">
        <v>0</v>
      </c>
      <c r="G50" s="3">
        <v>0</v>
      </c>
      <c r="H50" s="3">
        <v>2</v>
      </c>
      <c r="I50" s="3">
        <v>0</v>
      </c>
      <c r="J50" s="3">
        <f>VLOOKUP(B50,'Vta + Mov 80'!$A$3:$B$703,2,FALSE)</f>
        <v>3</v>
      </c>
      <c r="K50" s="3">
        <v>0</v>
      </c>
      <c r="L50" s="3">
        <f>VLOOKUP(B50,'Vta + Mov 80'!$A$3:$D$703,4,FALSE)</f>
        <v>0</v>
      </c>
      <c r="M50" s="7">
        <f>+AVERAGE(F50:K50)</f>
        <v>0.83333333333333337</v>
      </c>
      <c r="N50" s="62">
        <f>+COUNTIF(F50:K50,"&gt;0")</f>
        <v>2</v>
      </c>
      <c r="O50" s="62" t="str">
        <f>+IF(N50&gt;=6,"A",IF(N50&gt;=5,"B",IF(N50&gt;=4,"C","F")))</f>
        <v>F</v>
      </c>
      <c r="P50" s="7">
        <v>0</v>
      </c>
      <c r="Q50" s="2">
        <v>0</v>
      </c>
      <c r="R50" s="2">
        <v>0</v>
      </c>
      <c r="S50" s="2">
        <v>0</v>
      </c>
      <c r="T50" s="2">
        <f>+IF(S50&gt;R50,S50,R50)</f>
        <v>0</v>
      </c>
      <c r="U50" s="2" t="e">
        <f>+((P50-T50)/#REF!)*30</f>
        <v>#REF!</v>
      </c>
      <c r="V50" s="2" t="e">
        <f>+((P50-T50+Q50)/#REF!)*30</f>
        <v>#REF!</v>
      </c>
      <c r="W50" s="2">
        <v>0</v>
      </c>
      <c r="X50" s="9"/>
      <c r="Y50" s="11">
        <f>+((P50-T50+Q50+X50)/M50)*30</f>
        <v>0</v>
      </c>
      <c r="Z50" s="5">
        <v>1</v>
      </c>
      <c r="AA50" s="46"/>
      <c r="AB50" s="74">
        <f>VLOOKUP(B50,[2]Hoja1!$A$2:$C$9041,3,FALSE)</f>
        <v>2251.17</v>
      </c>
      <c r="AC50" s="76">
        <f>VLOOKUP(B50,'[3]listado de producto'!$A$7:$F$7046,6,FALSE)</f>
        <v>21</v>
      </c>
      <c r="AG50" s="58">
        <v>370.1</v>
      </c>
      <c r="AH50" s="48">
        <f>+P50*AG50</f>
        <v>0</v>
      </c>
      <c r="AI50" s="48" t="e">
        <f>+AG50*#REF!</f>
        <v>#REF!</v>
      </c>
      <c r="AK50" s="44" t="e">
        <f>+IF(OR(#REF!="A",#REF!="B",#REF!="C",O50="A",O50="B",O50="C"),_xlfn.CEILING.PRECISE(#REF!*0.5,Z50),"0")</f>
        <v>#REF!</v>
      </c>
      <c r="AL50" t="e">
        <f>+AK50*AG50</f>
        <v>#REF!</v>
      </c>
      <c r="AM50" s="51" t="e">
        <f>+IF(OR(#REF!="A",#REF!="B",#REF!="C",O50="A",O50="B",O50="C"),_xlfn.CEILING.PRECISE(#REF!*0.7,Z50),"0")</f>
        <v>#REF!</v>
      </c>
      <c r="AN50" s="48" t="e">
        <f>+AM50*AG50</f>
        <v>#REF!</v>
      </c>
      <c r="AO50" s="44" t="e">
        <f>+IF(OR(#REF!="A",#REF!="B",#REF!="C",O50="A",O50="B",O50="C"),_xlfn.CEILING.PRECISE(#REF!*1,Z50),"0")</f>
        <v>#REF!</v>
      </c>
      <c r="AP50" s="48" t="e">
        <f>+AO50*$AG50</f>
        <v>#REF!</v>
      </c>
      <c r="AQ50" s="48" t="e">
        <f>+IF(OR(#REF!="A",#REF!="B",#REF!="C",O50="A",O50="B",O50="C"),_xlfn.CEILING.PRECISE(#REF!*1.33,Z50),"0")</f>
        <v>#REF!</v>
      </c>
      <c r="AR50" s="48" t="e">
        <f>+AQ50*$AG50</f>
        <v>#REF!</v>
      </c>
      <c r="AS50" s="48" t="e">
        <f>+#REF!*AG50</f>
        <v>#REF!</v>
      </c>
      <c r="AU50" s="52" t="e">
        <f>+AT50*#REF!</f>
        <v>#REF!</v>
      </c>
      <c r="AV50" s="52">
        <f>+AT50*M50</f>
        <v>0</v>
      </c>
      <c r="AW50" t="b">
        <f>+P50&gt;=T50</f>
        <v>1</v>
      </c>
    </row>
    <row r="51" spans="1:52" ht="12.75" customHeight="1" x14ac:dyDescent="0.2">
      <c r="A51" s="53" t="s">
        <v>672</v>
      </c>
      <c r="B51" s="79">
        <v>1971</v>
      </c>
      <c r="C51" s="1"/>
      <c r="D51" s="32" t="s">
        <v>132</v>
      </c>
      <c r="E51" s="47" t="str">
        <f>VLOOKUP(B51,[1]Análisis!$B$3:$F$2141,5,FALSE)</f>
        <v>Key</v>
      </c>
      <c r="F51" s="3">
        <v>1</v>
      </c>
      <c r="G51" s="3">
        <v>0</v>
      </c>
      <c r="H51" s="3">
        <v>0</v>
      </c>
      <c r="I51" s="3">
        <v>0</v>
      </c>
      <c r="J51" s="3">
        <f>VLOOKUP(B51,'Vta + Mov 80'!$A$3:$B$703,2,FALSE)</f>
        <v>0</v>
      </c>
      <c r="K51" s="3">
        <v>0</v>
      </c>
      <c r="L51" s="3">
        <f>VLOOKUP(B51,'Vta + Mov 80'!$A$3:$D$703,4,FALSE)</f>
        <v>0</v>
      </c>
      <c r="M51" s="7">
        <f>+AVERAGE(F51:K51)</f>
        <v>0.16666666666666666</v>
      </c>
      <c r="N51" s="62">
        <f>+COUNTIF(F51:K51,"&gt;0")</f>
        <v>1</v>
      </c>
      <c r="O51" s="62" t="str">
        <f>+IF(N51&gt;=6,"A",IF(N51&gt;=5,"B",IF(N51&gt;=4,"C","F")))</f>
        <v>F</v>
      </c>
      <c r="P51" s="7">
        <v>0</v>
      </c>
      <c r="Q51" s="2">
        <v>0</v>
      </c>
      <c r="R51" s="2">
        <v>0</v>
      </c>
      <c r="S51" s="2">
        <v>0</v>
      </c>
      <c r="T51" s="2">
        <f>+IF(S51&gt;R51,S51,R51)</f>
        <v>0</v>
      </c>
      <c r="U51" s="2" t="e">
        <f>+((P51-T51)/#REF!)*30</f>
        <v>#REF!</v>
      </c>
      <c r="V51" s="2" t="e">
        <f>+((P51-T51+Q51)/#REF!)*30</f>
        <v>#REF!</v>
      </c>
      <c r="W51" s="2">
        <v>0</v>
      </c>
      <c r="X51" s="9"/>
      <c r="Y51" s="11">
        <f>+((P51-T51+Q51+X51)/M51)*30</f>
        <v>0</v>
      </c>
      <c r="Z51" s="5">
        <v>1</v>
      </c>
      <c r="AA51" s="46"/>
      <c r="AB51" s="74">
        <f>VLOOKUP(B51,[2]Hoja1!$A$2:$C$9041,3,FALSE)</f>
        <v>261.72000000000003</v>
      </c>
      <c r="AC51" s="76">
        <f>VLOOKUP(B51,'[3]listado de producto'!$A$7:$F$7046,6,FALSE)</f>
        <v>28</v>
      </c>
      <c r="AG51" s="58">
        <v>240.6</v>
      </c>
      <c r="AH51" s="48">
        <f>+P51*AG51</f>
        <v>0</v>
      </c>
      <c r="AI51" s="48" t="e">
        <f>+AG51*#REF!</f>
        <v>#REF!</v>
      </c>
      <c r="AK51" s="44" t="e">
        <f>+IF(OR(#REF!="A",#REF!="B",#REF!="C",O51="A",O51="B",O51="C"),_xlfn.CEILING.PRECISE(#REF!*0.5,Z51),"0")</f>
        <v>#REF!</v>
      </c>
      <c r="AL51" t="e">
        <f>+AK51*AG51</f>
        <v>#REF!</v>
      </c>
      <c r="AM51" s="51" t="e">
        <f>+IF(OR(#REF!="A",#REF!="B",#REF!="C",O51="A",O51="B",O51="C"),_xlfn.CEILING.PRECISE(#REF!*0.7,Z51),"0")</f>
        <v>#REF!</v>
      </c>
      <c r="AN51" s="48" t="e">
        <f>+AM51*AG51</f>
        <v>#REF!</v>
      </c>
      <c r="AO51" s="44" t="e">
        <f>+IF(OR(#REF!="A",#REF!="B",#REF!="C",O51="A",O51="B",O51="C"),_xlfn.CEILING.PRECISE(#REF!*1,Z51),"0")</f>
        <v>#REF!</v>
      </c>
      <c r="AP51" s="48" t="e">
        <f>+AO51*$AG51</f>
        <v>#REF!</v>
      </c>
      <c r="AQ51" s="48" t="e">
        <f>+IF(OR(#REF!="A",#REF!="B",#REF!="C",O51="A",O51="B",O51="C"),_xlfn.CEILING.PRECISE(#REF!*1.33,Z51),"0")</f>
        <v>#REF!</v>
      </c>
      <c r="AR51" s="48" t="e">
        <f>+AQ51*$AG51</f>
        <v>#REF!</v>
      </c>
      <c r="AS51" s="48" t="e">
        <f>+#REF!*AG51</f>
        <v>#REF!</v>
      </c>
      <c r="AT51" s="58">
        <v>4.4000000000000004</v>
      </c>
      <c r="AU51" s="52" t="e">
        <f>+AT51*#REF!</f>
        <v>#REF!</v>
      </c>
      <c r="AV51" s="52">
        <f>+AT51*M51</f>
        <v>0.73333333333333339</v>
      </c>
      <c r="AW51" t="b">
        <f>+P51&gt;=T51</f>
        <v>1</v>
      </c>
    </row>
    <row r="52" spans="1:52" ht="12.75" customHeight="1" x14ac:dyDescent="0.2">
      <c r="A52" s="53" t="s">
        <v>677</v>
      </c>
      <c r="B52" s="79">
        <v>1974</v>
      </c>
      <c r="C52" s="1"/>
      <c r="D52" s="32" t="s">
        <v>134</v>
      </c>
      <c r="E52" s="47" t="str">
        <f>VLOOKUP(B52,[1]Análisis!$B$3:$F$2141,5,FALSE)</f>
        <v>Key</v>
      </c>
      <c r="F52" s="3">
        <v>0</v>
      </c>
      <c r="G52" s="3">
        <v>0</v>
      </c>
      <c r="H52" s="3">
        <v>50</v>
      </c>
      <c r="I52" s="3">
        <v>0</v>
      </c>
      <c r="J52" s="3">
        <f>VLOOKUP(B52,'Vta + Mov 80'!$A$3:$B$703,2,FALSE)</f>
        <v>0</v>
      </c>
      <c r="K52" s="3">
        <v>0</v>
      </c>
      <c r="L52" s="3">
        <f>VLOOKUP(B52,'Vta + Mov 80'!$A$3:$D$703,4,FALSE)</f>
        <v>0</v>
      </c>
      <c r="M52" s="7">
        <f>+AVERAGE(F52:K52)</f>
        <v>8.3333333333333339</v>
      </c>
      <c r="N52" s="62">
        <f>+COUNTIF(F52:K52,"&gt;0")</f>
        <v>1</v>
      </c>
      <c r="O52" s="62" t="str">
        <f>+IF(N52&gt;=6,"A",IF(N52&gt;=5,"B",IF(N52&gt;=4,"C","F")))</f>
        <v>F</v>
      </c>
      <c r="P52" s="7">
        <v>0</v>
      </c>
      <c r="Q52" s="2">
        <v>0</v>
      </c>
      <c r="R52" s="2">
        <v>0</v>
      </c>
      <c r="S52" s="2">
        <v>0</v>
      </c>
      <c r="T52" s="2">
        <f>+IF(S52&gt;R52,S52,R52)</f>
        <v>0</v>
      </c>
      <c r="U52" s="2" t="e">
        <f>+((P52-T52)/#REF!)*30</f>
        <v>#REF!</v>
      </c>
      <c r="V52" s="2" t="e">
        <f>+((P52-T52+Q52)/#REF!)*30</f>
        <v>#REF!</v>
      </c>
      <c r="W52" s="2">
        <v>0</v>
      </c>
      <c r="X52" s="9"/>
      <c r="Y52" s="11">
        <f>+((P52-T52+Q52+X52)/M52)*30</f>
        <v>0</v>
      </c>
      <c r="Z52" s="5">
        <v>1</v>
      </c>
      <c r="AA52" s="46"/>
      <c r="AB52" s="74">
        <f>VLOOKUP(B52,[2]Hoja1!$A$2:$C$9041,3,FALSE)</f>
        <v>40.450000000000003</v>
      </c>
      <c r="AC52" s="76">
        <f>VLOOKUP(B52,'[3]listado de producto'!$A$7:$F$7046,6,FALSE)</f>
        <v>8</v>
      </c>
      <c r="AG52" s="58">
        <v>199</v>
      </c>
      <c r="AH52" s="48">
        <f>+P52*AG52</f>
        <v>0</v>
      </c>
      <c r="AI52" s="48" t="e">
        <f>+AG52*#REF!</f>
        <v>#REF!</v>
      </c>
      <c r="AK52" s="44" t="e">
        <f>+IF(OR(#REF!="A",#REF!="B",#REF!="C",O52="A",O52="B",O52="C"),_xlfn.CEILING.PRECISE(#REF!*0.5,Z52),"0")</f>
        <v>#REF!</v>
      </c>
      <c r="AL52" t="e">
        <f>+AK52*AG52</f>
        <v>#REF!</v>
      </c>
      <c r="AM52" s="51" t="e">
        <f>+IF(OR(#REF!="A",#REF!="B",#REF!="C",O52="A",O52="B",O52="C"),_xlfn.CEILING.PRECISE(#REF!*0.7,Z52),"0")</f>
        <v>#REF!</v>
      </c>
      <c r="AN52" s="48" t="e">
        <f>+AM52*AG52</f>
        <v>#REF!</v>
      </c>
      <c r="AO52" s="44" t="e">
        <f>+IF(OR(#REF!="A",#REF!="B",#REF!="C",O52="A",O52="B",O52="C"),_xlfn.CEILING.PRECISE(#REF!*1,Z52),"0")</f>
        <v>#REF!</v>
      </c>
      <c r="AP52" s="48" t="e">
        <f>+AO52*$AG52</f>
        <v>#REF!</v>
      </c>
      <c r="AQ52" s="48" t="e">
        <f>+IF(OR(#REF!="A",#REF!="B",#REF!="C",O52="A",O52="B",O52="C"),_xlfn.CEILING.PRECISE(#REF!*1.33,Z52),"0")</f>
        <v>#REF!</v>
      </c>
      <c r="AR52" s="48" t="e">
        <f>+AQ52*$AG52</f>
        <v>#REF!</v>
      </c>
      <c r="AS52" s="48" t="e">
        <f>+#REF!*AG52</f>
        <v>#REF!</v>
      </c>
      <c r="AU52" s="52" t="e">
        <f>+AT52*#REF!</f>
        <v>#REF!</v>
      </c>
      <c r="AV52" s="52">
        <f>+AT52*M52</f>
        <v>0</v>
      </c>
      <c r="AW52" t="b">
        <f>+P52&gt;=T52</f>
        <v>1</v>
      </c>
      <c r="AZ52" s="49"/>
    </row>
    <row r="53" spans="1:52" ht="12.75" customHeight="1" x14ac:dyDescent="0.2">
      <c r="A53" s="53" t="s">
        <v>674</v>
      </c>
      <c r="B53" s="79">
        <v>2311</v>
      </c>
      <c r="C53" s="1"/>
      <c r="D53" s="32" t="s">
        <v>171</v>
      </c>
      <c r="E53" s="47" t="str">
        <f>VLOOKUP(B53,[1]Análisis!$B$3:$F$2141,5,FALSE)</f>
        <v>Key</v>
      </c>
      <c r="F53" s="3">
        <v>0</v>
      </c>
      <c r="G53" s="3">
        <v>0</v>
      </c>
      <c r="H53" s="3">
        <v>0</v>
      </c>
      <c r="I53" s="3">
        <v>4</v>
      </c>
      <c r="J53" s="3">
        <f>VLOOKUP(B53,'Vta + Mov 80'!$A$3:$B$703,2,FALSE)</f>
        <v>0</v>
      </c>
      <c r="K53" s="3">
        <v>0</v>
      </c>
      <c r="L53" s="3">
        <f>VLOOKUP(B53,'Vta + Mov 80'!$A$3:$D$703,4,FALSE)</f>
        <v>0</v>
      </c>
      <c r="M53" s="7">
        <f>+AVERAGE(F53:K53)</f>
        <v>0.66666666666666663</v>
      </c>
      <c r="N53" s="62">
        <f>+COUNTIF(F53:K53,"&gt;0")</f>
        <v>1</v>
      </c>
      <c r="O53" s="62" t="str">
        <f>+IF(N53&gt;=6,"A",IF(N53&gt;=5,"B",IF(N53&gt;=4,"C","F")))</f>
        <v>F</v>
      </c>
      <c r="P53" s="7">
        <v>0</v>
      </c>
      <c r="Q53" s="2">
        <v>0</v>
      </c>
      <c r="R53" s="2">
        <v>0</v>
      </c>
      <c r="S53" s="2">
        <v>0</v>
      </c>
      <c r="T53" s="2">
        <f>+IF(S53&gt;R53,S53,R53)</f>
        <v>0</v>
      </c>
      <c r="U53" s="2" t="e">
        <f>+((P53-T53)/#REF!)*30</f>
        <v>#REF!</v>
      </c>
      <c r="V53" s="2" t="e">
        <f>+((P53-T53+Q53)/#REF!)*30</f>
        <v>#REF!</v>
      </c>
      <c r="W53" s="2">
        <v>0</v>
      </c>
      <c r="X53" s="9"/>
      <c r="Y53" s="11">
        <f>+((P53-T53+Q53+X53)/M53)*30</f>
        <v>0</v>
      </c>
      <c r="Z53" s="5">
        <v>1</v>
      </c>
      <c r="AA53" s="83"/>
      <c r="AB53" s="74">
        <f>VLOOKUP(B53,[2]Hoja1!$A$2:$C$9041,3,FALSE)</f>
        <v>210.5</v>
      </c>
      <c r="AC53" s="76">
        <f>VLOOKUP(B53,'[3]listado de producto'!$A$7:$F$7046,6,FALSE)</f>
        <v>14</v>
      </c>
      <c r="AG53" s="58">
        <v>61.49</v>
      </c>
      <c r="AH53" s="48">
        <f>+P53*AG53</f>
        <v>0</v>
      </c>
      <c r="AI53" s="48" t="e">
        <f>+AG53*#REF!</f>
        <v>#REF!</v>
      </c>
      <c r="AK53" s="44" t="e">
        <f>+IF(OR(#REF!="A",#REF!="B",#REF!="C",O53="A",O53="B",O53="C"),_xlfn.CEILING.PRECISE(#REF!*0.5,Z53),"0")</f>
        <v>#REF!</v>
      </c>
      <c r="AL53" t="e">
        <f>+AK53*AG53</f>
        <v>#REF!</v>
      </c>
      <c r="AM53" s="51" t="e">
        <f>+IF(OR(#REF!="A",#REF!="B",#REF!="C",O53="A",O53="B",O53="C"),_xlfn.CEILING.PRECISE(#REF!*0.7,Z53),"0")</f>
        <v>#REF!</v>
      </c>
      <c r="AN53" s="48" t="e">
        <f>+AM53*AG53</f>
        <v>#REF!</v>
      </c>
      <c r="AO53" s="44" t="e">
        <f>+IF(OR(#REF!="A",#REF!="B",#REF!="C",O53="A",O53="B",O53="C"),_xlfn.CEILING.PRECISE(#REF!*1,Z53),"0")</f>
        <v>#REF!</v>
      </c>
      <c r="AP53" s="48" t="e">
        <f>+AO53*$AG53</f>
        <v>#REF!</v>
      </c>
      <c r="AQ53" s="48" t="e">
        <f>+IF(OR(#REF!="A",#REF!="B",#REF!="C",O53="A",O53="B",O53="C"),_xlfn.CEILING.PRECISE(#REF!*1.33,Z53),"0")</f>
        <v>#REF!</v>
      </c>
      <c r="AR53" s="48" t="e">
        <f>+AQ53*$AG53</f>
        <v>#REF!</v>
      </c>
      <c r="AS53" s="48" t="e">
        <f>+#REF!*AG53</f>
        <v>#REF!</v>
      </c>
      <c r="AU53" s="52" t="e">
        <f>+AT53*#REF!</f>
        <v>#REF!</v>
      </c>
      <c r="AV53" s="52">
        <f>+AT53*M53</f>
        <v>0</v>
      </c>
      <c r="AW53" t="b">
        <f>+P53&gt;=T53</f>
        <v>1</v>
      </c>
    </row>
    <row r="54" spans="1:52" ht="12.75" customHeight="1" x14ac:dyDescent="0.2">
      <c r="A54" s="53" t="s">
        <v>684</v>
      </c>
      <c r="B54" s="79">
        <v>2493</v>
      </c>
      <c r="C54" s="1"/>
      <c r="D54" s="32" t="s">
        <v>175</v>
      </c>
      <c r="E54" s="47" t="str">
        <f>VLOOKUP(B54,[1]Análisis!$B$3:$F$2141,5,FALSE)</f>
        <v>Key</v>
      </c>
      <c r="F54" s="3">
        <v>4</v>
      </c>
      <c r="G54" s="3">
        <v>0</v>
      </c>
      <c r="H54" s="3">
        <v>4</v>
      </c>
      <c r="I54" s="3">
        <v>0</v>
      </c>
      <c r="J54" s="3">
        <f>VLOOKUP(B54,'Vta + Mov 80'!$A$3:$B$703,2,FALSE)</f>
        <v>0</v>
      </c>
      <c r="K54" s="3">
        <v>4</v>
      </c>
      <c r="L54" s="3">
        <f>VLOOKUP(B54,'Vta + Mov 80'!$A$3:$D$703,4,FALSE)</f>
        <v>0</v>
      </c>
      <c r="M54" s="7">
        <f>+AVERAGE(F54:K54)</f>
        <v>2</v>
      </c>
      <c r="N54" s="62">
        <f>+COUNTIF(F54:K54,"&gt;0")</f>
        <v>3</v>
      </c>
      <c r="O54" s="62" t="str">
        <f>+IF(N54&gt;=6,"A",IF(N54&gt;=5,"B",IF(N54&gt;=4,"C","F")))</f>
        <v>F</v>
      </c>
      <c r="P54" s="7">
        <v>0</v>
      </c>
      <c r="Q54" s="2">
        <v>0</v>
      </c>
      <c r="R54" s="2">
        <v>0</v>
      </c>
      <c r="S54" s="2">
        <v>0</v>
      </c>
      <c r="T54" s="2">
        <f>+IF(S54&gt;R54,S54,R54)</f>
        <v>0</v>
      </c>
      <c r="U54" s="2" t="e">
        <f>+((P54-T54)/#REF!)*30</f>
        <v>#REF!</v>
      </c>
      <c r="V54" s="2" t="e">
        <f>+((P54-T54+Q54)/#REF!)*30</f>
        <v>#REF!</v>
      </c>
      <c r="W54" s="2">
        <v>0</v>
      </c>
      <c r="X54" s="9"/>
      <c r="Y54" s="11">
        <f>+((P54-T54+Q54+X54)/M54)*30</f>
        <v>0</v>
      </c>
      <c r="Z54" s="5">
        <v>4</v>
      </c>
      <c r="AA54" s="46"/>
      <c r="AB54" s="74">
        <f>VLOOKUP(B54,[2]Hoja1!$A$2:$C$9041,3,FALSE)</f>
        <v>66.14</v>
      </c>
      <c r="AC54" s="76">
        <f>VLOOKUP(B54,'[3]listado de producto'!$A$7:$F$7046,6,FALSE)</f>
        <v>8</v>
      </c>
      <c r="AG54" s="58">
        <v>14.24</v>
      </c>
      <c r="AH54" s="48">
        <f>+P54*AG54</f>
        <v>0</v>
      </c>
      <c r="AI54" s="48" t="e">
        <f>+AG54*#REF!</f>
        <v>#REF!</v>
      </c>
      <c r="AK54" s="44" t="e">
        <f>+IF(OR(#REF!="A",#REF!="B",#REF!="C",O54="A",O54="B",O54="C"),_xlfn.CEILING.PRECISE(#REF!*0.5,Z54),"0")</f>
        <v>#REF!</v>
      </c>
      <c r="AL54" t="e">
        <f>+AK54*AG54</f>
        <v>#REF!</v>
      </c>
      <c r="AM54" s="51" t="e">
        <f>+IF(OR(#REF!="A",#REF!="B",#REF!="C",O54="A",O54="B",O54="C"),_xlfn.CEILING.PRECISE(#REF!*0.7,Z54),"0")</f>
        <v>#REF!</v>
      </c>
      <c r="AN54" s="48" t="e">
        <f>+AM54*AG54</f>
        <v>#REF!</v>
      </c>
      <c r="AO54" s="44" t="e">
        <f>+IF(OR(#REF!="A",#REF!="B",#REF!="C",O54="A",O54="B",O54="C"),_xlfn.CEILING.PRECISE(#REF!*1,Z54),"0")</f>
        <v>#REF!</v>
      </c>
      <c r="AP54" s="48" t="e">
        <f>+AO54*$AG54</f>
        <v>#REF!</v>
      </c>
      <c r="AQ54" s="48" t="e">
        <f>+IF(OR(#REF!="A",#REF!="B",#REF!="C",O54="A",O54="B",O54="C"),_xlfn.CEILING.PRECISE(#REF!*1.33,Z54),"0")</f>
        <v>#REF!</v>
      </c>
      <c r="AR54" s="48" t="e">
        <f>+AQ54*$AG54</f>
        <v>#REF!</v>
      </c>
      <c r="AS54" s="48" t="e">
        <f>+#REF!*AG54</f>
        <v>#REF!</v>
      </c>
      <c r="AU54" s="52"/>
      <c r="AV54" s="52"/>
      <c r="AW54" t="b">
        <f>+P54&gt;=T54</f>
        <v>1</v>
      </c>
    </row>
    <row r="55" spans="1:52" ht="12.75" customHeight="1" x14ac:dyDescent="0.2">
      <c r="B55" s="79">
        <v>3335</v>
      </c>
      <c r="C55" s="1"/>
      <c r="D55" s="32" t="s">
        <v>208</v>
      </c>
      <c r="E55" s="47" t="str">
        <f>VLOOKUP(B55,[1]Análisis!$B$3:$F$2141,5,FALSE)</f>
        <v>Key</v>
      </c>
      <c r="F55" s="3">
        <v>1</v>
      </c>
      <c r="G55" s="3">
        <v>1</v>
      </c>
      <c r="H55" s="3">
        <v>0</v>
      </c>
      <c r="I55" s="3">
        <v>0</v>
      </c>
      <c r="J55" s="3">
        <f>VLOOKUP(B55,'Vta + Mov 80'!$A$3:$B$703,2,FALSE)</f>
        <v>0</v>
      </c>
      <c r="K55" s="3">
        <v>0</v>
      </c>
      <c r="L55" s="3">
        <f>VLOOKUP(B55,'Vta + Mov 80'!$A$3:$D$703,4,FALSE)</f>
        <v>0</v>
      </c>
      <c r="M55" s="7">
        <f>+AVERAGE(F55:K55)</f>
        <v>0.33333333333333331</v>
      </c>
      <c r="N55" s="62">
        <f>+COUNTIF(F55:K55,"&gt;0")</f>
        <v>2</v>
      </c>
      <c r="O55" s="62" t="str">
        <f>+IF(N55&gt;=6,"A",IF(N55&gt;=5,"B",IF(N55&gt;=4,"C","F")))</f>
        <v>F</v>
      </c>
      <c r="P55" s="7">
        <v>0</v>
      </c>
      <c r="Q55" s="2">
        <v>0</v>
      </c>
      <c r="R55" s="2">
        <v>0</v>
      </c>
      <c r="S55" s="2">
        <v>0</v>
      </c>
      <c r="T55" s="2">
        <f>+IF(S55&gt;R55,S55,R55)</f>
        <v>0</v>
      </c>
      <c r="U55" s="2" t="e">
        <f>+((P55-T55)/#REF!)*30</f>
        <v>#REF!</v>
      </c>
      <c r="V55" s="2" t="e">
        <f>+((P55-T55+Q55)/#REF!)*30</f>
        <v>#REF!</v>
      </c>
      <c r="W55" s="2">
        <v>0</v>
      </c>
      <c r="X55" s="9"/>
      <c r="Y55" s="11">
        <f>+((P55-T55+Q55+X55)/M55)*30</f>
        <v>0</v>
      </c>
      <c r="Z55" s="5">
        <v>1</v>
      </c>
      <c r="AA55" s="46"/>
      <c r="AB55" s="74">
        <f>VLOOKUP(B55,[2]Hoja1!$A$2:$C$9041,3,FALSE)</f>
        <v>327.76</v>
      </c>
      <c r="AC55" s="76">
        <f>VLOOKUP(B55,'[3]listado de producto'!$A$7:$F$7046,6,FALSE)</f>
        <v>8</v>
      </c>
      <c r="AE55" t="s">
        <v>569</v>
      </c>
      <c r="AG55" s="58">
        <v>20</v>
      </c>
      <c r="AH55" s="48">
        <f>+P55*AG55</f>
        <v>0</v>
      </c>
      <c r="AI55" s="48" t="e">
        <f>+AG55*#REF!</f>
        <v>#REF!</v>
      </c>
      <c r="AK55" s="44" t="e">
        <f>+IF(OR(#REF!="A",#REF!="B",#REF!="C",O55="A",O55="B",O55="C"),_xlfn.CEILING.PRECISE(#REF!*0.5,Z55),"0")</f>
        <v>#REF!</v>
      </c>
      <c r="AL55" t="e">
        <f>+AK55*AG55</f>
        <v>#REF!</v>
      </c>
      <c r="AM55" s="51" t="e">
        <f>+IF(OR(#REF!="A",#REF!="B",#REF!="C",O55="A",O55="B",O55="C"),_xlfn.CEILING.PRECISE(#REF!*0.7,Z55),"0")</f>
        <v>#REF!</v>
      </c>
      <c r="AN55" s="48" t="e">
        <f>+AM55*AG55</f>
        <v>#REF!</v>
      </c>
      <c r="AO55" s="44" t="e">
        <f>+IF(OR(#REF!="A",#REF!="B",#REF!="C",O55="A",O55="B",O55="C"),_xlfn.CEILING.PRECISE(#REF!*1,Z55),"0")</f>
        <v>#REF!</v>
      </c>
      <c r="AP55" s="48" t="e">
        <f>+AO55*$AG55</f>
        <v>#REF!</v>
      </c>
      <c r="AQ55" s="48" t="e">
        <f>+IF(OR(#REF!="A",#REF!="B",#REF!="C",O55="A",O55="B",O55="C"),_xlfn.CEILING.PRECISE(#REF!*1.33,Z55),"0")</f>
        <v>#REF!</v>
      </c>
      <c r="AR55" s="48" t="e">
        <f>+AQ55*$AG55</f>
        <v>#REF!</v>
      </c>
      <c r="AS55" s="48" t="e">
        <f>+#REF!*AG55</f>
        <v>#REF!</v>
      </c>
      <c r="AU55" s="52" t="e">
        <f>+AT55*#REF!</f>
        <v>#REF!</v>
      </c>
      <c r="AV55" s="52">
        <f>+AT55*M55</f>
        <v>0</v>
      </c>
      <c r="AW55" t="b">
        <f>+P55&gt;=T55</f>
        <v>1</v>
      </c>
    </row>
    <row r="56" spans="1:52" ht="12.75" customHeight="1" x14ac:dyDescent="0.2">
      <c r="B56" s="79">
        <v>4213</v>
      </c>
      <c r="C56" s="1"/>
      <c r="D56" s="32" t="s">
        <v>219</v>
      </c>
      <c r="E56" s="47" t="str">
        <f>VLOOKUP(B56,[1]Análisis!$B$3:$F$2141,5,FALSE)</f>
        <v>Key</v>
      </c>
      <c r="F56" s="3">
        <v>0</v>
      </c>
      <c r="G56" s="3">
        <v>0</v>
      </c>
      <c r="H56" s="3">
        <v>3</v>
      </c>
      <c r="I56" s="3">
        <v>0</v>
      </c>
      <c r="J56" s="3">
        <f>VLOOKUP(B56,'Vta + Mov 80'!$A$3:$B$703,2,FALSE)</f>
        <v>0</v>
      </c>
      <c r="K56" s="3">
        <v>0</v>
      </c>
      <c r="L56" s="3">
        <f>VLOOKUP(B56,'Vta + Mov 80'!$A$3:$D$703,4,FALSE)</f>
        <v>0</v>
      </c>
      <c r="M56" s="7">
        <f>+AVERAGE(F56:K56)</f>
        <v>0.5</v>
      </c>
      <c r="N56" s="62">
        <f>+COUNTIF(F56:K56,"&gt;0")</f>
        <v>1</v>
      </c>
      <c r="O56" s="62" t="str">
        <f>+IF(N56&gt;=6,"A",IF(N56&gt;=5,"B",IF(N56&gt;=4,"C","F")))</f>
        <v>F</v>
      </c>
      <c r="P56" s="7">
        <v>0</v>
      </c>
      <c r="Q56" s="2">
        <v>0</v>
      </c>
      <c r="R56" s="2">
        <v>0</v>
      </c>
      <c r="S56" s="2">
        <v>0</v>
      </c>
      <c r="T56" s="2">
        <f>+IF(S56&gt;R56,S56,R56)</f>
        <v>0</v>
      </c>
      <c r="U56" s="2" t="e">
        <f>+((P56-T56)/#REF!)*30</f>
        <v>#REF!</v>
      </c>
      <c r="V56" s="2" t="e">
        <f>+((P56-T56+Q56)/#REF!)*30</f>
        <v>#REF!</v>
      </c>
      <c r="W56" s="2">
        <v>0</v>
      </c>
      <c r="X56" s="9"/>
      <c r="Y56" s="11">
        <f>+((P56-T56+Q56+X56)/M56)*30</f>
        <v>0</v>
      </c>
      <c r="Z56" s="5">
        <v>4</v>
      </c>
      <c r="AA56" s="46"/>
      <c r="AB56" s="74">
        <f>VLOOKUP(B56,[2]Hoja1!$A$2:$C$9041,3,FALSE)</f>
        <v>199</v>
      </c>
      <c r="AC56" s="76">
        <f>VLOOKUP(B56,'[3]listado de producto'!$A$7:$F$7046,6,FALSE)</f>
        <v>8</v>
      </c>
      <c r="AG56" s="58">
        <v>15</v>
      </c>
      <c r="AH56" s="48">
        <f>+P56*AG56</f>
        <v>0</v>
      </c>
      <c r="AI56" s="48" t="e">
        <f>+AG56*#REF!</f>
        <v>#REF!</v>
      </c>
      <c r="AK56" s="44" t="e">
        <f>+IF(OR(#REF!="A",#REF!="B",#REF!="C",O56="A",O56="B",O56="C"),_xlfn.CEILING.PRECISE(#REF!*0.5,Z56),"0")</f>
        <v>#REF!</v>
      </c>
      <c r="AL56" t="e">
        <f>+AK56*AG56</f>
        <v>#REF!</v>
      </c>
      <c r="AM56" s="51" t="e">
        <f>+IF(OR(#REF!="A",#REF!="B",#REF!="C",O56="A",O56="B",O56="C"),_xlfn.CEILING.PRECISE(#REF!*0.7,Z56),"0")</f>
        <v>#REF!</v>
      </c>
      <c r="AN56" s="48" t="e">
        <f>+AM56*AG56</f>
        <v>#REF!</v>
      </c>
      <c r="AO56" s="44" t="e">
        <f>+IF(OR(#REF!="A",#REF!="B",#REF!="C",O56="A",O56="B",O56="C"),_xlfn.CEILING.PRECISE(#REF!*1,Z56),"0")</f>
        <v>#REF!</v>
      </c>
      <c r="AP56" s="48" t="e">
        <f>+AO56*$AG56</f>
        <v>#REF!</v>
      </c>
      <c r="AQ56" s="48" t="e">
        <f>+IF(OR(#REF!="A",#REF!="B",#REF!="C",O56="A",O56="B",O56="C"),_xlfn.CEILING.PRECISE(#REF!*1.33,Z56),"0")</f>
        <v>#REF!</v>
      </c>
      <c r="AR56" s="48" t="e">
        <f>+AQ56*$AG56</f>
        <v>#REF!</v>
      </c>
      <c r="AS56" s="48" t="e">
        <f>+#REF!*AG56</f>
        <v>#REF!</v>
      </c>
      <c r="AU56" s="52"/>
      <c r="AV56" s="52"/>
      <c r="AW56" t="b">
        <f>+P56&gt;=T56</f>
        <v>1</v>
      </c>
      <c r="AZ56" s="49"/>
    </row>
    <row r="57" spans="1:52" ht="12.75" customHeight="1" x14ac:dyDescent="0.2">
      <c r="B57" s="79">
        <v>4827</v>
      </c>
      <c r="C57" s="1"/>
      <c r="D57" s="32" t="s">
        <v>229</v>
      </c>
      <c r="E57" s="47" t="str">
        <f>VLOOKUP(B57,[1]Análisis!$B$3:$F$2141,5,FALSE)</f>
        <v>Key</v>
      </c>
      <c r="F57" s="3">
        <v>3</v>
      </c>
      <c r="G57" s="3">
        <v>0</v>
      </c>
      <c r="H57" s="3">
        <v>0</v>
      </c>
      <c r="I57" s="3">
        <v>0</v>
      </c>
      <c r="J57" s="3">
        <f>VLOOKUP(B57,'Vta + Mov 80'!$A$3:$B$703,2,FALSE)</f>
        <v>0</v>
      </c>
      <c r="K57" s="3">
        <v>0</v>
      </c>
      <c r="L57" s="3">
        <f>VLOOKUP(B57,'Vta + Mov 80'!$A$3:$D$703,4,FALSE)</f>
        <v>0</v>
      </c>
      <c r="M57" s="7">
        <f>+AVERAGE(F57:K57)</f>
        <v>0.5</v>
      </c>
      <c r="N57" s="62">
        <f>+COUNTIF(F57:K57,"&gt;0")</f>
        <v>1</v>
      </c>
      <c r="O57" s="62" t="str">
        <f>+IF(N57&gt;=6,"A",IF(N57&gt;=5,"B",IF(N57&gt;=4,"C","F")))</f>
        <v>F</v>
      </c>
      <c r="P57" s="7">
        <v>0</v>
      </c>
      <c r="Q57" s="2">
        <v>0</v>
      </c>
      <c r="R57" s="2">
        <v>0</v>
      </c>
      <c r="S57" s="2">
        <v>0</v>
      </c>
      <c r="T57" s="2">
        <f>+IF(S57&gt;R57,S57,R57)</f>
        <v>0</v>
      </c>
      <c r="U57" s="2" t="e">
        <f>+((P57-T57)/#REF!)*30</f>
        <v>#REF!</v>
      </c>
      <c r="V57" s="2" t="e">
        <f>+((P57-T57+Q57)/#REF!)*30</f>
        <v>#REF!</v>
      </c>
      <c r="W57" s="2">
        <v>0</v>
      </c>
      <c r="X57" s="9"/>
      <c r="Y57" s="11">
        <f>+((P57-T57+Q57+X57)/M57)*30</f>
        <v>0</v>
      </c>
      <c r="Z57" s="5">
        <v>12</v>
      </c>
      <c r="AA57" s="46"/>
      <c r="AB57" s="74">
        <f>VLOOKUP(B57,[2]Hoja1!$A$2:$C$9041,3,FALSE)</f>
        <v>80.959999999999994</v>
      </c>
      <c r="AC57" s="76">
        <f>VLOOKUP(B57,'[3]listado de producto'!$A$7:$F$7046,6,FALSE)</f>
        <v>8</v>
      </c>
      <c r="AG57" s="58">
        <v>44.740001678466797</v>
      </c>
      <c r="AH57" s="48">
        <f>+P57*AG57</f>
        <v>0</v>
      </c>
      <c r="AI57" s="48" t="e">
        <f>+AG57*#REF!</f>
        <v>#REF!</v>
      </c>
      <c r="AK57" s="44" t="e">
        <f>+IF(OR(#REF!="A",#REF!="B",#REF!="C",O57="A",O57="B",O57="C"),_xlfn.CEILING.PRECISE(#REF!*0.5,Z57),"0")</f>
        <v>#REF!</v>
      </c>
      <c r="AL57" t="e">
        <f>+AK57*AG57</f>
        <v>#REF!</v>
      </c>
      <c r="AM57" s="51" t="e">
        <f>+IF(OR(#REF!="A",#REF!="B",#REF!="C",O57="A",O57="B",O57="C"),_xlfn.CEILING.PRECISE(#REF!*0.7,Z57),"0")</f>
        <v>#REF!</v>
      </c>
      <c r="AN57" s="48" t="e">
        <f>+AM57*AG57</f>
        <v>#REF!</v>
      </c>
      <c r="AO57" s="44" t="e">
        <f>+IF(OR(#REF!="A",#REF!="B",#REF!="C",O57="A",O57="B",O57="C"),_xlfn.CEILING.PRECISE(#REF!*1,Z57),"0")</f>
        <v>#REF!</v>
      </c>
      <c r="AP57" s="48" t="e">
        <f>+AO57*$AG57</f>
        <v>#REF!</v>
      </c>
      <c r="AQ57" s="48" t="e">
        <f>+IF(OR(#REF!="A",#REF!="B",#REF!="C",O57="A",O57="B",O57="C"),_xlfn.CEILING.PRECISE(#REF!*1.33,Z57),"0")</f>
        <v>#REF!</v>
      </c>
      <c r="AR57" s="48" t="e">
        <f>+AQ57*$AG57</f>
        <v>#REF!</v>
      </c>
      <c r="AS57" s="48" t="e">
        <f>+#REF!*AG57</f>
        <v>#REF!</v>
      </c>
      <c r="AU57" s="52" t="e">
        <f>+AT57*#REF!</f>
        <v>#REF!</v>
      </c>
      <c r="AV57" s="52">
        <f>+AT57*M57</f>
        <v>0</v>
      </c>
      <c r="AW57" t="b">
        <f>+P57&gt;=T57</f>
        <v>1</v>
      </c>
    </row>
    <row r="58" spans="1:52" ht="12.75" customHeight="1" x14ac:dyDescent="0.2">
      <c r="B58" s="79">
        <v>4831</v>
      </c>
      <c r="C58" s="1"/>
      <c r="D58" s="32" t="s">
        <v>232</v>
      </c>
      <c r="E58" s="47" t="str">
        <f>VLOOKUP(B58,[1]Análisis!$B$3:$F$2141,5,FALSE)</f>
        <v>Key</v>
      </c>
      <c r="F58" s="3">
        <v>10</v>
      </c>
      <c r="G58" s="3">
        <v>0</v>
      </c>
      <c r="H58" s="3">
        <v>0</v>
      </c>
      <c r="I58" s="3">
        <v>0</v>
      </c>
      <c r="J58" s="3">
        <f>VLOOKUP(B58,'Vta + Mov 80'!$A$3:$B$703,2,FALSE)</f>
        <v>0</v>
      </c>
      <c r="K58" s="3">
        <v>0</v>
      </c>
      <c r="L58" s="3">
        <f>VLOOKUP(B58,'Vta + Mov 80'!$A$3:$D$703,4,FALSE)</f>
        <v>0</v>
      </c>
      <c r="M58" s="7">
        <f>+AVERAGE(F58:K58)</f>
        <v>1.6666666666666667</v>
      </c>
      <c r="N58" s="62">
        <f>+COUNTIF(F58:K58,"&gt;0")</f>
        <v>1</v>
      </c>
      <c r="O58" s="62" t="str">
        <f>+IF(N58&gt;=6,"A",IF(N58&gt;=5,"B",IF(N58&gt;=4,"C","F")))</f>
        <v>F</v>
      </c>
      <c r="P58" s="7">
        <v>0</v>
      </c>
      <c r="Q58" s="2">
        <v>0</v>
      </c>
      <c r="R58" s="2">
        <v>0</v>
      </c>
      <c r="S58" s="2">
        <v>0</v>
      </c>
      <c r="T58" s="2">
        <f>+IF(S58&gt;R58,S58,R58)</f>
        <v>0</v>
      </c>
      <c r="U58" s="2" t="e">
        <f>+((P58-T58)/#REF!)*30</f>
        <v>#REF!</v>
      </c>
      <c r="V58" s="2" t="e">
        <f>+((P58-T58+Q58)/#REF!)*30</f>
        <v>#REF!</v>
      </c>
      <c r="W58" s="2">
        <v>0</v>
      </c>
      <c r="X58" s="9"/>
      <c r="Y58" s="11">
        <f>+((P58-T58+Q58+X58)/M58)*30</f>
        <v>0</v>
      </c>
      <c r="Z58" s="5">
        <v>12</v>
      </c>
      <c r="AA58" s="46"/>
      <c r="AB58" s="74">
        <f>VLOOKUP(B58,[2]Hoja1!$A$2:$C$9041,3,FALSE)</f>
        <v>73.540000000000006</v>
      </c>
      <c r="AC58" s="76">
        <f>VLOOKUP(B58,'[3]listado de producto'!$A$7:$F$7046,6,FALSE)</f>
        <v>8</v>
      </c>
      <c r="AG58" s="58">
        <v>140</v>
      </c>
      <c r="AH58" s="48">
        <f>+P58*AG58</f>
        <v>0</v>
      </c>
      <c r="AI58" s="48" t="e">
        <f>+AG58*#REF!</f>
        <v>#REF!</v>
      </c>
      <c r="AK58" s="44" t="e">
        <f>+IF(OR(#REF!="A",#REF!="B",#REF!="C",O58="A",O58="B",O58="C"),_xlfn.CEILING.PRECISE(#REF!*0.5,Z58),"0")</f>
        <v>#REF!</v>
      </c>
      <c r="AL58" t="e">
        <f>+AK58*AG58</f>
        <v>#REF!</v>
      </c>
      <c r="AM58" s="51" t="e">
        <f>+IF(OR(#REF!="A",#REF!="B",#REF!="C",O58="A",O58="B",O58="C"),_xlfn.CEILING.PRECISE(#REF!*0.7,Z58),"0")</f>
        <v>#REF!</v>
      </c>
      <c r="AN58" s="48" t="e">
        <f>+AM58*AG58</f>
        <v>#REF!</v>
      </c>
      <c r="AO58" s="44" t="e">
        <f>+IF(OR(#REF!="A",#REF!="B",#REF!="C",O58="A",O58="B",O58="C"),_xlfn.CEILING.PRECISE(#REF!*1,Z58),"0")</f>
        <v>#REF!</v>
      </c>
      <c r="AP58" s="48" t="e">
        <f>+AO58*$AG58</f>
        <v>#REF!</v>
      </c>
      <c r="AQ58" s="48" t="e">
        <f>+IF(OR(#REF!="A",#REF!="B",#REF!="C",O58="A",O58="B",O58="C"),_xlfn.CEILING.PRECISE(#REF!*1.33,Z58),"0")</f>
        <v>#REF!</v>
      </c>
      <c r="AR58" s="48" t="e">
        <f>+AQ58*$AG58</f>
        <v>#REF!</v>
      </c>
      <c r="AS58" s="48" t="e">
        <f>+#REF!*AG58</f>
        <v>#REF!</v>
      </c>
      <c r="AU58" s="52" t="e">
        <f>+AT58*#REF!</f>
        <v>#REF!</v>
      </c>
      <c r="AV58" s="52">
        <f>+AT58*M58</f>
        <v>0</v>
      </c>
      <c r="AW58" t="b">
        <f>+P58&gt;=T58</f>
        <v>1</v>
      </c>
    </row>
    <row r="59" spans="1:52" ht="12.75" customHeight="1" x14ac:dyDescent="0.2">
      <c r="A59" s="53" t="s">
        <v>673</v>
      </c>
      <c r="B59" s="79">
        <v>16371</v>
      </c>
      <c r="C59" s="1"/>
      <c r="D59" s="32" t="s">
        <v>613</v>
      </c>
      <c r="E59" s="47" t="str">
        <f>VLOOKUP(B59,[1]Análisis!$B$3:$F$2141,5,FALSE)</f>
        <v>Key</v>
      </c>
      <c r="F59" s="3">
        <v>11</v>
      </c>
      <c r="G59" s="3">
        <v>2</v>
      </c>
      <c r="H59" s="3">
        <v>0</v>
      </c>
      <c r="I59" s="3">
        <v>16</v>
      </c>
      <c r="J59" s="3">
        <f>VLOOKUP(B59,'Vta + Mov 80'!$A$3:$B$703,2,FALSE)</f>
        <v>10</v>
      </c>
      <c r="K59" s="3">
        <v>51</v>
      </c>
      <c r="L59" s="3">
        <f>VLOOKUP(B59,'Vta + Mov 80'!$A$3:$D$703,4,FALSE)</f>
        <v>3</v>
      </c>
      <c r="M59" s="7">
        <f>+AVERAGE(F59:K59)</f>
        <v>15</v>
      </c>
      <c r="N59" s="62">
        <f>+COUNTIF(F59:K59,"&gt;0")</f>
        <v>5</v>
      </c>
      <c r="O59" s="62" t="str">
        <f>+IF(N59&gt;=6,"A",IF(N59&gt;=5,"B",IF(N59&gt;=4,"C","F")))</f>
        <v>B</v>
      </c>
      <c r="P59" s="7">
        <v>1</v>
      </c>
      <c r="Q59" s="2">
        <v>0</v>
      </c>
      <c r="R59" s="2">
        <v>0</v>
      </c>
      <c r="S59" s="2">
        <v>0</v>
      </c>
      <c r="T59" s="2">
        <f>+IF(S59&gt;R59,S59,R59)</f>
        <v>0</v>
      </c>
      <c r="U59" s="2" t="e">
        <f>+((P59-T59)/#REF!)*30</f>
        <v>#REF!</v>
      </c>
      <c r="V59" s="2" t="e">
        <f>+((P59-T59+Q59)/#REF!)*30</f>
        <v>#REF!</v>
      </c>
      <c r="W59" s="2">
        <v>0</v>
      </c>
      <c r="X59" s="9">
        <v>12</v>
      </c>
      <c r="Y59" s="11">
        <f>+((P59-T59+Q59+X59)/M59)*30</f>
        <v>26</v>
      </c>
      <c r="Z59" s="5">
        <v>6</v>
      </c>
      <c r="AA59" s="86"/>
      <c r="AB59" s="74">
        <f>VLOOKUP(B59,[2]Hoja1!$A$2:$C$9041,3,FALSE)</f>
        <v>163.79</v>
      </c>
      <c r="AC59" s="76">
        <f>VLOOKUP(B59,'[3]listado de producto'!$A$7:$F$7046,6,FALSE)</f>
        <v>8</v>
      </c>
      <c r="AG59" s="58">
        <v>400.25</v>
      </c>
      <c r="AH59" s="48">
        <f>+P59*AG59</f>
        <v>400.25</v>
      </c>
      <c r="AI59" s="48" t="e">
        <f>+AG59*#REF!</f>
        <v>#REF!</v>
      </c>
      <c r="AK59" s="44" t="e">
        <f>+IF(OR(#REF!="A",#REF!="B",#REF!="C",O59="A",O59="B",O59="C"),_xlfn.CEILING.PRECISE(#REF!*0.5,Z59),"0")</f>
        <v>#REF!</v>
      </c>
      <c r="AL59" t="e">
        <f>+AK59*AG59</f>
        <v>#REF!</v>
      </c>
      <c r="AM59" s="51" t="e">
        <f>+IF(OR(#REF!="A",#REF!="B",#REF!="C",O59="A",O59="B",O59="C"),_xlfn.CEILING.PRECISE(#REF!*0.7,Z59),"0")</f>
        <v>#REF!</v>
      </c>
      <c r="AN59" s="48" t="e">
        <f>+AM59*AG59</f>
        <v>#REF!</v>
      </c>
      <c r="AO59" s="44" t="e">
        <f>+IF(OR(#REF!="A",#REF!="B",#REF!="C",O59="A",O59="B",O59="C"),_xlfn.CEILING.PRECISE(#REF!*1,Z59),"0")</f>
        <v>#REF!</v>
      </c>
      <c r="AP59" s="48" t="e">
        <f>+AO59*$AG59</f>
        <v>#REF!</v>
      </c>
      <c r="AQ59" s="48" t="e">
        <f>+IF(OR(#REF!="A",#REF!="B",#REF!="C",O59="A",O59="B",O59="C"),_xlfn.CEILING.PRECISE(#REF!*1.33,Z59),"0")</f>
        <v>#REF!</v>
      </c>
      <c r="AR59" s="48" t="e">
        <f>+AQ59*$AG59</f>
        <v>#REF!</v>
      </c>
      <c r="AS59" s="48" t="e">
        <f>+#REF!*AG59</f>
        <v>#REF!</v>
      </c>
      <c r="AU59" s="52"/>
      <c r="AV59" s="52"/>
    </row>
    <row r="60" spans="1:52" ht="12.75" customHeight="1" x14ac:dyDescent="0.2">
      <c r="B60" s="79">
        <v>4854</v>
      </c>
      <c r="C60" s="1"/>
      <c r="D60" s="32" t="s">
        <v>693</v>
      </c>
      <c r="E60" s="47" t="str">
        <f>VLOOKUP(B60,[1]Análisis!$B$3:$F$2141,5,FALSE)</f>
        <v>Key</v>
      </c>
      <c r="F60" s="3">
        <v>7</v>
      </c>
      <c r="G60" s="3">
        <v>0</v>
      </c>
      <c r="H60" s="3">
        <v>0</v>
      </c>
      <c r="I60" s="3">
        <v>0</v>
      </c>
      <c r="J60" s="3">
        <f>VLOOKUP(B60,'Vta + Mov 80'!$A$3:$B$703,2,FALSE)</f>
        <v>6</v>
      </c>
      <c r="K60" s="3">
        <v>0</v>
      </c>
      <c r="L60" s="3">
        <f>VLOOKUP(B60,'Vta + Mov 80'!$A$3:$D$703,4,FALSE)</f>
        <v>0</v>
      </c>
      <c r="M60" s="7">
        <f>+AVERAGE(F60:K60)</f>
        <v>2.1666666666666665</v>
      </c>
      <c r="N60" s="62">
        <f>+COUNTIF(F60:K60,"&gt;0")</f>
        <v>2</v>
      </c>
      <c r="O60" s="62" t="str">
        <f>+IF(N60&gt;=6,"A",IF(N60&gt;=5,"B",IF(N60&gt;=4,"C","F")))</f>
        <v>F</v>
      </c>
      <c r="P60" s="7">
        <v>0</v>
      </c>
      <c r="Q60" s="2">
        <v>0</v>
      </c>
      <c r="R60" s="2">
        <v>0</v>
      </c>
      <c r="S60" s="2">
        <v>0</v>
      </c>
      <c r="T60" s="2">
        <f>+IF(S60&gt;R60,S60,R60)</f>
        <v>0</v>
      </c>
      <c r="U60" s="2" t="e">
        <f>+((P60-T60)/#REF!)*30</f>
        <v>#REF!</v>
      </c>
      <c r="V60" s="2" t="e">
        <f>+((P60-T60+Q60)/#REF!)*30</f>
        <v>#REF!</v>
      </c>
      <c r="W60" s="2">
        <v>0</v>
      </c>
      <c r="X60" s="9"/>
      <c r="Y60" s="11">
        <f>+((P60-T60+Q60+X60)/M60)*30</f>
        <v>0</v>
      </c>
      <c r="Z60" s="5">
        <v>12</v>
      </c>
      <c r="AA60" s="46"/>
      <c r="AB60" s="74">
        <f>VLOOKUP(B60,[2]Hoja1!$A$2:$C$9041,3,FALSE)</f>
        <v>20.64</v>
      </c>
      <c r="AC60" s="76">
        <f>VLOOKUP(B60,'[3]listado de producto'!$A$7:$F$7046,6,FALSE)</f>
        <v>8</v>
      </c>
      <c r="AG60" s="58">
        <v>379.95001220703102</v>
      </c>
      <c r="AH60" s="48">
        <f>+P60*AG60</f>
        <v>0</v>
      </c>
      <c r="AI60" s="48" t="e">
        <f>+AG60*#REF!</f>
        <v>#REF!</v>
      </c>
      <c r="AK60" s="44" t="e">
        <f>+IF(OR(#REF!="A",#REF!="B",#REF!="C",O60="A",O60="B",O60="C"),_xlfn.CEILING.PRECISE(#REF!*0.5,Z60),"0")</f>
        <v>#REF!</v>
      </c>
      <c r="AL60" t="e">
        <f>+AK60*AG60</f>
        <v>#REF!</v>
      </c>
      <c r="AM60" s="51" t="e">
        <f>+IF(OR(#REF!="A",#REF!="B",#REF!="C",O60="A",O60="B",O60="C"),_xlfn.CEILING.PRECISE(#REF!*0.7,Z60),"0")</f>
        <v>#REF!</v>
      </c>
      <c r="AN60" s="48" t="e">
        <f>+AM60*AG60</f>
        <v>#REF!</v>
      </c>
      <c r="AO60" s="44" t="e">
        <f>+IF(OR(#REF!="A",#REF!="B",#REF!="C",O60="A",O60="B",O60="C"),_xlfn.CEILING.PRECISE(#REF!*1,Z60),"0")</f>
        <v>#REF!</v>
      </c>
      <c r="AP60" s="48" t="e">
        <f>+AO60*$AG60</f>
        <v>#REF!</v>
      </c>
      <c r="AQ60" s="48" t="e">
        <f>+IF(OR(#REF!="A",#REF!="B",#REF!="C",O60="A",O60="B",O60="C"),_xlfn.CEILING.PRECISE(#REF!*1.33,Z60),"0")</f>
        <v>#REF!</v>
      </c>
      <c r="AR60" s="48" t="e">
        <f>+AQ60*$AG60</f>
        <v>#REF!</v>
      </c>
      <c r="AS60" s="48" t="e">
        <f>+#REF!*AG60</f>
        <v>#REF!</v>
      </c>
      <c r="AU60" s="52"/>
      <c r="AV60" s="52"/>
      <c r="AW60" t="b">
        <f>+P60&gt;=T60</f>
        <v>1</v>
      </c>
      <c r="AZ60" s="49"/>
    </row>
    <row r="61" spans="1:52" ht="12.75" customHeight="1" x14ac:dyDescent="0.2">
      <c r="B61" s="79">
        <v>4858</v>
      </c>
      <c r="C61" s="1"/>
      <c r="D61" s="32" t="s">
        <v>240</v>
      </c>
      <c r="E61" s="47" t="str">
        <f>VLOOKUP(B61,[1]Análisis!$B$3:$F$2141,5,FALSE)</f>
        <v>Key</v>
      </c>
      <c r="F61" s="3">
        <v>10</v>
      </c>
      <c r="G61" s="3">
        <v>0</v>
      </c>
      <c r="H61" s="3">
        <v>0</v>
      </c>
      <c r="I61" s="3">
        <v>0</v>
      </c>
      <c r="J61" s="3">
        <f>VLOOKUP(B61,'Vta + Mov 80'!$A$3:$B$703,2,FALSE)</f>
        <v>0</v>
      </c>
      <c r="K61" s="3">
        <v>0</v>
      </c>
      <c r="L61" s="3">
        <f>VLOOKUP(B61,'Vta + Mov 80'!$A$3:$D$703,4,FALSE)</f>
        <v>0</v>
      </c>
      <c r="M61" s="7">
        <f>+AVERAGE(F61:K61)</f>
        <v>1.6666666666666667</v>
      </c>
      <c r="N61" s="62">
        <f>+COUNTIF(F61:K61,"&gt;0")</f>
        <v>1</v>
      </c>
      <c r="O61" s="62" t="str">
        <f>+IF(N61&gt;=6,"A",IF(N61&gt;=5,"B",IF(N61&gt;=4,"C","F")))</f>
        <v>F</v>
      </c>
      <c r="P61" s="7">
        <v>0</v>
      </c>
      <c r="Q61" s="2">
        <v>0</v>
      </c>
      <c r="R61" s="2">
        <v>0</v>
      </c>
      <c r="S61" s="2">
        <v>0</v>
      </c>
      <c r="T61" s="2">
        <f>+IF(S61&gt;R61,S61,R61)</f>
        <v>0</v>
      </c>
      <c r="U61" s="2" t="e">
        <f>+((P61-T61)/#REF!)*30</f>
        <v>#REF!</v>
      </c>
      <c r="V61" s="2" t="e">
        <f>+((P61-T61+Q61)/#REF!)*30</f>
        <v>#REF!</v>
      </c>
      <c r="W61" s="2">
        <v>0</v>
      </c>
      <c r="X61" s="9"/>
      <c r="Y61" s="11">
        <f>+((P61-T61+Q61+X61)/M61)*30</f>
        <v>0</v>
      </c>
      <c r="Z61" s="5">
        <v>10</v>
      </c>
      <c r="AA61" s="83"/>
      <c r="AB61" s="74">
        <f>VLOOKUP(B61,[2]Hoja1!$A$2:$C$9041,3,FALSE)</f>
        <v>96.81</v>
      </c>
      <c r="AC61" s="76">
        <f>VLOOKUP(B61,'[3]listado de producto'!$A$7:$F$7046,6,FALSE)</f>
        <v>8</v>
      </c>
      <c r="AG61" s="58">
        <v>167.85000610351599</v>
      </c>
      <c r="AH61" s="48">
        <f>+P61*AG61</f>
        <v>0</v>
      </c>
      <c r="AI61" s="48" t="e">
        <f>+AG61*#REF!</f>
        <v>#REF!</v>
      </c>
      <c r="AK61" s="44" t="e">
        <f>+IF(OR(#REF!="A",#REF!="B",#REF!="C",O61="A",O61="B",O61="C"),_xlfn.CEILING.PRECISE(#REF!*0.5,Z61),"0")</f>
        <v>#REF!</v>
      </c>
      <c r="AL61" t="e">
        <f>+AK61*AG61</f>
        <v>#REF!</v>
      </c>
      <c r="AM61" s="51" t="e">
        <f>+IF(OR(#REF!="A",#REF!="B",#REF!="C",O61="A",O61="B",O61="C"),_xlfn.CEILING.PRECISE(#REF!*0.7,Z61),"0")</f>
        <v>#REF!</v>
      </c>
      <c r="AN61" s="48" t="e">
        <f>+AM61*AG61</f>
        <v>#REF!</v>
      </c>
      <c r="AO61" s="44" t="e">
        <f>+IF(OR(#REF!="A",#REF!="B",#REF!="C",O61="A",O61="B",O61="C"),_xlfn.CEILING.PRECISE(#REF!*1,Z61),"0")</f>
        <v>#REF!</v>
      </c>
      <c r="AP61" s="48" t="e">
        <f>+AO61*$AG61</f>
        <v>#REF!</v>
      </c>
      <c r="AQ61" s="48" t="e">
        <f>+IF(OR(#REF!="A",#REF!="B",#REF!="C",O61="A",O61="B",O61="C"),_xlfn.CEILING.PRECISE(#REF!*1.33,Z61),"0")</f>
        <v>#REF!</v>
      </c>
      <c r="AR61" s="48" t="e">
        <f>+AQ61*$AG61</f>
        <v>#REF!</v>
      </c>
      <c r="AS61" s="48" t="e">
        <f>+#REF!*AG61</f>
        <v>#REF!</v>
      </c>
      <c r="AU61" s="52" t="e">
        <f>+AT61*#REF!</f>
        <v>#REF!</v>
      </c>
      <c r="AV61" s="52">
        <f>+AT61*M61</f>
        <v>0</v>
      </c>
      <c r="AW61" t="b">
        <f>+P61&gt;=T61</f>
        <v>1</v>
      </c>
    </row>
    <row r="62" spans="1:52" ht="12.75" customHeight="1" x14ac:dyDescent="0.2">
      <c r="B62" s="79">
        <v>5917</v>
      </c>
      <c r="C62" s="1"/>
      <c r="D62" s="32" t="s">
        <v>744</v>
      </c>
      <c r="E62" s="47" t="str">
        <f>VLOOKUP(B62,[1]Análisis!$B$3:$F$2141,5,FALSE)</f>
        <v>Key</v>
      </c>
      <c r="F62" s="3">
        <v>0</v>
      </c>
      <c r="G62" s="3">
        <v>0</v>
      </c>
      <c r="H62" s="3">
        <v>12</v>
      </c>
      <c r="I62" s="3">
        <v>0</v>
      </c>
      <c r="J62" s="3">
        <f>VLOOKUP(B62,'Vta + Mov 80'!$A$3:$B$703,2,FALSE)</f>
        <v>4</v>
      </c>
      <c r="K62" s="3">
        <v>0</v>
      </c>
      <c r="L62" s="3">
        <f>VLOOKUP(B62,'Vta + Mov 80'!$A$3:$D$703,4,FALSE)</f>
        <v>0</v>
      </c>
      <c r="M62" s="7">
        <f>+AVERAGE(F62:K62)</f>
        <v>2.6666666666666665</v>
      </c>
      <c r="N62" s="62">
        <f>+COUNTIF(F62:K62,"&gt;0")</f>
        <v>2</v>
      </c>
      <c r="O62" s="62" t="str">
        <f>+IF(N62&gt;=6,"A",IF(N62&gt;=5,"B",IF(N62&gt;=4,"C","F")))</f>
        <v>F</v>
      </c>
      <c r="P62" s="7">
        <v>0</v>
      </c>
      <c r="Q62" s="2">
        <v>0</v>
      </c>
      <c r="R62" s="2">
        <v>0</v>
      </c>
      <c r="S62" s="2">
        <v>0</v>
      </c>
      <c r="T62" s="2">
        <f>+IF(S62&gt;R62,S62,R62)</f>
        <v>0</v>
      </c>
      <c r="U62" s="2" t="e">
        <f>+((P62-T62)/#REF!)*30</f>
        <v>#REF!</v>
      </c>
      <c r="V62" s="2" t="e">
        <f>+((P62-T62+Q62)/#REF!)*30</f>
        <v>#REF!</v>
      </c>
      <c r="W62" s="2">
        <v>0</v>
      </c>
      <c r="X62" s="9"/>
      <c r="Y62" s="11">
        <f>+((P62-T62+Q62+X62)/M62)*30</f>
        <v>0</v>
      </c>
      <c r="Z62" s="5">
        <v>12</v>
      </c>
      <c r="AA62" s="46"/>
      <c r="AB62" s="74">
        <f>VLOOKUP(B62,[2]Hoja1!$A$2:$C$9041,3,FALSE)</f>
        <v>30.34</v>
      </c>
      <c r="AC62" s="76">
        <f>VLOOKUP(B62,'[3]listado de producto'!$A$7:$F$7046,6,FALSE)</f>
        <v>21</v>
      </c>
      <c r="AG62" s="58">
        <v>147.5</v>
      </c>
      <c r="AH62" s="48">
        <f>+P62*AG62</f>
        <v>0</v>
      </c>
      <c r="AI62" s="48" t="e">
        <f>+AG62*#REF!</f>
        <v>#REF!</v>
      </c>
      <c r="AK62" s="44" t="e">
        <f>+IF(OR(#REF!="A",#REF!="B",#REF!="C",O62="A",O62="B",O62="C"),_xlfn.CEILING.PRECISE(#REF!*0.5,Z62),"0")</f>
        <v>#REF!</v>
      </c>
      <c r="AL62" t="e">
        <f>+AK62*AG62</f>
        <v>#REF!</v>
      </c>
      <c r="AM62" s="51" t="e">
        <f>+IF(OR(#REF!="A",#REF!="B",#REF!="C",O62="A",O62="B",O62="C"),_xlfn.CEILING.PRECISE(#REF!*0.7,Z62),"0")</f>
        <v>#REF!</v>
      </c>
      <c r="AN62" s="48" t="e">
        <f>+AM62*AG62</f>
        <v>#REF!</v>
      </c>
      <c r="AO62" s="44" t="e">
        <f>+IF(OR(#REF!="A",#REF!="B",#REF!="C",O62="A",O62="B",O62="C"),_xlfn.CEILING.PRECISE(#REF!*1,Z62),"0")</f>
        <v>#REF!</v>
      </c>
      <c r="AP62" s="48" t="e">
        <f>+AO62*$AG62</f>
        <v>#REF!</v>
      </c>
      <c r="AQ62" s="48" t="e">
        <f>+IF(OR(#REF!="A",#REF!="B",#REF!="C",O62="A",O62="B",O62="C"),_xlfn.CEILING.PRECISE(#REF!*1.33,Z62),"0")</f>
        <v>#REF!</v>
      </c>
      <c r="AR62" s="48" t="e">
        <f>+AQ62*$AG62</f>
        <v>#REF!</v>
      </c>
      <c r="AS62" s="48" t="e">
        <f>+#REF!*AG62</f>
        <v>#REF!</v>
      </c>
      <c r="AU62" s="52" t="e">
        <f>+AT62*#REF!</f>
        <v>#REF!</v>
      </c>
      <c r="AV62" s="52">
        <f>+AT62*M62</f>
        <v>0</v>
      </c>
      <c r="AW62" t="b">
        <f>+P62&gt;=T62</f>
        <v>1</v>
      </c>
      <c r="AZ62" s="49"/>
    </row>
    <row r="63" spans="1:52" ht="12.75" customHeight="1" x14ac:dyDescent="0.2">
      <c r="B63" s="79">
        <v>5991</v>
      </c>
      <c r="C63" s="1"/>
      <c r="D63" s="32" t="s">
        <v>754</v>
      </c>
      <c r="E63" s="47" t="str">
        <f>VLOOKUP(B63,[1]Análisis!$B$3:$F$2141,5,FALSE)</f>
        <v>Key</v>
      </c>
      <c r="F63" s="3">
        <v>96</v>
      </c>
      <c r="G63" s="3">
        <v>0</v>
      </c>
      <c r="H63" s="3">
        <v>0</v>
      </c>
      <c r="I63" s="3">
        <v>0</v>
      </c>
      <c r="J63" s="3">
        <f>VLOOKUP(B63,'Vta + Mov 80'!$A$3:$B$703,2,FALSE)</f>
        <v>0</v>
      </c>
      <c r="K63" s="3">
        <v>0</v>
      </c>
      <c r="L63" s="3">
        <f>VLOOKUP(B63,'Vta + Mov 80'!$A$3:$D$703,4,FALSE)</f>
        <v>0</v>
      </c>
      <c r="M63" s="7">
        <f>+AVERAGE(F63:K63)</f>
        <v>16</v>
      </c>
      <c r="N63" s="62">
        <f>+COUNTIF(F63:K63,"&gt;0")</f>
        <v>1</v>
      </c>
      <c r="O63" s="62" t="str">
        <f>+IF(N63&gt;=6,"A",IF(N63&gt;=5,"B",IF(N63&gt;=4,"C","F")))</f>
        <v>F</v>
      </c>
      <c r="P63" s="7">
        <v>0</v>
      </c>
      <c r="Q63" s="2">
        <v>0</v>
      </c>
      <c r="R63" s="2">
        <v>0</v>
      </c>
      <c r="S63" s="2">
        <v>0</v>
      </c>
      <c r="T63" s="2">
        <f>+IF(S63&gt;R63,S63,R63)</f>
        <v>0</v>
      </c>
      <c r="U63" s="2" t="e">
        <f>+((P63-T63)/#REF!)*30</f>
        <v>#REF!</v>
      </c>
      <c r="V63" s="2" t="e">
        <f>+((P63-T63+Q63)/#REF!)*30</f>
        <v>#REF!</v>
      </c>
      <c r="W63" s="2">
        <v>0</v>
      </c>
      <c r="X63" s="9"/>
      <c r="Y63" s="11">
        <f>+((P63-T63+Q63+X63)/M63)*30</f>
        <v>0</v>
      </c>
      <c r="Z63" s="5" t="e">
        <v>#N/A</v>
      </c>
      <c r="AA63" s="46"/>
      <c r="AB63" s="74">
        <f>VLOOKUP(B63,[2]Hoja1!$A$2:$C$9041,3,FALSE)</f>
        <v>14.24</v>
      </c>
      <c r="AC63" s="76" t="e">
        <f>VLOOKUP(B63,'[3]listado de producto'!$A$7:$F$7046,6,FALSE)</f>
        <v>#N/A</v>
      </c>
      <c r="AG63" s="58">
        <v>359</v>
      </c>
      <c r="AH63" s="48">
        <f>+P63*AG63</f>
        <v>0</v>
      </c>
      <c r="AI63" s="48" t="e">
        <f>+AG63*#REF!</f>
        <v>#REF!</v>
      </c>
      <c r="AK63" s="44" t="e">
        <f>+IF(OR(#REF!="A",#REF!="B",#REF!="C",O63="A",O63="B",O63="C"),_xlfn.CEILING.PRECISE(#REF!*0.5,Z63),"0")</f>
        <v>#REF!</v>
      </c>
      <c r="AL63" t="e">
        <f>+AK63*AG63</f>
        <v>#REF!</v>
      </c>
      <c r="AM63" s="51" t="e">
        <f>+IF(OR(#REF!="A",#REF!="B",#REF!="C",O63="A",O63="B",O63="C"),_xlfn.CEILING.PRECISE(#REF!*0.7,Z63),"0")</f>
        <v>#REF!</v>
      </c>
      <c r="AN63" s="48" t="e">
        <f>+AM63*AG63</f>
        <v>#REF!</v>
      </c>
      <c r="AO63" s="44" t="e">
        <f>+IF(OR(#REF!="A",#REF!="B",#REF!="C",O63="A",O63="B",O63="C"),_xlfn.CEILING.PRECISE(#REF!*1,Z63),"0")</f>
        <v>#REF!</v>
      </c>
      <c r="AP63" s="48" t="e">
        <f>+AO63*$AG63</f>
        <v>#REF!</v>
      </c>
      <c r="AQ63" s="48" t="e">
        <f>+IF(OR(#REF!="A",#REF!="B",#REF!="C",O63="A",O63="B",O63="C"),_xlfn.CEILING.PRECISE(#REF!*1.33,Z63),"0")</f>
        <v>#REF!</v>
      </c>
      <c r="AR63" s="48" t="e">
        <f>+AQ63*$AG63</f>
        <v>#REF!</v>
      </c>
      <c r="AS63" s="48" t="e">
        <f>+#REF!*AG63</f>
        <v>#REF!</v>
      </c>
      <c r="AU63" s="52"/>
      <c r="AV63" s="52"/>
      <c r="AW63" t="b">
        <f>+P63&gt;=T63</f>
        <v>1</v>
      </c>
    </row>
    <row r="64" spans="1:52" ht="12.75" customHeight="1" x14ac:dyDescent="0.2">
      <c r="B64" s="79">
        <v>6629</v>
      </c>
      <c r="C64" s="1"/>
      <c r="D64" s="32" t="s">
        <v>314</v>
      </c>
      <c r="E64" s="47" t="str">
        <f>VLOOKUP(B64,[1]Análisis!$B$3:$F$2141,5,FALSE)</f>
        <v>Key</v>
      </c>
      <c r="F64" s="3">
        <v>4</v>
      </c>
      <c r="G64" s="3">
        <v>0</v>
      </c>
      <c r="H64" s="3">
        <v>0</v>
      </c>
      <c r="I64" s="3">
        <v>0</v>
      </c>
      <c r="J64" s="3">
        <f>VLOOKUP(B64,'Vta + Mov 80'!$A$3:$B$703,2,FALSE)</f>
        <v>0</v>
      </c>
      <c r="K64" s="3">
        <v>0</v>
      </c>
      <c r="L64" s="3">
        <f>VLOOKUP(B64,'Vta + Mov 80'!$A$3:$D$703,4,FALSE)</f>
        <v>0</v>
      </c>
      <c r="M64" s="7">
        <f>+AVERAGE(F64:K64)</f>
        <v>0.66666666666666663</v>
      </c>
      <c r="N64" s="62">
        <f>+COUNTIF(F64:K64,"&gt;0")</f>
        <v>1</v>
      </c>
      <c r="O64" s="62" t="str">
        <f>+IF(N64&gt;=6,"A",IF(N64&gt;=5,"B",IF(N64&gt;=4,"C","F")))</f>
        <v>F</v>
      </c>
      <c r="P64" s="7">
        <v>0</v>
      </c>
      <c r="Q64" s="2">
        <v>0</v>
      </c>
      <c r="R64" s="2">
        <v>0</v>
      </c>
      <c r="S64" s="2">
        <v>0</v>
      </c>
      <c r="T64" s="2">
        <f>+IF(S64&gt;R64,S64,R64)</f>
        <v>0</v>
      </c>
      <c r="U64" s="2" t="e">
        <f>+((P64-T64)/#REF!)*30</f>
        <v>#REF!</v>
      </c>
      <c r="V64" s="2" t="e">
        <f>+((P64-T64+Q64)/#REF!)*30</f>
        <v>#REF!</v>
      </c>
      <c r="W64" s="2">
        <v>0</v>
      </c>
      <c r="X64" s="9"/>
      <c r="Y64" s="11">
        <f>+((P64-T64+Q64+X64)/M64)*30</f>
        <v>0</v>
      </c>
      <c r="Z64" s="5">
        <v>1</v>
      </c>
      <c r="AA64" s="46"/>
      <c r="AB64" s="74">
        <f>VLOOKUP(B64,[2]Hoja1!$A$2:$C$9041,3,FALSE)</f>
        <v>352.36</v>
      </c>
      <c r="AC64" s="76">
        <f>VLOOKUP(B64,'[3]listado de producto'!$A$7:$F$7046,6,FALSE)</f>
        <v>8</v>
      </c>
      <c r="AG64" s="58">
        <v>56</v>
      </c>
      <c r="AH64" s="48">
        <f>+P64*AG64</f>
        <v>0</v>
      </c>
      <c r="AI64" s="48" t="e">
        <f>+AG64*#REF!</f>
        <v>#REF!</v>
      </c>
      <c r="AK64" s="44" t="e">
        <f>+IF(OR(#REF!="A",#REF!="B",#REF!="C",O64="A",O64="B",O64="C"),_xlfn.CEILING.PRECISE(#REF!*0.5,Z64),"0")</f>
        <v>#REF!</v>
      </c>
      <c r="AL64" t="e">
        <f>+AK64*AG64</f>
        <v>#REF!</v>
      </c>
      <c r="AM64" s="51" t="e">
        <f>+IF(OR(#REF!="A",#REF!="B",#REF!="C",O64="A",O64="B",O64="C"),_xlfn.CEILING.PRECISE(#REF!*0.7,Z64),"0")</f>
        <v>#REF!</v>
      </c>
      <c r="AN64" s="48" t="e">
        <f>+AM64*AG64</f>
        <v>#REF!</v>
      </c>
      <c r="AO64" s="44" t="e">
        <f>+IF(OR(#REF!="A",#REF!="B",#REF!="C",O64="A",O64="B",O64="C"),_xlfn.CEILING.PRECISE(#REF!*1,Z64),"0")</f>
        <v>#REF!</v>
      </c>
      <c r="AP64" s="48" t="e">
        <f>+AO64*$AG64</f>
        <v>#REF!</v>
      </c>
      <c r="AQ64" s="48" t="e">
        <f>+IF(OR(#REF!="A",#REF!="B",#REF!="C",O64="A",O64="B",O64="C"),_xlfn.CEILING.PRECISE(#REF!*1.33,Z64),"0")</f>
        <v>#REF!</v>
      </c>
      <c r="AR64" s="48" t="e">
        <f>+AQ64*$AG64</f>
        <v>#REF!</v>
      </c>
      <c r="AS64" s="48" t="e">
        <f>+#REF!*AG64</f>
        <v>#REF!</v>
      </c>
      <c r="AU64" s="52" t="e">
        <f>+AT64*#REF!</f>
        <v>#REF!</v>
      </c>
      <c r="AV64" s="52">
        <f>+AT64*M64</f>
        <v>0</v>
      </c>
      <c r="AW64" t="b">
        <f>+P64&gt;=T64</f>
        <v>1</v>
      </c>
    </row>
    <row r="65" spans="1:52" ht="12.75" customHeight="1" x14ac:dyDescent="0.2">
      <c r="B65" s="79">
        <v>6699</v>
      </c>
      <c r="C65" s="1"/>
      <c r="D65" s="32" t="s">
        <v>321</v>
      </c>
      <c r="E65" s="47" t="str">
        <f>VLOOKUP(B65,[1]Análisis!$B$3:$F$2141,5,FALSE)</f>
        <v>Key</v>
      </c>
      <c r="F65" s="3">
        <v>2</v>
      </c>
      <c r="G65" s="3">
        <v>0</v>
      </c>
      <c r="H65" s="3">
        <v>2</v>
      </c>
      <c r="I65" s="3">
        <v>0</v>
      </c>
      <c r="J65" s="3">
        <f>VLOOKUP(B65,'Vta + Mov 80'!$A$3:$B$703,2,FALSE)</f>
        <v>0</v>
      </c>
      <c r="K65" s="3">
        <v>0</v>
      </c>
      <c r="L65" s="3">
        <f>VLOOKUP(B65,'Vta + Mov 80'!$A$3:$D$703,4,FALSE)</f>
        <v>0</v>
      </c>
      <c r="M65" s="7">
        <f>+AVERAGE(F65:K65)</f>
        <v>0.66666666666666663</v>
      </c>
      <c r="N65" s="62">
        <f>+COUNTIF(F65:K65,"&gt;0")</f>
        <v>2</v>
      </c>
      <c r="O65" s="62" t="str">
        <f>+IF(N65&gt;=6,"A",IF(N65&gt;=5,"B",IF(N65&gt;=4,"C","F")))</f>
        <v>F</v>
      </c>
      <c r="P65" s="7">
        <v>0</v>
      </c>
      <c r="Q65" s="2">
        <v>0</v>
      </c>
      <c r="R65" s="2">
        <v>0</v>
      </c>
      <c r="S65" s="2">
        <v>0</v>
      </c>
      <c r="T65" s="2">
        <f>+IF(S65&gt;R65,S65,R65)</f>
        <v>0</v>
      </c>
      <c r="U65" s="2" t="e">
        <f>+((P65-T65)/#REF!)*30</f>
        <v>#REF!</v>
      </c>
      <c r="V65" s="2" t="e">
        <f>+((P65-T65+Q65)/#REF!)*30</f>
        <v>#REF!</v>
      </c>
      <c r="W65" s="2">
        <v>0</v>
      </c>
      <c r="X65" s="9"/>
      <c r="Y65" s="11">
        <f>+((P65-T65+Q65+X65)/M65)*30</f>
        <v>0</v>
      </c>
      <c r="Z65" s="5">
        <v>1</v>
      </c>
      <c r="AA65" s="46"/>
      <c r="AB65" s="74">
        <f>VLOOKUP(B65,[2]Hoja1!$A$2:$C$9041,3,FALSE)</f>
        <v>242.85</v>
      </c>
      <c r="AC65" s="76">
        <f>VLOOKUP(B65,'[3]listado de producto'!$A$7:$F$7046,6,FALSE)</f>
        <v>21</v>
      </c>
      <c r="AG65" s="58">
        <v>13.5</v>
      </c>
      <c r="AH65" s="48">
        <f>+P65*AG65</f>
        <v>0</v>
      </c>
      <c r="AI65" s="48" t="e">
        <f>+AG65*#REF!</f>
        <v>#REF!</v>
      </c>
      <c r="AK65" s="44" t="e">
        <f>+IF(OR(#REF!="A",#REF!="B",#REF!="C",O65="A",O65="B",O65="C"),_xlfn.CEILING.PRECISE(#REF!*0.5,Z65),"0")</f>
        <v>#REF!</v>
      </c>
      <c r="AL65" t="e">
        <f>+AK65*AG65</f>
        <v>#REF!</v>
      </c>
      <c r="AM65" s="51" t="e">
        <f>+IF(OR(#REF!="A",#REF!="B",#REF!="C",O65="A",O65="B",O65="C"),_xlfn.CEILING.PRECISE(#REF!*0.7,Z65),"0")</f>
        <v>#REF!</v>
      </c>
      <c r="AN65" s="48" t="e">
        <f>+AM65*AG65</f>
        <v>#REF!</v>
      </c>
      <c r="AO65" s="44" t="e">
        <f>+IF(OR(#REF!="A",#REF!="B",#REF!="C",O65="A",O65="B",O65="C"),_xlfn.CEILING.PRECISE(#REF!*1,Z65),"0")</f>
        <v>#REF!</v>
      </c>
      <c r="AP65" s="48" t="e">
        <f>+AO65*$AG65</f>
        <v>#REF!</v>
      </c>
      <c r="AQ65" s="48" t="e">
        <f>+IF(OR(#REF!="A",#REF!="B",#REF!="C",O65="A",O65="B",O65="C"),_xlfn.CEILING.PRECISE(#REF!*1.33,Z65),"0")</f>
        <v>#REF!</v>
      </c>
      <c r="AR65" s="48" t="e">
        <f>+AQ65*$AG65</f>
        <v>#REF!</v>
      </c>
      <c r="AS65" s="48" t="e">
        <f>+#REF!*AG65</f>
        <v>#REF!</v>
      </c>
      <c r="AT65" s="58">
        <v>1</v>
      </c>
      <c r="AU65" s="52" t="e">
        <f>+AT65*#REF!</f>
        <v>#REF!</v>
      </c>
      <c r="AV65" s="52">
        <f>+AT65*M65</f>
        <v>0.66666666666666663</v>
      </c>
      <c r="AW65" t="b">
        <f>+P65&gt;=T65</f>
        <v>1</v>
      </c>
      <c r="AZ65" s="49"/>
    </row>
    <row r="66" spans="1:52" ht="12.75" customHeight="1" x14ac:dyDescent="0.2">
      <c r="B66" s="79">
        <v>6853</v>
      </c>
      <c r="C66" s="1"/>
      <c r="D66" s="32" t="s">
        <v>745</v>
      </c>
      <c r="E66" s="47" t="str">
        <f>VLOOKUP(B66,[1]Análisis!$B$3:$F$2141,5,FALSE)</f>
        <v>Key</v>
      </c>
      <c r="F66" s="3">
        <v>2</v>
      </c>
      <c r="G66" s="3">
        <v>1</v>
      </c>
      <c r="H66" s="3">
        <v>0</v>
      </c>
      <c r="I66" s="3">
        <v>0</v>
      </c>
      <c r="J66" s="3">
        <f>VLOOKUP(B66,'Vta + Mov 80'!$A$3:$B$703,2,FALSE)</f>
        <v>0</v>
      </c>
      <c r="K66" s="3">
        <v>0</v>
      </c>
      <c r="L66" s="3">
        <f>VLOOKUP(B66,'Vta + Mov 80'!$A$3:$D$703,4,FALSE)</f>
        <v>0</v>
      </c>
      <c r="M66" s="7">
        <f>+AVERAGE(F66:K66)</f>
        <v>0.5</v>
      </c>
      <c r="N66" s="62">
        <f>+COUNTIF(F66:K66,"&gt;0")</f>
        <v>2</v>
      </c>
      <c r="O66" s="62" t="str">
        <f>+IF(N66&gt;=6,"A",IF(N66&gt;=5,"B",IF(N66&gt;=4,"C","F")))</f>
        <v>F</v>
      </c>
      <c r="P66" s="7">
        <v>0</v>
      </c>
      <c r="Q66" s="2">
        <v>0</v>
      </c>
      <c r="R66" s="2">
        <v>0</v>
      </c>
      <c r="S66" s="2">
        <v>0</v>
      </c>
      <c r="T66" s="2">
        <f>+IF(S66&gt;R66,S66,R66)</f>
        <v>0</v>
      </c>
      <c r="U66" s="2" t="e">
        <f>+((P66-T66)/#REF!)*30</f>
        <v>#REF!</v>
      </c>
      <c r="V66" s="2" t="e">
        <f>+((P66-T66+Q66)/#REF!)*30</f>
        <v>#REF!</v>
      </c>
      <c r="W66" s="2">
        <v>0</v>
      </c>
      <c r="X66" s="9"/>
      <c r="Y66" s="11">
        <f>+((P66-T66+Q66+X66)/M66)*30</f>
        <v>0</v>
      </c>
      <c r="Z66" s="5">
        <v>4</v>
      </c>
      <c r="AA66" s="46"/>
      <c r="AB66" s="74">
        <f>VLOOKUP(B66,[2]Hoja1!$A$2:$C$9041,3,FALSE)</f>
        <v>60.46</v>
      </c>
      <c r="AC66" s="76">
        <f>VLOOKUP(B66,'[3]listado de producto'!$A$7:$F$7046,6,FALSE)</f>
        <v>8</v>
      </c>
      <c r="AG66" s="58">
        <v>12.5</v>
      </c>
      <c r="AH66" s="48">
        <f>+P66*AG66</f>
        <v>0</v>
      </c>
      <c r="AI66" s="48" t="e">
        <f>+AG66*#REF!</f>
        <v>#REF!</v>
      </c>
      <c r="AK66" s="44" t="e">
        <f>+IF(OR(#REF!="A",#REF!="B",#REF!="C",O66="A",O66="B",O66="C"),_xlfn.CEILING.PRECISE(#REF!*0.5,Z66),"0")</f>
        <v>#REF!</v>
      </c>
      <c r="AL66" t="e">
        <f>+AK66*AG66</f>
        <v>#REF!</v>
      </c>
      <c r="AM66" s="51" t="e">
        <f>+IF(OR(#REF!="A",#REF!="B",#REF!="C",O66="A",O66="B",O66="C"),_xlfn.CEILING.PRECISE(#REF!*0.7,Z66),"0")</f>
        <v>#REF!</v>
      </c>
      <c r="AN66" s="48" t="e">
        <f>+AM66*AG66</f>
        <v>#REF!</v>
      </c>
      <c r="AO66" s="44" t="e">
        <f>+IF(OR(#REF!="A",#REF!="B",#REF!="C",O66="A",O66="B",O66="C"),_xlfn.CEILING.PRECISE(#REF!*1,Z66),"0")</f>
        <v>#REF!</v>
      </c>
      <c r="AP66" s="48" t="e">
        <f>+AO66*$AG66</f>
        <v>#REF!</v>
      </c>
      <c r="AQ66" s="48" t="e">
        <f>+IF(OR(#REF!="A",#REF!="B",#REF!="C",O66="A",O66="B",O66="C"),_xlfn.CEILING.PRECISE(#REF!*1.33,Z66),"0")</f>
        <v>#REF!</v>
      </c>
      <c r="AR66" s="48" t="e">
        <f>+AQ66*$AG66</f>
        <v>#REF!</v>
      </c>
      <c r="AS66" s="48" t="e">
        <f>+#REF!*AG66</f>
        <v>#REF!</v>
      </c>
      <c r="AU66" s="52" t="e">
        <f>+AT66*#REF!</f>
        <v>#REF!</v>
      </c>
      <c r="AV66" s="52">
        <f>+AT66*M66</f>
        <v>0</v>
      </c>
      <c r="AW66" t="b">
        <f>+P66&gt;=T66</f>
        <v>1</v>
      </c>
    </row>
    <row r="67" spans="1:52" ht="12.75" customHeight="1" x14ac:dyDescent="0.2">
      <c r="A67" s="53" t="s">
        <v>684</v>
      </c>
      <c r="B67" s="79">
        <v>6908</v>
      </c>
      <c r="C67" s="1"/>
      <c r="D67" s="32" t="s">
        <v>722</v>
      </c>
      <c r="E67" s="47" t="str">
        <f>VLOOKUP(B67,[1]Análisis!$B$3:$F$2141,5,FALSE)</f>
        <v>Key</v>
      </c>
      <c r="F67" s="3">
        <v>0</v>
      </c>
      <c r="G67" s="3">
        <v>0</v>
      </c>
      <c r="H67" s="3">
        <v>0</v>
      </c>
      <c r="I67" s="3">
        <v>25</v>
      </c>
      <c r="J67" s="3">
        <f>VLOOKUP(B67,'Vta + Mov 80'!$A$3:$B$703,2,FALSE)</f>
        <v>13</v>
      </c>
      <c r="K67" s="3">
        <v>11</v>
      </c>
      <c r="L67" s="3">
        <f>VLOOKUP(B67,'Vta + Mov 80'!$A$3:$D$703,4,FALSE)</f>
        <v>0</v>
      </c>
      <c r="M67" s="7">
        <f>+AVERAGE(F67:K67)</f>
        <v>8.1666666666666661</v>
      </c>
      <c r="N67" s="62">
        <f>+COUNTIF(F67:K67,"&gt;0")</f>
        <v>3</v>
      </c>
      <c r="O67" s="62" t="str">
        <f>+IF(N67&gt;=6,"A",IF(N67&gt;=5,"B",IF(N67&gt;=4,"C","F")))</f>
        <v>F</v>
      </c>
      <c r="P67" s="7">
        <v>0</v>
      </c>
      <c r="Q67" s="2">
        <v>0</v>
      </c>
      <c r="R67" s="2">
        <v>0</v>
      </c>
      <c r="S67" s="2">
        <v>0</v>
      </c>
      <c r="T67" s="2">
        <f>+IF(S67&gt;R67,S67,R67)</f>
        <v>0</v>
      </c>
      <c r="U67" s="2" t="e">
        <f>+((P67-T67)/#REF!)*30</f>
        <v>#REF!</v>
      </c>
      <c r="V67" s="2" t="e">
        <f>+((P67-T67+Q67)/#REF!)*30</f>
        <v>#REF!</v>
      </c>
      <c r="W67" s="2">
        <v>0</v>
      </c>
      <c r="X67" s="9"/>
      <c r="Y67" s="11">
        <f>+((P67-T67+Q67+X67)/M67)*30</f>
        <v>0</v>
      </c>
      <c r="Z67" s="5">
        <v>4</v>
      </c>
      <c r="AA67" s="87"/>
      <c r="AB67" s="74">
        <f>VLOOKUP(B67,[2]Hoja1!$A$2:$C$9041,3,FALSE)</f>
        <v>66.540000000000006</v>
      </c>
      <c r="AC67" s="76">
        <f>VLOOKUP(B67,'[3]listado de producto'!$A$7:$F$7046,6,FALSE)</f>
        <v>8</v>
      </c>
      <c r="AG67" s="58">
        <v>183.17</v>
      </c>
      <c r="AH67" s="48">
        <f>+P67*AG67</f>
        <v>0</v>
      </c>
      <c r="AI67" s="48" t="e">
        <f>+AG67*#REF!</f>
        <v>#REF!</v>
      </c>
      <c r="AK67" s="44" t="e">
        <f>+IF(OR(#REF!="A",#REF!="B",#REF!="C",O67="A",O67="B",O67="C"),_xlfn.CEILING.PRECISE(#REF!*0.5,Z67),"0")</f>
        <v>#REF!</v>
      </c>
      <c r="AL67" t="e">
        <f>+AK67*AG67</f>
        <v>#REF!</v>
      </c>
      <c r="AM67" s="51" t="e">
        <f>+IF(OR(#REF!="A",#REF!="B",#REF!="C",O67="A",O67="B",O67="C"),_xlfn.CEILING.PRECISE(#REF!*0.7,Z67),"0")</f>
        <v>#REF!</v>
      </c>
      <c r="AN67" s="48" t="e">
        <f>+AM67*AG67</f>
        <v>#REF!</v>
      </c>
      <c r="AO67" s="44" t="e">
        <f>+IF(OR(#REF!="A",#REF!="B",#REF!="C",O67="A",O67="B",O67="C"),_xlfn.CEILING.PRECISE(#REF!*1,Z67),"0")</f>
        <v>#REF!</v>
      </c>
      <c r="AP67" s="48" t="e">
        <f>+AO67*$AG67</f>
        <v>#REF!</v>
      </c>
      <c r="AQ67" s="48" t="e">
        <f>+IF(OR(#REF!="A",#REF!="B",#REF!="C",O67="A",O67="B",O67="C"),_xlfn.CEILING.PRECISE(#REF!*1.33,Z67),"0")</f>
        <v>#REF!</v>
      </c>
      <c r="AR67" s="48" t="e">
        <f>+AQ67*$AG67</f>
        <v>#REF!</v>
      </c>
      <c r="AS67" s="48" t="e">
        <f>+#REF!*AG67</f>
        <v>#REF!</v>
      </c>
      <c r="AW67" t="b">
        <f>+P67&gt;=T67</f>
        <v>1</v>
      </c>
      <c r="AX67" t="e">
        <f>VLOOKUP(B67,'[5]6914'!$C$23:$J$23,8,FALSE)</f>
        <v>#N/A</v>
      </c>
    </row>
    <row r="68" spans="1:52" ht="12.75" customHeight="1" x14ac:dyDescent="0.2">
      <c r="B68" s="79">
        <v>7482</v>
      </c>
      <c r="C68" s="1"/>
      <c r="D68" s="32" t="s">
        <v>687</v>
      </c>
      <c r="E68" s="47" t="str">
        <f>VLOOKUP(B68,[1]Análisis!$B$3:$F$2141,5,FALSE)</f>
        <v>Key</v>
      </c>
      <c r="F68" s="3">
        <v>20</v>
      </c>
      <c r="G68" s="3">
        <v>0</v>
      </c>
      <c r="H68" s="3">
        <v>0</v>
      </c>
      <c r="I68" s="3">
        <v>0</v>
      </c>
      <c r="J68" s="3">
        <f>VLOOKUP(B68,'Vta + Mov 80'!$A$3:$B$703,2,FALSE)</f>
        <v>0</v>
      </c>
      <c r="K68" s="3">
        <v>0</v>
      </c>
      <c r="L68" s="3">
        <f>VLOOKUP(B68,'Vta + Mov 80'!$A$3:$D$703,4,FALSE)</f>
        <v>0</v>
      </c>
      <c r="M68" s="7">
        <f>+AVERAGE(F68:K68)</f>
        <v>3.3333333333333335</v>
      </c>
      <c r="N68" s="62">
        <f>+COUNTIF(F68:K68,"&gt;0")</f>
        <v>1</v>
      </c>
      <c r="O68" s="62" t="str">
        <f>+IF(N68&gt;=6,"A",IF(N68&gt;=5,"B",IF(N68&gt;=4,"C","F")))</f>
        <v>F</v>
      </c>
      <c r="P68" s="7">
        <v>0</v>
      </c>
      <c r="Q68" s="2">
        <v>0</v>
      </c>
      <c r="R68" s="2">
        <v>0</v>
      </c>
      <c r="S68" s="2">
        <v>0</v>
      </c>
      <c r="T68" s="2">
        <f>+IF(S68&gt;R68,S68,R68)</f>
        <v>0</v>
      </c>
      <c r="U68" s="2" t="e">
        <f>+((P68-T68)/#REF!)*30</f>
        <v>#REF!</v>
      </c>
      <c r="V68" s="2" t="e">
        <f>+((P68-T68+Q68)/#REF!)*30</f>
        <v>#REF!</v>
      </c>
      <c r="W68" s="2">
        <v>0</v>
      </c>
      <c r="X68" s="9"/>
      <c r="Y68" s="11">
        <f>+((P68-T68+Q68+X68)/M68)*30</f>
        <v>0</v>
      </c>
      <c r="Z68" s="5">
        <v>24</v>
      </c>
      <c r="AA68" s="46"/>
      <c r="AB68" s="74">
        <f>VLOOKUP(B68,[2]Hoja1!$A$2:$C$9041,3,FALSE)</f>
        <v>7.21</v>
      </c>
      <c r="AC68" s="76">
        <f>VLOOKUP(B68,'[3]listado de producto'!$A$7:$F$7046,6,FALSE)</f>
        <v>28</v>
      </c>
      <c r="AG68" s="58">
        <v>438.07</v>
      </c>
      <c r="AH68" s="48">
        <f>+P68*AG68</f>
        <v>0</v>
      </c>
      <c r="AI68" s="48" t="e">
        <f>+AG68*#REF!</f>
        <v>#REF!</v>
      </c>
      <c r="AK68" s="44" t="e">
        <f>+IF(OR(#REF!="A",#REF!="B",#REF!="C",O68="A",O68="B",O68="C"),_xlfn.CEILING.PRECISE(#REF!*0.5,Z68),"0")</f>
        <v>#REF!</v>
      </c>
      <c r="AL68" t="e">
        <f>+AK68*AG68</f>
        <v>#REF!</v>
      </c>
      <c r="AM68" s="51" t="e">
        <f>+IF(OR(#REF!="A",#REF!="B",#REF!="C",O68="A",O68="B",O68="C"),_xlfn.CEILING.PRECISE(#REF!*0.7,Z68),"0")</f>
        <v>#REF!</v>
      </c>
      <c r="AN68" s="48" t="e">
        <f>+AM68*AG68</f>
        <v>#REF!</v>
      </c>
      <c r="AO68" s="44" t="e">
        <f>+IF(OR(#REF!="A",#REF!="B",#REF!="C",O68="A",O68="B",O68="C"),_xlfn.CEILING.PRECISE(#REF!*1,Z68),"0")</f>
        <v>#REF!</v>
      </c>
      <c r="AP68" s="48" t="e">
        <f>+AO68*$AG68</f>
        <v>#REF!</v>
      </c>
      <c r="AQ68" s="48" t="e">
        <f>+IF(OR(#REF!="A",#REF!="B",#REF!="C",O68="A",O68="B",O68="C"),_xlfn.CEILING.PRECISE(#REF!*1.33,Z68),"0")</f>
        <v>#REF!</v>
      </c>
      <c r="AR68" s="48" t="e">
        <f>+AQ68*$AG68</f>
        <v>#REF!</v>
      </c>
      <c r="AS68" s="48" t="e">
        <f>+#REF!*AG68</f>
        <v>#REF!</v>
      </c>
      <c r="AU68" s="52" t="e">
        <f>+AT68*#REF!</f>
        <v>#REF!</v>
      </c>
      <c r="AV68" s="52">
        <f>+AT68*M68</f>
        <v>0</v>
      </c>
      <c r="AW68" t="b">
        <f>+P68&gt;=T68</f>
        <v>1</v>
      </c>
      <c r="AZ68" s="49"/>
    </row>
    <row r="69" spans="1:52" ht="12.75" customHeight="1" x14ac:dyDescent="0.2">
      <c r="B69" s="79">
        <v>5065</v>
      </c>
      <c r="C69" s="1"/>
      <c r="D69" s="32" t="s">
        <v>660</v>
      </c>
      <c r="E69" s="47" t="str">
        <f>VLOOKUP(B69,[1]Análisis!$B$3:$F$2141,5,FALSE)</f>
        <v>Key</v>
      </c>
      <c r="F69" s="3">
        <v>5</v>
      </c>
      <c r="G69" s="3">
        <v>0</v>
      </c>
      <c r="H69" s="3">
        <v>2</v>
      </c>
      <c r="I69" s="3">
        <v>0</v>
      </c>
      <c r="J69" s="3">
        <f>VLOOKUP(B69,'Vta + Mov 80'!$A$3:$B$703,2,FALSE)</f>
        <v>9</v>
      </c>
      <c r="K69" s="3">
        <v>10</v>
      </c>
      <c r="L69" s="3">
        <f>VLOOKUP(B69,'Vta + Mov 80'!$A$3:$D$703,4,FALSE)</f>
        <v>0</v>
      </c>
      <c r="M69" s="7">
        <f>+AVERAGE(F69:K69)</f>
        <v>4.333333333333333</v>
      </c>
      <c r="N69" s="62">
        <f>+COUNTIF(F69:K69,"&gt;0")</f>
        <v>4</v>
      </c>
      <c r="O69" s="62" t="str">
        <f>+IF(N69&gt;=6,"A",IF(N69&gt;=5,"B",IF(N69&gt;=4,"C","F")))</f>
        <v>C</v>
      </c>
      <c r="P69" s="7">
        <v>6</v>
      </c>
      <c r="Q69" s="2">
        <v>0</v>
      </c>
      <c r="R69" s="2">
        <v>6</v>
      </c>
      <c r="S69" s="2">
        <v>6</v>
      </c>
      <c r="T69" s="2">
        <f>+IF(S69&gt;R69,S69,R69)</f>
        <v>6</v>
      </c>
      <c r="U69" s="2" t="e">
        <f>+((P69-T69)/#REF!)*30</f>
        <v>#REF!</v>
      </c>
      <c r="V69" s="2" t="e">
        <f>+((P69-T69+Q69)/#REF!)*30</f>
        <v>#REF!</v>
      </c>
      <c r="W69" s="2">
        <v>0</v>
      </c>
      <c r="X69" s="9">
        <v>4</v>
      </c>
      <c r="Y69" s="11">
        <f>+((P69-T69+Q69+X69)/M69)*30</f>
        <v>27.692307692307693</v>
      </c>
      <c r="Z69" s="5">
        <v>2</v>
      </c>
      <c r="AA69" s="46"/>
      <c r="AB69" s="74">
        <f>VLOOKUP(B69,[2]Hoja1!$A$2:$C$9041,3,FALSE)</f>
        <v>48.39</v>
      </c>
      <c r="AC69" s="76">
        <f>VLOOKUP(B69,'[3]listado de producto'!$A$7:$F$7046,6,FALSE)</f>
        <v>21</v>
      </c>
      <c r="AG69" s="58">
        <v>379.95001220703102</v>
      </c>
      <c r="AH69" s="48">
        <f>+P69*AG69</f>
        <v>2279.7000732421861</v>
      </c>
      <c r="AI69" s="48" t="e">
        <f>+AG69*#REF!</f>
        <v>#REF!</v>
      </c>
      <c r="AK69" s="44" t="e">
        <f>+IF(OR(#REF!="A",#REF!="B",#REF!="C",O69="A",O69="B",O69="C"),_xlfn.CEILING.PRECISE(#REF!*0.5,Z69),"0")</f>
        <v>#REF!</v>
      </c>
      <c r="AL69" t="e">
        <f>+AK69*AG69</f>
        <v>#REF!</v>
      </c>
      <c r="AM69" s="51" t="e">
        <f>+IF(OR(#REF!="A",#REF!="B",#REF!="C",O69="A",O69="B",O69="C"),_xlfn.CEILING.PRECISE(#REF!*0.7,Z69),"0")</f>
        <v>#REF!</v>
      </c>
      <c r="AN69" s="48" t="e">
        <f>+AM69*AG69</f>
        <v>#REF!</v>
      </c>
      <c r="AO69" s="44" t="e">
        <f>+IF(OR(#REF!="A",#REF!="B",#REF!="C",O69="A",O69="B",O69="C"),_xlfn.CEILING.PRECISE(#REF!*1,Z69),"0")</f>
        <v>#REF!</v>
      </c>
      <c r="AP69" s="48" t="e">
        <f>+AO69*$AG69</f>
        <v>#REF!</v>
      </c>
      <c r="AQ69" s="48" t="e">
        <f>+IF(OR(#REF!="A",#REF!="B",#REF!="C",O69="A",O69="B",O69="C"),_xlfn.CEILING.PRECISE(#REF!*1.33,Z69),"0")</f>
        <v>#REF!</v>
      </c>
      <c r="AR69" s="48" t="e">
        <f>+AQ69*$AG69</f>
        <v>#REF!</v>
      </c>
      <c r="AS69" s="48" t="e">
        <f>+#REF!*AG69</f>
        <v>#REF!</v>
      </c>
      <c r="AU69" s="52"/>
      <c r="AV69" s="52"/>
      <c r="AW69" t="b">
        <f>+P69&gt;=T69</f>
        <v>1</v>
      </c>
    </row>
    <row r="70" spans="1:52" ht="12.75" customHeight="1" x14ac:dyDescent="0.2">
      <c r="A70" s="53" t="s">
        <v>670</v>
      </c>
      <c r="B70" s="79">
        <v>8658</v>
      </c>
      <c r="C70" s="1"/>
      <c r="D70" s="32" t="s">
        <v>340</v>
      </c>
      <c r="E70" s="47" t="str">
        <f>VLOOKUP(B70,[1]Análisis!$B$3:$F$2141,5,FALSE)</f>
        <v>Key</v>
      </c>
      <c r="F70" s="3">
        <v>0</v>
      </c>
      <c r="G70" s="3">
        <v>0</v>
      </c>
      <c r="H70" s="3">
        <v>10</v>
      </c>
      <c r="I70" s="3">
        <v>0</v>
      </c>
      <c r="J70" s="3">
        <f>VLOOKUP(B70,'Vta + Mov 80'!$A$3:$B$703,2,FALSE)</f>
        <v>0</v>
      </c>
      <c r="K70" s="3">
        <v>0</v>
      </c>
      <c r="L70" s="3">
        <f>VLOOKUP(B70,'Vta + Mov 80'!$A$3:$D$703,4,FALSE)</f>
        <v>0</v>
      </c>
      <c r="M70" s="7">
        <f>+AVERAGE(F70:K70)</f>
        <v>1.6666666666666667</v>
      </c>
      <c r="N70" s="62">
        <f>+COUNTIF(F70:K70,"&gt;0")</f>
        <v>1</v>
      </c>
      <c r="O70" s="62" t="str">
        <f>+IF(N70&gt;=6,"A",IF(N70&gt;=5,"B",IF(N70&gt;=4,"C","F")))</f>
        <v>F</v>
      </c>
      <c r="P70" s="7">
        <v>0</v>
      </c>
      <c r="Q70" s="2">
        <v>0</v>
      </c>
      <c r="R70" s="2">
        <v>0</v>
      </c>
      <c r="S70" s="2">
        <v>0</v>
      </c>
      <c r="T70" s="2">
        <f>+IF(S70&gt;R70,S70,R70)</f>
        <v>0</v>
      </c>
      <c r="U70" s="2" t="e">
        <f>+((P70-T70)/#REF!)*30</f>
        <v>#REF!</v>
      </c>
      <c r="V70" s="2" t="e">
        <f>+((P70-T70+Q70)/#REF!)*30</f>
        <v>#REF!</v>
      </c>
      <c r="W70" s="2">
        <v>0</v>
      </c>
      <c r="X70" s="9"/>
      <c r="Y70" s="11">
        <f>+((P70-T70+Q70+X70)/M70)*30</f>
        <v>0</v>
      </c>
      <c r="Z70" s="5">
        <v>50</v>
      </c>
      <c r="AA70" s="46"/>
      <c r="AB70" s="74">
        <f>VLOOKUP(B70,[2]Hoja1!$A$2:$C$9041,3,FALSE)</f>
        <v>8.8800000000000008</v>
      </c>
      <c r="AC70" s="76">
        <f>VLOOKUP(B70,'[3]listado de producto'!$A$7:$F$7046,6,FALSE)</f>
        <v>8</v>
      </c>
      <c r="AG70" s="58">
        <v>35.119998931884801</v>
      </c>
      <c r="AH70" s="48">
        <f>+P70*AG70</f>
        <v>0</v>
      </c>
      <c r="AI70" s="48" t="e">
        <f>+AG70*#REF!</f>
        <v>#REF!</v>
      </c>
      <c r="AK70" s="44" t="e">
        <f>+IF(OR(#REF!="A",#REF!="B",#REF!="C",O70="A",O70="B",O70="C"),_xlfn.CEILING.PRECISE(#REF!*0.5,Z70),"0")</f>
        <v>#REF!</v>
      </c>
      <c r="AL70" t="e">
        <f>+AK70*AG70</f>
        <v>#REF!</v>
      </c>
      <c r="AM70" s="51" t="e">
        <f>+IF(OR(#REF!="A",#REF!="B",#REF!="C",O70="A",O70="B",O70="C"),_xlfn.CEILING.PRECISE(#REF!*0.7,Z70),"0")</f>
        <v>#REF!</v>
      </c>
      <c r="AN70" s="48" t="e">
        <f>+AM70*AG70</f>
        <v>#REF!</v>
      </c>
      <c r="AO70" s="44" t="e">
        <f>+IF(OR(#REF!="A",#REF!="B",#REF!="C",O70="A",O70="B",O70="C"),_xlfn.CEILING.PRECISE(#REF!*1,Z70),"0")</f>
        <v>#REF!</v>
      </c>
      <c r="AP70" s="48" t="e">
        <f>+AO70*$AG70</f>
        <v>#REF!</v>
      </c>
      <c r="AQ70" s="48" t="e">
        <f>+IF(OR(#REF!="A",#REF!="B",#REF!="C",O70="A",O70="B",O70="C"),_xlfn.CEILING.PRECISE(#REF!*1.33,Z70),"0")</f>
        <v>#REF!</v>
      </c>
      <c r="AR70" s="48" t="e">
        <f>+AQ70*$AG70</f>
        <v>#REF!</v>
      </c>
      <c r="AS70" s="48" t="e">
        <f>+#REF!*AG70</f>
        <v>#REF!</v>
      </c>
      <c r="AT70" s="58">
        <v>1</v>
      </c>
      <c r="AU70" s="52" t="e">
        <f>+AT70*#REF!</f>
        <v>#REF!</v>
      </c>
      <c r="AV70" s="52">
        <f>+AT70*M70</f>
        <v>1.6666666666666667</v>
      </c>
      <c r="AW70" t="b">
        <f>+P70&gt;=T70</f>
        <v>1</v>
      </c>
    </row>
    <row r="71" spans="1:52" ht="12.75" customHeight="1" x14ac:dyDescent="0.2">
      <c r="B71" s="79">
        <v>35016</v>
      </c>
      <c r="C71" s="1"/>
      <c r="D71" s="32" t="s">
        <v>367</v>
      </c>
      <c r="E71" s="47" t="str">
        <f>VLOOKUP(B71,[1]Análisis!$B$3:$F$2141,5,FALSE)</f>
        <v>Key</v>
      </c>
      <c r="F71" s="3">
        <v>7</v>
      </c>
      <c r="G71" s="3">
        <v>0</v>
      </c>
      <c r="H71" s="3">
        <v>0</v>
      </c>
      <c r="I71" s="3">
        <v>0</v>
      </c>
      <c r="J71" s="3">
        <f>VLOOKUP(B71,'Vta + Mov 80'!$A$3:$B$703,2,FALSE)</f>
        <v>2</v>
      </c>
      <c r="K71" s="3">
        <v>0</v>
      </c>
      <c r="L71" s="3">
        <f>VLOOKUP(B71,'Vta + Mov 80'!$A$3:$D$703,4,FALSE)</f>
        <v>0</v>
      </c>
      <c r="M71" s="7">
        <f>+AVERAGE(F71:K71)</f>
        <v>1.5</v>
      </c>
      <c r="N71" s="62">
        <f>+COUNTIF(F71:K71,"&gt;0")</f>
        <v>2</v>
      </c>
      <c r="O71" s="62" t="str">
        <f>+IF(N71&gt;=6,"A",IF(N71&gt;=5,"B",IF(N71&gt;=4,"C","F")))</f>
        <v>F</v>
      </c>
      <c r="P71" s="7">
        <v>0</v>
      </c>
      <c r="Q71" s="2">
        <v>0</v>
      </c>
      <c r="R71" s="2">
        <v>0</v>
      </c>
      <c r="S71" s="2">
        <v>0</v>
      </c>
      <c r="T71" s="2">
        <f>+IF(S71&gt;R71,S71,R71)</f>
        <v>0</v>
      </c>
      <c r="U71" s="2" t="e">
        <f>+((P71-T71)/#REF!)*30</f>
        <v>#REF!</v>
      </c>
      <c r="V71" s="2" t="e">
        <f>+((P71-T71+Q71)/#REF!)*30</f>
        <v>#REF!</v>
      </c>
      <c r="W71" s="2">
        <v>0</v>
      </c>
      <c r="X71" s="9"/>
      <c r="Y71" s="11">
        <f>+((P71-T71+Q71+X71)/M71)*30</f>
        <v>0</v>
      </c>
      <c r="Z71" s="5">
        <v>1</v>
      </c>
      <c r="AA71" s="46"/>
      <c r="AB71" s="74">
        <f>VLOOKUP(B71,[2]Hoja1!$A$2:$C$9041,3,FALSE)</f>
        <v>2181.56</v>
      </c>
      <c r="AC71" s="76">
        <f>VLOOKUP(B71,'[3]listado de producto'!$A$7:$F$7046,6,FALSE)</f>
        <v>8</v>
      </c>
      <c r="AG71" s="58">
        <v>202.79</v>
      </c>
      <c r="AH71" s="48">
        <f>+P71*AG71</f>
        <v>0</v>
      </c>
      <c r="AI71" s="48" t="e">
        <f>+AG71*#REF!</f>
        <v>#REF!</v>
      </c>
      <c r="AK71" s="44" t="e">
        <f>+IF(OR(#REF!="A",#REF!="B",#REF!="C",O71="A",O71="B",O71="C"),_xlfn.CEILING.PRECISE(#REF!*0.5,Z71),"0")</f>
        <v>#REF!</v>
      </c>
      <c r="AL71" t="e">
        <f>+AK71*AG71</f>
        <v>#REF!</v>
      </c>
      <c r="AM71" s="51" t="e">
        <f>+IF(OR(#REF!="A",#REF!="B",#REF!="C",O71="A",O71="B",O71="C"),_xlfn.CEILING.PRECISE(#REF!*0.7,Z71),"0")</f>
        <v>#REF!</v>
      </c>
      <c r="AN71" s="48" t="e">
        <f>+AM71*AG71</f>
        <v>#REF!</v>
      </c>
      <c r="AO71" s="44" t="e">
        <f>+IF(OR(#REF!="A",#REF!="B",#REF!="C",O71="A",O71="B",O71="C"),_xlfn.CEILING.PRECISE(#REF!*1,Z71),"0")</f>
        <v>#REF!</v>
      </c>
      <c r="AP71" s="48" t="e">
        <f>+AO71*$AG71</f>
        <v>#REF!</v>
      </c>
      <c r="AQ71" s="48" t="e">
        <f>+IF(OR(#REF!="A",#REF!="B",#REF!="C",O71="A",O71="B",O71="C"),_xlfn.CEILING.PRECISE(#REF!*1.33,Z71),"0")</f>
        <v>#REF!</v>
      </c>
      <c r="AR71" s="48" t="e">
        <f>+AQ71*$AG71</f>
        <v>#REF!</v>
      </c>
      <c r="AS71" s="48" t="e">
        <f>+#REF!*AG71</f>
        <v>#REF!</v>
      </c>
      <c r="AT71" s="58">
        <v>18.7</v>
      </c>
      <c r="AU71" s="52" t="e">
        <f>+AT71*#REF!</f>
        <v>#REF!</v>
      </c>
      <c r="AV71" s="52">
        <f>+AT71*M71</f>
        <v>28.049999999999997</v>
      </c>
      <c r="AW71" t="b">
        <f>+P71&gt;=T71</f>
        <v>1</v>
      </c>
    </row>
    <row r="72" spans="1:52" ht="12.75" customHeight="1" x14ac:dyDescent="0.2">
      <c r="B72" s="79">
        <v>35069</v>
      </c>
      <c r="C72" s="1"/>
      <c r="D72" s="32" t="s">
        <v>733</v>
      </c>
      <c r="E72" s="47" t="str">
        <f>VLOOKUP(B72,[1]Análisis!$B$3:$F$2141,5,FALSE)</f>
        <v>Key</v>
      </c>
      <c r="F72" s="3">
        <v>4</v>
      </c>
      <c r="G72" s="3">
        <v>0</v>
      </c>
      <c r="H72" s="3">
        <v>0</v>
      </c>
      <c r="I72" s="3">
        <v>0</v>
      </c>
      <c r="J72" s="3">
        <f>VLOOKUP(B72,'Vta + Mov 80'!$A$3:$B$703,2,FALSE)</f>
        <v>0</v>
      </c>
      <c r="K72" s="3">
        <v>0</v>
      </c>
      <c r="L72" s="3">
        <f>VLOOKUP(B72,'Vta + Mov 80'!$A$3:$D$703,4,FALSE)</f>
        <v>0</v>
      </c>
      <c r="M72" s="7">
        <f>+AVERAGE(F72:K72)</f>
        <v>0.66666666666666663</v>
      </c>
      <c r="N72" s="62">
        <f>+COUNTIF(F72:K72,"&gt;0")</f>
        <v>1</v>
      </c>
      <c r="O72" s="62" t="str">
        <f>+IF(N72&gt;=6,"A",IF(N72&gt;=5,"B",IF(N72&gt;=4,"C","F")))</f>
        <v>F</v>
      </c>
      <c r="P72" s="7">
        <v>0</v>
      </c>
      <c r="Q72" s="2">
        <v>0</v>
      </c>
      <c r="R72" s="2">
        <v>0</v>
      </c>
      <c r="S72" s="2">
        <v>0</v>
      </c>
      <c r="T72" s="2">
        <f>+IF(S72&gt;R72,S72,R72)</f>
        <v>0</v>
      </c>
      <c r="U72" s="2" t="e">
        <f>+((P72-T72)/#REF!)*30</f>
        <v>#REF!</v>
      </c>
      <c r="V72" s="2" t="e">
        <f>+((P72-T72+Q72)/#REF!)*30</f>
        <v>#REF!</v>
      </c>
      <c r="W72" s="2">
        <v>0</v>
      </c>
      <c r="X72" s="9"/>
      <c r="Y72" s="11">
        <f>+((P72-T72+Q72+X72)/M72)*30</f>
        <v>0</v>
      </c>
      <c r="Z72" s="5">
        <v>1</v>
      </c>
      <c r="AA72" s="46"/>
      <c r="AB72" s="74">
        <f>VLOOKUP(B72,[2]Hoja1!$A$2:$C$9041,3,FALSE)</f>
        <v>103.04</v>
      </c>
      <c r="AC72" s="76">
        <f>VLOOKUP(B72,'[3]listado de producto'!$A$7:$F$7046,6,FALSE)</f>
        <v>8</v>
      </c>
      <c r="AG72" s="58">
        <v>1268.24</v>
      </c>
      <c r="AH72" s="48">
        <f>+P72*AG72</f>
        <v>0</v>
      </c>
      <c r="AI72" s="48" t="e">
        <f>+AG72*#REF!</f>
        <v>#REF!</v>
      </c>
      <c r="AK72" s="44" t="e">
        <f>+IF(OR(#REF!="A",#REF!="B",#REF!="C",O72="A",O72="B",O72="C"),_xlfn.CEILING.PRECISE(#REF!*0.5,Z72),"0")</f>
        <v>#REF!</v>
      </c>
      <c r="AL72" t="e">
        <f>+AK72*AG72</f>
        <v>#REF!</v>
      </c>
      <c r="AM72" s="51" t="e">
        <f>+IF(OR(#REF!="A",#REF!="B",#REF!="C",O72="A",O72="B",O72="C"),_xlfn.CEILING.PRECISE(#REF!*0.7,Z72),"0")</f>
        <v>#REF!</v>
      </c>
      <c r="AN72" s="48" t="e">
        <f>+AM72*AG72</f>
        <v>#REF!</v>
      </c>
      <c r="AO72" s="44" t="e">
        <f>+IF(OR(#REF!="A",#REF!="B",#REF!="C",O72="A",O72="B",O72="C"),_xlfn.CEILING.PRECISE(#REF!*1,Z72),"0")</f>
        <v>#REF!</v>
      </c>
      <c r="AP72" s="48" t="e">
        <f>+AO72*$AG72</f>
        <v>#REF!</v>
      </c>
      <c r="AQ72" s="48" t="e">
        <f>+IF(OR(#REF!="A",#REF!="B",#REF!="C",O72="A",O72="B",O72="C"),_xlfn.CEILING.PRECISE(#REF!*1.33,Z72),"0")</f>
        <v>#REF!</v>
      </c>
      <c r="AR72" s="48" t="e">
        <f>+AQ72*$AG72</f>
        <v>#REF!</v>
      </c>
      <c r="AS72" s="48" t="e">
        <f>+#REF!*AG72</f>
        <v>#REF!</v>
      </c>
      <c r="AU72" s="52"/>
      <c r="AV72" s="52"/>
      <c r="AW72" t="b">
        <f>+P72&gt;=T72</f>
        <v>1</v>
      </c>
    </row>
    <row r="73" spans="1:52" ht="12.75" customHeight="1" x14ac:dyDescent="0.2">
      <c r="B73" s="79">
        <v>6363</v>
      </c>
      <c r="C73" s="1"/>
      <c r="D73" s="32" t="s">
        <v>290</v>
      </c>
      <c r="E73" s="47" t="str">
        <f>VLOOKUP(B73,[1]Análisis!$B$3:$F$2141,5,FALSE)</f>
        <v>Key</v>
      </c>
      <c r="F73" s="3">
        <v>53</v>
      </c>
      <c r="G73" s="3">
        <v>34</v>
      </c>
      <c r="H73" s="3">
        <v>45</v>
      </c>
      <c r="I73" s="3">
        <v>37</v>
      </c>
      <c r="J73" s="3">
        <f>VLOOKUP(B73,'Vta + Mov 80'!$A$3:$B$703,2,FALSE)</f>
        <v>45</v>
      </c>
      <c r="K73" s="3">
        <v>38</v>
      </c>
      <c r="L73" s="3">
        <f>VLOOKUP(B73,'Vta + Mov 80'!$A$3:$D$703,4,FALSE)</f>
        <v>8</v>
      </c>
      <c r="M73" s="7">
        <f>+AVERAGE(F73:K73)</f>
        <v>42</v>
      </c>
      <c r="N73" s="62">
        <f>+COUNTIF(F73:K73,"&gt;0")</f>
        <v>6</v>
      </c>
      <c r="O73" s="62" t="str">
        <f>+IF(N73&gt;=6,"A",IF(N73&gt;=5,"B",IF(N73&gt;=4,"C","F")))</f>
        <v>A</v>
      </c>
      <c r="P73" s="7">
        <v>0</v>
      </c>
      <c r="Q73" s="2">
        <v>12</v>
      </c>
      <c r="R73" s="2">
        <v>0</v>
      </c>
      <c r="S73" s="2">
        <v>16</v>
      </c>
      <c r="T73" s="2">
        <f>+IF(S73&gt;R73,S73,R73)</f>
        <v>16</v>
      </c>
      <c r="U73" s="2" t="e">
        <f>+((P73-T73)/#REF!)*30</f>
        <v>#REF!</v>
      </c>
      <c r="V73" s="2" t="e">
        <f>+((P73-T73+Q73)/#REF!)*30</f>
        <v>#REF!</v>
      </c>
      <c r="W73" s="2">
        <v>0</v>
      </c>
      <c r="X73" s="9">
        <v>40</v>
      </c>
      <c r="Y73" s="11">
        <f>+((P73-T73+Q73+X73)/M73)*30</f>
        <v>25.714285714285712</v>
      </c>
      <c r="Z73" s="5">
        <v>4</v>
      </c>
      <c r="AA73" s="46"/>
      <c r="AB73" s="74">
        <f>VLOOKUP(B73,[2]Hoja1!$A$2:$C$9041,3,FALSE)</f>
        <v>114.18</v>
      </c>
      <c r="AC73" s="76">
        <f>VLOOKUP(B73,'[3]listado de producto'!$A$7:$F$7046,6,FALSE)</f>
        <v>8</v>
      </c>
      <c r="AG73" s="58">
        <v>195.5</v>
      </c>
      <c r="AH73" s="48">
        <f>+P73*AG73</f>
        <v>0</v>
      </c>
      <c r="AI73" s="48" t="e">
        <f>+AG73*#REF!</f>
        <v>#REF!</v>
      </c>
      <c r="AK73" s="44" t="e">
        <f>+IF(OR(#REF!="A",#REF!="B",#REF!="C",O73="A",O73="B",O73="C"),_xlfn.CEILING.PRECISE(#REF!*0.5,Z73),"0")</f>
        <v>#REF!</v>
      </c>
      <c r="AL73" t="e">
        <f>+AK73*AG73</f>
        <v>#REF!</v>
      </c>
      <c r="AM73" s="51" t="e">
        <f>+IF(OR(#REF!="A",#REF!="B",#REF!="C",O73="A",O73="B",O73="C"),_xlfn.CEILING.PRECISE(#REF!*0.7,Z73),"0")</f>
        <v>#REF!</v>
      </c>
      <c r="AN73" s="48" t="e">
        <f>+AM73*AG73</f>
        <v>#REF!</v>
      </c>
      <c r="AO73" s="44" t="e">
        <f>+IF(OR(#REF!="A",#REF!="B",#REF!="C",O73="A",O73="B",O73="C"),_xlfn.CEILING.PRECISE(#REF!*1,Z73),"0")</f>
        <v>#REF!</v>
      </c>
      <c r="AP73" s="48" t="e">
        <f>+AO73*$AG73</f>
        <v>#REF!</v>
      </c>
      <c r="AQ73" s="48" t="e">
        <f>+IF(OR(#REF!="A",#REF!="B",#REF!="C",O73="A",O73="B",O73="C"),_xlfn.CEILING.PRECISE(#REF!*1.33,Z73),"0")</f>
        <v>#REF!</v>
      </c>
      <c r="AR73" s="48" t="e">
        <f>+AQ73*$AG73</f>
        <v>#REF!</v>
      </c>
      <c r="AS73" s="48" t="e">
        <f>+#REF!*AG73</f>
        <v>#REF!</v>
      </c>
      <c r="AU73" s="52"/>
      <c r="AV73" s="52"/>
      <c r="AW73" t="b">
        <f>+P73&gt;=T73</f>
        <v>0</v>
      </c>
      <c r="AZ73" s="49">
        <f>VLOOKUP(B73,'[4]OrdenCompra (51)'!$A$2:$K$78,11,FALSE)</f>
        <v>44</v>
      </c>
    </row>
    <row r="74" spans="1:52" ht="12.75" customHeight="1" x14ac:dyDescent="0.2">
      <c r="B74" s="79">
        <v>35080</v>
      </c>
      <c r="C74" s="1"/>
      <c r="D74" s="32" t="s">
        <v>371</v>
      </c>
      <c r="E74" s="47" t="str">
        <f>VLOOKUP(B74,[1]Análisis!$B$3:$F$2141,5,FALSE)</f>
        <v>Key</v>
      </c>
      <c r="F74" s="3">
        <v>12</v>
      </c>
      <c r="G74" s="3">
        <v>0</v>
      </c>
      <c r="H74" s="3">
        <v>0</v>
      </c>
      <c r="I74" s="3">
        <v>0</v>
      </c>
      <c r="J74" s="3">
        <f>VLOOKUP(B74,'Vta + Mov 80'!$A$3:$B$703,2,FALSE)</f>
        <v>0</v>
      </c>
      <c r="K74" s="3">
        <v>0</v>
      </c>
      <c r="L74" s="3">
        <f>VLOOKUP(B74,'Vta + Mov 80'!$A$3:$D$703,4,FALSE)</f>
        <v>0</v>
      </c>
      <c r="M74" s="7">
        <f>+AVERAGE(F74:K74)</f>
        <v>2</v>
      </c>
      <c r="N74" s="62">
        <f>+COUNTIF(F74:K74,"&gt;0")</f>
        <v>1</v>
      </c>
      <c r="O74" s="62" t="str">
        <f>+IF(N74&gt;=6,"A",IF(N74&gt;=5,"B",IF(N74&gt;=4,"C","F")))</f>
        <v>F</v>
      </c>
      <c r="P74" s="7">
        <v>0</v>
      </c>
      <c r="Q74" s="2">
        <v>0</v>
      </c>
      <c r="R74" s="2">
        <v>0</v>
      </c>
      <c r="S74" s="2">
        <v>0</v>
      </c>
      <c r="T74" s="2">
        <f>+IF(S74&gt;R74,S74,R74)</f>
        <v>0</v>
      </c>
      <c r="U74" s="2" t="e">
        <f>+((P74-T74)/#REF!)*30</f>
        <v>#REF!</v>
      </c>
      <c r="V74" s="2" t="e">
        <f>+((P74-T74+Q74)/#REF!)*30</f>
        <v>#REF!</v>
      </c>
      <c r="W74" s="2">
        <v>0</v>
      </c>
      <c r="X74" s="9"/>
      <c r="Y74" s="11">
        <f>+((P74-T74+Q74+X74)/M74)*30</f>
        <v>0</v>
      </c>
      <c r="Z74" s="5">
        <v>6</v>
      </c>
      <c r="AA74" s="86"/>
      <c r="AB74" s="74">
        <f>VLOOKUP(B74,[2]Hoja1!$A$2:$C$9041,3,FALSE)</f>
        <v>46.490001678466797</v>
      </c>
      <c r="AC74" s="76">
        <f>VLOOKUP(B74,'[3]listado de producto'!$A$7:$F$7046,6,FALSE)</f>
        <v>14</v>
      </c>
      <c r="AG74" s="58">
        <v>372.77999877929699</v>
      </c>
      <c r="AH74" s="48">
        <f>+P74*AG74</f>
        <v>0</v>
      </c>
      <c r="AI74" s="48" t="e">
        <f>+AG74*#REF!</f>
        <v>#REF!</v>
      </c>
      <c r="AK74" s="44" t="e">
        <f>+IF(OR(#REF!="A",#REF!="B",#REF!="C",O74="A",O74="B",O74="C"),_xlfn.CEILING.PRECISE(#REF!*0.5,Z74),"0")</f>
        <v>#REF!</v>
      </c>
      <c r="AL74" t="e">
        <f>+AK74*AG74</f>
        <v>#REF!</v>
      </c>
      <c r="AM74" s="51" t="e">
        <f>+IF(OR(#REF!="A",#REF!="B",#REF!="C",O74="A",O74="B",O74="C"),_xlfn.CEILING.PRECISE(#REF!*0.7,Z74),"0")</f>
        <v>#REF!</v>
      </c>
      <c r="AN74" s="48" t="e">
        <f>+AM74*AG74</f>
        <v>#REF!</v>
      </c>
      <c r="AO74" s="44" t="e">
        <f>+IF(OR(#REF!="A",#REF!="B",#REF!="C",O74="A",O74="B",O74="C"),_xlfn.CEILING.PRECISE(#REF!*1,Z74),"0")</f>
        <v>#REF!</v>
      </c>
      <c r="AP74" s="48" t="e">
        <f>+AO74*$AG74</f>
        <v>#REF!</v>
      </c>
      <c r="AQ74" s="48" t="e">
        <f>+IF(OR(#REF!="A",#REF!="B",#REF!="C",O74="A",O74="B",O74="C"),_xlfn.CEILING.PRECISE(#REF!*1.33,Z74),"0")</f>
        <v>#REF!</v>
      </c>
      <c r="AR74" s="48" t="e">
        <f>+AQ74*$AG74</f>
        <v>#REF!</v>
      </c>
      <c r="AS74" s="48" t="e">
        <f>+#REF!*AG74</f>
        <v>#REF!</v>
      </c>
      <c r="AW74" t="b">
        <f>+P74&gt;=T74</f>
        <v>1</v>
      </c>
    </row>
    <row r="75" spans="1:52" ht="12.75" customHeight="1" x14ac:dyDescent="0.2">
      <c r="B75" s="79">
        <v>35184</v>
      </c>
      <c r="C75" s="1"/>
      <c r="D75" s="32" t="s">
        <v>688</v>
      </c>
      <c r="E75" s="47" t="str">
        <f>VLOOKUP(B75,[1]Análisis!$B$3:$F$2141,5,FALSE)</f>
        <v>Key</v>
      </c>
      <c r="F75" s="3">
        <v>0</v>
      </c>
      <c r="G75" s="3">
        <v>4</v>
      </c>
      <c r="H75" s="3">
        <v>0</v>
      </c>
      <c r="I75" s="3">
        <v>0</v>
      </c>
      <c r="J75" s="3">
        <f>VLOOKUP(B75,'Vta + Mov 80'!$A$3:$B$703,2,FALSE)</f>
        <v>0</v>
      </c>
      <c r="K75" s="3">
        <v>0</v>
      </c>
      <c r="L75" s="3">
        <f>VLOOKUP(B75,'Vta + Mov 80'!$A$3:$D$703,4,FALSE)</f>
        <v>0</v>
      </c>
      <c r="M75" s="7">
        <f>+AVERAGE(F75:K75)</f>
        <v>0.66666666666666663</v>
      </c>
      <c r="N75" s="62">
        <f>+COUNTIF(F75:K75,"&gt;0")</f>
        <v>1</v>
      </c>
      <c r="O75" s="62" t="str">
        <f>+IF(N75&gt;=6,"A",IF(N75&gt;=5,"B",IF(N75&gt;=4,"C","F")))</f>
        <v>F</v>
      </c>
      <c r="P75" s="7">
        <v>0</v>
      </c>
      <c r="Q75" s="2">
        <v>0</v>
      </c>
      <c r="R75" s="2">
        <v>0</v>
      </c>
      <c r="S75" s="2">
        <v>0</v>
      </c>
      <c r="T75" s="2">
        <f>+IF(S75&gt;R75,S75,R75)</f>
        <v>0</v>
      </c>
      <c r="U75" s="2" t="e">
        <f>+((P75-T75)/#REF!)*30</f>
        <v>#REF!</v>
      </c>
      <c r="V75" s="2" t="e">
        <f>+((P75-T75+Q75)/#REF!)*30</f>
        <v>#REF!</v>
      </c>
      <c r="W75" s="2">
        <v>0</v>
      </c>
      <c r="X75" s="9"/>
      <c r="Y75" s="11">
        <f>+((P75-T75+Q75+X75)/M75)*30</f>
        <v>0</v>
      </c>
      <c r="Z75" s="5">
        <v>1</v>
      </c>
      <c r="AA75" s="83"/>
      <c r="AB75" s="74">
        <f>VLOOKUP(B75,[2]Hoja1!$A$2:$C$9041,3,FALSE)</f>
        <v>82.8</v>
      </c>
      <c r="AC75" s="76">
        <f>VLOOKUP(B75,'[3]listado de producto'!$A$7:$F$7046,6,FALSE)</f>
        <v>21</v>
      </c>
      <c r="AG75" s="58">
        <v>66.14</v>
      </c>
      <c r="AH75" s="48">
        <f>+P75*AG75</f>
        <v>0</v>
      </c>
      <c r="AI75" s="48" t="e">
        <f>+AG75*#REF!</f>
        <v>#REF!</v>
      </c>
      <c r="AK75" s="44" t="e">
        <f>+IF(OR(#REF!="A",#REF!="B",#REF!="C",O75="A",O75="B",O75="C"),_xlfn.CEILING.PRECISE(#REF!*0.5,Z75),"0")</f>
        <v>#REF!</v>
      </c>
      <c r="AL75" t="e">
        <f>+AK75*AG75</f>
        <v>#REF!</v>
      </c>
      <c r="AM75" s="51" t="e">
        <f>+IF(OR(#REF!="A",#REF!="B",#REF!="C",O75="A",O75="B",O75="C"),_xlfn.CEILING.PRECISE(#REF!*0.7,Z75),"0")</f>
        <v>#REF!</v>
      </c>
      <c r="AN75" s="48" t="e">
        <f>+AM75*AG75</f>
        <v>#REF!</v>
      </c>
      <c r="AO75" s="44" t="e">
        <f>+IF(OR(#REF!="A",#REF!="B",#REF!="C",O75="A",O75="B",O75="C"),_xlfn.CEILING.PRECISE(#REF!*1,Z75),"0")</f>
        <v>#REF!</v>
      </c>
      <c r="AP75" s="48" t="e">
        <f>+AO75*$AG75</f>
        <v>#REF!</v>
      </c>
      <c r="AQ75" s="48" t="e">
        <f>+IF(OR(#REF!="A",#REF!="B",#REF!="C",O75="A",O75="B",O75="C"),_xlfn.CEILING.PRECISE(#REF!*1.33,Z75),"0")</f>
        <v>#REF!</v>
      </c>
      <c r="AR75" s="48" t="e">
        <f>+AQ75*$AG75</f>
        <v>#REF!</v>
      </c>
      <c r="AS75" s="48" t="e">
        <f>+#REF!*AG75</f>
        <v>#REF!</v>
      </c>
      <c r="AT75" s="58">
        <v>4.4000000000000004</v>
      </c>
      <c r="AU75" s="52" t="e">
        <f>+AT75*#REF!</f>
        <v>#REF!</v>
      </c>
      <c r="AV75" s="52">
        <f>+AT75*M75</f>
        <v>2.9333333333333336</v>
      </c>
      <c r="AW75" t="b">
        <f>+P75&gt;=T75</f>
        <v>1</v>
      </c>
      <c r="AZ75" s="49"/>
    </row>
    <row r="76" spans="1:52" ht="12.75" customHeight="1" x14ac:dyDescent="0.2">
      <c r="B76" s="79">
        <v>8659</v>
      </c>
      <c r="C76" s="1"/>
      <c r="D76" s="32" t="s">
        <v>341</v>
      </c>
      <c r="E76" s="47" t="str">
        <f>VLOOKUP(B76,[1]Análisis!$B$3:$F$2141,5,FALSE)</f>
        <v>Key</v>
      </c>
      <c r="F76" s="3">
        <v>178</v>
      </c>
      <c r="G76" s="3">
        <v>2</v>
      </c>
      <c r="H76" s="3">
        <v>73</v>
      </c>
      <c r="I76" s="3">
        <v>84</v>
      </c>
      <c r="J76" s="3">
        <f>VLOOKUP(B76,'Vta + Mov 80'!$A$3:$B$703,2,FALSE)</f>
        <v>0</v>
      </c>
      <c r="K76" s="3">
        <v>-12</v>
      </c>
      <c r="L76" s="3">
        <f>VLOOKUP(B76,'Vta + Mov 80'!$A$3:$D$703,4,FALSE)</f>
        <v>0</v>
      </c>
      <c r="M76" s="7">
        <f>+AVERAGE(F76:K76)</f>
        <v>54.166666666666664</v>
      </c>
      <c r="N76" s="62">
        <f>+COUNTIF(F76:K76,"&gt;0")</f>
        <v>4</v>
      </c>
      <c r="O76" s="62" t="str">
        <f>+IF(N76&gt;=6,"A",IF(N76&gt;=5,"B",IF(N76&gt;=4,"C","F")))</f>
        <v>C</v>
      </c>
      <c r="P76" s="7">
        <v>12</v>
      </c>
      <c r="Q76" s="2">
        <v>0</v>
      </c>
      <c r="R76" s="2">
        <v>0</v>
      </c>
      <c r="S76" s="2">
        <v>0</v>
      </c>
      <c r="T76" s="2">
        <f>+IF(S76&gt;R76,S76,R76)</f>
        <v>0</v>
      </c>
      <c r="U76" s="2" t="e">
        <f>+((P76-T76)/#REF!)*30</f>
        <v>#REF!</v>
      </c>
      <c r="V76" s="2" t="e">
        <f>+((P76-T76+Q76)/#REF!)*30</f>
        <v>#REF!</v>
      </c>
      <c r="W76" s="2">
        <v>0</v>
      </c>
      <c r="X76" s="9"/>
      <c r="Y76" s="11">
        <f>+((P76-T76+Q76+X76)/M76)*30</f>
        <v>6.6461538461538465</v>
      </c>
      <c r="Z76" s="5">
        <v>12</v>
      </c>
      <c r="AA76" s="72" t="s">
        <v>790</v>
      </c>
      <c r="AB76" s="74">
        <f>VLOOKUP(B76,[2]Hoja1!$A$2:$C$9041,3,FALSE)</f>
        <v>16.21</v>
      </c>
      <c r="AC76" s="76">
        <f>VLOOKUP(B76,'[3]listado de producto'!$A$7:$F$7046,6,FALSE)</f>
        <v>8</v>
      </c>
      <c r="AG76" s="58">
        <v>87.14</v>
      </c>
      <c r="AH76" s="48">
        <f>+P76*AG76</f>
        <v>1045.68</v>
      </c>
      <c r="AI76" s="48" t="e">
        <f>+AG76*#REF!</f>
        <v>#REF!</v>
      </c>
      <c r="AK76" s="44" t="e">
        <f>+IF(OR(#REF!="A",#REF!="B",#REF!="C",O76="A",O76="B",O76="C"),_xlfn.CEILING.PRECISE(#REF!*0.5,Z76),"0")</f>
        <v>#REF!</v>
      </c>
      <c r="AL76" t="e">
        <f>+AK76*AG76</f>
        <v>#REF!</v>
      </c>
      <c r="AM76" s="51" t="e">
        <f>+IF(OR(#REF!="A",#REF!="B",#REF!="C",O76="A",O76="B",O76="C"),_xlfn.CEILING.PRECISE(#REF!*0.7,Z76),"0")</f>
        <v>#REF!</v>
      </c>
      <c r="AN76" s="48" t="e">
        <f>+AM76*AG76</f>
        <v>#REF!</v>
      </c>
      <c r="AO76" s="44" t="e">
        <f>+IF(OR(#REF!="A",#REF!="B",#REF!="C",O76="A",O76="B",O76="C"),_xlfn.CEILING.PRECISE(#REF!*1,Z76),"0")</f>
        <v>#REF!</v>
      </c>
      <c r="AP76" s="48" t="e">
        <f>+AO76*$AG76</f>
        <v>#REF!</v>
      </c>
      <c r="AQ76" s="48" t="e">
        <f>+IF(OR(#REF!="A",#REF!="B",#REF!="C",O76="A",O76="B",O76="C"),_xlfn.CEILING.PRECISE(#REF!*1.33,Z76),"0")</f>
        <v>#REF!</v>
      </c>
      <c r="AR76" s="48" t="e">
        <f>+AQ76*$AG76</f>
        <v>#REF!</v>
      </c>
      <c r="AS76" s="48" t="e">
        <f>+#REF!*AG76</f>
        <v>#REF!</v>
      </c>
      <c r="AT76" s="58">
        <v>4.4000000000000004</v>
      </c>
      <c r="AU76" s="52" t="e">
        <f>+AT76*#REF!</f>
        <v>#REF!</v>
      </c>
      <c r="AV76" s="52">
        <f>+AT76*M76</f>
        <v>238.33333333333334</v>
      </c>
      <c r="AW76" t="b">
        <f>+P76&gt;=T76</f>
        <v>1</v>
      </c>
    </row>
    <row r="77" spans="1:52" ht="12.75" customHeight="1" x14ac:dyDescent="0.2">
      <c r="B77" s="79">
        <v>6504</v>
      </c>
      <c r="C77" s="1"/>
      <c r="D77" s="32" t="s">
        <v>309</v>
      </c>
      <c r="E77" s="47" t="str">
        <f>VLOOKUP(B77,[1]Análisis!$B$3:$F$2141,5,FALSE)</f>
        <v>Key</v>
      </c>
      <c r="F77" s="3">
        <v>5</v>
      </c>
      <c r="G77" s="3">
        <v>3</v>
      </c>
      <c r="H77" s="3">
        <v>6</v>
      </c>
      <c r="I77" s="3">
        <v>3</v>
      </c>
      <c r="J77" s="3">
        <f>VLOOKUP(B77,'Vta + Mov 80'!$A$3:$B$703,2,FALSE)</f>
        <v>9</v>
      </c>
      <c r="K77" s="3">
        <v>-1</v>
      </c>
      <c r="L77" s="3">
        <f>VLOOKUP(B77,'Vta + Mov 80'!$A$3:$D$703,4,FALSE)</f>
        <v>4</v>
      </c>
      <c r="M77" s="7">
        <f>+AVERAGE(F77:K77)</f>
        <v>4.166666666666667</v>
      </c>
      <c r="N77" s="62">
        <f>+COUNTIF(F77:K77,"&gt;0")</f>
        <v>5</v>
      </c>
      <c r="O77" s="62" t="str">
        <f>+IF(N77&gt;=6,"A",IF(N77&gt;=5,"B",IF(N77&gt;=4,"C","F")))</f>
        <v>B</v>
      </c>
      <c r="P77" s="7">
        <v>0</v>
      </c>
      <c r="Q77" s="2">
        <v>3</v>
      </c>
      <c r="R77" s="2">
        <v>0</v>
      </c>
      <c r="S77" s="2">
        <v>2</v>
      </c>
      <c r="T77" s="2">
        <f>+IF(S77&gt;R77,S77,R77)</f>
        <v>2</v>
      </c>
      <c r="U77" s="2" t="e">
        <f>+((P77-T77)/#REF!)*30</f>
        <v>#REF!</v>
      </c>
      <c r="V77" s="2" t="e">
        <f>+((P77-T77+Q77)/#REF!)*30</f>
        <v>#REF!</v>
      </c>
      <c r="W77" s="2">
        <v>0</v>
      </c>
      <c r="X77" s="9">
        <v>3</v>
      </c>
      <c r="Y77" s="11">
        <f>+((P77-T77+Q77+X77)/M77)*30</f>
        <v>28.799999999999997</v>
      </c>
      <c r="Z77" s="5">
        <v>1</v>
      </c>
      <c r="AA77" s="46"/>
      <c r="AB77" s="74">
        <f>VLOOKUP(B77,[2]Hoja1!$A$2:$C$9041,3,FALSE)</f>
        <v>436.87</v>
      </c>
      <c r="AC77" s="76">
        <f>VLOOKUP(B77,'[3]listado de producto'!$A$7:$F$7046,6,FALSE)</f>
        <v>8</v>
      </c>
      <c r="AG77" s="58">
        <v>36</v>
      </c>
      <c r="AH77" s="48">
        <f>+P77*AG77</f>
        <v>0</v>
      </c>
      <c r="AI77" s="48" t="e">
        <f>+AG77*#REF!</f>
        <v>#REF!</v>
      </c>
      <c r="AK77" s="44" t="e">
        <f>+IF(OR(#REF!="A",#REF!="B",#REF!="C",O77="A",O77="B",O77="C"),_xlfn.CEILING.PRECISE(#REF!*0.5,Z77),"0")</f>
        <v>#REF!</v>
      </c>
      <c r="AL77" t="e">
        <f>+AK77*AG77</f>
        <v>#REF!</v>
      </c>
      <c r="AM77" s="51" t="e">
        <f>+IF(OR(#REF!="A",#REF!="B",#REF!="C",O77="A",O77="B",O77="C"),_xlfn.CEILING.PRECISE(#REF!*0.7,Z77),"0")</f>
        <v>#REF!</v>
      </c>
      <c r="AN77" s="48" t="e">
        <f>+AM77*AG77</f>
        <v>#REF!</v>
      </c>
      <c r="AO77" s="44" t="e">
        <f>+IF(OR(#REF!="A",#REF!="B",#REF!="C",O77="A",O77="B",O77="C"),_xlfn.CEILING.PRECISE(#REF!*1,Z77),"0")</f>
        <v>#REF!</v>
      </c>
      <c r="AP77" s="48" t="e">
        <f>+AO77*$AG77</f>
        <v>#REF!</v>
      </c>
      <c r="AQ77" s="48" t="e">
        <f>+IF(OR(#REF!="A",#REF!="B",#REF!="C",O77="A",O77="B",O77="C"),_xlfn.CEILING.PRECISE(#REF!*1.33,Z77),"0")</f>
        <v>#REF!</v>
      </c>
      <c r="AR77" s="48" t="e">
        <f>+AQ77*$AG77</f>
        <v>#REF!</v>
      </c>
      <c r="AS77" s="48" t="e">
        <f>+#REF!*AG77</f>
        <v>#REF!</v>
      </c>
      <c r="AU77" s="52" t="e">
        <f>+AT77*#REF!</f>
        <v>#REF!</v>
      </c>
      <c r="AV77" s="52">
        <f>+AT77*M77</f>
        <v>0</v>
      </c>
      <c r="AW77" t="b">
        <f>+P77&gt;=T77</f>
        <v>0</v>
      </c>
    </row>
    <row r="78" spans="1:52" ht="12.75" customHeight="1" x14ac:dyDescent="0.2">
      <c r="A78" s="53" t="s">
        <v>680</v>
      </c>
      <c r="B78" s="79">
        <v>70080</v>
      </c>
      <c r="C78" s="1"/>
      <c r="D78" s="32" t="s">
        <v>392</v>
      </c>
      <c r="E78" s="47" t="str">
        <f>VLOOKUP(B78,[1]Análisis!$B$3:$F$2141,5,FALSE)</f>
        <v>Key</v>
      </c>
      <c r="F78" s="3">
        <v>5</v>
      </c>
      <c r="G78" s="3">
        <v>4</v>
      </c>
      <c r="H78" s="3">
        <v>16</v>
      </c>
      <c r="I78" s="3">
        <v>0</v>
      </c>
      <c r="J78" s="3">
        <f>VLOOKUP(B78,'Vta + Mov 80'!$A$3:$B$703,2,FALSE)</f>
        <v>14</v>
      </c>
      <c r="K78" s="3">
        <v>26</v>
      </c>
      <c r="L78" s="3">
        <f>VLOOKUP(B78,'Vta + Mov 80'!$A$3:$D$703,4,FALSE)</f>
        <v>5</v>
      </c>
      <c r="M78" s="7">
        <f>+AVERAGE(F78:K78)</f>
        <v>10.833333333333334</v>
      </c>
      <c r="N78" s="62">
        <f>+COUNTIF(F78:K78,"&gt;0")</f>
        <v>5</v>
      </c>
      <c r="O78" s="62" t="str">
        <f>+IF(N78&gt;=6,"A",IF(N78&gt;=5,"B",IF(N78&gt;=4,"C","F")))</f>
        <v>B</v>
      </c>
      <c r="P78" s="7">
        <v>5</v>
      </c>
      <c r="Q78" s="2">
        <v>0</v>
      </c>
      <c r="R78" s="2">
        <v>0</v>
      </c>
      <c r="S78" s="2">
        <v>0</v>
      </c>
      <c r="T78" s="2">
        <f>+IF(S78&gt;R78,S78,R78)</f>
        <v>0</v>
      </c>
      <c r="U78" s="2" t="e">
        <f>+((P78-T78)/#REF!)*30</f>
        <v>#REF!</v>
      </c>
      <c r="V78" s="2" t="e">
        <f>+((P78-T78+Q78)/#REF!)*30</f>
        <v>#REF!</v>
      </c>
      <c r="W78" s="2">
        <v>0</v>
      </c>
      <c r="X78" s="9">
        <v>4</v>
      </c>
      <c r="Y78" s="11">
        <f>+((P78-T78+Q78+X78)/M78)*30</f>
        <v>24.92307692307692</v>
      </c>
      <c r="Z78" s="5">
        <v>4</v>
      </c>
      <c r="AA78" s="46"/>
      <c r="AB78" s="74">
        <f>VLOOKUP(B78,[2]Hoja1!$A$2:$C$9041,3,FALSE)</f>
        <v>48.78</v>
      </c>
      <c r="AC78" s="76">
        <f>VLOOKUP(B78,'[3]listado de producto'!$A$7:$F$7046,6,FALSE)</f>
        <v>8</v>
      </c>
      <c r="AG78" s="58">
        <v>2.5899999141693102</v>
      </c>
      <c r="AH78" s="48">
        <f>+P78*AG78</f>
        <v>12.949999570846551</v>
      </c>
      <c r="AI78" s="48" t="e">
        <f>+AG78*#REF!</f>
        <v>#REF!</v>
      </c>
      <c r="AK78" s="44" t="e">
        <f>+IF(OR(#REF!="A",#REF!="B",#REF!="C",O78="A",O78="B",O78="C"),_xlfn.CEILING.PRECISE(#REF!*0.5,Z78),"0")</f>
        <v>#REF!</v>
      </c>
      <c r="AL78" t="e">
        <f>+AK78*AG78</f>
        <v>#REF!</v>
      </c>
      <c r="AM78" s="51" t="e">
        <f>+IF(OR(#REF!="A",#REF!="B",#REF!="C",O78="A",O78="B",O78="C"),_xlfn.CEILING.PRECISE(#REF!*0.7,Z78),"0")</f>
        <v>#REF!</v>
      </c>
      <c r="AN78" s="48" t="e">
        <f>+AM78*AG78</f>
        <v>#REF!</v>
      </c>
      <c r="AO78" s="44" t="e">
        <f>+IF(OR(#REF!="A",#REF!="B",#REF!="C",O78="A",O78="B",O78="C"),_xlfn.CEILING.PRECISE(#REF!*1,Z78),"0")</f>
        <v>#REF!</v>
      </c>
      <c r="AP78" s="48" t="e">
        <f>+AO78*$AG78</f>
        <v>#REF!</v>
      </c>
      <c r="AQ78" s="48" t="e">
        <f>+IF(OR(#REF!="A",#REF!="B",#REF!="C",O78="A",O78="B",O78="C"),_xlfn.CEILING.PRECISE(#REF!*1.33,Z78),"0")</f>
        <v>#REF!</v>
      </c>
      <c r="AR78" s="48" t="e">
        <f>+AQ78*$AG78</f>
        <v>#REF!</v>
      </c>
      <c r="AS78" s="48" t="e">
        <f>+#REF!*AG78</f>
        <v>#REF!</v>
      </c>
      <c r="AU78" s="52" t="e">
        <f>+AT78*#REF!</f>
        <v>#REF!</v>
      </c>
      <c r="AV78" s="52">
        <f>+AT78*M78</f>
        <v>0</v>
      </c>
      <c r="AW78" t="b">
        <f>+P78&gt;=T78</f>
        <v>1</v>
      </c>
    </row>
    <row r="79" spans="1:52" ht="12.75" customHeight="1" x14ac:dyDescent="0.2">
      <c r="B79" s="79">
        <v>6704</v>
      </c>
      <c r="C79" s="1"/>
      <c r="D79" s="32" t="s">
        <v>322</v>
      </c>
      <c r="E79" s="47" t="str">
        <f>VLOOKUP(B79,[1]Análisis!$B$3:$F$2141,5,FALSE)</f>
        <v>Key</v>
      </c>
      <c r="F79" s="3">
        <v>3</v>
      </c>
      <c r="G79" s="3">
        <v>4</v>
      </c>
      <c r="H79" s="3">
        <v>6</v>
      </c>
      <c r="I79" s="3">
        <v>1</v>
      </c>
      <c r="J79" s="3">
        <f>VLOOKUP(B79,'Vta + Mov 80'!$A$3:$B$703,2,FALSE)</f>
        <v>1</v>
      </c>
      <c r="K79" s="3">
        <v>-3</v>
      </c>
      <c r="L79" s="3">
        <f>VLOOKUP(B79,'Vta + Mov 80'!$A$3:$D$703,4,FALSE)</f>
        <v>2</v>
      </c>
      <c r="M79" s="7">
        <f>+AVERAGE(F79:K79)</f>
        <v>2</v>
      </c>
      <c r="N79" s="62">
        <f>+COUNTIF(F79:K79,"&gt;0")</f>
        <v>5</v>
      </c>
      <c r="O79" s="62" t="str">
        <f>+IF(N79&gt;=6,"A",IF(N79&gt;=5,"B",IF(N79&gt;=4,"C","F")))</f>
        <v>B</v>
      </c>
      <c r="P79" s="7">
        <v>3</v>
      </c>
      <c r="Q79" s="2">
        <v>0</v>
      </c>
      <c r="R79" s="2">
        <v>2</v>
      </c>
      <c r="S79" s="2">
        <v>2</v>
      </c>
      <c r="T79" s="2">
        <f>+IF(S79&gt;R79,S79,R79)</f>
        <v>2</v>
      </c>
      <c r="U79" s="2" t="e">
        <f>+((P79-T79)/#REF!)*30</f>
        <v>#REF!</v>
      </c>
      <c r="V79" s="2" t="e">
        <f>+((P79-T79+Q79)/#REF!)*30</f>
        <v>#REF!</v>
      </c>
      <c r="W79" s="2">
        <v>0</v>
      </c>
      <c r="X79" s="9">
        <v>1</v>
      </c>
      <c r="Y79" s="11">
        <f>+((P79-T79+Q79+X79)/M79)*30</f>
        <v>30</v>
      </c>
      <c r="Z79" s="5">
        <v>1</v>
      </c>
      <c r="AA79" s="46"/>
      <c r="AB79" s="74">
        <f>VLOOKUP(B79,[2]Hoja1!$A$2:$C$9041,3,FALSE)</f>
        <v>839.3</v>
      </c>
      <c r="AC79" s="76">
        <f>VLOOKUP(B79,'[3]listado de producto'!$A$7:$F$7046,6,FALSE)</f>
        <v>21</v>
      </c>
      <c r="AG79" s="58">
        <v>17</v>
      </c>
      <c r="AH79" s="48">
        <f>+P79*AG79</f>
        <v>51</v>
      </c>
      <c r="AI79" s="48" t="e">
        <f>+AG79*#REF!</f>
        <v>#REF!</v>
      </c>
      <c r="AK79" s="44" t="e">
        <f>+IF(OR(#REF!="A",#REF!="B",#REF!="C",O79="A",O79="B",O79="C"),_xlfn.CEILING.PRECISE(#REF!*0.5,Z79),"0")</f>
        <v>#REF!</v>
      </c>
      <c r="AL79" t="e">
        <f>+AK79*AG79</f>
        <v>#REF!</v>
      </c>
      <c r="AM79" s="51" t="e">
        <f>+IF(OR(#REF!="A",#REF!="B",#REF!="C",O79="A",O79="B",O79="C"),_xlfn.CEILING.PRECISE(#REF!*0.7,Z79),"0")</f>
        <v>#REF!</v>
      </c>
      <c r="AN79" s="48" t="e">
        <f>+AM79*AG79</f>
        <v>#REF!</v>
      </c>
      <c r="AO79" s="44" t="e">
        <f>+IF(OR(#REF!="A",#REF!="B",#REF!="C",O79="A",O79="B",O79="C"),_xlfn.CEILING.PRECISE(#REF!*1,Z79),"0")</f>
        <v>#REF!</v>
      </c>
      <c r="AP79" s="48" t="e">
        <f>+AO79*$AG79</f>
        <v>#REF!</v>
      </c>
      <c r="AQ79" s="48" t="e">
        <f>+IF(OR(#REF!="A",#REF!="B",#REF!="C",O79="A",O79="B",O79="C"),_xlfn.CEILING.PRECISE(#REF!*1.33,Z79),"0")</f>
        <v>#REF!</v>
      </c>
      <c r="AR79" s="48" t="e">
        <f>+AQ79*$AG79</f>
        <v>#REF!</v>
      </c>
      <c r="AS79" s="48" t="e">
        <f>+#REF!*AG79</f>
        <v>#REF!</v>
      </c>
      <c r="AU79" s="52" t="e">
        <f>+AT79*#REF!</f>
        <v>#REF!</v>
      </c>
      <c r="AV79" s="52">
        <f>+AT79*M79</f>
        <v>0</v>
      </c>
      <c r="AW79" t="b">
        <f>+P79&gt;=T79</f>
        <v>1</v>
      </c>
    </row>
    <row r="80" spans="1:52" ht="12.75" customHeight="1" x14ac:dyDescent="0.2">
      <c r="B80" s="79">
        <v>7608</v>
      </c>
      <c r="C80" s="1"/>
      <c r="D80" s="32" t="s">
        <v>332</v>
      </c>
      <c r="E80" s="47" t="str">
        <f>VLOOKUP(B80,[1]Análisis!$B$3:$F$2141,5,FALSE)</f>
        <v>Key</v>
      </c>
      <c r="F80" s="3">
        <v>16</v>
      </c>
      <c r="G80" s="3">
        <v>0</v>
      </c>
      <c r="H80" s="3">
        <v>14</v>
      </c>
      <c r="I80" s="3">
        <v>0</v>
      </c>
      <c r="J80" s="3">
        <f>VLOOKUP(B80,'Vta + Mov 80'!$A$3:$B$703,2,FALSE)</f>
        <v>3</v>
      </c>
      <c r="K80" s="3">
        <v>14</v>
      </c>
      <c r="L80" s="3">
        <f>VLOOKUP(B80,'Vta + Mov 80'!$A$3:$D$703,4,FALSE)</f>
        <v>0</v>
      </c>
      <c r="M80" s="7">
        <f>+AVERAGE(F80:K80)</f>
        <v>7.833333333333333</v>
      </c>
      <c r="N80" s="62">
        <f>+COUNTIF(F80:K80,"&gt;0")</f>
        <v>4</v>
      </c>
      <c r="O80" s="62" t="str">
        <f>+IF(N80&gt;=6,"A",IF(N80&gt;=5,"B",IF(N80&gt;=4,"C","F")))</f>
        <v>C</v>
      </c>
      <c r="P80" s="7">
        <v>0</v>
      </c>
      <c r="Q80" s="2">
        <v>4</v>
      </c>
      <c r="R80" s="2">
        <v>0</v>
      </c>
      <c r="S80" s="2">
        <v>0</v>
      </c>
      <c r="T80" s="2">
        <f>+IF(S80&gt;R80,S80,R80)</f>
        <v>0</v>
      </c>
      <c r="U80" s="2" t="e">
        <f>+((P80-T80)/#REF!)*30</f>
        <v>#REF!</v>
      </c>
      <c r="V80" s="2" t="e">
        <f>+((P80-T80+Q80)/#REF!)*30</f>
        <v>#REF!</v>
      </c>
      <c r="W80" s="2">
        <v>0</v>
      </c>
      <c r="X80" s="9">
        <v>4</v>
      </c>
      <c r="Y80" s="11">
        <f>+((P80-T80+Q80+X80)/M80)*30</f>
        <v>30.638297872340431</v>
      </c>
      <c r="Z80" s="5">
        <v>4</v>
      </c>
      <c r="AA80" s="46"/>
      <c r="AB80" s="74">
        <f>VLOOKUP(B80,[2]Hoja1!$A$2:$C$9041,3,FALSE)</f>
        <v>240.6</v>
      </c>
      <c r="AC80" s="76">
        <f>VLOOKUP(B80,'[3]listado de producto'!$A$7:$F$7046,6,FALSE)</f>
        <v>8</v>
      </c>
      <c r="AG80" s="58">
        <v>23.5</v>
      </c>
      <c r="AH80" s="48">
        <f>+P80*AG80</f>
        <v>0</v>
      </c>
      <c r="AI80" s="48" t="e">
        <f>+AG80*#REF!</f>
        <v>#REF!</v>
      </c>
      <c r="AK80" s="44" t="e">
        <f>+IF(OR(#REF!="A",#REF!="B",#REF!="C",O80="A",O80="B",O80="C"),_xlfn.CEILING.PRECISE(#REF!*0.5,Z80),"0")</f>
        <v>#REF!</v>
      </c>
      <c r="AL80" t="e">
        <f>+AK80*AG80</f>
        <v>#REF!</v>
      </c>
      <c r="AM80" s="51" t="e">
        <f>+IF(OR(#REF!="A",#REF!="B",#REF!="C",O80="A",O80="B",O80="C"),_xlfn.CEILING.PRECISE(#REF!*0.7,Z80),"0")</f>
        <v>#REF!</v>
      </c>
      <c r="AN80" s="48" t="e">
        <f>+AM80*AG80</f>
        <v>#REF!</v>
      </c>
      <c r="AO80" s="44" t="e">
        <f>+IF(OR(#REF!="A",#REF!="B",#REF!="C",O80="A",O80="B",O80="C"),_xlfn.CEILING.PRECISE(#REF!*1,Z80),"0")</f>
        <v>#REF!</v>
      </c>
      <c r="AP80" s="48" t="e">
        <f>+AO80*$AG80</f>
        <v>#REF!</v>
      </c>
      <c r="AQ80" s="48" t="e">
        <f>+IF(OR(#REF!="A",#REF!="B",#REF!="C",O80="A",O80="B",O80="C"),_xlfn.CEILING.PRECISE(#REF!*1.33,Z80),"0")</f>
        <v>#REF!</v>
      </c>
      <c r="AR80" s="48" t="e">
        <f>+AQ80*$AG80</f>
        <v>#REF!</v>
      </c>
      <c r="AS80" s="48" t="e">
        <f>+#REF!*AG80</f>
        <v>#REF!</v>
      </c>
      <c r="AU80" s="52" t="e">
        <f>+AT80*#REF!</f>
        <v>#REF!</v>
      </c>
      <c r="AV80" s="52">
        <f>+AT80*M80</f>
        <v>0</v>
      </c>
      <c r="AW80" t="b">
        <f>+P80&gt;=T80</f>
        <v>1</v>
      </c>
    </row>
    <row r="81" spans="1:52" ht="12.75" customHeight="1" x14ac:dyDescent="0.2">
      <c r="B81" s="79">
        <v>2194</v>
      </c>
      <c r="C81" s="1"/>
      <c r="D81" s="32" t="s">
        <v>158</v>
      </c>
      <c r="E81" s="47" t="str">
        <f>VLOOKUP(B81,[1]Análisis!$B$3:$F$2141,5,FALSE)</f>
        <v>Key</v>
      </c>
      <c r="F81" s="3">
        <v>126</v>
      </c>
      <c r="G81" s="3">
        <v>59</v>
      </c>
      <c r="H81" s="3">
        <v>44</v>
      </c>
      <c r="I81" s="3">
        <v>144</v>
      </c>
      <c r="J81" s="3">
        <f>VLOOKUP(B81,'Vta + Mov 80'!$A$3:$B$703,2,FALSE)</f>
        <v>167</v>
      </c>
      <c r="K81" s="3">
        <v>120</v>
      </c>
      <c r="L81" s="3">
        <f>VLOOKUP(B81,'Vta + Mov 80'!$A$3:$D$703,4,FALSE)</f>
        <v>41</v>
      </c>
      <c r="M81" s="7">
        <f>+AVERAGE(F81:K81)</f>
        <v>110</v>
      </c>
      <c r="N81" s="62">
        <f>+COUNTIF(F81:K81,"&gt;0")</f>
        <v>6</v>
      </c>
      <c r="O81" s="62" t="str">
        <f>+IF(N81&gt;=6,"A",IF(N81&gt;=5,"B",IF(N81&gt;=4,"C","F")))</f>
        <v>A</v>
      </c>
      <c r="P81" s="7">
        <v>100</v>
      </c>
      <c r="Q81" s="2">
        <v>15</v>
      </c>
      <c r="R81" s="2">
        <v>100</v>
      </c>
      <c r="S81" s="2">
        <v>102</v>
      </c>
      <c r="T81" s="2">
        <f>+IF(S81&gt;R81,S81,R81)</f>
        <v>102</v>
      </c>
      <c r="U81" s="2" t="e">
        <f>+((P81-T81)/#REF!)*30</f>
        <v>#REF!</v>
      </c>
      <c r="V81" s="2" t="e">
        <f>+((P81-T81+Q81)/#REF!)*30</f>
        <v>#REF!</v>
      </c>
      <c r="W81" s="2">
        <v>0</v>
      </c>
      <c r="X81" s="9">
        <v>78</v>
      </c>
      <c r="Y81" s="11">
        <f>+((P81-T81+Q81+X81)/M81)*30</f>
        <v>24.818181818181817</v>
      </c>
      <c r="Z81" s="5">
        <v>3</v>
      </c>
      <c r="AA81" s="46"/>
      <c r="AB81" s="74">
        <f>VLOOKUP(B81,[2]Hoja1!$A$2:$C$9041,3,FALSE)</f>
        <v>78.2</v>
      </c>
      <c r="AC81" s="76">
        <f>VLOOKUP(B81,'[3]listado de producto'!$A$7:$F$7046,6,FALSE)</f>
        <v>8</v>
      </c>
      <c r="AG81" s="58">
        <v>49.52</v>
      </c>
      <c r="AH81" s="48">
        <f>+P81*AG81</f>
        <v>4952</v>
      </c>
      <c r="AI81" s="48" t="e">
        <f>+AG81*#REF!</f>
        <v>#REF!</v>
      </c>
      <c r="AK81" s="44" t="e">
        <f>+IF(OR(#REF!="A",#REF!="B",#REF!="C",O81="A",O81="B",O81="C"),_xlfn.CEILING.PRECISE(#REF!*0.5,Z81),"0")</f>
        <v>#REF!</v>
      </c>
      <c r="AL81" t="e">
        <f>+AK81*AG81</f>
        <v>#REF!</v>
      </c>
      <c r="AM81" s="51" t="e">
        <f>+IF(OR(#REF!="A",#REF!="B",#REF!="C",O81="A",O81="B",O81="C"),_xlfn.CEILING.PRECISE(#REF!*0.7,Z81),"0")</f>
        <v>#REF!</v>
      </c>
      <c r="AN81" s="48" t="e">
        <f>+AM81*AG81</f>
        <v>#REF!</v>
      </c>
      <c r="AO81" s="44" t="e">
        <f>+IF(OR(#REF!="A",#REF!="B",#REF!="C",O81="A",O81="B",O81="C"),_xlfn.CEILING.PRECISE(#REF!*1,Z81),"0")</f>
        <v>#REF!</v>
      </c>
      <c r="AP81" s="48" t="e">
        <f>+AO81*$AG81</f>
        <v>#REF!</v>
      </c>
      <c r="AQ81" s="48" t="e">
        <f>+IF(OR(#REF!="A",#REF!="B",#REF!="C",O81="A",O81="B",O81="C"),_xlfn.CEILING.PRECISE(#REF!*1.33,Z81),"0")</f>
        <v>#REF!</v>
      </c>
      <c r="AR81" s="48" t="e">
        <f>+AQ81*$AG81</f>
        <v>#REF!</v>
      </c>
      <c r="AS81" s="48" t="e">
        <f>+#REF!*AG81</f>
        <v>#REF!</v>
      </c>
      <c r="AT81" s="58">
        <v>4.4000000000000004</v>
      </c>
      <c r="AU81" s="52" t="e">
        <f>+AT81*#REF!</f>
        <v>#REF!</v>
      </c>
      <c r="AV81" s="52">
        <f>+AT81*M81</f>
        <v>484.00000000000006</v>
      </c>
      <c r="AW81" t="b">
        <f>+P81&gt;=T81</f>
        <v>0</v>
      </c>
      <c r="AZ81" s="49">
        <f>VLOOKUP(B81,'[4]OrdenCompra (51)'!$A$2:$K$78,11,FALSE)</f>
        <v>15</v>
      </c>
    </row>
    <row r="82" spans="1:52" ht="12.75" customHeight="1" x14ac:dyDescent="0.2">
      <c r="B82" s="79">
        <v>70045</v>
      </c>
      <c r="C82" s="1"/>
      <c r="D82" s="32" t="s">
        <v>386</v>
      </c>
      <c r="E82" s="47" t="str">
        <f>VLOOKUP(B82,[1]Análisis!$B$3:$F$2141,5,FALSE)</f>
        <v>Key</v>
      </c>
      <c r="F82" s="3">
        <v>0</v>
      </c>
      <c r="G82" s="3">
        <v>4</v>
      </c>
      <c r="H82" s="3">
        <v>0</v>
      </c>
      <c r="I82" s="3">
        <v>0</v>
      </c>
      <c r="J82" s="3">
        <f>VLOOKUP(B82,'Vta + Mov 80'!$A$3:$B$703,2,FALSE)</f>
        <v>0</v>
      </c>
      <c r="K82" s="3">
        <v>0</v>
      </c>
      <c r="L82" s="3">
        <f>VLOOKUP(B82,'Vta + Mov 80'!$A$3:$D$703,4,FALSE)</f>
        <v>0</v>
      </c>
      <c r="M82" s="7">
        <f>+AVERAGE(F82:K82)</f>
        <v>0.66666666666666663</v>
      </c>
      <c r="N82" s="62">
        <f>+COUNTIF(F82:K82,"&gt;0")</f>
        <v>1</v>
      </c>
      <c r="O82" s="62" t="str">
        <f>+IF(N82&gt;=6,"A",IF(N82&gt;=5,"B",IF(N82&gt;=4,"C","F")))</f>
        <v>F</v>
      </c>
      <c r="P82" s="7">
        <v>0</v>
      </c>
      <c r="Q82" s="2">
        <v>0</v>
      </c>
      <c r="R82" s="2">
        <v>0</v>
      </c>
      <c r="S82" s="2">
        <v>0</v>
      </c>
      <c r="T82" s="2">
        <f>+IF(S82&gt;R82,S82,R82)</f>
        <v>0</v>
      </c>
      <c r="U82" s="2" t="e">
        <f>+((P82-T82)/#REF!)*30</f>
        <v>#REF!</v>
      </c>
      <c r="V82" s="2" t="e">
        <f>+((P82-T82+Q82)/#REF!)*30</f>
        <v>#REF!</v>
      </c>
      <c r="W82" s="2">
        <v>0</v>
      </c>
      <c r="X82" s="9"/>
      <c r="Y82" s="11">
        <f>+((P82-T82+Q82+X82)/M82)*30</f>
        <v>0</v>
      </c>
      <c r="Z82" s="5">
        <v>4</v>
      </c>
      <c r="AA82" s="46"/>
      <c r="AB82" s="74">
        <f>VLOOKUP(B82,[2]Hoja1!$A$2:$C$9041,3,FALSE)</f>
        <v>47.05</v>
      </c>
      <c r="AC82" s="76">
        <f>VLOOKUP(B82,'[3]listado de producto'!$A$7:$F$7046,6,FALSE)</f>
        <v>8</v>
      </c>
      <c r="AG82" s="58">
        <v>290.45999999999998</v>
      </c>
      <c r="AH82" s="48">
        <f>+P82*AG82</f>
        <v>0</v>
      </c>
      <c r="AI82" s="48" t="e">
        <f>+AG82*#REF!</f>
        <v>#REF!</v>
      </c>
      <c r="AK82" s="44" t="e">
        <f>+IF(OR(#REF!="A",#REF!="B",#REF!="C",O82="A",O82="B",O82="C"),_xlfn.CEILING.PRECISE(#REF!*0.5,Z82),"0")</f>
        <v>#REF!</v>
      </c>
      <c r="AL82" t="e">
        <f>+AK82*AG82</f>
        <v>#REF!</v>
      </c>
      <c r="AM82" s="51" t="e">
        <f>+IF(OR(#REF!="A",#REF!="B",#REF!="C",O82="A",O82="B",O82="C"),_xlfn.CEILING.PRECISE(#REF!*0.7,Z82),"0")</f>
        <v>#REF!</v>
      </c>
      <c r="AN82" s="48" t="e">
        <f>+AM82*AG82</f>
        <v>#REF!</v>
      </c>
      <c r="AO82" s="44" t="e">
        <f>+IF(OR(#REF!="A",#REF!="B",#REF!="C",O82="A",O82="B",O82="C"),_xlfn.CEILING.PRECISE(#REF!*1,Z82),"0")</f>
        <v>#REF!</v>
      </c>
      <c r="AP82" s="48" t="e">
        <f>+AO82*$AG82</f>
        <v>#REF!</v>
      </c>
      <c r="AQ82" s="48" t="e">
        <f>+IF(OR(#REF!="A",#REF!="B",#REF!="C",O82="A",O82="B",O82="C"),_xlfn.CEILING.PRECISE(#REF!*1.33,Z82),"0")</f>
        <v>#REF!</v>
      </c>
      <c r="AR82" s="48" t="e">
        <f>+AQ82*$AG82</f>
        <v>#REF!</v>
      </c>
      <c r="AS82" s="48" t="e">
        <f>+#REF!*AG82</f>
        <v>#REF!</v>
      </c>
      <c r="AT82" s="58">
        <v>22.5</v>
      </c>
      <c r="AU82" s="52" t="e">
        <f>+AT82*#REF!</f>
        <v>#REF!</v>
      </c>
      <c r="AV82" s="52">
        <f>+AT82*M82</f>
        <v>15</v>
      </c>
      <c r="AW82" t="b">
        <f>+P82&gt;=T82</f>
        <v>1</v>
      </c>
      <c r="AX82" s="78">
        <f>X82*AB82</f>
        <v>0</v>
      </c>
    </row>
    <row r="83" spans="1:52" ht="12.75" customHeight="1" x14ac:dyDescent="0.2">
      <c r="B83" s="79">
        <v>111147</v>
      </c>
      <c r="C83" s="1"/>
      <c r="D83" s="32" t="s">
        <v>596</v>
      </c>
      <c r="E83" s="47" t="str">
        <f>VLOOKUP(B83,[1]Análisis!$B$3:$F$2141,5,FALSE)</f>
        <v>Key</v>
      </c>
      <c r="F83" s="3">
        <v>100</v>
      </c>
      <c r="G83" s="3">
        <v>0</v>
      </c>
      <c r="H83" s="3">
        <v>0</v>
      </c>
      <c r="I83" s="3">
        <v>0</v>
      </c>
      <c r="J83" s="3">
        <f>VLOOKUP(B83,'Vta + Mov 80'!$A$3:$B$703,2,FALSE)</f>
        <v>0</v>
      </c>
      <c r="K83" s="3">
        <v>0</v>
      </c>
      <c r="L83" s="3">
        <f>VLOOKUP(B83,'Vta + Mov 80'!$A$3:$D$703,4,FALSE)</f>
        <v>0</v>
      </c>
      <c r="M83" s="7">
        <f>+AVERAGE(F83:K83)</f>
        <v>16.666666666666668</v>
      </c>
      <c r="N83" s="62">
        <f>+COUNTIF(F83:K83,"&gt;0")</f>
        <v>1</v>
      </c>
      <c r="O83" s="62" t="str">
        <f>+IF(N83&gt;=6,"A",IF(N83&gt;=5,"B",IF(N83&gt;=4,"C","F")))</f>
        <v>F</v>
      </c>
      <c r="P83" s="7">
        <v>0</v>
      </c>
      <c r="Q83" s="2">
        <v>0</v>
      </c>
      <c r="R83" s="2">
        <v>0</v>
      </c>
      <c r="S83" s="2">
        <v>0</v>
      </c>
      <c r="T83" s="2">
        <f>+IF(S83&gt;R83,S83,R83)</f>
        <v>0</v>
      </c>
      <c r="U83" s="2" t="e">
        <f>+((P83-T83)/#REF!)*30</f>
        <v>#REF!</v>
      </c>
      <c r="V83" s="2" t="e">
        <f>+((P83-T83+Q83)/#REF!)*30</f>
        <v>#REF!</v>
      </c>
      <c r="W83" s="2">
        <v>0</v>
      </c>
      <c r="X83" s="9"/>
      <c r="Y83" s="11">
        <f>+((P83-T83+Q83+X83)/M83)*30</f>
        <v>0</v>
      </c>
      <c r="Z83" s="5" t="e">
        <v>#N/A</v>
      </c>
      <c r="AA83" s="46"/>
      <c r="AB83" s="74">
        <f>VLOOKUP(B83,[2]Hoja1!$A$2:$C$9041,3,FALSE)</f>
        <v>0.33000001311302202</v>
      </c>
      <c r="AC83" s="76" t="e">
        <f>VLOOKUP(B83,'[3]listado de producto'!$A$7:$F$7046,6,FALSE)</f>
        <v>#N/A</v>
      </c>
      <c r="AG83" s="58">
        <v>209</v>
      </c>
      <c r="AH83" s="48">
        <f>+P83*AG83</f>
        <v>0</v>
      </c>
      <c r="AI83" s="48" t="e">
        <f>+AG83*#REF!</f>
        <v>#REF!</v>
      </c>
      <c r="AK83" s="44" t="e">
        <f>+IF(OR(#REF!="A",#REF!="B",#REF!="C",O83="A",O83="B",O83="C"),_xlfn.CEILING.PRECISE(#REF!*0.5,Z83),"0")</f>
        <v>#REF!</v>
      </c>
      <c r="AL83" t="e">
        <f>+AK83*AG83</f>
        <v>#REF!</v>
      </c>
      <c r="AM83" s="51" t="e">
        <f>+IF(OR(#REF!="A",#REF!="B",#REF!="C",O83="A",O83="B",O83="C"),_xlfn.CEILING.PRECISE(#REF!*0.7,Z83),"0")</f>
        <v>#REF!</v>
      </c>
      <c r="AN83" s="48" t="e">
        <f>+AM83*AG83</f>
        <v>#REF!</v>
      </c>
      <c r="AO83" s="44" t="e">
        <f>+IF(OR(#REF!="A",#REF!="B",#REF!="C",O83="A",O83="B",O83="C"),_xlfn.CEILING.PRECISE(#REF!*1,Z83),"0")</f>
        <v>#REF!</v>
      </c>
      <c r="AP83" s="48" t="e">
        <f>+AO83*$AG83</f>
        <v>#REF!</v>
      </c>
      <c r="AQ83" s="48" t="e">
        <f>+IF(OR(#REF!="A",#REF!="B",#REF!="C",O83="A",O83="B",O83="C"),_xlfn.CEILING.PRECISE(#REF!*1.33,Z83),"0")</f>
        <v>#REF!</v>
      </c>
      <c r="AR83" s="48" t="e">
        <f>+AQ83*$AG83</f>
        <v>#REF!</v>
      </c>
      <c r="AS83" s="48" t="e">
        <f>+#REF!*AG83</f>
        <v>#REF!</v>
      </c>
      <c r="AU83" s="52"/>
      <c r="AV83" s="52"/>
      <c r="AW83" t="b">
        <f>+P83&gt;=T83</f>
        <v>1</v>
      </c>
    </row>
    <row r="84" spans="1:52" ht="12.75" customHeight="1" x14ac:dyDescent="0.2">
      <c r="B84" s="79">
        <v>1966</v>
      </c>
      <c r="C84" s="1"/>
      <c r="D84" s="32" t="s">
        <v>131</v>
      </c>
      <c r="E84" s="47" t="str">
        <f>VLOOKUP(B84,[1]Análisis!$B$3:$F$2141,5,FALSE)</f>
        <v>Key</v>
      </c>
      <c r="F84" s="3">
        <v>4</v>
      </c>
      <c r="G84" s="3">
        <v>5</v>
      </c>
      <c r="H84" s="3">
        <v>0</v>
      </c>
      <c r="I84" s="3">
        <v>0</v>
      </c>
      <c r="J84" s="3">
        <f>VLOOKUP(B84,'Vta + Mov 80'!$A$3:$B$703,2,FALSE)</f>
        <v>0</v>
      </c>
      <c r="K84" s="3">
        <v>2</v>
      </c>
      <c r="L84" s="3">
        <f>VLOOKUP(B84,'Vta + Mov 80'!$A$3:$D$703,4,FALSE)</f>
        <v>18</v>
      </c>
      <c r="M84" s="7">
        <f>+AVERAGE(F84:K84)</f>
        <v>1.8333333333333333</v>
      </c>
      <c r="N84" s="62">
        <f>+COUNTIF(F84:K84,"&gt;0")</f>
        <v>3</v>
      </c>
      <c r="O84" s="62" t="str">
        <f>+IF(N84&gt;=6,"A",IF(N84&gt;=5,"B",IF(N84&gt;=4,"C","F")))</f>
        <v>F</v>
      </c>
      <c r="P84" s="7">
        <v>0</v>
      </c>
      <c r="Q84" s="2">
        <v>0</v>
      </c>
      <c r="R84" s="2">
        <v>0</v>
      </c>
      <c r="S84" s="2">
        <v>0</v>
      </c>
      <c r="T84" s="2">
        <f>+IF(S84&gt;R84,S84,R84)</f>
        <v>0</v>
      </c>
      <c r="U84" s="2" t="e">
        <f>+((P84-T84)/#REF!)*30</f>
        <v>#REF!</v>
      </c>
      <c r="V84" s="2" t="e">
        <f>+((P84-T84+Q84)/#REF!)*30</f>
        <v>#REF!</v>
      </c>
      <c r="W84" s="2">
        <v>0</v>
      </c>
      <c r="X84" s="9"/>
      <c r="Y84" s="11">
        <f>+((P84-T84+Q84+X84)/M84)*30</f>
        <v>0</v>
      </c>
      <c r="Z84" s="5">
        <v>1</v>
      </c>
      <c r="AA84" s="86"/>
      <c r="AB84" s="74">
        <f>VLOOKUP(B84,[2]Hoja1!$A$2:$C$9041,3,FALSE)</f>
        <v>48.82</v>
      </c>
      <c r="AC84" s="76">
        <f>VLOOKUP(B84,'[3]listado de producto'!$A$7:$F$7046,6,FALSE)</f>
        <v>8</v>
      </c>
      <c r="AG84" s="58">
        <v>446.42999267578102</v>
      </c>
      <c r="AH84" s="48">
        <f>+P84*AG84</f>
        <v>0</v>
      </c>
      <c r="AI84" s="48" t="e">
        <f>+AG84*#REF!</f>
        <v>#REF!</v>
      </c>
      <c r="AK84" s="44" t="e">
        <f>+IF(OR(#REF!="A",#REF!="B",#REF!="C",O84="A",O84="B",O84="C"),_xlfn.CEILING.PRECISE(#REF!*0.5,Z84),"0")</f>
        <v>#REF!</v>
      </c>
      <c r="AL84" t="e">
        <f>+AK84*AG84</f>
        <v>#REF!</v>
      </c>
      <c r="AM84" s="51" t="e">
        <f>+IF(OR(#REF!="A",#REF!="B",#REF!="C",O84="A",O84="B",O84="C"),_xlfn.CEILING.PRECISE(#REF!*0.7,Z84),"0")</f>
        <v>#REF!</v>
      </c>
      <c r="AN84" s="48" t="e">
        <f>+AM84*AG84</f>
        <v>#REF!</v>
      </c>
      <c r="AO84" s="44" t="e">
        <f>+IF(OR(#REF!="A",#REF!="B",#REF!="C",O84="A",O84="B",O84="C"),_xlfn.CEILING.PRECISE(#REF!*1,Z84),"0")</f>
        <v>#REF!</v>
      </c>
      <c r="AP84" s="48" t="e">
        <f>+AO84*$AG84</f>
        <v>#REF!</v>
      </c>
      <c r="AQ84" s="48" t="e">
        <f>+IF(OR(#REF!="A",#REF!="B",#REF!="C",O84="A",O84="B",O84="C"),_xlfn.CEILING.PRECISE(#REF!*1.33,Z84),"0")</f>
        <v>#REF!</v>
      </c>
      <c r="AR84" s="48" t="e">
        <f>+AQ84*$AG84</f>
        <v>#REF!</v>
      </c>
      <c r="AS84" s="48" t="e">
        <f>+#REF!*AG84</f>
        <v>#REF!</v>
      </c>
    </row>
    <row r="85" spans="1:52" ht="12.75" customHeight="1" x14ac:dyDescent="0.2">
      <c r="B85" s="79">
        <v>70213</v>
      </c>
      <c r="C85" s="1"/>
      <c r="D85" s="32" t="s">
        <v>402</v>
      </c>
      <c r="E85" s="47" t="str">
        <f>VLOOKUP(B85,[1]Análisis!$B$3:$F$2141,5,FALSE)</f>
        <v>Key</v>
      </c>
      <c r="F85" s="3">
        <v>135</v>
      </c>
      <c r="G85" s="3">
        <v>27</v>
      </c>
      <c r="H85" s="3">
        <v>33</v>
      </c>
      <c r="I85" s="3">
        <v>0</v>
      </c>
      <c r="J85" s="3">
        <f>VLOOKUP(B85,'Vta + Mov 80'!$A$3:$B$703,2,FALSE)</f>
        <v>204</v>
      </c>
      <c r="K85" s="3">
        <v>42</v>
      </c>
      <c r="L85" s="3">
        <f>VLOOKUP(B85,'Vta + Mov 80'!$A$3:$D$703,4,FALSE)</f>
        <v>0</v>
      </c>
      <c r="M85" s="7">
        <f>+AVERAGE(F85:K85)</f>
        <v>73.5</v>
      </c>
      <c r="N85" s="62">
        <f>+COUNTIF(F85:K85,"&gt;0")</f>
        <v>5</v>
      </c>
      <c r="O85" s="62" t="str">
        <f>+IF(N85&gt;=6,"A",IF(N85&gt;=5,"B",IF(N85&gt;=4,"C","F")))</f>
        <v>B</v>
      </c>
      <c r="P85" s="7">
        <v>284</v>
      </c>
      <c r="Q85" s="2">
        <v>0</v>
      </c>
      <c r="R85" s="2">
        <v>247</v>
      </c>
      <c r="S85" s="2">
        <v>247</v>
      </c>
      <c r="T85" s="2">
        <f>+IF(S85&gt;R85,S85,R85)</f>
        <v>247</v>
      </c>
      <c r="U85" s="2" t="e">
        <f>+((P85-T85)/#REF!)*30</f>
        <v>#REF!</v>
      </c>
      <c r="V85" s="2" t="e">
        <f>+((P85-T85+Q85)/#REF!)*30</f>
        <v>#REF!</v>
      </c>
      <c r="W85" s="2">
        <v>0</v>
      </c>
      <c r="X85" s="9">
        <v>24</v>
      </c>
      <c r="Y85" s="11">
        <f>+((P85-T85+Q85+X85)/M85)*30</f>
        <v>24.897959183673471</v>
      </c>
      <c r="Z85" s="5">
        <v>4</v>
      </c>
      <c r="AA85" s="46"/>
      <c r="AB85" s="74">
        <f>VLOOKUP(B85,[2]Hoja1!$A$2:$C$9041,3,FALSE)</f>
        <v>25.75</v>
      </c>
      <c r="AC85" s="76">
        <f>VLOOKUP(B85,'[3]listado de producto'!$A$7:$F$7046,6,FALSE)</f>
        <v>8</v>
      </c>
      <c r="AG85" s="58">
        <v>71.81</v>
      </c>
      <c r="AH85" s="48">
        <f>+P85*AG85</f>
        <v>20394.04</v>
      </c>
      <c r="AI85" s="48" t="e">
        <f>+AG85*#REF!</f>
        <v>#REF!</v>
      </c>
      <c r="AK85" s="44" t="e">
        <f>+IF(OR(#REF!="A",#REF!="B",#REF!="C",O85="A",O85="B",O85="C"),_xlfn.CEILING.PRECISE(#REF!*0.5,Z85),"0")</f>
        <v>#REF!</v>
      </c>
      <c r="AL85" t="e">
        <f>+AK85*AG85</f>
        <v>#REF!</v>
      </c>
      <c r="AM85" s="51" t="e">
        <f>+IF(OR(#REF!="A",#REF!="B",#REF!="C",O85="A",O85="B",O85="C"),_xlfn.CEILING.PRECISE(#REF!*0.7,Z85),"0")</f>
        <v>#REF!</v>
      </c>
      <c r="AN85" s="48" t="e">
        <f>+AM85*AG85</f>
        <v>#REF!</v>
      </c>
      <c r="AO85" s="44" t="e">
        <f>+IF(OR(#REF!="A",#REF!="B",#REF!="C",O85="A",O85="B",O85="C"),_xlfn.CEILING.PRECISE(#REF!*1,Z85),"0")</f>
        <v>#REF!</v>
      </c>
      <c r="AP85" s="48" t="e">
        <f>+AO85*$AG85</f>
        <v>#REF!</v>
      </c>
      <c r="AQ85" s="48" t="e">
        <f>+IF(OR(#REF!="A",#REF!="B",#REF!="C",O85="A",O85="B",O85="C"),_xlfn.CEILING.PRECISE(#REF!*1.33,Z85),"0")</f>
        <v>#REF!</v>
      </c>
      <c r="AR85" s="48" t="e">
        <f>+AQ85*$AG85</f>
        <v>#REF!</v>
      </c>
      <c r="AS85" s="48" t="e">
        <f>+#REF!*AG85</f>
        <v>#REF!</v>
      </c>
      <c r="AT85" s="58">
        <v>4.4000000000000004</v>
      </c>
      <c r="AU85" s="52" t="e">
        <f>+AT85*#REF!</f>
        <v>#REF!</v>
      </c>
      <c r="AV85" s="52">
        <f>+AT85*M85</f>
        <v>323.40000000000003</v>
      </c>
      <c r="AW85" t="b">
        <f>+P85&gt;=T85</f>
        <v>1</v>
      </c>
      <c r="AX85" s="78">
        <f>X85*AB85</f>
        <v>618</v>
      </c>
    </row>
    <row r="86" spans="1:52" ht="12.75" customHeight="1" x14ac:dyDescent="0.2">
      <c r="B86" s="79">
        <v>1088</v>
      </c>
      <c r="C86" s="1"/>
      <c r="D86" s="32" t="s">
        <v>66</v>
      </c>
      <c r="E86" s="47" t="str">
        <f>VLOOKUP(B86,[1]Análisis!$B$3:$F$2141,5,FALSE)</f>
        <v>Key</v>
      </c>
      <c r="F86" s="3">
        <v>0</v>
      </c>
      <c r="G86" s="3">
        <v>0</v>
      </c>
      <c r="H86" s="3">
        <v>0</v>
      </c>
      <c r="I86" s="3">
        <v>20</v>
      </c>
      <c r="J86" s="3">
        <f>VLOOKUP(B86,'Vta + Mov 80'!$A$3:$B$703,2,FALSE)</f>
        <v>10</v>
      </c>
      <c r="K86" s="3">
        <v>6</v>
      </c>
      <c r="L86" s="3">
        <f>VLOOKUP(B86,'Vta + Mov 80'!$A$3:$D$703,4,FALSE)</f>
        <v>0</v>
      </c>
      <c r="M86" s="7">
        <f>+AVERAGE(F86:K86)</f>
        <v>6</v>
      </c>
      <c r="N86" s="62">
        <f>+COUNTIF(F86:K86,"&gt;0")</f>
        <v>3</v>
      </c>
      <c r="O86" s="62" t="str">
        <f>+IF(N86&gt;=6,"A",IF(N86&gt;=5,"B",IF(N86&gt;=4,"C","F")))</f>
        <v>F</v>
      </c>
      <c r="P86" s="7">
        <v>0</v>
      </c>
      <c r="Q86" s="2">
        <v>0</v>
      </c>
      <c r="R86" s="2">
        <v>0</v>
      </c>
      <c r="S86" s="2">
        <v>0</v>
      </c>
      <c r="T86" s="2">
        <f>+IF(S86&gt;R86,S86,R86)</f>
        <v>0</v>
      </c>
      <c r="U86" s="2" t="e">
        <f>+((P86-T86)/#REF!)*30</f>
        <v>#REF!</v>
      </c>
      <c r="V86" s="2" t="e">
        <f>+((P86-T86+Q86)/#REF!)*30</f>
        <v>#REF!</v>
      </c>
      <c r="W86" s="2">
        <v>0</v>
      </c>
      <c r="X86" s="9"/>
      <c r="Y86" s="11">
        <f>+((P86-T86+Q86+X86)/M86)*30</f>
        <v>0</v>
      </c>
      <c r="Z86" s="5">
        <v>4</v>
      </c>
      <c r="AA86" s="46"/>
      <c r="AB86" s="74">
        <f>VLOOKUP(B86,[2]Hoja1!$A$2:$C$9041,3,FALSE)</f>
        <v>60.34</v>
      </c>
      <c r="AC86" s="76">
        <f>VLOOKUP(B86,'[3]listado de producto'!$A$7:$F$7046,6,FALSE)</f>
        <v>8</v>
      </c>
      <c r="AG86" s="58">
        <v>2224.7600000000002</v>
      </c>
      <c r="AH86" s="48">
        <f>+P86*AG86</f>
        <v>0</v>
      </c>
      <c r="AI86" s="48" t="e">
        <f>+AG86*#REF!</f>
        <v>#REF!</v>
      </c>
      <c r="AK86" s="44" t="e">
        <f>+IF(OR(#REF!="A",#REF!="B",#REF!="C",O86="A",O86="B",O86="C"),_xlfn.CEILING.PRECISE(#REF!*0.5,Z86),"0")</f>
        <v>#REF!</v>
      </c>
      <c r="AL86" t="e">
        <f>+AK86*AG86</f>
        <v>#REF!</v>
      </c>
      <c r="AM86" s="51" t="e">
        <f>+IF(OR(#REF!="A",#REF!="B",#REF!="C",O86="A",O86="B",O86="C"),_xlfn.CEILING.PRECISE(#REF!*0.7,Z86),"0")</f>
        <v>#REF!</v>
      </c>
      <c r="AN86" s="48" t="e">
        <f>+AM86*AG86</f>
        <v>#REF!</v>
      </c>
      <c r="AO86" s="44" t="e">
        <f>+IF(OR(#REF!="A",#REF!="B",#REF!="C",O86="A",O86="B",O86="C"),_xlfn.CEILING.PRECISE(#REF!*1,Z86),"0")</f>
        <v>#REF!</v>
      </c>
      <c r="AP86" s="48" t="e">
        <f>+AO86*$AG86</f>
        <v>#REF!</v>
      </c>
      <c r="AQ86" s="48" t="e">
        <f>+IF(OR(#REF!="A",#REF!="B",#REF!="C",O86="A",O86="B",O86="C"),_xlfn.CEILING.PRECISE(#REF!*1.33,Z86),"0")</f>
        <v>#REF!</v>
      </c>
      <c r="AR86" s="48" t="e">
        <f>+AQ86*$AG86</f>
        <v>#REF!</v>
      </c>
      <c r="AS86" s="48" t="e">
        <f>+#REF!*AG86</f>
        <v>#REF!</v>
      </c>
      <c r="AT86" s="58">
        <v>22.5</v>
      </c>
      <c r="AU86" s="52" t="e">
        <f>+AT86*#REF!</f>
        <v>#REF!</v>
      </c>
      <c r="AV86" s="52">
        <f>+AT86*M86</f>
        <v>135</v>
      </c>
      <c r="AW86" t="b">
        <f>+P86&gt;=T86</f>
        <v>1</v>
      </c>
    </row>
    <row r="87" spans="1:52" ht="12.75" customHeight="1" x14ac:dyDescent="0.2">
      <c r="B87" s="79">
        <v>70058</v>
      </c>
      <c r="C87" s="1"/>
      <c r="D87" s="32" t="s">
        <v>534</v>
      </c>
      <c r="E87" s="47" t="str">
        <f>VLOOKUP(B87,[1]Análisis!$B$3:$F$2141,5,FALSE)</f>
        <v>Key</v>
      </c>
      <c r="F87" s="3">
        <v>0</v>
      </c>
      <c r="G87" s="3">
        <v>0</v>
      </c>
      <c r="H87" s="3">
        <v>5</v>
      </c>
      <c r="I87" s="3">
        <v>0</v>
      </c>
      <c r="J87" s="3">
        <f>VLOOKUP(B87,'Vta + Mov 80'!$A$3:$B$703,2,FALSE)</f>
        <v>3</v>
      </c>
      <c r="K87" s="3">
        <v>0</v>
      </c>
      <c r="L87" s="3">
        <f>VLOOKUP(B87,'Vta + Mov 80'!$A$3:$D$703,4,FALSE)</f>
        <v>0</v>
      </c>
      <c r="M87" s="7">
        <f>+AVERAGE(F87:K87)</f>
        <v>1.3333333333333333</v>
      </c>
      <c r="N87" s="62">
        <f>+COUNTIF(F87:K87,"&gt;0")</f>
        <v>2</v>
      </c>
      <c r="O87" s="62" t="str">
        <f>+IF(N87&gt;=6,"A",IF(N87&gt;=5,"B",IF(N87&gt;=4,"C","F")))</f>
        <v>F</v>
      </c>
      <c r="P87" s="7">
        <v>0</v>
      </c>
      <c r="Q87" s="2">
        <v>0</v>
      </c>
      <c r="R87" s="2">
        <v>0</v>
      </c>
      <c r="S87" s="2">
        <v>0</v>
      </c>
      <c r="T87" s="2">
        <f>+IF(S87&gt;R87,S87,R87)</f>
        <v>0</v>
      </c>
      <c r="U87" s="2" t="e">
        <f>+((P87-T87)/#REF!)*30</f>
        <v>#REF!</v>
      </c>
      <c r="V87" s="2" t="e">
        <f>+((P87-T87+Q87)/#REF!)*30</f>
        <v>#REF!</v>
      </c>
      <c r="W87" s="2">
        <v>0</v>
      </c>
      <c r="X87" s="9"/>
      <c r="Y87" s="11">
        <f>+((P87-T87+Q87+X87)/M87)*30</f>
        <v>0</v>
      </c>
      <c r="Z87" s="5">
        <v>12</v>
      </c>
      <c r="AA87" s="46"/>
      <c r="AB87" s="74">
        <f>VLOOKUP(B87,[2]Hoja1!$A$2:$C$9041,3,FALSE)</f>
        <v>13.51</v>
      </c>
      <c r="AC87" s="76">
        <f>VLOOKUP(B87,'[3]listado de producto'!$A$7:$F$7046,6,FALSE)</f>
        <v>8</v>
      </c>
      <c r="AG87" s="58">
        <v>66.540000000000006</v>
      </c>
      <c r="AH87" s="48">
        <f>+P87*AG87</f>
        <v>0</v>
      </c>
      <c r="AI87" s="48" t="e">
        <f>+AG87*#REF!</f>
        <v>#REF!</v>
      </c>
      <c r="AK87" s="44" t="e">
        <f>+IF(OR(#REF!="A",#REF!="B",#REF!="C",O87="A",O87="B",O87="C"),_xlfn.CEILING.PRECISE(#REF!*0.5,Z87),"0")</f>
        <v>#REF!</v>
      </c>
      <c r="AL87" t="e">
        <f>+AK87*AG87</f>
        <v>#REF!</v>
      </c>
      <c r="AM87" s="51" t="e">
        <f>+IF(OR(#REF!="A",#REF!="B",#REF!="C",O87="A",O87="B",O87="C"),_xlfn.CEILING.PRECISE(#REF!*0.7,Z87),"0")</f>
        <v>#REF!</v>
      </c>
      <c r="AN87" s="48" t="e">
        <f>+AM87*AG87</f>
        <v>#REF!</v>
      </c>
      <c r="AO87" s="44" t="e">
        <f>+IF(OR(#REF!="A",#REF!="B",#REF!="C",O87="A",O87="B",O87="C"),_xlfn.CEILING.PRECISE(#REF!*1,Z87),"0")</f>
        <v>#REF!</v>
      </c>
      <c r="AP87" s="48" t="e">
        <f>+AO87*$AG87</f>
        <v>#REF!</v>
      </c>
      <c r="AQ87" s="48" t="e">
        <f>+IF(OR(#REF!="A",#REF!="B",#REF!="C",O87="A",O87="B",O87="C"),_xlfn.CEILING.PRECISE(#REF!*1.33,Z87),"0")</f>
        <v>#REF!</v>
      </c>
      <c r="AR87" s="48" t="e">
        <f>+AQ87*$AG87</f>
        <v>#REF!</v>
      </c>
      <c r="AS87" s="48" t="e">
        <f>+#REF!*AG87</f>
        <v>#REF!</v>
      </c>
      <c r="AU87" s="52"/>
      <c r="AV87" s="52"/>
    </row>
    <row r="88" spans="1:52" ht="12.75" customHeight="1" x14ac:dyDescent="0.2">
      <c r="A88" s="53" t="s">
        <v>684</v>
      </c>
      <c r="B88" s="61">
        <v>110803</v>
      </c>
      <c r="C88" s="1"/>
      <c r="D88" s="32" t="s">
        <v>598</v>
      </c>
      <c r="E88" s="47" t="str">
        <f>VLOOKUP(B88,[1]Análisis!$B$3:$F$2141,5,FALSE)</f>
        <v>Key</v>
      </c>
      <c r="F88" s="3">
        <v>72</v>
      </c>
      <c r="G88" s="3">
        <v>0</v>
      </c>
      <c r="H88" s="3">
        <v>68</v>
      </c>
      <c r="I88" s="3">
        <v>13</v>
      </c>
      <c r="J88" s="3">
        <f>VLOOKUP(B88,'Vta + Mov 80'!$A$3:$B$703,2,FALSE)</f>
        <v>2</v>
      </c>
      <c r="K88" s="3">
        <v>98</v>
      </c>
      <c r="L88" s="3">
        <f>VLOOKUP(B88,'Vta + Mov 80'!$A$3:$D$703,4,FALSE)</f>
        <v>24</v>
      </c>
      <c r="M88" s="7">
        <f>+AVERAGE(F88:K88)</f>
        <v>42.166666666666664</v>
      </c>
      <c r="N88" s="62">
        <f>+COUNTIF(F88:K88,"&gt;0")</f>
        <v>5</v>
      </c>
      <c r="O88" s="62" t="str">
        <f>+IF(N88&gt;=6,"A",IF(N88&gt;=5,"B",IF(N88&gt;=4,"C","F")))</f>
        <v>B</v>
      </c>
      <c r="P88" s="7">
        <v>22</v>
      </c>
      <c r="Q88" s="2">
        <v>0</v>
      </c>
      <c r="R88" s="2">
        <v>0</v>
      </c>
      <c r="S88" s="2">
        <v>0</v>
      </c>
      <c r="T88" s="2">
        <f>+IF(S88&gt;R88,S88,R88)</f>
        <v>0</v>
      </c>
      <c r="U88" s="2" t="e">
        <f>+((P88-T88)/#REF!)*30</f>
        <v>#REF!</v>
      </c>
      <c r="V88" s="2" t="e">
        <f>+((P88-T88+Q88)/#REF!)*30</f>
        <v>#REF!</v>
      </c>
      <c r="W88" s="2">
        <v>0</v>
      </c>
      <c r="X88" s="9"/>
      <c r="Y88" s="11">
        <f>+((P88-T88+Q88+X88)/M88)*30</f>
        <v>15.652173913043478</v>
      </c>
      <c r="Z88" s="5">
        <v>1</v>
      </c>
      <c r="AA88" s="101">
        <v>9010</v>
      </c>
      <c r="AB88" s="74">
        <f>VLOOKUP(B88,[2]Hoja1!$A$2:$C$9041,3,FALSE)</f>
        <v>12.8500003814697</v>
      </c>
      <c r="AC88" s="76" t="e">
        <f>VLOOKUP(B88,'[3]listado de producto'!$A$7:$F$7046,6,FALSE)</f>
        <v>#N/A</v>
      </c>
      <c r="AG88" s="58">
        <v>0.93000000715255704</v>
      </c>
      <c r="AH88" s="48">
        <f>+P88*AG88</f>
        <v>20.460000157356255</v>
      </c>
      <c r="AI88" s="48" t="e">
        <f>+AG88*#REF!</f>
        <v>#REF!</v>
      </c>
      <c r="AK88" s="44" t="e">
        <f>+IF(OR(#REF!="A",#REF!="B",#REF!="C",O88="A",O88="B",O88="C"),_xlfn.CEILING.PRECISE(#REF!*0.5,Z88),"0")</f>
        <v>#REF!</v>
      </c>
      <c r="AL88" t="e">
        <f>+AK88*AG88</f>
        <v>#REF!</v>
      </c>
      <c r="AM88" s="51" t="e">
        <f>+IF(OR(#REF!="A",#REF!="B",#REF!="C",O88="A",O88="B",O88="C"),_xlfn.CEILING.PRECISE(#REF!*0.7,Z88),"0")</f>
        <v>#REF!</v>
      </c>
      <c r="AN88" s="48" t="e">
        <f>+AM88*AG88</f>
        <v>#REF!</v>
      </c>
      <c r="AO88" s="44" t="e">
        <f>+IF(OR(#REF!="A",#REF!="B",#REF!="C",O88="A",O88="B",O88="C"),_xlfn.CEILING.PRECISE(#REF!*1,Z88),"0")</f>
        <v>#REF!</v>
      </c>
      <c r="AP88" s="48" t="e">
        <f>+AO88*$AG88</f>
        <v>#REF!</v>
      </c>
      <c r="AQ88" s="48" t="e">
        <f>+IF(OR(#REF!="A",#REF!="B",#REF!="C",O88="A",O88="B",O88="C"),_xlfn.CEILING.PRECISE(#REF!*1.33,Z88),"0")</f>
        <v>#REF!</v>
      </c>
      <c r="AR88" s="48" t="e">
        <f>+AQ88*$AG88</f>
        <v>#REF!</v>
      </c>
      <c r="AS88" s="48" t="e">
        <f>+#REF!*AG88</f>
        <v>#REF!</v>
      </c>
      <c r="AU88" s="52" t="e">
        <f>+AT88*#REF!</f>
        <v>#REF!</v>
      </c>
      <c r="AV88" s="52">
        <f>+AT88*M88</f>
        <v>0</v>
      </c>
      <c r="AW88" t="b">
        <f>+P88&gt;=T88</f>
        <v>1</v>
      </c>
    </row>
    <row r="89" spans="1:52" ht="12.75" customHeight="1" x14ac:dyDescent="0.2">
      <c r="A89" s="53" t="s">
        <v>670</v>
      </c>
      <c r="B89" s="79">
        <v>35013</v>
      </c>
      <c r="C89" s="1"/>
      <c r="D89" s="32" t="s">
        <v>732</v>
      </c>
      <c r="E89" s="47" t="str">
        <f>VLOOKUP(B89,[1]Análisis!$B$3:$F$2141,5,FALSE)</f>
        <v>Key</v>
      </c>
      <c r="F89" s="3">
        <v>0</v>
      </c>
      <c r="G89" s="3">
        <v>4</v>
      </c>
      <c r="H89" s="3">
        <v>0</v>
      </c>
      <c r="I89" s="3">
        <v>0</v>
      </c>
      <c r="J89" s="3">
        <f>VLOOKUP(B89,'Vta + Mov 80'!$A$3:$B$703,2,FALSE)</f>
        <v>4</v>
      </c>
      <c r="K89" s="3">
        <v>2</v>
      </c>
      <c r="L89" s="3">
        <f>VLOOKUP(B89,'Vta + Mov 80'!$A$3:$D$703,4,FALSE)</f>
        <v>2</v>
      </c>
      <c r="M89" s="7">
        <f>+AVERAGE(F89:K89)</f>
        <v>1.6666666666666667</v>
      </c>
      <c r="N89" s="62">
        <f>+COUNTIF(F89:K89,"&gt;0")</f>
        <v>3</v>
      </c>
      <c r="O89" s="62" t="str">
        <f>+IF(N89&gt;=6,"A",IF(N89&gt;=5,"B",IF(N89&gt;=4,"C","F")))</f>
        <v>F</v>
      </c>
      <c r="P89" s="7">
        <v>0</v>
      </c>
      <c r="Q89" s="2">
        <v>2</v>
      </c>
      <c r="R89" s="2">
        <v>0</v>
      </c>
      <c r="S89" s="2">
        <v>2</v>
      </c>
      <c r="T89" s="2">
        <f>+IF(S89&gt;R89,S89,R89)</f>
        <v>2</v>
      </c>
      <c r="U89" s="2" t="e">
        <f>+((P89-T89)/#REF!)*30</f>
        <v>#REF!</v>
      </c>
      <c r="V89" s="2" t="e">
        <f>+((P89-T89+Q89)/#REF!)*30</f>
        <v>#REF!</v>
      </c>
      <c r="W89" s="2">
        <v>0</v>
      </c>
      <c r="X89" s="9"/>
      <c r="Y89" s="11">
        <f>+((P89-T89+Q89+X89)/M89)*30</f>
        <v>0</v>
      </c>
      <c r="Z89" s="5">
        <v>1</v>
      </c>
      <c r="AA89" s="46"/>
      <c r="AB89" s="74">
        <f>VLOOKUP(B89,[2]Hoja1!$A$2:$C$9041,3,FALSE)</f>
        <v>109.48</v>
      </c>
      <c r="AC89" s="76">
        <f>VLOOKUP(B89,'[3]listado de producto'!$A$7:$F$7046,6,FALSE)</f>
        <v>8</v>
      </c>
      <c r="AG89" s="58">
        <v>230.74</v>
      </c>
      <c r="AH89" s="48">
        <f>+P89*AG89</f>
        <v>0</v>
      </c>
      <c r="AI89" s="48" t="e">
        <f>+AG89*#REF!</f>
        <v>#REF!</v>
      </c>
      <c r="AK89" s="44" t="e">
        <f>+IF(OR(#REF!="A",#REF!="B",#REF!="C",O89="A",O89="B",O89="C"),_xlfn.CEILING.PRECISE(#REF!*0.5,Z89),"0")</f>
        <v>#REF!</v>
      </c>
      <c r="AL89" t="e">
        <f>+AK89*AG89</f>
        <v>#REF!</v>
      </c>
      <c r="AM89" s="51" t="e">
        <f>+IF(OR(#REF!="A",#REF!="B",#REF!="C",O89="A",O89="B",O89="C"),_xlfn.CEILING.PRECISE(#REF!*0.7,Z89),"0")</f>
        <v>#REF!</v>
      </c>
      <c r="AN89" s="48" t="e">
        <f>+AM89*AG89</f>
        <v>#REF!</v>
      </c>
      <c r="AO89" s="44" t="e">
        <f>+IF(OR(#REF!="A",#REF!="B",#REF!="C",O89="A",O89="B",O89="C"),_xlfn.CEILING.PRECISE(#REF!*1,Z89),"0")</f>
        <v>#REF!</v>
      </c>
      <c r="AP89" s="48" t="e">
        <f>+AO89*$AG89</f>
        <v>#REF!</v>
      </c>
      <c r="AQ89" s="48" t="e">
        <f>+IF(OR(#REF!="A",#REF!="B",#REF!="C",O89="A",O89="B",O89="C"),_xlfn.CEILING.PRECISE(#REF!*1.33,Z89),"0")</f>
        <v>#REF!</v>
      </c>
      <c r="AR89" s="48" t="e">
        <f>+AQ89*$AG89</f>
        <v>#REF!</v>
      </c>
      <c r="AS89" s="48" t="e">
        <f>+#REF!*AG89</f>
        <v>#REF!</v>
      </c>
      <c r="AU89" s="52" t="e">
        <f>+AT89*#REF!</f>
        <v>#REF!</v>
      </c>
      <c r="AV89" s="52">
        <f>+AT89*M89</f>
        <v>0</v>
      </c>
      <c r="AW89" t="b">
        <f>+P89&gt;=T89</f>
        <v>0</v>
      </c>
    </row>
    <row r="90" spans="1:52" ht="12.75" customHeight="1" x14ac:dyDescent="0.2">
      <c r="A90" s="53" t="s">
        <v>674</v>
      </c>
      <c r="B90" s="79">
        <v>1078</v>
      </c>
      <c r="C90" s="1"/>
      <c r="D90" s="32" t="s">
        <v>63</v>
      </c>
      <c r="E90" s="47" t="str">
        <f>VLOOKUP(B90,[1]Análisis!$B$3:$F$2141,5,FALSE)</f>
        <v>Key</v>
      </c>
      <c r="F90" s="3">
        <v>6</v>
      </c>
      <c r="G90" s="3">
        <v>0</v>
      </c>
      <c r="H90" s="3">
        <v>0</v>
      </c>
      <c r="I90" s="3">
        <v>0</v>
      </c>
      <c r="J90" s="3">
        <f>VLOOKUP(B90,'Vta + Mov 80'!$A$3:$B$703,2,FALSE)</f>
        <v>0</v>
      </c>
      <c r="K90" s="3">
        <v>4</v>
      </c>
      <c r="L90" s="3">
        <f>VLOOKUP(B90,'Vta + Mov 80'!$A$3:$D$703,4,FALSE)</f>
        <v>0</v>
      </c>
      <c r="M90" s="7">
        <f>+AVERAGE(F90:K90)</f>
        <v>1.6666666666666667</v>
      </c>
      <c r="N90" s="62">
        <f>+COUNTIF(F90:K90,"&gt;0")</f>
        <v>2</v>
      </c>
      <c r="O90" s="62" t="str">
        <f>+IF(N90&gt;=6,"A",IF(N90&gt;=5,"B",IF(N90&gt;=4,"C","F")))</f>
        <v>F</v>
      </c>
      <c r="P90" s="7">
        <v>0</v>
      </c>
      <c r="Q90" s="2">
        <v>0</v>
      </c>
      <c r="R90" s="2">
        <v>0</v>
      </c>
      <c r="S90" s="2">
        <v>0</v>
      </c>
      <c r="T90" s="2">
        <f>+IF(S90&gt;R90,S90,R90)</f>
        <v>0</v>
      </c>
      <c r="U90" s="2" t="e">
        <f>+((P90-T90)/#REF!)*30</f>
        <v>#REF!</v>
      </c>
      <c r="V90" s="2" t="e">
        <f>+((P90-T90+Q90)/#REF!)*30</f>
        <v>#REF!</v>
      </c>
      <c r="W90" s="2">
        <v>0</v>
      </c>
      <c r="X90" s="9"/>
      <c r="Y90" s="11">
        <f>+((P90-T90+Q90+X90)/M90)*30</f>
        <v>0</v>
      </c>
      <c r="Z90" s="5">
        <v>4</v>
      </c>
      <c r="AA90" s="46"/>
      <c r="AB90" s="74">
        <f>VLOOKUP(B90,[2]Hoja1!$A$2:$C$9041,3,FALSE)</f>
        <v>59.43</v>
      </c>
      <c r="AC90" s="76">
        <f>VLOOKUP(B90,'[3]listado de producto'!$A$7:$F$7046,6,FALSE)</f>
        <v>8</v>
      </c>
      <c r="AG90" s="58">
        <v>615.61</v>
      </c>
      <c r="AH90" s="48">
        <f>+P90*AG90</f>
        <v>0</v>
      </c>
      <c r="AI90" s="48" t="e">
        <f>+AG90*#REF!</f>
        <v>#REF!</v>
      </c>
      <c r="AK90" s="44" t="e">
        <f>+IF(OR(#REF!="A",#REF!="B",#REF!="C",O90="A",O90="B",O90="C"),_xlfn.CEILING.PRECISE(#REF!*0.5,Z90),"0")</f>
        <v>#REF!</v>
      </c>
      <c r="AL90" t="e">
        <f>+AK90*AG90</f>
        <v>#REF!</v>
      </c>
      <c r="AM90" s="51" t="e">
        <f>+IF(OR(#REF!="A",#REF!="B",#REF!="C",O90="A",O90="B",O90="C"),_xlfn.CEILING.PRECISE(#REF!*0.7,Z90),"0")</f>
        <v>#REF!</v>
      </c>
      <c r="AN90" s="48" t="e">
        <f>+AM90*AG90</f>
        <v>#REF!</v>
      </c>
      <c r="AO90" s="44" t="e">
        <f>+IF(OR(#REF!="A",#REF!="B",#REF!="C",O90="A",O90="B",O90="C"),_xlfn.CEILING.PRECISE(#REF!*1,Z90),"0")</f>
        <v>#REF!</v>
      </c>
      <c r="AP90" s="48" t="e">
        <f>+AO90*$AG90</f>
        <v>#REF!</v>
      </c>
      <c r="AQ90" s="48" t="e">
        <f>+IF(OR(#REF!="A",#REF!="B",#REF!="C",O90="A",O90="B",O90="C"),_xlfn.CEILING.PRECISE(#REF!*1.33,Z90),"0")</f>
        <v>#REF!</v>
      </c>
      <c r="AR90" s="48" t="e">
        <f>+AQ90*$AG90</f>
        <v>#REF!</v>
      </c>
      <c r="AS90" s="48" t="e">
        <f>+#REF!*AG90</f>
        <v>#REF!</v>
      </c>
      <c r="AU90" s="52"/>
      <c r="AV90" s="52"/>
      <c r="AW90" t="b">
        <f>+P90&gt;=T90</f>
        <v>1</v>
      </c>
    </row>
    <row r="91" spans="1:52" ht="12.75" customHeight="1" x14ac:dyDescent="0.2">
      <c r="B91" s="79">
        <v>2925</v>
      </c>
      <c r="C91" s="1" t="str">
        <f>VLOOKUP(B91,[1]Análisis!$B$3:$C$2141,2,FALSE)</f>
        <v>D235</v>
      </c>
      <c r="D91" s="32" t="s">
        <v>191</v>
      </c>
      <c r="E91" s="47" t="str">
        <f>VLOOKUP(B91,[1]Análisis!$B$3:$F$2141,5,FALSE)</f>
        <v>GP</v>
      </c>
      <c r="F91" s="3">
        <v>0</v>
      </c>
      <c r="G91" s="3">
        <v>14</v>
      </c>
      <c r="H91" s="3">
        <v>23</v>
      </c>
      <c r="I91" s="3">
        <v>19</v>
      </c>
      <c r="J91" s="3">
        <f>VLOOKUP(B91,'Vta + Mov 80'!$A$3:$B$703,2,FALSE)</f>
        <v>8</v>
      </c>
      <c r="K91" s="3">
        <v>19</v>
      </c>
      <c r="L91" s="3">
        <f>VLOOKUP(B91,'Vta + Mov 80'!$A$3:$D$703,4,FALSE)</f>
        <v>-10</v>
      </c>
      <c r="M91" s="7">
        <f>+AVERAGE(F91:K91)</f>
        <v>13.833333333333334</v>
      </c>
      <c r="N91" s="62">
        <f>+COUNTIF(F91:K91,"&gt;0")</f>
        <v>5</v>
      </c>
      <c r="O91" s="62" t="str">
        <f>+IF(N91&gt;=6,"A",IF(N91&gt;=5,"B",IF(N91&gt;=4,"C","F")))</f>
        <v>B</v>
      </c>
      <c r="P91" s="7">
        <v>11</v>
      </c>
      <c r="Q91" s="2">
        <v>0</v>
      </c>
      <c r="R91" s="2">
        <v>10</v>
      </c>
      <c r="S91" s="2">
        <v>10</v>
      </c>
      <c r="T91" s="2">
        <f>+IF(S91&gt;R91,S91,R91)</f>
        <v>10</v>
      </c>
      <c r="U91" s="2" t="e">
        <f>+((P91-T91)/#REF!)*30</f>
        <v>#REF!</v>
      </c>
      <c r="V91" s="2" t="e">
        <f>+((P91-T91+Q91)/#REF!)*30</f>
        <v>#REF!</v>
      </c>
      <c r="W91" s="2">
        <v>0</v>
      </c>
      <c r="X91" s="9"/>
      <c r="Y91" s="11">
        <f>+((P91-T91+Q91+X91)/M91)*30</f>
        <v>2.1686746987951806</v>
      </c>
      <c r="Z91" s="5">
        <v>1</v>
      </c>
      <c r="AA91" s="46"/>
      <c r="AB91" s="74">
        <f>VLOOKUP(B91,[2]Hoja1!$A$2:$C$9041,3,FALSE)</f>
        <v>175.3</v>
      </c>
      <c r="AC91" s="76">
        <f>VLOOKUP(B91,'[3]listado de producto'!$A$7:$F$7046,6,FALSE)</f>
        <v>8</v>
      </c>
      <c r="AG91" s="58">
        <v>44.799999237060497</v>
      </c>
      <c r="AH91" s="48">
        <f>+P91*AG91</f>
        <v>492.79999160766545</v>
      </c>
      <c r="AI91" s="48" t="e">
        <f>+AG91*#REF!</f>
        <v>#REF!</v>
      </c>
      <c r="AK91" s="44" t="e">
        <f>+IF(OR(#REF!="A",#REF!="B",#REF!="C",O91="A",O91="B",O91="C"),_xlfn.CEILING.PRECISE(#REF!*0.5,Z91),"0")</f>
        <v>#REF!</v>
      </c>
      <c r="AL91" t="e">
        <f>+AK91*AG91</f>
        <v>#REF!</v>
      </c>
      <c r="AM91" s="51" t="e">
        <f>+IF(OR(#REF!="A",#REF!="B",#REF!="C",O91="A",O91="B",O91="C"),_xlfn.CEILING.PRECISE(#REF!*0.7,Z91),"0")</f>
        <v>#REF!</v>
      </c>
      <c r="AN91" s="48" t="e">
        <f>+AM91*AG91</f>
        <v>#REF!</v>
      </c>
      <c r="AO91" s="44" t="e">
        <f>+IF(OR(#REF!="A",#REF!="B",#REF!="C",O91="A",O91="B",O91="C"),_xlfn.CEILING.PRECISE(#REF!*1,Z91),"0")</f>
        <v>#REF!</v>
      </c>
      <c r="AP91" s="48" t="e">
        <f>+AO91*$AG91</f>
        <v>#REF!</v>
      </c>
      <c r="AQ91" s="48" t="e">
        <f>+IF(OR(#REF!="A",#REF!="B",#REF!="C",O91="A",O91="B",O91="C"),_xlfn.CEILING.PRECISE(#REF!*1.33,Z91),"0")</f>
        <v>#REF!</v>
      </c>
      <c r="AR91" s="48" t="e">
        <f>+AQ91*$AG91</f>
        <v>#REF!</v>
      </c>
      <c r="AS91" s="48" t="e">
        <f>+#REF!*AG91</f>
        <v>#REF!</v>
      </c>
      <c r="AU91" s="52" t="e">
        <f>+AT91*#REF!</f>
        <v>#REF!</v>
      </c>
      <c r="AV91" s="52">
        <f>+AT91*M91</f>
        <v>0</v>
      </c>
      <c r="AW91" t="b">
        <f>+P91&gt;=T91</f>
        <v>1</v>
      </c>
    </row>
    <row r="92" spans="1:52" ht="12.75" customHeight="1" x14ac:dyDescent="0.2">
      <c r="B92" s="79">
        <v>287</v>
      </c>
      <c r="C92" s="1"/>
      <c r="D92" s="32" t="s">
        <v>27</v>
      </c>
      <c r="E92" s="47" t="str">
        <f>VLOOKUP(B92,[1]Análisis!$B$3:$F$2141,5,FALSE)</f>
        <v>Key</v>
      </c>
      <c r="F92" s="3">
        <v>0</v>
      </c>
      <c r="G92" s="3">
        <v>14</v>
      </c>
      <c r="H92" s="3">
        <v>0</v>
      </c>
      <c r="I92" s="3">
        <v>5</v>
      </c>
      <c r="J92" s="3">
        <f>VLOOKUP(B92,'Vta + Mov 80'!$A$3:$B$703,2,FALSE)</f>
        <v>0</v>
      </c>
      <c r="K92" s="3">
        <v>10</v>
      </c>
      <c r="L92" s="3">
        <f>VLOOKUP(B92,'Vta + Mov 80'!$A$3:$D$703,4,FALSE)</f>
        <v>0</v>
      </c>
      <c r="M92" s="7">
        <f>+AVERAGE(F92:K92)</f>
        <v>4.833333333333333</v>
      </c>
      <c r="N92" s="62">
        <f>+COUNTIF(F92:K92,"&gt;0")</f>
        <v>3</v>
      </c>
      <c r="O92" s="62" t="str">
        <f>+IF(N92&gt;=6,"A",IF(N92&gt;=5,"B",IF(N92&gt;=4,"C","F")))</f>
        <v>F</v>
      </c>
      <c r="P92" s="7">
        <v>0</v>
      </c>
      <c r="Q92" s="2">
        <v>0</v>
      </c>
      <c r="R92" s="2">
        <v>0</v>
      </c>
      <c r="S92" s="2">
        <v>0</v>
      </c>
      <c r="T92" s="2">
        <f>+IF(S92&gt;R92,S92,R92)</f>
        <v>0</v>
      </c>
      <c r="U92" s="2" t="e">
        <f>+((P92-T92)/#REF!)*30</f>
        <v>#REF!</v>
      </c>
      <c r="V92" s="2" t="e">
        <f>+((P92-T92+Q92)/#REF!)*30</f>
        <v>#REF!</v>
      </c>
      <c r="W92" s="2">
        <v>0</v>
      </c>
      <c r="X92" s="9"/>
      <c r="Y92" s="11">
        <f>+((P92-T92+Q92+X92)/M92)*30</f>
        <v>0</v>
      </c>
      <c r="Z92" s="5">
        <v>18</v>
      </c>
      <c r="AA92" s="46"/>
      <c r="AB92" s="74">
        <f>VLOOKUP(B92,[2]Hoja1!$A$2:$C$9041,3,FALSE)</f>
        <v>44.52</v>
      </c>
      <c r="AC92" s="76">
        <f>VLOOKUP(B92,'[3]listado de producto'!$A$7:$F$7046,6,FALSE)</f>
        <v>8</v>
      </c>
      <c r="AG92" s="58">
        <v>16.5200004577637</v>
      </c>
      <c r="AH92" s="48">
        <f>+P92*AG92</f>
        <v>0</v>
      </c>
      <c r="AI92" s="48" t="e">
        <f>+AG92*#REF!</f>
        <v>#REF!</v>
      </c>
      <c r="AK92" s="44" t="e">
        <f>+IF(OR(#REF!="A",#REF!="B",#REF!="C",O92="A",O92="B",O92="C"),_xlfn.CEILING.PRECISE(#REF!*0.5,Z92),"0")</f>
        <v>#REF!</v>
      </c>
      <c r="AL92" t="e">
        <f>+AK92*AG92</f>
        <v>#REF!</v>
      </c>
      <c r="AM92" s="51" t="e">
        <f>+IF(OR(#REF!="A",#REF!="B",#REF!="C",O92="A",O92="B",O92="C"),_xlfn.CEILING.PRECISE(#REF!*0.7,Z92),"0")</f>
        <v>#REF!</v>
      </c>
      <c r="AN92" s="48" t="e">
        <f>+AM92*AG92</f>
        <v>#REF!</v>
      </c>
      <c r="AO92" s="44" t="e">
        <f>+IF(OR(#REF!="A",#REF!="B",#REF!="C",O92="A",O92="B",O92="C"),_xlfn.CEILING.PRECISE(#REF!*1,Z92),"0")</f>
        <v>#REF!</v>
      </c>
      <c r="AP92" s="48" t="e">
        <f>+AO92*$AG92</f>
        <v>#REF!</v>
      </c>
      <c r="AQ92" s="48" t="e">
        <f>+IF(OR(#REF!="A",#REF!="B",#REF!="C",O92="A",O92="B",O92="C"),_xlfn.CEILING.PRECISE(#REF!*1.33,Z92),"0")</f>
        <v>#REF!</v>
      </c>
      <c r="AR92" s="48" t="e">
        <f>+AQ92*$AG92</f>
        <v>#REF!</v>
      </c>
      <c r="AS92" s="48" t="e">
        <f>+#REF!*AG92</f>
        <v>#REF!</v>
      </c>
      <c r="AU92" s="52" t="e">
        <f>+AT92*#REF!</f>
        <v>#REF!</v>
      </c>
      <c r="AV92" s="52">
        <f>+AT92*M92</f>
        <v>0</v>
      </c>
      <c r="AW92" t="b">
        <f>+P92&gt;=T92</f>
        <v>1</v>
      </c>
    </row>
    <row r="93" spans="1:52" ht="12.75" customHeight="1" x14ac:dyDescent="0.2">
      <c r="B93" s="79">
        <v>1137</v>
      </c>
      <c r="C93" s="1"/>
      <c r="D93" s="32" t="s">
        <v>609</v>
      </c>
      <c r="E93" s="47" t="str">
        <f>VLOOKUP(B93,[1]Análisis!$B$3:$F$2141,5,FALSE)</f>
        <v>Key</v>
      </c>
      <c r="F93" s="3">
        <v>0</v>
      </c>
      <c r="G93" s="3">
        <v>2</v>
      </c>
      <c r="H93" s="3">
        <v>2</v>
      </c>
      <c r="I93" s="3">
        <v>0</v>
      </c>
      <c r="J93" s="3">
        <f>VLOOKUP(B93,'Vta + Mov 80'!$A$3:$B$703,2,FALSE)</f>
        <v>0</v>
      </c>
      <c r="K93" s="3">
        <v>0</v>
      </c>
      <c r="L93" s="3">
        <f>VLOOKUP(B93,'Vta + Mov 80'!$A$3:$D$703,4,FALSE)</f>
        <v>0</v>
      </c>
      <c r="M93" s="7">
        <f>+AVERAGE(F93:K93)</f>
        <v>0.66666666666666663</v>
      </c>
      <c r="N93" s="62">
        <f>+COUNTIF(F93:K93,"&gt;0")</f>
        <v>2</v>
      </c>
      <c r="O93" s="62" t="str">
        <f>+IF(N93&gt;=6,"A",IF(N93&gt;=5,"B",IF(N93&gt;=4,"C","F")))</f>
        <v>F</v>
      </c>
      <c r="P93" s="7">
        <v>0</v>
      </c>
      <c r="Q93" s="2">
        <v>0</v>
      </c>
      <c r="R93" s="2">
        <v>0</v>
      </c>
      <c r="S93" s="2">
        <v>0</v>
      </c>
      <c r="T93" s="2">
        <f>+IF(S93&gt;R93,S93,R93)</f>
        <v>0</v>
      </c>
      <c r="U93" s="2" t="e">
        <f>+((P93-T93)/#REF!)*30</f>
        <v>#REF!</v>
      </c>
      <c r="V93" s="2" t="e">
        <f>+((P93-T93+Q93)/#REF!)*30</f>
        <v>#REF!</v>
      </c>
      <c r="W93" s="2">
        <v>0</v>
      </c>
      <c r="X93" s="9"/>
      <c r="Y93" s="11">
        <f>+((P93-T93+Q93+X93)/M93)*30</f>
        <v>0</v>
      </c>
      <c r="Z93" s="5">
        <v>10</v>
      </c>
      <c r="AA93" s="46"/>
      <c r="AB93" s="74">
        <f>VLOOKUP(B93,[2]Hoja1!$A$2:$C$9041,3,FALSE)</f>
        <v>65.88</v>
      </c>
      <c r="AC93" s="76">
        <f>VLOOKUP(B93,'[3]listado de producto'!$A$7:$F$7046,6,FALSE)</f>
        <v>8</v>
      </c>
      <c r="AG93" s="58">
        <v>75.239999999999995</v>
      </c>
      <c r="AH93" s="48">
        <f>+P93*AG93</f>
        <v>0</v>
      </c>
      <c r="AI93" s="48" t="e">
        <f>+AG93*#REF!</f>
        <v>#REF!</v>
      </c>
      <c r="AK93" s="44" t="e">
        <f>+IF(OR(#REF!="A",#REF!="B",#REF!="C",O93="A",O93="B",O93="C"),_xlfn.CEILING.PRECISE(#REF!*0.5,Z93),"0")</f>
        <v>#REF!</v>
      </c>
      <c r="AL93" t="e">
        <f>+AK93*AG93</f>
        <v>#REF!</v>
      </c>
      <c r="AM93" s="51" t="e">
        <f>+IF(OR(#REF!="A",#REF!="B",#REF!="C",O93="A",O93="B",O93="C"),_xlfn.CEILING.PRECISE(#REF!*0.7,Z93),"0")</f>
        <v>#REF!</v>
      </c>
      <c r="AN93" s="48" t="e">
        <f>+AM93*AG93</f>
        <v>#REF!</v>
      </c>
      <c r="AO93" s="44" t="e">
        <f>+IF(OR(#REF!="A",#REF!="B",#REF!="C",O93="A",O93="B",O93="C"),_xlfn.CEILING.PRECISE(#REF!*1,Z93),"0")</f>
        <v>#REF!</v>
      </c>
      <c r="AP93" s="48" t="e">
        <f>+AO93*$AG93</f>
        <v>#REF!</v>
      </c>
      <c r="AQ93" s="48" t="e">
        <f>+IF(OR(#REF!="A",#REF!="B",#REF!="C",O93="A",O93="B",O93="C"),_xlfn.CEILING.PRECISE(#REF!*1.33,Z93),"0")</f>
        <v>#REF!</v>
      </c>
      <c r="AR93" s="48" t="e">
        <f>+AQ93*$AG93</f>
        <v>#REF!</v>
      </c>
      <c r="AS93" s="48" t="e">
        <f>+#REF!*AG93</f>
        <v>#REF!</v>
      </c>
      <c r="AU93" s="52"/>
      <c r="AV93" s="52"/>
      <c r="AW93" t="b">
        <f>+P93&gt;=T93</f>
        <v>1</v>
      </c>
      <c r="AZ93" s="49"/>
    </row>
    <row r="94" spans="1:52" ht="12.75" customHeight="1" x14ac:dyDescent="0.2">
      <c r="B94" s="79">
        <v>2932</v>
      </c>
      <c r="C94" s="1">
        <f>VLOOKUP(B94,[1]Análisis!$B$3:$C$2141,2,FALSE)</f>
        <v>29215</v>
      </c>
      <c r="D94" s="32" t="s">
        <v>193</v>
      </c>
      <c r="E94" s="47" t="str">
        <f>VLOOKUP(B94,[1]Análisis!$B$3:$F$2141,5,FALSE)</f>
        <v>GP</v>
      </c>
      <c r="F94" s="3">
        <v>8</v>
      </c>
      <c r="G94" s="3">
        <v>0</v>
      </c>
      <c r="H94" s="3">
        <v>0</v>
      </c>
      <c r="I94" s="3">
        <v>8</v>
      </c>
      <c r="J94" s="3">
        <f>VLOOKUP(B94,'Vta + Mov 80'!$A$3:$B$703,2,FALSE)</f>
        <v>5</v>
      </c>
      <c r="K94" s="3">
        <v>0</v>
      </c>
      <c r="L94" s="3">
        <f>VLOOKUP(B94,'Vta + Mov 80'!$A$3:$D$703,4,FALSE)</f>
        <v>0</v>
      </c>
      <c r="M94" s="7">
        <f>+AVERAGE(F94:K94)</f>
        <v>3.5</v>
      </c>
      <c r="N94" s="62">
        <f>+COUNTIF(F94:K94,"&gt;0")</f>
        <v>3</v>
      </c>
      <c r="O94" s="62" t="str">
        <f>+IF(N94&gt;=6,"A",IF(N94&gt;=5,"B",IF(N94&gt;=4,"C","F")))</f>
        <v>F</v>
      </c>
      <c r="P94" s="7">
        <v>0</v>
      </c>
      <c r="Q94" s="2">
        <v>0</v>
      </c>
      <c r="R94" s="2">
        <v>0</v>
      </c>
      <c r="S94" s="2">
        <v>0</v>
      </c>
      <c r="T94" s="2">
        <f>+IF(S94&gt;R94,S94,R94)</f>
        <v>0</v>
      </c>
      <c r="U94" s="2" t="e">
        <f>+((P94-T94)/#REF!)*30</f>
        <v>#REF!</v>
      </c>
      <c r="V94" s="2" t="e">
        <f>+((P94-T94+Q94)/#REF!)*30</f>
        <v>#REF!</v>
      </c>
      <c r="W94" s="2">
        <v>0</v>
      </c>
      <c r="X94" s="9"/>
      <c r="Y94" s="11">
        <f>+((P94-T94+Q94+X94)/M94)*30</f>
        <v>0</v>
      </c>
      <c r="Z94" s="5">
        <v>1</v>
      </c>
      <c r="AA94" s="46"/>
      <c r="AB94" s="74">
        <f>VLOOKUP(B94,[2]Hoja1!$A$2:$C$9041,3,FALSE)</f>
        <v>644.5</v>
      </c>
      <c r="AC94" s="76">
        <f>VLOOKUP(B94,'[3]listado de producto'!$A$7:$F$7046,6,FALSE)</f>
        <v>14</v>
      </c>
      <c r="AG94" s="58">
        <v>91.629997253417997</v>
      </c>
      <c r="AH94" s="48">
        <f>+P94*AG94</f>
        <v>0</v>
      </c>
      <c r="AI94" s="48" t="e">
        <f>+AG94*#REF!</f>
        <v>#REF!</v>
      </c>
      <c r="AK94" s="44" t="e">
        <f>+IF(OR(#REF!="A",#REF!="B",#REF!="C",O94="A",O94="B",O94="C"),_xlfn.CEILING.PRECISE(#REF!*0.5,Z94),"0")</f>
        <v>#REF!</v>
      </c>
      <c r="AL94" t="e">
        <f>+AK94*AG94</f>
        <v>#REF!</v>
      </c>
      <c r="AM94" s="51" t="e">
        <f>+IF(OR(#REF!="A",#REF!="B",#REF!="C",O94="A",O94="B",O94="C"),_xlfn.CEILING.PRECISE(#REF!*0.7,Z94),"0")</f>
        <v>#REF!</v>
      </c>
      <c r="AN94" s="48" t="e">
        <f>+AM94*AG94</f>
        <v>#REF!</v>
      </c>
      <c r="AO94" s="44" t="e">
        <f>+IF(OR(#REF!="A",#REF!="B",#REF!="C",O94="A",O94="B",O94="C"),_xlfn.CEILING.PRECISE(#REF!*1,Z94),"0")</f>
        <v>#REF!</v>
      </c>
      <c r="AP94" s="48" t="e">
        <f>+AO94*$AG94</f>
        <v>#REF!</v>
      </c>
      <c r="AQ94" s="48" t="e">
        <f>+IF(OR(#REF!="A",#REF!="B",#REF!="C",O94="A",O94="B",O94="C"),_xlfn.CEILING.PRECISE(#REF!*1.33,Z94),"0")</f>
        <v>#REF!</v>
      </c>
      <c r="AR94" s="48" t="e">
        <f>+AQ94*$AG94</f>
        <v>#REF!</v>
      </c>
      <c r="AS94" s="48" t="e">
        <f>+#REF!*AG94</f>
        <v>#REF!</v>
      </c>
      <c r="AU94" s="52" t="e">
        <f>+AT94*#REF!</f>
        <v>#REF!</v>
      </c>
      <c r="AV94" s="52">
        <f>+AT94*M94</f>
        <v>0</v>
      </c>
      <c r="AW94" t="b">
        <f>+P94&gt;=T94</f>
        <v>1</v>
      </c>
    </row>
    <row r="95" spans="1:52" ht="12.75" customHeight="1" x14ac:dyDescent="0.2">
      <c r="A95" s="53" t="s">
        <v>672</v>
      </c>
      <c r="B95" s="79">
        <v>35039</v>
      </c>
      <c r="C95" s="1"/>
      <c r="D95" s="32" t="s">
        <v>370</v>
      </c>
      <c r="E95" s="47" t="str">
        <f>VLOOKUP(B95,[1]Análisis!$B$3:$F$2141,5,FALSE)</f>
        <v>Key</v>
      </c>
      <c r="F95" s="3">
        <v>0</v>
      </c>
      <c r="G95" s="3">
        <v>0</v>
      </c>
      <c r="H95" s="3">
        <v>0</v>
      </c>
      <c r="I95" s="3">
        <v>20</v>
      </c>
      <c r="J95" s="3">
        <f>VLOOKUP(B95,'Vta + Mov 80'!$A$3:$B$703,2,FALSE)</f>
        <v>0</v>
      </c>
      <c r="K95" s="3">
        <v>0</v>
      </c>
      <c r="L95" s="3">
        <f>VLOOKUP(B95,'Vta + Mov 80'!$A$3:$D$703,4,FALSE)</f>
        <v>2</v>
      </c>
      <c r="M95" s="7">
        <f>+AVERAGE(F95:K95)</f>
        <v>3.3333333333333335</v>
      </c>
      <c r="N95" s="62">
        <f>+COUNTIF(F95:K95,"&gt;0")</f>
        <v>1</v>
      </c>
      <c r="O95" s="62" t="str">
        <f>+IF(N95&gt;=6,"A",IF(N95&gt;=5,"B",IF(N95&gt;=4,"C","F")))</f>
        <v>F</v>
      </c>
      <c r="P95" s="7">
        <v>0</v>
      </c>
      <c r="Q95" s="2">
        <v>0</v>
      </c>
      <c r="R95" s="2">
        <v>0</v>
      </c>
      <c r="S95" s="2">
        <v>0</v>
      </c>
      <c r="T95" s="2">
        <f>+IF(S95&gt;R95,S95,R95)</f>
        <v>0</v>
      </c>
      <c r="U95" s="2" t="e">
        <f>+((P95-T95)/#REF!)*30</f>
        <v>#REF!</v>
      </c>
      <c r="V95" s="2" t="e">
        <f>+((P95-T95+Q95)/#REF!)*30</f>
        <v>#REF!</v>
      </c>
      <c r="W95" s="2">
        <v>0</v>
      </c>
      <c r="X95" s="9"/>
      <c r="Y95" s="11">
        <f>+((P95-T95+Q95+X95)/M95)*30</f>
        <v>0</v>
      </c>
      <c r="Z95" s="5">
        <v>1</v>
      </c>
      <c r="AA95" s="83"/>
      <c r="AB95" s="74">
        <f>VLOOKUP(B95,[2]Hoja1!$A$2:$C$9041,3,FALSE)</f>
        <v>1186.6300000000001</v>
      </c>
      <c r="AC95" s="76">
        <f>VLOOKUP(B95,'[3]listado de producto'!$A$7:$F$7046,6,FALSE)</f>
        <v>8</v>
      </c>
      <c r="AG95" s="58">
        <v>20.36</v>
      </c>
      <c r="AH95" s="48">
        <f>+P95*AG95</f>
        <v>0</v>
      </c>
      <c r="AI95" s="48" t="e">
        <f>+AG95*#REF!</f>
        <v>#REF!</v>
      </c>
      <c r="AK95" s="44" t="e">
        <f>+IF(OR(#REF!="A",#REF!="B",#REF!="C",O95="A",O95="B",O95="C"),_xlfn.CEILING.PRECISE(#REF!*0.5,Z95),"0")</f>
        <v>#REF!</v>
      </c>
      <c r="AL95" t="e">
        <f>+AK95*AG95</f>
        <v>#REF!</v>
      </c>
      <c r="AM95" s="51" t="e">
        <f>+IF(OR(#REF!="A",#REF!="B",#REF!="C",O95="A",O95="B",O95="C"),_xlfn.CEILING.PRECISE(#REF!*0.7,Z95),"0")</f>
        <v>#REF!</v>
      </c>
      <c r="AN95" s="48" t="e">
        <f>+AM95*AG95</f>
        <v>#REF!</v>
      </c>
      <c r="AO95" s="44" t="e">
        <f>+IF(OR(#REF!="A",#REF!="B",#REF!="C",O95="A",O95="B",O95="C"),_xlfn.CEILING.PRECISE(#REF!*1,Z95),"0")</f>
        <v>#REF!</v>
      </c>
      <c r="AP95" s="48" t="e">
        <f>+AO95*$AG95</f>
        <v>#REF!</v>
      </c>
      <c r="AQ95" s="48" t="e">
        <f>+IF(OR(#REF!="A",#REF!="B",#REF!="C",O95="A",O95="B",O95="C"),_xlfn.CEILING.PRECISE(#REF!*1.33,Z95),"0")</f>
        <v>#REF!</v>
      </c>
      <c r="AR95" s="48" t="e">
        <f>+AQ95*$AG95</f>
        <v>#REF!</v>
      </c>
      <c r="AS95" s="48" t="e">
        <f>+#REF!*AG95</f>
        <v>#REF!</v>
      </c>
      <c r="AT95" s="58">
        <v>4.4000000000000004</v>
      </c>
      <c r="AU95" s="52" t="e">
        <f>+AT95*#REF!</f>
        <v>#REF!</v>
      </c>
      <c r="AV95" s="52">
        <f>+AT95*M95</f>
        <v>14.666666666666668</v>
      </c>
      <c r="AW95" t="b">
        <f>+P95&gt;=T95</f>
        <v>1</v>
      </c>
    </row>
    <row r="96" spans="1:52" ht="12.75" customHeight="1" x14ac:dyDescent="0.2">
      <c r="B96" s="79">
        <v>35219</v>
      </c>
      <c r="C96" s="1"/>
      <c r="D96" s="32" t="s">
        <v>374</v>
      </c>
      <c r="E96" s="47" t="str">
        <f>VLOOKUP(B96,[1]Análisis!$B$3:$F$2141,5,FALSE)</f>
        <v>Key</v>
      </c>
      <c r="F96" s="3">
        <v>20</v>
      </c>
      <c r="G96" s="3">
        <v>27</v>
      </c>
      <c r="H96" s="3">
        <v>22</v>
      </c>
      <c r="I96" s="3">
        <v>0</v>
      </c>
      <c r="J96" s="3">
        <f>VLOOKUP(B96,'Vta + Mov 80'!$A$3:$B$703,2,FALSE)</f>
        <v>0</v>
      </c>
      <c r="K96" s="3">
        <v>150</v>
      </c>
      <c r="L96" s="3">
        <f>VLOOKUP(B96,'Vta + Mov 80'!$A$3:$D$703,4,FALSE)</f>
        <v>0</v>
      </c>
      <c r="M96" s="7">
        <f>+AVERAGE(F96:K96)</f>
        <v>36.5</v>
      </c>
      <c r="N96" s="62">
        <f>+COUNTIF(F96:K96,"&gt;0")</f>
        <v>4</v>
      </c>
      <c r="O96" s="62" t="str">
        <f>+IF(N96&gt;=6,"A",IF(N96&gt;=5,"B",IF(N96&gt;=4,"C","F")))</f>
        <v>C</v>
      </c>
      <c r="P96" s="7">
        <v>19</v>
      </c>
      <c r="Q96" s="2">
        <v>0</v>
      </c>
      <c r="R96" s="2">
        <v>0</v>
      </c>
      <c r="S96" s="2">
        <v>0</v>
      </c>
      <c r="T96" s="2">
        <f>+IF(S96&gt;R96,S96,R96)</f>
        <v>0</v>
      </c>
      <c r="U96" s="2" t="e">
        <f>+((P96-T96)/#REF!)*30</f>
        <v>#REF!</v>
      </c>
      <c r="V96" s="2" t="e">
        <f>+((P96-T96+Q96)/#REF!)*30</f>
        <v>#REF!</v>
      </c>
      <c r="W96" s="2">
        <v>0</v>
      </c>
      <c r="X96" s="9">
        <v>24</v>
      </c>
      <c r="Y96" s="11">
        <f>+((P96-T96+Q96+X96)/M96)*30</f>
        <v>35.342465753424662</v>
      </c>
      <c r="Z96" s="5">
        <v>24</v>
      </c>
      <c r="AA96" s="46"/>
      <c r="AB96" s="74">
        <f>VLOOKUP(B96,[2]Hoja1!$A$2:$C$9041,3,FALSE)</f>
        <v>20.2</v>
      </c>
      <c r="AC96" s="76">
        <f>VLOOKUP(B96,'[3]listado de producto'!$A$7:$F$7046,6,FALSE)</f>
        <v>8</v>
      </c>
      <c r="AG96" s="58">
        <v>484.93</v>
      </c>
      <c r="AH96" s="48">
        <f>+P96*AG96</f>
        <v>9213.67</v>
      </c>
      <c r="AI96" s="48" t="e">
        <f>+AG96*#REF!</f>
        <v>#REF!</v>
      </c>
      <c r="AK96" s="44" t="e">
        <f>+IF(OR(#REF!="A",#REF!="B",#REF!="C",O96="A",O96="B",O96="C"),_xlfn.CEILING.PRECISE(#REF!*0.5,Z96),"0")</f>
        <v>#REF!</v>
      </c>
      <c r="AL96" t="e">
        <f>+AK96*AG96</f>
        <v>#REF!</v>
      </c>
      <c r="AM96" s="51" t="e">
        <f>+IF(OR(#REF!="A",#REF!="B",#REF!="C",O96="A",O96="B",O96="C"),_xlfn.CEILING.PRECISE(#REF!*0.7,Z96),"0")</f>
        <v>#REF!</v>
      </c>
      <c r="AN96" s="48" t="e">
        <f>+AM96*AG96</f>
        <v>#REF!</v>
      </c>
      <c r="AO96" s="44" t="e">
        <f>+IF(OR(#REF!="A",#REF!="B",#REF!="C",O96="A",O96="B",O96="C"),_xlfn.CEILING.PRECISE(#REF!*1,Z96),"0")</f>
        <v>#REF!</v>
      </c>
      <c r="AP96" s="48" t="e">
        <f>+AO96*$AG96</f>
        <v>#REF!</v>
      </c>
      <c r="AQ96" s="48" t="e">
        <f>+IF(OR(#REF!="A",#REF!="B",#REF!="C",O96="A",O96="B",O96="C"),_xlfn.CEILING.PRECISE(#REF!*1.33,Z96),"0")</f>
        <v>#REF!</v>
      </c>
      <c r="AR96" s="48" t="e">
        <f>+AQ96*$AG96</f>
        <v>#REF!</v>
      </c>
      <c r="AS96" s="48" t="e">
        <f>+#REF!*AG96</f>
        <v>#REF!</v>
      </c>
      <c r="AT96" s="58">
        <v>22.5</v>
      </c>
      <c r="AU96" s="52" t="e">
        <f>+AT96*#REF!</f>
        <v>#REF!</v>
      </c>
      <c r="AV96" s="52">
        <f>+AT96*M96</f>
        <v>821.25</v>
      </c>
      <c r="AW96" t="b">
        <f>+P96&gt;=T96</f>
        <v>1</v>
      </c>
    </row>
    <row r="97" spans="1:52" ht="12.75" customHeight="1" x14ac:dyDescent="0.2">
      <c r="B97" s="79">
        <v>35020</v>
      </c>
      <c r="C97" s="1"/>
      <c r="D97" s="32" t="s">
        <v>368</v>
      </c>
      <c r="E97" s="47" t="str">
        <f>VLOOKUP(B97,[1]Análisis!$B$3:$F$2141,5,FALSE)</f>
        <v>Key</v>
      </c>
      <c r="F97" s="3">
        <v>0</v>
      </c>
      <c r="G97" s="3">
        <v>2</v>
      </c>
      <c r="H97" s="3">
        <v>2</v>
      </c>
      <c r="I97" s="3">
        <v>4</v>
      </c>
      <c r="J97" s="3">
        <f>VLOOKUP(B97,'Vta + Mov 80'!$A$3:$B$703,2,FALSE)</f>
        <v>0</v>
      </c>
      <c r="K97" s="3">
        <v>0</v>
      </c>
      <c r="L97" s="3">
        <f>VLOOKUP(B97,'Vta + Mov 80'!$A$3:$D$703,4,FALSE)</f>
        <v>0</v>
      </c>
      <c r="M97" s="7">
        <f>+AVERAGE(F97:K97)</f>
        <v>1.3333333333333333</v>
      </c>
      <c r="N97" s="62">
        <f>+COUNTIF(F97:K97,"&gt;0")</f>
        <v>3</v>
      </c>
      <c r="O97" s="62" t="str">
        <f>+IF(N97&gt;=6,"A",IF(N97&gt;=5,"B",IF(N97&gt;=4,"C","F")))</f>
        <v>F</v>
      </c>
      <c r="P97" s="7">
        <v>0</v>
      </c>
      <c r="Q97" s="2">
        <v>2</v>
      </c>
      <c r="R97" s="2">
        <v>0</v>
      </c>
      <c r="S97" s="2">
        <v>2</v>
      </c>
      <c r="T97" s="2">
        <f>+IF(S97&gt;R97,S97,R97)</f>
        <v>2</v>
      </c>
      <c r="U97" s="2" t="e">
        <f>+((P97-T97)/#REF!)*30</f>
        <v>#REF!</v>
      </c>
      <c r="V97" s="2" t="e">
        <f>+((P97-T97+Q97)/#REF!)*30</f>
        <v>#REF!</v>
      </c>
      <c r="W97" s="2">
        <v>0</v>
      </c>
      <c r="X97" s="9"/>
      <c r="Y97" s="11">
        <f>+((P97-T97+Q97+X97)/M97)*30</f>
        <v>0</v>
      </c>
      <c r="Z97" s="5">
        <v>1</v>
      </c>
      <c r="AA97" s="86"/>
      <c r="AB97" s="74">
        <f>VLOOKUP(B97,[2]Hoja1!$A$2:$C$9041,3,FALSE)</f>
        <v>513.44000000000005</v>
      </c>
      <c r="AC97" s="76">
        <f>VLOOKUP(B97,'[3]listado de producto'!$A$7:$F$7046,6,FALSE)</f>
        <v>8</v>
      </c>
      <c r="AG97" s="58">
        <v>21.08</v>
      </c>
      <c r="AH97" s="48">
        <f>+P97*AG97</f>
        <v>0</v>
      </c>
      <c r="AI97" s="48" t="e">
        <f>+AG97*#REF!</f>
        <v>#REF!</v>
      </c>
      <c r="AK97" s="44" t="e">
        <f>+IF(OR(#REF!="A",#REF!="B",#REF!="C",O97="A",O97="B",O97="C"),_xlfn.CEILING.PRECISE(#REF!*0.5,Z97),"0")</f>
        <v>#REF!</v>
      </c>
      <c r="AL97" t="e">
        <f>+AK97*AG97</f>
        <v>#REF!</v>
      </c>
      <c r="AM97" s="51" t="e">
        <f>+IF(OR(#REF!="A",#REF!="B",#REF!="C",O97="A",O97="B",O97="C"),_xlfn.CEILING.PRECISE(#REF!*0.7,Z97),"0")</f>
        <v>#REF!</v>
      </c>
      <c r="AN97" s="48" t="e">
        <f>+AM97*AG97</f>
        <v>#REF!</v>
      </c>
      <c r="AO97" s="44" t="e">
        <f>+IF(OR(#REF!="A",#REF!="B",#REF!="C",O97="A",O97="B",O97="C"),_xlfn.CEILING.PRECISE(#REF!*1,Z97),"0")</f>
        <v>#REF!</v>
      </c>
      <c r="AP97" s="48" t="e">
        <f>+AO97*$AG97</f>
        <v>#REF!</v>
      </c>
      <c r="AQ97" s="48" t="e">
        <f>+IF(OR(#REF!="A",#REF!="B",#REF!="C",O97="A",O97="B",O97="C"),_xlfn.CEILING.PRECISE(#REF!*1.33,Z97),"0")</f>
        <v>#REF!</v>
      </c>
      <c r="AR97" s="48" t="e">
        <f>+AQ97*$AG97</f>
        <v>#REF!</v>
      </c>
      <c r="AS97" s="48" t="e">
        <f>+#REF!*AG97</f>
        <v>#REF!</v>
      </c>
    </row>
    <row r="98" spans="1:52" ht="12.75" customHeight="1" x14ac:dyDescent="0.2">
      <c r="A98" s="53" t="s">
        <v>681</v>
      </c>
      <c r="B98" s="79">
        <v>8657</v>
      </c>
      <c r="C98" s="1"/>
      <c r="D98" s="32" t="s">
        <v>339</v>
      </c>
      <c r="E98" s="47" t="str">
        <f>VLOOKUP(B98,[1]Análisis!$B$3:$F$2141,5,FALSE)</f>
        <v>Key</v>
      </c>
      <c r="F98" s="3">
        <v>200</v>
      </c>
      <c r="G98" s="3">
        <v>15</v>
      </c>
      <c r="H98" s="3">
        <v>0</v>
      </c>
      <c r="I98" s="3">
        <v>12</v>
      </c>
      <c r="J98" s="3">
        <f>VLOOKUP(B98,'Vta + Mov 80'!$A$3:$B$703,2,FALSE)</f>
        <v>20</v>
      </c>
      <c r="K98" s="3">
        <v>172</v>
      </c>
      <c r="L98" s="3">
        <f>VLOOKUP(B98,'Vta + Mov 80'!$A$3:$D$703,4,FALSE)</f>
        <v>1</v>
      </c>
      <c r="M98" s="7">
        <f>+AVERAGE(F98:K98)</f>
        <v>69.833333333333329</v>
      </c>
      <c r="N98" s="62">
        <f>+COUNTIF(F98:K98,"&gt;0")</f>
        <v>5</v>
      </c>
      <c r="O98" s="62" t="str">
        <f>+IF(N98&gt;=6,"A",IF(N98&gt;=5,"B",IF(N98&gt;=4,"C","F")))</f>
        <v>B</v>
      </c>
      <c r="P98" s="7">
        <v>0</v>
      </c>
      <c r="Q98" s="2">
        <v>50</v>
      </c>
      <c r="R98" s="2">
        <v>0</v>
      </c>
      <c r="S98" s="2">
        <v>12</v>
      </c>
      <c r="T98" s="2">
        <f>+IF(S98&gt;R98,S98,R98)</f>
        <v>12</v>
      </c>
      <c r="U98" s="2" t="e">
        <f>+((P98-T98)/#REF!)*30</f>
        <v>#REF!</v>
      </c>
      <c r="V98" s="2" t="e">
        <f>+((P98-T98+Q98)/#REF!)*30</f>
        <v>#REF!</v>
      </c>
      <c r="W98" s="2">
        <v>0</v>
      </c>
      <c r="X98" s="9">
        <v>50</v>
      </c>
      <c r="Y98" s="11">
        <f>+((P98-T98+Q98+X98)/M98)*30</f>
        <v>37.804295942720771</v>
      </c>
      <c r="Z98" s="5">
        <v>50</v>
      </c>
      <c r="AA98" s="86"/>
      <c r="AB98" s="74">
        <f>VLOOKUP(B98,[2]Hoja1!$A$2:$C$9041,3,FALSE)</f>
        <v>7.42</v>
      </c>
      <c r="AC98" s="76">
        <f>VLOOKUP(B98,'[3]listado de producto'!$A$7:$F$7046,6,FALSE)</f>
        <v>8</v>
      </c>
      <c r="AG98" s="58">
        <v>358.69</v>
      </c>
      <c r="AH98" s="48">
        <f>+P98*AG98</f>
        <v>0</v>
      </c>
      <c r="AI98" s="48" t="e">
        <f>+AG98*#REF!</f>
        <v>#REF!</v>
      </c>
      <c r="AK98" s="44" t="e">
        <f>+IF(OR(#REF!="A",#REF!="B",#REF!="C",O98="A",O98="B",O98="C"),_xlfn.CEILING.PRECISE(#REF!*0.5,Z98),"0")</f>
        <v>#REF!</v>
      </c>
      <c r="AL98" t="e">
        <f>+AK98*AG98</f>
        <v>#REF!</v>
      </c>
      <c r="AM98" s="51" t="e">
        <f>+IF(OR(#REF!="A",#REF!="B",#REF!="C",O98="A",O98="B",O98="C"),_xlfn.CEILING.PRECISE(#REF!*0.7,Z98),"0")</f>
        <v>#REF!</v>
      </c>
      <c r="AN98" s="48" t="e">
        <f>+AM98*AG98</f>
        <v>#REF!</v>
      </c>
      <c r="AO98" s="44" t="e">
        <f>+IF(OR(#REF!="A",#REF!="B",#REF!="C",O98="A",O98="B",O98="C"),_xlfn.CEILING.PRECISE(#REF!*1,Z98),"0")</f>
        <v>#REF!</v>
      </c>
      <c r="AP98" s="48" t="e">
        <f>+AO98*$AG98</f>
        <v>#REF!</v>
      </c>
      <c r="AQ98" s="48" t="e">
        <f>+IF(OR(#REF!="A",#REF!="B",#REF!="C",O98="A",O98="B",O98="C"),_xlfn.CEILING.PRECISE(#REF!*1.33,Z98),"0")</f>
        <v>#REF!</v>
      </c>
      <c r="AR98" s="48" t="e">
        <f>+AQ98*$AG98</f>
        <v>#REF!</v>
      </c>
      <c r="AS98" s="48" t="e">
        <f>+#REF!*AG98</f>
        <v>#REF!</v>
      </c>
      <c r="AW98" t="b">
        <f>+P98&gt;=T98</f>
        <v>0</v>
      </c>
    </row>
    <row r="99" spans="1:52" ht="12.75" customHeight="1" x14ac:dyDescent="0.2">
      <c r="B99" s="79">
        <v>6484</v>
      </c>
      <c r="C99" s="1"/>
      <c r="D99" s="32" t="s">
        <v>306</v>
      </c>
      <c r="E99" s="47" t="str">
        <f>VLOOKUP(B99,[1]Análisis!$B$3:$F$2141,5,FALSE)</f>
        <v>Key</v>
      </c>
      <c r="F99" s="3">
        <v>3</v>
      </c>
      <c r="G99" s="3">
        <v>0</v>
      </c>
      <c r="H99" s="3">
        <v>5</v>
      </c>
      <c r="I99" s="3">
        <v>3</v>
      </c>
      <c r="J99" s="3">
        <f>VLOOKUP(B99,'Vta + Mov 80'!$A$3:$B$703,2,FALSE)</f>
        <v>8</v>
      </c>
      <c r="K99" s="3">
        <v>2</v>
      </c>
      <c r="L99" s="3">
        <f>VLOOKUP(B99,'Vta + Mov 80'!$A$3:$D$703,4,FALSE)</f>
        <v>0</v>
      </c>
      <c r="M99" s="7">
        <f>+AVERAGE(F99:K99)</f>
        <v>3.5</v>
      </c>
      <c r="N99" s="62">
        <f>+COUNTIF(F99:K99,"&gt;0")</f>
        <v>5</v>
      </c>
      <c r="O99" s="62" t="str">
        <f>+IF(N99&gt;=6,"A",IF(N99&gt;=5,"B",IF(N99&gt;=4,"C","F")))</f>
        <v>B</v>
      </c>
      <c r="P99" s="7">
        <v>0</v>
      </c>
      <c r="Q99" s="2">
        <v>2</v>
      </c>
      <c r="R99" s="2">
        <v>0</v>
      </c>
      <c r="S99" s="2">
        <v>0</v>
      </c>
      <c r="T99" s="2">
        <f>+IF(S99&gt;R99,S99,R99)</f>
        <v>0</v>
      </c>
      <c r="U99" s="2" t="e">
        <f>+((P99-T99)/#REF!)*30</f>
        <v>#REF!</v>
      </c>
      <c r="V99" s="2" t="e">
        <f>+((P99-T99+Q99)/#REF!)*30</f>
        <v>#REF!</v>
      </c>
      <c r="W99" s="2">
        <v>0</v>
      </c>
      <c r="X99" s="9">
        <v>1</v>
      </c>
      <c r="Y99" s="11">
        <f>+((P99-T99+Q99+X99)/M99)*30</f>
        <v>25.714285714285712</v>
      </c>
      <c r="Z99" s="5">
        <v>1</v>
      </c>
      <c r="AA99" s="46"/>
      <c r="AB99" s="74">
        <f>VLOOKUP(B99,[2]Hoja1!$A$2:$C$9041,3,FALSE)</f>
        <v>492.68</v>
      </c>
      <c r="AC99" s="76">
        <f>VLOOKUP(B99,'[3]listado de producto'!$A$7:$F$7046,6,FALSE)</f>
        <v>8</v>
      </c>
      <c r="AG99" s="58">
        <v>970</v>
      </c>
      <c r="AH99" s="48">
        <f>+P99*AG99</f>
        <v>0</v>
      </c>
      <c r="AI99" s="48" t="e">
        <f>+AG99*#REF!</f>
        <v>#REF!</v>
      </c>
      <c r="AK99" s="44" t="e">
        <f>+IF(OR(#REF!="A",#REF!="B",#REF!="C",O99="A",O99="B",O99="C"),_xlfn.CEILING.PRECISE(#REF!*0.5,Z99),"0")</f>
        <v>#REF!</v>
      </c>
      <c r="AL99" t="e">
        <f>+AK99*AG99</f>
        <v>#REF!</v>
      </c>
      <c r="AM99" s="51" t="e">
        <f>+IF(OR(#REF!="A",#REF!="B",#REF!="C",O99="A",O99="B",O99="C"),_xlfn.CEILING.PRECISE(#REF!*0.7,Z99),"0")</f>
        <v>#REF!</v>
      </c>
      <c r="AN99" s="48" t="e">
        <f>+AM99*AG99</f>
        <v>#REF!</v>
      </c>
      <c r="AO99" s="44" t="e">
        <f>+IF(OR(#REF!="A",#REF!="B",#REF!="C",O99="A",O99="B",O99="C"),_xlfn.CEILING.PRECISE(#REF!*1,Z99),"0")</f>
        <v>#REF!</v>
      </c>
      <c r="AP99" s="48" t="e">
        <f>+AO99*$AG99</f>
        <v>#REF!</v>
      </c>
      <c r="AQ99" s="48" t="e">
        <f>+IF(OR(#REF!="A",#REF!="B",#REF!="C",O99="A",O99="B",O99="C"),_xlfn.CEILING.PRECISE(#REF!*1.33,Z99),"0")</f>
        <v>#REF!</v>
      </c>
      <c r="AR99" s="48" t="e">
        <f>+AQ99*$AG99</f>
        <v>#REF!</v>
      </c>
      <c r="AS99" s="48" t="e">
        <f>+#REF!*AG99</f>
        <v>#REF!</v>
      </c>
      <c r="AU99" s="52" t="e">
        <f>+AT99*#REF!</f>
        <v>#REF!</v>
      </c>
      <c r="AV99" s="52">
        <f>+AT99*M99</f>
        <v>0</v>
      </c>
      <c r="AW99" t="b">
        <f>+P99&gt;=T99</f>
        <v>1</v>
      </c>
    </row>
    <row r="100" spans="1:52" ht="12.75" customHeight="1" x14ac:dyDescent="0.2">
      <c r="B100" s="79">
        <v>7664</v>
      </c>
      <c r="C100" s="1"/>
      <c r="D100" s="32" t="s">
        <v>335</v>
      </c>
      <c r="E100" s="47" t="str">
        <f>VLOOKUP(B100,[1]Análisis!$B$3:$F$2141,5,FALSE)</f>
        <v>Key</v>
      </c>
      <c r="F100" s="3">
        <v>10</v>
      </c>
      <c r="G100" s="3">
        <v>0</v>
      </c>
      <c r="H100" s="3">
        <v>0</v>
      </c>
      <c r="I100" s="3">
        <v>0</v>
      </c>
      <c r="J100" s="3">
        <f>VLOOKUP(B100,'Vta + Mov 80'!$A$3:$B$703,2,FALSE)</f>
        <v>9</v>
      </c>
      <c r="K100" s="3">
        <v>10</v>
      </c>
      <c r="L100" s="3">
        <f>VLOOKUP(B100,'Vta + Mov 80'!$A$3:$D$703,4,FALSE)</f>
        <v>0</v>
      </c>
      <c r="M100" s="7">
        <f>+AVERAGE(F100:K100)</f>
        <v>4.833333333333333</v>
      </c>
      <c r="N100" s="62">
        <f>+COUNTIF(F100:K100,"&gt;0")</f>
        <v>3</v>
      </c>
      <c r="O100" s="62" t="str">
        <f>+IF(N100&gt;=6,"A",IF(N100&gt;=5,"B",IF(N100&gt;=4,"C","F")))</f>
        <v>F</v>
      </c>
      <c r="P100" s="7">
        <v>5</v>
      </c>
      <c r="Q100" s="2">
        <v>0</v>
      </c>
      <c r="R100" s="2">
        <v>5</v>
      </c>
      <c r="S100" s="2">
        <v>5</v>
      </c>
      <c r="T100" s="2">
        <f>+IF(S100&gt;R100,S100,R100)</f>
        <v>5</v>
      </c>
      <c r="U100" s="2" t="e">
        <f>+((P100-T100)/#REF!)*30</f>
        <v>#REF!</v>
      </c>
      <c r="V100" s="2" t="e">
        <f>+((P100-T100+Q100)/#REF!)*30</f>
        <v>#REF!</v>
      </c>
      <c r="W100" s="2">
        <v>0</v>
      </c>
      <c r="X100" s="9"/>
      <c r="Y100" s="11">
        <f>+((P100-T100+Q100+X100)/M100)*30</f>
        <v>0</v>
      </c>
      <c r="Z100" s="5">
        <v>1</v>
      </c>
      <c r="AA100" s="46"/>
      <c r="AB100" s="74">
        <f>VLOOKUP(B100,[2]Hoja1!$A$2:$C$9041,3,FALSE)</f>
        <v>410.85</v>
      </c>
      <c r="AC100" s="76">
        <f>VLOOKUP(B100,'[3]listado de producto'!$A$7:$F$7046,6,FALSE)</f>
        <v>21</v>
      </c>
      <c r="AG100" s="58">
        <v>123.82</v>
      </c>
      <c r="AH100" s="48">
        <f>+P100*AG100</f>
        <v>619.09999999999991</v>
      </c>
      <c r="AI100" s="48" t="e">
        <f>+AG100*#REF!</f>
        <v>#REF!</v>
      </c>
      <c r="AK100" s="44" t="e">
        <f>+IF(OR(#REF!="A",#REF!="B",#REF!="C",O100="A",O100="B",O100="C"),_xlfn.CEILING.PRECISE(#REF!*0.5,Z100),"0")</f>
        <v>#REF!</v>
      </c>
      <c r="AL100" t="e">
        <f>+AK100*AG100</f>
        <v>#REF!</v>
      </c>
      <c r="AM100" s="51" t="e">
        <f>+IF(OR(#REF!="A",#REF!="B",#REF!="C",O100="A",O100="B",O100="C"),_xlfn.CEILING.PRECISE(#REF!*0.7,Z100),"0")</f>
        <v>#REF!</v>
      </c>
      <c r="AN100" s="48" t="e">
        <f>+AM100*AG100</f>
        <v>#REF!</v>
      </c>
      <c r="AO100" s="44" t="e">
        <f>+IF(OR(#REF!="A",#REF!="B",#REF!="C",O100="A",O100="B",O100="C"),_xlfn.CEILING.PRECISE(#REF!*1,Z100),"0")</f>
        <v>#REF!</v>
      </c>
      <c r="AP100" s="48" t="e">
        <f>+AO100*$AG100</f>
        <v>#REF!</v>
      </c>
      <c r="AQ100" s="48" t="e">
        <f>+IF(OR(#REF!="A",#REF!="B",#REF!="C",O100="A",O100="B",O100="C"),_xlfn.CEILING.PRECISE(#REF!*1.33,Z100),"0")</f>
        <v>#REF!</v>
      </c>
      <c r="AR100" s="48" t="e">
        <f>+AQ100*$AG100</f>
        <v>#REF!</v>
      </c>
      <c r="AS100" s="48" t="e">
        <f>+#REF!*AG100</f>
        <v>#REF!</v>
      </c>
      <c r="AT100" s="58">
        <v>4.4000000000000004</v>
      </c>
      <c r="AU100" s="52" t="e">
        <f>+AT100*#REF!</f>
        <v>#REF!</v>
      </c>
      <c r="AV100" s="52">
        <f>+AT100*M100</f>
        <v>21.266666666666666</v>
      </c>
      <c r="AW100" t="b">
        <f>+P100&gt;=T100</f>
        <v>1</v>
      </c>
    </row>
    <row r="101" spans="1:52" ht="12.75" customHeight="1" x14ac:dyDescent="0.2">
      <c r="A101" s="53" t="s">
        <v>673</v>
      </c>
      <c r="B101" s="79">
        <v>1286</v>
      </c>
      <c r="C101" s="1"/>
      <c r="D101" s="32" t="s">
        <v>73</v>
      </c>
      <c r="E101" s="47" t="str">
        <f>VLOOKUP(B101,[1]Análisis!$B$3:$F$2141,5,FALSE)</f>
        <v>Key</v>
      </c>
      <c r="F101" s="3">
        <v>10</v>
      </c>
      <c r="G101" s="3">
        <v>15</v>
      </c>
      <c r="H101" s="3">
        <v>0</v>
      </c>
      <c r="I101" s="3">
        <v>7</v>
      </c>
      <c r="J101" s="3">
        <f>VLOOKUP(B101,'Vta + Mov 80'!$A$3:$B$703,2,FALSE)</f>
        <v>3</v>
      </c>
      <c r="K101" s="3">
        <v>40</v>
      </c>
      <c r="L101" s="3">
        <f>VLOOKUP(B101,'Vta + Mov 80'!$A$3:$D$703,4,FALSE)</f>
        <v>8</v>
      </c>
      <c r="M101" s="7">
        <f>+AVERAGE(F101:K101)</f>
        <v>12.5</v>
      </c>
      <c r="N101" s="62">
        <f>+COUNTIF(F101:K101,"&gt;0")</f>
        <v>5</v>
      </c>
      <c r="O101" s="62" t="str">
        <f>+IF(N101&gt;=6,"A",IF(N101&gt;=5,"B",IF(N101&gt;=4,"C","F")))</f>
        <v>B</v>
      </c>
      <c r="P101" s="7">
        <v>8</v>
      </c>
      <c r="Q101" s="2">
        <v>0</v>
      </c>
      <c r="R101" s="2">
        <v>0</v>
      </c>
      <c r="S101" s="2">
        <v>0</v>
      </c>
      <c r="T101" s="2">
        <f>+IF(S101&gt;R101,S101,R101)</f>
        <v>0</v>
      </c>
      <c r="U101" s="2" t="e">
        <f>+((P101-T101)/#REF!)*30</f>
        <v>#REF!</v>
      </c>
      <c r="V101" s="2" t="e">
        <f>+((P101-T101+Q101)/#REF!)*30</f>
        <v>#REF!</v>
      </c>
      <c r="W101" s="2">
        <v>0</v>
      </c>
      <c r="X101" s="9"/>
      <c r="Y101" s="11">
        <f>+((P101-T101+Q101+X101)/M101)*30</f>
        <v>19.2</v>
      </c>
      <c r="Z101" s="5">
        <v>24</v>
      </c>
      <c r="AA101" s="46"/>
      <c r="AB101" s="74">
        <f>VLOOKUP(B101,[2]Hoja1!$A$2:$C$9041,3,FALSE)</f>
        <v>43.99</v>
      </c>
      <c r="AC101" s="76">
        <f>VLOOKUP(B101,'[3]listado de producto'!$A$7:$F$7046,6,FALSE)</f>
        <v>8</v>
      </c>
      <c r="AF101" s="42" t="s">
        <v>594</v>
      </c>
      <c r="AG101" s="58">
        <v>18.45</v>
      </c>
      <c r="AH101" s="48">
        <f>+P101*AG101</f>
        <v>147.6</v>
      </c>
      <c r="AI101" s="48" t="e">
        <f>+AG101*#REF!</f>
        <v>#REF!</v>
      </c>
      <c r="AK101" s="44" t="e">
        <f>+IF(OR(#REF!="A",#REF!="B",#REF!="C",O101="A",O101="B",O101="C"),_xlfn.CEILING.PRECISE(#REF!*0.5,Z101),"0")</f>
        <v>#REF!</v>
      </c>
      <c r="AL101" t="e">
        <f>+AK101*AG101</f>
        <v>#REF!</v>
      </c>
      <c r="AM101" s="51" t="e">
        <f>+IF(OR(#REF!="A",#REF!="B",#REF!="C",O101="A",O101="B",O101="C"),_xlfn.CEILING.PRECISE(#REF!*0.7,Z101),"0")</f>
        <v>#REF!</v>
      </c>
      <c r="AN101" s="48" t="e">
        <f>+AM101*AG101</f>
        <v>#REF!</v>
      </c>
      <c r="AO101" s="44" t="e">
        <f>+IF(OR(#REF!="A",#REF!="B",#REF!="C",O101="A",O101="B",O101="C"),_xlfn.CEILING.PRECISE(#REF!*1,Z101),"0")</f>
        <v>#REF!</v>
      </c>
      <c r="AP101" s="48" t="e">
        <f>+AO101*$AG101</f>
        <v>#REF!</v>
      </c>
      <c r="AQ101" s="48" t="e">
        <f>+IF(OR(#REF!="A",#REF!="B",#REF!="C",O101="A",O101="B",O101="C"),_xlfn.CEILING.PRECISE(#REF!*1.33,Z101),"0")</f>
        <v>#REF!</v>
      </c>
      <c r="AR101" s="48" t="e">
        <f>+AQ101*$AG101</f>
        <v>#REF!</v>
      </c>
      <c r="AS101" s="48" t="e">
        <f>+#REF!*AG101</f>
        <v>#REF!</v>
      </c>
      <c r="AT101" s="58">
        <v>0.25</v>
      </c>
      <c r="AU101" s="52" t="e">
        <f>+AT101*#REF!</f>
        <v>#REF!</v>
      </c>
      <c r="AV101" s="52">
        <f>+AT101*M101</f>
        <v>3.125</v>
      </c>
      <c r="AW101" t="b">
        <f>+P101&gt;=T101</f>
        <v>1</v>
      </c>
      <c r="AX101" s="78">
        <f>X101*AB101</f>
        <v>0</v>
      </c>
    </row>
    <row r="102" spans="1:52" ht="12.75" customHeight="1" x14ac:dyDescent="0.2">
      <c r="A102" s="53" t="s">
        <v>677</v>
      </c>
      <c r="B102" s="79">
        <v>133</v>
      </c>
      <c r="C102" s="1"/>
      <c r="D102" s="32" t="s">
        <v>11</v>
      </c>
      <c r="E102" s="47" t="str">
        <f>VLOOKUP(B102,[1]Análisis!$B$3:$F$2141,5,FALSE)</f>
        <v>Key</v>
      </c>
      <c r="F102" s="3">
        <v>53</v>
      </c>
      <c r="G102" s="3">
        <v>34</v>
      </c>
      <c r="H102" s="3">
        <v>34</v>
      </c>
      <c r="I102" s="3">
        <v>23</v>
      </c>
      <c r="J102" s="3">
        <f>VLOOKUP(B102,'Vta + Mov 80'!$A$3:$B$703,2,FALSE)</f>
        <v>12</v>
      </c>
      <c r="K102" s="3">
        <v>39</v>
      </c>
      <c r="L102" s="3">
        <f>VLOOKUP(B102,'Vta + Mov 80'!$A$3:$D$703,4,FALSE)</f>
        <v>22</v>
      </c>
      <c r="M102" s="7">
        <f>+AVERAGE(F102:K102)</f>
        <v>32.5</v>
      </c>
      <c r="N102" s="62">
        <f>+COUNTIF(F102:K102,"&gt;0")</f>
        <v>6</v>
      </c>
      <c r="O102" s="62" t="str">
        <f>+IF(N102&gt;=6,"A",IF(N102&gt;=5,"B",IF(N102&gt;=4,"C","F")))</f>
        <v>A</v>
      </c>
      <c r="P102" s="7">
        <v>7</v>
      </c>
      <c r="Q102" s="2">
        <v>0</v>
      </c>
      <c r="R102" s="2">
        <v>3</v>
      </c>
      <c r="S102" s="2">
        <v>3</v>
      </c>
      <c r="T102" s="2">
        <f>+IF(S102&gt;R102,S102,R102)</f>
        <v>3</v>
      </c>
      <c r="U102" s="2" t="e">
        <f>+((P102-T102)/#REF!)*30</f>
        <v>#REF!</v>
      </c>
      <c r="V102" s="2" t="e">
        <f>+((P102-T102+Q102)/#REF!)*30</f>
        <v>#REF!</v>
      </c>
      <c r="W102" s="2">
        <v>0</v>
      </c>
      <c r="X102" s="9">
        <v>28</v>
      </c>
      <c r="Y102" s="11">
        <f>+((P102-T102+Q102+X102)/M102)*30</f>
        <v>29.53846153846154</v>
      </c>
      <c r="Z102" s="5">
        <v>4</v>
      </c>
      <c r="AA102" s="46"/>
      <c r="AB102" s="74">
        <f>VLOOKUP(B102,[2]Hoja1!$A$2:$C$9041,3,FALSE)</f>
        <v>100.63</v>
      </c>
      <c r="AC102" s="76">
        <f>VLOOKUP(B102,'[3]listado de producto'!$A$7:$F$7046,6,FALSE)</f>
        <v>8</v>
      </c>
      <c r="AG102" s="58">
        <v>158.34</v>
      </c>
      <c r="AH102" s="48">
        <f>+P102*AG102</f>
        <v>1108.3800000000001</v>
      </c>
      <c r="AI102" s="48" t="e">
        <f>+AG102*#REF!</f>
        <v>#REF!</v>
      </c>
      <c r="AK102" s="44" t="e">
        <f>+IF(OR(#REF!="A",#REF!="B",#REF!="C",O102="A",O102="B",O102="C"),_xlfn.CEILING.PRECISE(#REF!*0.5,Z102),"0")</f>
        <v>#REF!</v>
      </c>
      <c r="AL102" t="e">
        <f>+AK102*AG102</f>
        <v>#REF!</v>
      </c>
      <c r="AM102" s="51" t="e">
        <f>+IF(OR(#REF!="A",#REF!="B",#REF!="C",O102="A",O102="B",O102="C"),_xlfn.CEILING.PRECISE(#REF!*0.7,Z102),"0")</f>
        <v>#REF!</v>
      </c>
      <c r="AN102" s="48" t="e">
        <f>+AM102*AG102</f>
        <v>#REF!</v>
      </c>
      <c r="AO102" s="44" t="e">
        <f>+IF(OR(#REF!="A",#REF!="B",#REF!="C",O102="A",O102="B",O102="C"),_xlfn.CEILING.PRECISE(#REF!*1,Z102),"0")</f>
        <v>#REF!</v>
      </c>
      <c r="AP102" s="48" t="e">
        <f>+AO102*$AG102</f>
        <v>#REF!</v>
      </c>
      <c r="AQ102" s="48" t="e">
        <f>+IF(OR(#REF!="A",#REF!="B",#REF!="C",O102="A",O102="B",O102="C"),_xlfn.CEILING.PRECISE(#REF!*1.33,Z102),"0")</f>
        <v>#REF!</v>
      </c>
      <c r="AR102" s="48" t="e">
        <f>+AQ102*$AG102</f>
        <v>#REF!</v>
      </c>
      <c r="AS102" s="48" t="e">
        <f>+#REF!*AG102</f>
        <v>#REF!</v>
      </c>
      <c r="AT102" s="58">
        <v>4.4000000000000004</v>
      </c>
      <c r="AU102" s="52" t="e">
        <f>+AT102*#REF!</f>
        <v>#REF!</v>
      </c>
      <c r="AV102" s="52">
        <f>+AT102*M102</f>
        <v>143</v>
      </c>
      <c r="AW102" t="b">
        <f>+P102&gt;=T102</f>
        <v>1</v>
      </c>
      <c r="AX102" s="78">
        <f>X102*AB102</f>
        <v>2817.64</v>
      </c>
    </row>
    <row r="103" spans="1:52" ht="12.75" customHeight="1" x14ac:dyDescent="0.2">
      <c r="B103" s="79">
        <v>6539</v>
      </c>
      <c r="C103" s="1"/>
      <c r="D103" s="32" t="s">
        <v>312</v>
      </c>
      <c r="E103" s="47" t="str">
        <f>VLOOKUP(B103,[1]Análisis!$B$3:$F$2141,5,FALSE)</f>
        <v>Key</v>
      </c>
      <c r="F103" s="3">
        <v>7</v>
      </c>
      <c r="G103" s="3">
        <v>8</v>
      </c>
      <c r="H103" s="3">
        <v>8</v>
      </c>
      <c r="I103" s="3">
        <v>6</v>
      </c>
      <c r="J103" s="3">
        <f>VLOOKUP(B103,'Vta + Mov 80'!$A$3:$B$703,2,FALSE)</f>
        <v>6</v>
      </c>
      <c r="K103" s="3">
        <v>4</v>
      </c>
      <c r="L103" s="3">
        <f>VLOOKUP(B103,'Vta + Mov 80'!$A$3:$D$703,4,FALSE)</f>
        <v>3</v>
      </c>
      <c r="M103" s="7">
        <f>+AVERAGE(F103:K103)</f>
        <v>6.5</v>
      </c>
      <c r="N103" s="62">
        <f>+COUNTIF(F103:K103,"&gt;0")</f>
        <v>6</v>
      </c>
      <c r="O103" s="62" t="str">
        <f>+IF(N103&gt;=6,"A",IF(N103&gt;=5,"B",IF(N103&gt;=4,"C","F")))</f>
        <v>A</v>
      </c>
      <c r="P103" s="7">
        <v>0</v>
      </c>
      <c r="Q103" s="2">
        <v>4</v>
      </c>
      <c r="R103" s="2">
        <v>0</v>
      </c>
      <c r="S103" s="2">
        <v>3</v>
      </c>
      <c r="T103" s="2">
        <f>+IF(S103&gt;R103,S103,R103)</f>
        <v>3</v>
      </c>
      <c r="U103" s="2" t="e">
        <f>+((P103-T103)/#REF!)*30</f>
        <v>#REF!</v>
      </c>
      <c r="V103" s="2" t="e">
        <f>+((P103-T103+Q103)/#REF!)*30</f>
        <v>#REF!</v>
      </c>
      <c r="W103" s="2">
        <v>0</v>
      </c>
      <c r="X103" s="9">
        <v>5</v>
      </c>
      <c r="Y103" s="11">
        <f>+((P103-T103+Q103+X103)/M103)*30</f>
        <v>27.692307692307693</v>
      </c>
      <c r="Z103" s="5">
        <v>1</v>
      </c>
      <c r="AA103" s="46"/>
      <c r="AB103" s="74">
        <f>VLOOKUP(B103,[2]Hoja1!$A$2:$C$9041,3,FALSE)</f>
        <v>949.46</v>
      </c>
      <c r="AC103" s="76">
        <f>VLOOKUP(B103,'[3]listado de producto'!$A$7:$F$7046,6,FALSE)</f>
        <v>8</v>
      </c>
      <c r="AG103" s="58">
        <v>12.2799997329712</v>
      </c>
      <c r="AH103" s="48">
        <f>+P103*AG103</f>
        <v>0</v>
      </c>
      <c r="AI103" s="48" t="e">
        <f>+AG103*#REF!</f>
        <v>#REF!</v>
      </c>
      <c r="AK103" s="44" t="e">
        <f>+IF(OR(#REF!="A",#REF!="B",#REF!="C",O103="A",O103="B",O103="C"),_xlfn.CEILING.PRECISE(#REF!*0.5,Z103),"0")</f>
        <v>#REF!</v>
      </c>
      <c r="AL103" t="e">
        <f>+AK103*AG103</f>
        <v>#REF!</v>
      </c>
      <c r="AM103" s="51" t="e">
        <f>+IF(OR(#REF!="A",#REF!="B",#REF!="C",O103="A",O103="B",O103="C"),_xlfn.CEILING.PRECISE(#REF!*0.7,Z103),"0")</f>
        <v>#REF!</v>
      </c>
      <c r="AN103" s="48" t="e">
        <f>+AM103*AG103</f>
        <v>#REF!</v>
      </c>
      <c r="AO103" s="44" t="e">
        <f>+IF(OR(#REF!="A",#REF!="B",#REF!="C",O103="A",O103="B",O103="C"),_xlfn.CEILING.PRECISE(#REF!*1,Z103),"0")</f>
        <v>#REF!</v>
      </c>
      <c r="AP103" s="48" t="e">
        <f>+AO103*$AG103</f>
        <v>#REF!</v>
      </c>
      <c r="AQ103" s="48" t="e">
        <f>+IF(OR(#REF!="A",#REF!="B",#REF!="C",O103="A",O103="B",O103="C"),_xlfn.CEILING.PRECISE(#REF!*1.33,Z103),"0")</f>
        <v>#REF!</v>
      </c>
      <c r="AR103" s="48" t="e">
        <f>+AQ103*$AG103</f>
        <v>#REF!</v>
      </c>
      <c r="AS103" s="48" t="e">
        <f>+#REF!*AG103</f>
        <v>#REF!</v>
      </c>
      <c r="AT103" s="58">
        <v>1.1000000000000001</v>
      </c>
      <c r="AU103" s="52" t="e">
        <f>+AT103*#REF!</f>
        <v>#REF!</v>
      </c>
      <c r="AV103" s="52">
        <f>+AT103*M103</f>
        <v>7.15</v>
      </c>
      <c r="AW103" t="b">
        <f>+P103&gt;=T103</f>
        <v>0</v>
      </c>
      <c r="AZ103" s="49">
        <f>VLOOKUP(B103,'[4]OrdenCompra (51)'!$A$2:$K$78,11,FALSE)</f>
        <v>8</v>
      </c>
    </row>
    <row r="104" spans="1:52" ht="12.75" customHeight="1" x14ac:dyDescent="0.2">
      <c r="B104" s="79">
        <v>1303</v>
      </c>
      <c r="C104" s="1"/>
      <c r="D104" s="32" t="s">
        <v>76</v>
      </c>
      <c r="E104" s="47" t="str">
        <f>VLOOKUP(B104,[1]Análisis!$B$3:$F$2141,5,FALSE)</f>
        <v>Key</v>
      </c>
      <c r="F104" s="3">
        <v>26</v>
      </c>
      <c r="G104" s="3">
        <v>6</v>
      </c>
      <c r="H104" s="3">
        <v>10</v>
      </c>
      <c r="I104" s="3">
        <v>10</v>
      </c>
      <c r="J104" s="3">
        <f>VLOOKUP(B104,'Vta + Mov 80'!$A$3:$B$703,2,FALSE)</f>
        <v>21</v>
      </c>
      <c r="K104" s="3">
        <v>30</v>
      </c>
      <c r="L104" s="3">
        <f>VLOOKUP(B104,'Vta + Mov 80'!$A$3:$D$703,4,FALSE)</f>
        <v>16</v>
      </c>
      <c r="M104" s="7">
        <f>+AVERAGE(F104:K104)</f>
        <v>17.166666666666668</v>
      </c>
      <c r="N104" s="62">
        <f>+COUNTIF(F104:K104,"&gt;0")</f>
        <v>6</v>
      </c>
      <c r="O104" s="62" t="str">
        <f>+IF(N104&gt;=6,"A",IF(N104&gt;=5,"B",IF(N104&gt;=4,"C","F")))</f>
        <v>A</v>
      </c>
      <c r="P104" s="7">
        <v>4</v>
      </c>
      <c r="Q104" s="2">
        <v>0</v>
      </c>
      <c r="R104" s="2">
        <v>0</v>
      </c>
      <c r="S104" s="2">
        <v>0</v>
      </c>
      <c r="T104" s="2">
        <f>+IF(S104&gt;R104,S104,R104)</f>
        <v>0</v>
      </c>
      <c r="U104" s="2" t="e">
        <f>+((P104-T104)/#REF!)*30</f>
        <v>#REF!</v>
      </c>
      <c r="V104" s="2" t="e">
        <f>+((P104-T104+Q104)/#REF!)*30</f>
        <v>#REF!</v>
      </c>
      <c r="W104" s="2">
        <v>0</v>
      </c>
      <c r="X104" s="9">
        <v>12</v>
      </c>
      <c r="Y104" s="11">
        <f>+((P104-T104+Q104+X104)/M104)*30</f>
        <v>27.961165048543688</v>
      </c>
      <c r="Z104" s="5">
        <v>4</v>
      </c>
      <c r="AA104" s="80"/>
      <c r="AB104" s="74">
        <f>VLOOKUP(B104,[2]Hoja1!$A$2:$C$9041,3,FALSE)</f>
        <v>135.58000000000001</v>
      </c>
      <c r="AC104" s="76">
        <f>VLOOKUP(B104,'[3]listado de producto'!$A$7:$F$7046,6,FALSE)</f>
        <v>8</v>
      </c>
      <c r="AE104" t="s">
        <v>569</v>
      </c>
      <c r="AG104" s="58">
        <v>23.069999694824201</v>
      </c>
      <c r="AH104" s="48">
        <f>+P104*AG104</f>
        <v>92.279998779296804</v>
      </c>
      <c r="AI104" s="48" t="e">
        <f>+AG104*#REF!</f>
        <v>#REF!</v>
      </c>
      <c r="AK104" s="44" t="e">
        <f>+IF(OR(#REF!="A",#REF!="B",#REF!="C",O104="A",O104="B",O104="C"),_xlfn.CEILING.PRECISE(#REF!*0.5,Z104),"0")</f>
        <v>#REF!</v>
      </c>
      <c r="AL104" t="e">
        <f>+AK104*AG104</f>
        <v>#REF!</v>
      </c>
      <c r="AM104" s="51" t="e">
        <f>+IF(OR(#REF!="A",#REF!="B",#REF!="C",O104="A",O104="B",O104="C"),_xlfn.CEILING.PRECISE(#REF!*0.7,Z104),"0")</f>
        <v>#REF!</v>
      </c>
      <c r="AN104" s="48" t="e">
        <f>+AM104*AG104</f>
        <v>#REF!</v>
      </c>
      <c r="AO104" s="44" t="e">
        <f>+IF(OR(#REF!="A",#REF!="B",#REF!="C",O104="A",O104="B",O104="C"),_xlfn.CEILING.PRECISE(#REF!*1,Z104),"0")</f>
        <v>#REF!</v>
      </c>
      <c r="AP104" s="48" t="e">
        <f>+AO104*$AG104</f>
        <v>#REF!</v>
      </c>
      <c r="AQ104" s="48" t="e">
        <f>+IF(OR(#REF!="A",#REF!="B",#REF!="C",O104="A",O104="B",O104="C"),_xlfn.CEILING.PRECISE(#REF!*1.33,Z104),"0")</f>
        <v>#REF!</v>
      </c>
      <c r="AR104" s="48" t="e">
        <f>+AQ104*$AG104</f>
        <v>#REF!</v>
      </c>
      <c r="AS104" s="48" t="e">
        <f>+#REF!*AG104</f>
        <v>#REF!</v>
      </c>
      <c r="AU104" s="52" t="e">
        <f>+AT104*#REF!</f>
        <v>#REF!</v>
      </c>
      <c r="AV104" s="52">
        <f>+AT104*M104</f>
        <v>0</v>
      </c>
      <c r="AW104" t="b">
        <f>+P104&gt;=T104</f>
        <v>1</v>
      </c>
    </row>
    <row r="105" spans="1:52" ht="12.75" customHeight="1" x14ac:dyDescent="0.2">
      <c r="B105" s="79">
        <v>1089</v>
      </c>
      <c r="C105" s="1"/>
      <c r="D105" s="32" t="s">
        <v>67</v>
      </c>
      <c r="E105" s="47" t="str">
        <f>VLOOKUP(B105,[1]Análisis!$B$3:$F$2141,5,FALSE)</f>
        <v>Key</v>
      </c>
      <c r="F105" s="3">
        <v>0</v>
      </c>
      <c r="G105" s="3">
        <v>2</v>
      </c>
      <c r="H105" s="3">
        <v>2</v>
      </c>
      <c r="I105" s="3">
        <v>0</v>
      </c>
      <c r="J105" s="3">
        <f>VLOOKUP(B105,'Vta + Mov 80'!$A$3:$B$703,2,FALSE)</f>
        <v>3</v>
      </c>
      <c r="K105" s="3">
        <v>0</v>
      </c>
      <c r="L105" s="3">
        <f>VLOOKUP(B105,'Vta + Mov 80'!$A$3:$D$703,4,FALSE)</f>
        <v>3</v>
      </c>
      <c r="M105" s="7">
        <f>+AVERAGE(F105:K105)</f>
        <v>1.1666666666666667</v>
      </c>
      <c r="N105" s="62">
        <f>+COUNTIF(F105:K105,"&gt;0")</f>
        <v>3</v>
      </c>
      <c r="O105" s="62" t="str">
        <f>+IF(N105&gt;=6,"A",IF(N105&gt;=5,"B",IF(N105&gt;=4,"C","F")))</f>
        <v>F</v>
      </c>
      <c r="P105" s="7">
        <v>0</v>
      </c>
      <c r="Q105" s="2">
        <v>0</v>
      </c>
      <c r="R105" s="2">
        <v>0</v>
      </c>
      <c r="S105" s="2">
        <v>0</v>
      </c>
      <c r="T105" s="2">
        <f>+IF(S105&gt;R105,S105,R105)</f>
        <v>0</v>
      </c>
      <c r="U105" s="2" t="e">
        <f>+((P105-T105)/#REF!)*30</f>
        <v>#REF!</v>
      </c>
      <c r="V105" s="2" t="e">
        <f>+((P105-T105+Q105)/#REF!)*30</f>
        <v>#REF!</v>
      </c>
      <c r="W105" s="2">
        <v>0</v>
      </c>
      <c r="X105" s="9"/>
      <c r="Y105" s="11">
        <f>+((P105-T105+Q105+X105)/M105)*30</f>
        <v>0</v>
      </c>
      <c r="Z105" s="5">
        <v>1</v>
      </c>
      <c r="AA105" s="85"/>
      <c r="AB105" s="74">
        <f>VLOOKUP(B105,[2]Hoja1!$A$2:$C$9041,3,FALSE)</f>
        <v>290.45999999999998</v>
      </c>
      <c r="AC105" s="76">
        <f>VLOOKUP(B105,'[3]listado de producto'!$A$7:$F$7046,6,FALSE)</f>
        <v>8</v>
      </c>
      <c r="AG105" s="58">
        <v>625.54</v>
      </c>
      <c r="AH105" s="48">
        <f>+P105*AG105</f>
        <v>0</v>
      </c>
      <c r="AI105" s="48" t="e">
        <f>+AG105*#REF!</f>
        <v>#REF!</v>
      </c>
      <c r="AK105" s="44" t="e">
        <f>+IF(OR(#REF!="A",#REF!="B",#REF!="C",O105="A",O105="B",O105="C"),_xlfn.CEILING.PRECISE(#REF!*0.5,Z105),"0")</f>
        <v>#REF!</v>
      </c>
      <c r="AL105" t="e">
        <f>+AK105*AG105</f>
        <v>#REF!</v>
      </c>
      <c r="AM105" s="51" t="e">
        <f>+IF(OR(#REF!="A",#REF!="B",#REF!="C",O105="A",O105="B",O105="C"),_xlfn.CEILING.PRECISE(#REF!*0.7,Z105),"0")</f>
        <v>#REF!</v>
      </c>
      <c r="AN105" s="48" t="e">
        <f>+AM105*AG105</f>
        <v>#REF!</v>
      </c>
      <c r="AO105" s="44" t="e">
        <f>+IF(OR(#REF!="A",#REF!="B",#REF!="C",O105="A",O105="B",O105="C"),_xlfn.CEILING.PRECISE(#REF!*1,Z105),"0")</f>
        <v>#REF!</v>
      </c>
      <c r="AP105" s="48" t="e">
        <f>+AO105*$AG105</f>
        <v>#REF!</v>
      </c>
      <c r="AQ105" s="48" t="e">
        <f>+IF(OR(#REF!="A",#REF!="B",#REF!="C",O105="A",O105="B",O105="C"),_xlfn.CEILING.PRECISE(#REF!*1.33,Z105),"0")</f>
        <v>#REF!</v>
      </c>
      <c r="AR105" s="48" t="e">
        <f>+AQ105*$AG105</f>
        <v>#REF!</v>
      </c>
      <c r="AS105" s="48" t="e">
        <f>+#REF!*AG105</f>
        <v>#REF!</v>
      </c>
      <c r="AT105" s="58">
        <v>22.5</v>
      </c>
      <c r="AU105" s="52" t="e">
        <f>+AT105*#REF!</f>
        <v>#REF!</v>
      </c>
      <c r="AV105" s="52">
        <f>+AT105*M105</f>
        <v>26.25</v>
      </c>
      <c r="AW105" t="b">
        <f>+P105&gt;=T105</f>
        <v>1</v>
      </c>
    </row>
    <row r="106" spans="1:52" ht="12.75" customHeight="1" x14ac:dyDescent="0.2">
      <c r="A106" s="53" t="s">
        <v>670</v>
      </c>
      <c r="B106" s="79">
        <v>70052</v>
      </c>
      <c r="C106" s="1"/>
      <c r="D106" s="32" t="s">
        <v>388</v>
      </c>
      <c r="E106" s="47" t="str">
        <f>VLOOKUP(B106,[1]Análisis!$B$3:$F$2141,5,FALSE)</f>
        <v>Key</v>
      </c>
      <c r="F106" s="3">
        <v>12</v>
      </c>
      <c r="G106" s="3">
        <v>19</v>
      </c>
      <c r="H106" s="3">
        <v>9</v>
      </c>
      <c r="I106" s="3">
        <v>5</v>
      </c>
      <c r="J106" s="3">
        <f>VLOOKUP(B106,'Vta + Mov 80'!$A$3:$B$703,2,FALSE)</f>
        <v>11</v>
      </c>
      <c r="K106" s="3">
        <v>15</v>
      </c>
      <c r="L106" s="3">
        <f>VLOOKUP(B106,'Vta + Mov 80'!$A$3:$D$703,4,FALSE)</f>
        <v>9</v>
      </c>
      <c r="M106" s="7">
        <f>+AVERAGE(F106:K106)</f>
        <v>11.833333333333334</v>
      </c>
      <c r="N106" s="62">
        <f>+COUNTIF(F106:K106,"&gt;0")</f>
        <v>6</v>
      </c>
      <c r="O106" s="62" t="str">
        <f>+IF(N106&gt;=6,"A",IF(N106&gt;=5,"B",IF(N106&gt;=4,"C","F")))</f>
        <v>A</v>
      </c>
      <c r="P106" s="7">
        <v>4</v>
      </c>
      <c r="Q106" s="2">
        <v>0</v>
      </c>
      <c r="R106" s="2">
        <v>1</v>
      </c>
      <c r="S106" s="2">
        <v>1</v>
      </c>
      <c r="T106" s="2">
        <f>+IF(S106&gt;R106,S106,R106)</f>
        <v>1</v>
      </c>
      <c r="U106" s="2" t="e">
        <f>+((P106-T106)/#REF!)*30</f>
        <v>#REF!</v>
      </c>
      <c r="V106" s="2" t="e">
        <f>+((P106-T106+Q106)/#REF!)*30</f>
        <v>#REF!</v>
      </c>
      <c r="W106" s="2">
        <v>0</v>
      </c>
      <c r="X106" s="9">
        <v>8</v>
      </c>
      <c r="Y106" s="11">
        <f>+((P106-T106+Q106+X106)/M106)*30</f>
        <v>27.887323943661972</v>
      </c>
      <c r="Z106" s="5">
        <v>4</v>
      </c>
      <c r="AA106" s="46"/>
      <c r="AB106" s="74">
        <f>VLOOKUP(B106,[2]Hoja1!$A$2:$C$9041,3,FALSE)</f>
        <v>45.98</v>
      </c>
      <c r="AC106" s="76">
        <f>VLOOKUP(B106,'[3]listado de producto'!$A$7:$F$7046,6,FALSE)</f>
        <v>8</v>
      </c>
      <c r="AG106" s="58">
        <v>862.93</v>
      </c>
      <c r="AH106" s="48">
        <f>+P106*AG106</f>
        <v>3451.72</v>
      </c>
      <c r="AI106" s="48" t="e">
        <f>+AG106*#REF!</f>
        <v>#REF!</v>
      </c>
      <c r="AK106" s="44" t="e">
        <f>+IF(OR(#REF!="A",#REF!="B",#REF!="C",O106="A",O106="B",O106="C"),_xlfn.CEILING.PRECISE(#REF!*0.5,Z106),"0")</f>
        <v>#REF!</v>
      </c>
      <c r="AL106" t="e">
        <f>+AK106*AG106</f>
        <v>#REF!</v>
      </c>
      <c r="AM106" s="51" t="e">
        <f>+IF(OR(#REF!="A",#REF!="B",#REF!="C",O106="A",O106="B",O106="C"),_xlfn.CEILING.PRECISE(#REF!*0.7,Z106),"0")</f>
        <v>#REF!</v>
      </c>
      <c r="AN106" s="48" t="e">
        <f>+AM106*AG106</f>
        <v>#REF!</v>
      </c>
      <c r="AO106" s="44" t="e">
        <f>+IF(OR(#REF!="A",#REF!="B",#REF!="C",O106="A",O106="B",O106="C"),_xlfn.CEILING.PRECISE(#REF!*1,Z106),"0")</f>
        <v>#REF!</v>
      </c>
      <c r="AP106" s="48" t="e">
        <f>+AO106*$AG106</f>
        <v>#REF!</v>
      </c>
      <c r="AQ106" s="48" t="e">
        <f>+IF(OR(#REF!="A",#REF!="B",#REF!="C",O106="A",O106="B",O106="C"),_xlfn.CEILING.PRECISE(#REF!*1.33,Z106),"0")</f>
        <v>#REF!</v>
      </c>
      <c r="AR106" s="48" t="e">
        <f>+AQ106*$AG106</f>
        <v>#REF!</v>
      </c>
      <c r="AS106" s="48" t="e">
        <f>+#REF!*AG106</f>
        <v>#REF!</v>
      </c>
      <c r="AT106" s="58">
        <v>20</v>
      </c>
      <c r="AU106" s="52" t="e">
        <f>+AT106*#REF!</f>
        <v>#REF!</v>
      </c>
      <c r="AV106" s="52">
        <f>+AT106*M106</f>
        <v>236.66666666666669</v>
      </c>
      <c r="AW106" t="b">
        <f>+P106&gt;=T106</f>
        <v>1</v>
      </c>
      <c r="AZ106" s="49"/>
    </row>
    <row r="107" spans="1:52" ht="12.75" customHeight="1" x14ac:dyDescent="0.2">
      <c r="B107" s="79">
        <v>8619</v>
      </c>
      <c r="C107" s="1"/>
      <c r="D107" s="32" t="s">
        <v>712</v>
      </c>
      <c r="E107" s="47" t="str">
        <f>VLOOKUP(B107,[1]Análisis!$B$3:$F$2141,5,FALSE)</f>
        <v>Key</v>
      </c>
      <c r="F107" s="3">
        <v>93</v>
      </c>
      <c r="G107" s="3">
        <v>74</v>
      </c>
      <c r="H107" s="3">
        <v>33</v>
      </c>
      <c r="I107" s="3">
        <v>91</v>
      </c>
      <c r="J107" s="3">
        <f>VLOOKUP(B107,'Vta + Mov 80'!$A$3:$B$703,2,FALSE)</f>
        <v>54</v>
      </c>
      <c r="K107" s="3">
        <v>100</v>
      </c>
      <c r="L107" s="3">
        <f>VLOOKUP(B107,'Vta + Mov 80'!$A$3:$D$703,4,FALSE)</f>
        <v>0</v>
      </c>
      <c r="M107" s="7">
        <f>+AVERAGE(F107:K107)</f>
        <v>74.166666666666671</v>
      </c>
      <c r="N107" s="62">
        <f>+COUNTIF(F107:K107,"&gt;0")</f>
        <v>6</v>
      </c>
      <c r="O107" s="62" t="str">
        <f>+IF(N107&gt;=6,"A",IF(N107&gt;=5,"B",IF(N107&gt;=4,"C","F")))</f>
        <v>A</v>
      </c>
      <c r="P107" s="7">
        <v>19</v>
      </c>
      <c r="Q107" s="2">
        <v>0</v>
      </c>
      <c r="R107" s="2">
        <v>0</v>
      </c>
      <c r="S107" s="2">
        <v>0</v>
      </c>
      <c r="T107" s="2">
        <f>+IF(S107&gt;R107,S107,R107)</f>
        <v>0</v>
      </c>
      <c r="U107" s="2" t="e">
        <f>+((P107-T107)/#REF!)*30</f>
        <v>#REF!</v>
      </c>
      <c r="V107" s="2" t="e">
        <f>+((P107-T107+Q107)/#REF!)*30</f>
        <v>#REF!</v>
      </c>
      <c r="W107" s="2">
        <v>0</v>
      </c>
      <c r="X107" s="9"/>
      <c r="Y107" s="11">
        <f>+((P107-T107+Q107+X107)/M107)*30</f>
        <v>7.6853932584269655</v>
      </c>
      <c r="Z107" s="5">
        <v>2</v>
      </c>
      <c r="AA107" s="99" t="s">
        <v>573</v>
      </c>
      <c r="AB107" s="74">
        <f>VLOOKUP(B107,[2]Hoja1!$A$2:$C$9041,3,FALSE)</f>
        <v>167.85000610351599</v>
      </c>
      <c r="AC107" s="76">
        <f>VLOOKUP(B107,'[3]listado de producto'!$A$7:$F$7046,6,FALSE)</f>
        <v>8</v>
      </c>
      <c r="AG107" s="58">
        <v>772</v>
      </c>
      <c r="AH107" s="48">
        <f>+P107*AG107</f>
        <v>14668</v>
      </c>
      <c r="AI107" s="48" t="e">
        <f>+AG107*#REF!</f>
        <v>#REF!</v>
      </c>
      <c r="AK107" s="44" t="e">
        <f>+IF(OR(#REF!="A",#REF!="B",#REF!="C",O107="A",O107="B",O107="C"),_xlfn.CEILING.PRECISE(#REF!*0.5,Z107),"0")</f>
        <v>#REF!</v>
      </c>
      <c r="AL107" t="e">
        <f>+AK107*AG107</f>
        <v>#REF!</v>
      </c>
      <c r="AM107" s="51" t="e">
        <f>+IF(OR(#REF!="A",#REF!="B",#REF!="C",O107="A",O107="B",O107="C"),_xlfn.CEILING.PRECISE(#REF!*0.7,Z107),"0")</f>
        <v>#REF!</v>
      </c>
      <c r="AN107" s="48" t="e">
        <f>+AM107*AG107</f>
        <v>#REF!</v>
      </c>
      <c r="AO107" s="44" t="e">
        <f>+IF(OR(#REF!="A",#REF!="B",#REF!="C",O107="A",O107="B",O107="C"),_xlfn.CEILING.PRECISE(#REF!*1,Z107),"0")</f>
        <v>#REF!</v>
      </c>
      <c r="AP107" s="48" t="e">
        <f>+AO107*$AG107</f>
        <v>#REF!</v>
      </c>
      <c r="AQ107" s="48" t="e">
        <f>+IF(OR(#REF!="A",#REF!="B",#REF!="C",O107="A",O107="B",O107="C"),_xlfn.CEILING.PRECISE(#REF!*1.33,Z107),"0")</f>
        <v>#REF!</v>
      </c>
      <c r="AR107" s="48" t="e">
        <f>+AQ107*$AG107</f>
        <v>#REF!</v>
      </c>
      <c r="AS107" s="48" t="e">
        <f>+#REF!*AG107</f>
        <v>#REF!</v>
      </c>
      <c r="AU107" s="52" t="e">
        <f>+AT107*#REF!</f>
        <v>#REF!</v>
      </c>
      <c r="AV107" s="52">
        <f>+AT107*M107</f>
        <v>0</v>
      </c>
      <c r="AW107" t="b">
        <f>+P107&gt;=T107</f>
        <v>1</v>
      </c>
    </row>
    <row r="108" spans="1:52" ht="12.75" customHeight="1" x14ac:dyDescent="0.2">
      <c r="A108" s="53" t="s">
        <v>684</v>
      </c>
      <c r="B108" s="79">
        <v>1839</v>
      </c>
      <c r="C108" s="1"/>
      <c r="D108" s="32" t="s">
        <v>121</v>
      </c>
      <c r="E108" s="47" t="str">
        <f>VLOOKUP(B108,[1]Análisis!$B$3:$F$2141,5,FALSE)</f>
        <v>Key</v>
      </c>
      <c r="F108" s="3">
        <v>0</v>
      </c>
      <c r="G108" s="3">
        <v>0</v>
      </c>
      <c r="H108" s="3">
        <v>0</v>
      </c>
      <c r="I108" s="3">
        <v>1</v>
      </c>
      <c r="J108" s="3">
        <f>VLOOKUP(B108,'Vta + Mov 80'!$A$3:$B$703,2,FALSE)</f>
        <v>7</v>
      </c>
      <c r="K108" s="3">
        <v>0</v>
      </c>
      <c r="L108" s="3">
        <f>VLOOKUP(B108,'Vta + Mov 80'!$A$3:$D$703,4,FALSE)</f>
        <v>0</v>
      </c>
      <c r="M108" s="7">
        <f>+AVERAGE(F108:K108)</f>
        <v>1.3333333333333333</v>
      </c>
      <c r="N108" s="62">
        <f>+COUNTIF(F108:K108,"&gt;0")</f>
        <v>2</v>
      </c>
      <c r="O108" s="62" t="str">
        <f>+IF(N108&gt;=6,"A",IF(N108&gt;=5,"B",IF(N108&gt;=4,"C","F")))</f>
        <v>F</v>
      </c>
      <c r="P108" s="7">
        <v>2</v>
      </c>
      <c r="Q108" s="2">
        <v>0</v>
      </c>
      <c r="R108" s="2">
        <v>2</v>
      </c>
      <c r="S108" s="2">
        <v>2</v>
      </c>
      <c r="T108" s="2">
        <f>+IF(S108&gt;R108,S108,R108)</f>
        <v>2</v>
      </c>
      <c r="U108" s="2" t="e">
        <f>+((P108-T108)/#REF!)*30</f>
        <v>#REF!</v>
      </c>
      <c r="V108" s="2" t="e">
        <f>+((P108-T108+Q108)/#REF!)*30</f>
        <v>#REF!</v>
      </c>
      <c r="W108" s="2">
        <v>0</v>
      </c>
      <c r="X108" s="9"/>
      <c r="Y108" s="11">
        <f>+((P108-T108+Q108+X108)/M108)*30</f>
        <v>0</v>
      </c>
      <c r="Z108" s="5">
        <v>1</v>
      </c>
      <c r="AA108" s="46"/>
      <c r="AB108" s="74">
        <f>VLOOKUP(B108,[2]Hoja1!$A$2:$C$9041,3,FALSE)</f>
        <v>705.63</v>
      </c>
      <c r="AC108" s="76">
        <f>VLOOKUP(B108,'[3]listado de producto'!$A$7:$F$7046,6,FALSE)</f>
        <v>8</v>
      </c>
      <c r="AG108" s="58">
        <v>224.23</v>
      </c>
      <c r="AH108" s="48">
        <f>+P108*AG108</f>
        <v>448.46</v>
      </c>
      <c r="AI108" s="48" t="e">
        <f>+AG108*#REF!</f>
        <v>#REF!</v>
      </c>
      <c r="AK108" s="44" t="e">
        <f>+IF(OR(#REF!="A",#REF!="B",#REF!="C",O108="A",O108="B",O108="C"),_xlfn.CEILING.PRECISE(#REF!*0.5,Z108),"0")</f>
        <v>#REF!</v>
      </c>
      <c r="AL108" t="e">
        <f>+AK108*AG108</f>
        <v>#REF!</v>
      </c>
      <c r="AM108" s="51" t="e">
        <f>+IF(OR(#REF!="A",#REF!="B",#REF!="C",O108="A",O108="B",O108="C"),_xlfn.CEILING.PRECISE(#REF!*0.7,Z108),"0")</f>
        <v>#REF!</v>
      </c>
      <c r="AN108" s="48" t="e">
        <f>+AM108*AG108</f>
        <v>#REF!</v>
      </c>
      <c r="AO108" s="44" t="e">
        <f>+IF(OR(#REF!="A",#REF!="B",#REF!="C",O108="A",O108="B",O108="C"),_xlfn.CEILING.PRECISE(#REF!*1,Z108),"0")</f>
        <v>#REF!</v>
      </c>
      <c r="AP108" s="48" t="e">
        <f>+AO108*$AG108</f>
        <v>#REF!</v>
      </c>
      <c r="AQ108" s="48" t="e">
        <f>+IF(OR(#REF!="A",#REF!="B",#REF!="C",O108="A",O108="B",O108="C"),_xlfn.CEILING.PRECISE(#REF!*1.33,Z108),"0")</f>
        <v>#REF!</v>
      </c>
      <c r="AR108" s="48" t="e">
        <f>+AQ108*$AG108</f>
        <v>#REF!</v>
      </c>
      <c r="AS108" s="48" t="e">
        <f>+#REF!*AG108</f>
        <v>#REF!</v>
      </c>
      <c r="AU108" s="52" t="e">
        <f>+AT108*#REF!</f>
        <v>#REF!</v>
      </c>
      <c r="AV108" s="52">
        <f>+AT108*M108</f>
        <v>0</v>
      </c>
      <c r="AW108" t="b">
        <f>+P108&gt;=T108</f>
        <v>1</v>
      </c>
    </row>
    <row r="109" spans="1:52" ht="12.75" customHeight="1" x14ac:dyDescent="0.2">
      <c r="B109" s="79">
        <v>5545</v>
      </c>
      <c r="C109" s="1">
        <f>VLOOKUP(B109,[1]Análisis!$B$3:$C$2141,2,FALSE)</f>
        <v>700150</v>
      </c>
      <c r="D109" s="32" t="s">
        <v>276</v>
      </c>
      <c r="E109" s="47" t="str">
        <f>VLOOKUP(B109,[1]Análisis!$B$3:$F$2141,5,FALSE)</f>
        <v>SCA</v>
      </c>
      <c r="F109" s="3">
        <v>0</v>
      </c>
      <c r="G109" s="3">
        <v>15</v>
      </c>
      <c r="H109" s="3">
        <v>0</v>
      </c>
      <c r="I109" s="3">
        <v>0</v>
      </c>
      <c r="J109" s="3">
        <f>VLOOKUP(B109,'Vta + Mov 80'!$A$3:$B$703,2,FALSE)</f>
        <v>0</v>
      </c>
      <c r="K109" s="3">
        <v>0</v>
      </c>
      <c r="L109" s="3">
        <f>VLOOKUP(B109,'Vta + Mov 80'!$A$3:$D$703,4,FALSE)</f>
        <v>0</v>
      </c>
      <c r="M109" s="7">
        <f>+AVERAGE(F109:K109)</f>
        <v>2.5</v>
      </c>
      <c r="N109" s="62">
        <f>+COUNTIF(F109:K109,"&gt;0")</f>
        <v>1</v>
      </c>
      <c r="O109" s="62" t="str">
        <f>+IF(N109&gt;=6,"A",IF(N109&gt;=5,"B",IF(N109&gt;=4,"C","F")))</f>
        <v>F</v>
      </c>
      <c r="P109" s="7">
        <v>0</v>
      </c>
      <c r="Q109" s="2">
        <v>0</v>
      </c>
      <c r="R109" s="2">
        <v>0</v>
      </c>
      <c r="S109" s="2">
        <v>0</v>
      </c>
      <c r="T109" s="2">
        <f>+IF(S109&gt;R109,S109,R109)</f>
        <v>0</v>
      </c>
      <c r="U109" s="2" t="e">
        <f>+((P109-T109)/#REF!)*30</f>
        <v>#REF!</v>
      </c>
      <c r="V109" s="2" t="e">
        <f>+((P109-T109+Q109)/#REF!)*30</f>
        <v>#REF!</v>
      </c>
      <c r="W109" s="2">
        <v>0</v>
      </c>
      <c r="X109" s="9"/>
      <c r="Y109" s="11">
        <f>+((P109-T109+Q109+X109)/M109)*30</f>
        <v>0</v>
      </c>
      <c r="Z109" s="5">
        <v>1</v>
      </c>
      <c r="AA109" s="46"/>
      <c r="AB109" s="74">
        <f>VLOOKUP(B109,[2]Hoja1!$A$2:$C$9041,3,FALSE)</f>
        <v>148.47</v>
      </c>
      <c r="AC109" s="76">
        <f>VLOOKUP(B109,'[3]listado de producto'!$A$7:$F$7046,6,FALSE)</f>
        <v>21</v>
      </c>
      <c r="AG109" s="58">
        <v>522</v>
      </c>
      <c r="AH109" s="48">
        <f>+P109*AG109</f>
        <v>0</v>
      </c>
      <c r="AI109" s="48" t="e">
        <f>+AG109*#REF!</f>
        <v>#REF!</v>
      </c>
      <c r="AK109" s="44" t="e">
        <f>+IF(OR(#REF!="A",#REF!="B",#REF!="C",O109="A",O109="B",O109="C"),_xlfn.CEILING.PRECISE(#REF!*0.5,Z109),"0")</f>
        <v>#REF!</v>
      </c>
      <c r="AL109" t="e">
        <f>+AK109*AG109</f>
        <v>#REF!</v>
      </c>
      <c r="AM109" s="51" t="e">
        <f>+IF(OR(#REF!="A",#REF!="B",#REF!="C",O109="A",O109="B",O109="C"),_xlfn.CEILING.PRECISE(#REF!*0.7,Z109),"0")</f>
        <v>#REF!</v>
      </c>
      <c r="AN109" s="48" t="e">
        <f>+AM109*AG109</f>
        <v>#REF!</v>
      </c>
      <c r="AO109" s="44" t="e">
        <f>+IF(OR(#REF!="A",#REF!="B",#REF!="C",O109="A",O109="B",O109="C"),_xlfn.CEILING.PRECISE(#REF!*1,Z109),"0")</f>
        <v>#REF!</v>
      </c>
      <c r="AP109" s="48" t="e">
        <f>+AO109*$AG109</f>
        <v>#REF!</v>
      </c>
      <c r="AQ109" s="48" t="e">
        <f>+IF(OR(#REF!="A",#REF!="B",#REF!="C",O109="A",O109="B",O109="C"),_xlfn.CEILING.PRECISE(#REF!*1.33,Z109),"0")</f>
        <v>#REF!</v>
      </c>
      <c r="AR109" s="48" t="e">
        <f>+AQ109*$AG109</f>
        <v>#REF!</v>
      </c>
      <c r="AS109" s="48" t="e">
        <f>+#REF!*AG109</f>
        <v>#REF!</v>
      </c>
      <c r="AU109" s="52" t="e">
        <f>+AT109*#REF!</f>
        <v>#REF!</v>
      </c>
      <c r="AV109" s="52">
        <f>+AT109*M109</f>
        <v>0</v>
      </c>
      <c r="AW109" t="b">
        <f>+P109&gt;=T109</f>
        <v>1</v>
      </c>
    </row>
    <row r="110" spans="1:52" ht="12.75" customHeight="1" x14ac:dyDescent="0.2">
      <c r="B110" s="79">
        <v>1655</v>
      </c>
      <c r="C110" s="1"/>
      <c r="D110" s="32" t="s">
        <v>100</v>
      </c>
      <c r="E110" s="47" t="str">
        <f>VLOOKUP(B110,[1]Análisis!$B$3:$F$2141,5,FALSE)</f>
        <v>Key</v>
      </c>
      <c r="F110" s="3">
        <v>2</v>
      </c>
      <c r="G110" s="3">
        <v>0</v>
      </c>
      <c r="H110" s="3">
        <v>1</v>
      </c>
      <c r="I110" s="3">
        <v>0</v>
      </c>
      <c r="J110" s="3">
        <f>VLOOKUP(B110,'Vta + Mov 80'!$A$3:$B$703,2,FALSE)</f>
        <v>1</v>
      </c>
      <c r="K110" s="3">
        <v>0</v>
      </c>
      <c r="L110" s="3">
        <f>VLOOKUP(B110,'Vta + Mov 80'!$A$3:$D$703,4,FALSE)</f>
        <v>0</v>
      </c>
      <c r="M110" s="7">
        <f>+AVERAGE(F110:K110)</f>
        <v>0.66666666666666663</v>
      </c>
      <c r="N110" s="62">
        <f>+COUNTIF(F110:K110,"&gt;0")</f>
        <v>3</v>
      </c>
      <c r="O110" s="62" t="str">
        <f>+IF(N110&gt;=6,"A",IF(N110&gt;=5,"B",IF(N110&gt;=4,"C","F")))</f>
        <v>F</v>
      </c>
      <c r="P110" s="7">
        <v>0</v>
      </c>
      <c r="Q110" s="2">
        <v>0</v>
      </c>
      <c r="R110" s="2">
        <v>0</v>
      </c>
      <c r="S110" s="2">
        <v>0</v>
      </c>
      <c r="T110" s="2">
        <f>+IF(S110&gt;R110,S110,R110)</f>
        <v>0</v>
      </c>
      <c r="U110" s="2" t="e">
        <f>+((P110-T110)/#REF!)*30</f>
        <v>#REF!</v>
      </c>
      <c r="V110" s="2" t="e">
        <f>+((P110-T110+Q110)/#REF!)*30</f>
        <v>#REF!</v>
      </c>
      <c r="W110" s="2">
        <v>0</v>
      </c>
      <c r="X110" s="9"/>
      <c r="Y110" s="11">
        <f>+((P110-T110+Q110+X110)/M110)*30</f>
        <v>0</v>
      </c>
      <c r="Z110" s="5">
        <v>1</v>
      </c>
      <c r="AA110" s="46"/>
      <c r="AB110" s="74">
        <f>VLOOKUP(B110,[2]Hoja1!$A$2:$C$9041,3,FALSE)</f>
        <v>1356.01</v>
      </c>
      <c r="AC110" s="76">
        <f>VLOOKUP(B110,'[3]listado de producto'!$A$7:$F$7046,6,FALSE)</f>
        <v>8</v>
      </c>
      <c r="AG110" s="58">
        <v>142.82</v>
      </c>
      <c r="AH110" s="48">
        <f>+P110*AG110</f>
        <v>0</v>
      </c>
      <c r="AI110" s="48" t="e">
        <f>+AG110*#REF!</f>
        <v>#REF!</v>
      </c>
      <c r="AK110" s="44" t="e">
        <f>+IF(OR(#REF!="A",#REF!="B",#REF!="C",O110="A",O110="B",O110="C"),_xlfn.CEILING.PRECISE(#REF!*0.5,Z110),"0")</f>
        <v>#REF!</v>
      </c>
      <c r="AL110" t="e">
        <f>+AK110*AG110</f>
        <v>#REF!</v>
      </c>
      <c r="AM110" s="51" t="e">
        <f>+IF(OR(#REF!="A",#REF!="B",#REF!="C",O110="A",O110="B",O110="C"),_xlfn.CEILING.PRECISE(#REF!*0.7,Z110),"0")</f>
        <v>#REF!</v>
      </c>
      <c r="AN110" s="48" t="e">
        <f>+AM110*AG110</f>
        <v>#REF!</v>
      </c>
      <c r="AO110" s="44" t="e">
        <f>+IF(OR(#REF!="A",#REF!="B",#REF!="C",O110="A",O110="B",O110="C"),_xlfn.CEILING.PRECISE(#REF!*1,Z110),"0")</f>
        <v>#REF!</v>
      </c>
      <c r="AP110" s="48" t="e">
        <f>+AO110*$AG110</f>
        <v>#REF!</v>
      </c>
      <c r="AQ110" s="48" t="e">
        <f>+IF(OR(#REF!="A",#REF!="B",#REF!="C",O110="A",O110="B",O110="C"),_xlfn.CEILING.PRECISE(#REF!*1.33,Z110),"0")</f>
        <v>#REF!</v>
      </c>
      <c r="AR110" s="48" t="e">
        <f>+AQ110*$AG110</f>
        <v>#REF!</v>
      </c>
      <c r="AS110" s="48" t="e">
        <f>+#REF!*AG110</f>
        <v>#REF!</v>
      </c>
      <c r="AU110" s="52" t="e">
        <f>+AT110*#REF!</f>
        <v>#REF!</v>
      </c>
      <c r="AV110" s="52">
        <f>+AT110*M110</f>
        <v>0</v>
      </c>
      <c r="AW110" t="b">
        <f>+P110&gt;=T110</f>
        <v>1</v>
      </c>
    </row>
    <row r="111" spans="1:52" ht="12.75" customHeight="1" x14ac:dyDescent="0.2">
      <c r="B111" s="79">
        <v>2099</v>
      </c>
      <c r="C111" s="1"/>
      <c r="D111" s="32" t="s">
        <v>145</v>
      </c>
      <c r="E111" s="47" t="str">
        <f>VLOOKUP(B111,[1]Análisis!$B$3:$F$2141,5,FALSE)</f>
        <v>Key</v>
      </c>
      <c r="F111" s="3">
        <v>45</v>
      </c>
      <c r="G111" s="3">
        <v>12</v>
      </c>
      <c r="H111" s="3">
        <v>0</v>
      </c>
      <c r="I111" s="3">
        <v>0</v>
      </c>
      <c r="J111" s="3">
        <f>VLOOKUP(B111,'Vta + Mov 80'!$A$3:$B$703,2,FALSE)</f>
        <v>10</v>
      </c>
      <c r="K111" s="3">
        <v>10</v>
      </c>
      <c r="L111" s="3">
        <f>VLOOKUP(B111,'Vta + Mov 80'!$A$3:$D$703,4,FALSE)</f>
        <v>0</v>
      </c>
      <c r="M111" s="7">
        <f>+AVERAGE(F111:K111)</f>
        <v>12.833333333333334</v>
      </c>
      <c r="N111" s="62">
        <f>+COUNTIF(F111:K111,"&gt;0")</f>
        <v>4</v>
      </c>
      <c r="O111" s="62" t="str">
        <f>+IF(N111&gt;=6,"A",IF(N111&gt;=5,"B",IF(N111&gt;=4,"C","F")))</f>
        <v>C</v>
      </c>
      <c r="P111" s="7">
        <v>7</v>
      </c>
      <c r="Q111" s="2">
        <v>0</v>
      </c>
      <c r="R111" s="2">
        <v>0</v>
      </c>
      <c r="S111" s="2">
        <v>0</v>
      </c>
      <c r="T111" s="2">
        <f>+IF(S111&gt;R111,S111,R111)</f>
        <v>0</v>
      </c>
      <c r="U111" s="2" t="e">
        <f>+((P111-T111)/#REF!)*30</f>
        <v>#REF!</v>
      </c>
      <c r="V111" s="2" t="e">
        <f>+((P111-T111+Q111)/#REF!)*30</f>
        <v>#REF!</v>
      </c>
      <c r="W111" s="2">
        <v>0</v>
      </c>
      <c r="X111" s="9">
        <v>4</v>
      </c>
      <c r="Y111" s="11">
        <f>+((P111-T111+Q111+X111)/M111)*30</f>
        <v>25.714285714285712</v>
      </c>
      <c r="Z111" s="5">
        <v>1</v>
      </c>
      <c r="AA111" s="83"/>
      <c r="AB111" s="74">
        <f>VLOOKUP(B111,[2]Hoja1!$A$2:$C$9041,3,FALSE)</f>
        <v>281.67</v>
      </c>
      <c r="AC111" s="76">
        <f>VLOOKUP(B111,'[3]listado de producto'!$A$7:$F$7046,6,FALSE)</f>
        <v>8</v>
      </c>
      <c r="AG111" s="58">
        <v>9.48</v>
      </c>
      <c r="AH111" s="48">
        <f>+P111*AG111</f>
        <v>66.36</v>
      </c>
      <c r="AI111" s="48" t="e">
        <f>+AG111*#REF!</f>
        <v>#REF!</v>
      </c>
      <c r="AK111" s="44" t="e">
        <f>+IF(OR(#REF!="A",#REF!="B",#REF!="C",O111="A",O111="B",O111="C"),_xlfn.CEILING.PRECISE(#REF!*0.5,Z111),"0")</f>
        <v>#REF!</v>
      </c>
      <c r="AL111" t="e">
        <f>+AK111*AG111</f>
        <v>#REF!</v>
      </c>
      <c r="AM111" s="51" t="e">
        <f>+IF(OR(#REF!="A",#REF!="B",#REF!="C",O111="A",O111="B",O111="C"),_xlfn.CEILING.PRECISE(#REF!*0.7,Z111),"0")</f>
        <v>#REF!</v>
      </c>
      <c r="AN111" s="48" t="e">
        <f>+AM111*AG111</f>
        <v>#REF!</v>
      </c>
      <c r="AO111" s="44" t="e">
        <f>+IF(OR(#REF!="A",#REF!="B",#REF!="C",O111="A",O111="B",O111="C"),_xlfn.CEILING.PRECISE(#REF!*1,Z111),"0")</f>
        <v>#REF!</v>
      </c>
      <c r="AP111" s="48" t="e">
        <f>+AO111*$AG111</f>
        <v>#REF!</v>
      </c>
      <c r="AQ111" s="48" t="e">
        <f>+IF(OR(#REF!="A",#REF!="B",#REF!="C",O111="A",O111="B",O111="C"),_xlfn.CEILING.PRECISE(#REF!*1.33,Z111),"0")</f>
        <v>#REF!</v>
      </c>
      <c r="AR111" s="48" t="e">
        <f>+AQ111*$AG111</f>
        <v>#REF!</v>
      </c>
      <c r="AS111" s="48" t="e">
        <f>+#REF!*AG111</f>
        <v>#REF!</v>
      </c>
      <c r="AU111" s="52"/>
      <c r="AV111" s="52"/>
      <c r="AW111" t="b">
        <f>+P111&gt;=T111</f>
        <v>1</v>
      </c>
    </row>
    <row r="112" spans="1:52" ht="12.75" customHeight="1" x14ac:dyDescent="0.2">
      <c r="B112" s="79">
        <v>6748</v>
      </c>
      <c r="C112" s="1"/>
      <c r="D112" s="32" t="s">
        <v>326</v>
      </c>
      <c r="E112" s="47" t="str">
        <f>VLOOKUP(B112,[1]Análisis!$B$3:$F$2141,5,FALSE)</f>
        <v>Key</v>
      </c>
      <c r="F112" s="3">
        <v>140</v>
      </c>
      <c r="G112" s="3">
        <v>0</v>
      </c>
      <c r="H112" s="3">
        <v>80</v>
      </c>
      <c r="I112" s="3">
        <v>62</v>
      </c>
      <c r="J112" s="3">
        <f>VLOOKUP(B112,'Vta + Mov 80'!$A$3:$B$703,2,FALSE)</f>
        <v>156</v>
      </c>
      <c r="K112" s="3">
        <v>56</v>
      </c>
      <c r="L112" s="3">
        <f>VLOOKUP(B112,'Vta + Mov 80'!$A$3:$D$703,4,FALSE)</f>
        <v>0</v>
      </c>
      <c r="M112" s="7">
        <f>+AVERAGE(F112:K112)</f>
        <v>82.333333333333329</v>
      </c>
      <c r="N112" s="62">
        <f>+COUNTIF(F112:K112,"&gt;0")</f>
        <v>5</v>
      </c>
      <c r="O112" s="62" t="str">
        <f>+IF(N112&gt;=6,"A",IF(N112&gt;=5,"B",IF(N112&gt;=4,"C","F")))</f>
        <v>B</v>
      </c>
      <c r="P112" s="7">
        <v>88</v>
      </c>
      <c r="Q112" s="2">
        <v>0</v>
      </c>
      <c r="R112" s="2">
        <v>30</v>
      </c>
      <c r="S112" s="2">
        <v>30</v>
      </c>
      <c r="T112" s="2">
        <f>+IF(S112&gt;R112,S112,R112)</f>
        <v>30</v>
      </c>
      <c r="U112" s="2" t="e">
        <f>+((P112-T112)/#REF!)*30</f>
        <v>#REF!</v>
      </c>
      <c r="V112" s="2" t="e">
        <f>+((P112-T112+Q112)/#REF!)*30</f>
        <v>#REF!</v>
      </c>
      <c r="W112" s="2">
        <v>0</v>
      </c>
      <c r="X112" s="9">
        <v>12</v>
      </c>
      <c r="Y112" s="11">
        <f>+((P112-T112+Q112+X112)/M112)*30</f>
        <v>25.506072874493928</v>
      </c>
      <c r="Z112" s="5">
        <v>4</v>
      </c>
      <c r="AA112" s="46"/>
      <c r="AB112" s="74">
        <f>VLOOKUP(B112,[2]Hoja1!$A$2:$C$9041,3,FALSE)</f>
        <v>152.31</v>
      </c>
      <c r="AC112" s="76">
        <f>VLOOKUP(B112,'[3]listado de producto'!$A$7:$F$7046,6,FALSE)</f>
        <v>8</v>
      </c>
      <c r="AG112" s="58">
        <v>28.495000000000001</v>
      </c>
      <c r="AH112" s="48">
        <f>+P112*AG112</f>
        <v>2507.56</v>
      </c>
      <c r="AI112" s="48" t="e">
        <f>+AG112*#REF!</f>
        <v>#REF!</v>
      </c>
      <c r="AK112" s="44" t="e">
        <f>+IF(OR(#REF!="A",#REF!="B",#REF!="C",O112="A",O112="B",O112="C"),_xlfn.CEILING.PRECISE(#REF!*0.5,Z112),"0")</f>
        <v>#REF!</v>
      </c>
      <c r="AL112" t="e">
        <f>+AK112*AG112</f>
        <v>#REF!</v>
      </c>
      <c r="AM112" s="51" t="e">
        <f>+IF(OR(#REF!="A",#REF!="B",#REF!="C",O112="A",O112="B",O112="C"),_xlfn.CEILING.PRECISE(#REF!*0.7,Z112),"0")</f>
        <v>#REF!</v>
      </c>
      <c r="AN112" s="48" t="e">
        <f>+AM112*AG112</f>
        <v>#REF!</v>
      </c>
      <c r="AO112" s="44" t="e">
        <f>+IF(OR(#REF!="A",#REF!="B",#REF!="C",O112="A",O112="B",O112="C"),_xlfn.CEILING.PRECISE(#REF!*1,Z112),"0")</f>
        <v>#REF!</v>
      </c>
      <c r="AP112" s="48" t="e">
        <f>+AO112*$AG112</f>
        <v>#REF!</v>
      </c>
      <c r="AQ112" s="48" t="e">
        <f>+IF(OR(#REF!="A",#REF!="B",#REF!="C",O112="A",O112="B",O112="C"),_xlfn.CEILING.PRECISE(#REF!*1.33,Z112),"0")</f>
        <v>#REF!</v>
      </c>
      <c r="AR112" s="48" t="e">
        <f>+AQ112*$AG112</f>
        <v>#REF!</v>
      </c>
      <c r="AS112" s="48" t="e">
        <f>+#REF!*AG112</f>
        <v>#REF!</v>
      </c>
      <c r="AU112" s="52"/>
      <c r="AV112" s="52"/>
      <c r="AW112" t="b">
        <f>+P112&gt;=T112</f>
        <v>1</v>
      </c>
      <c r="AX112" t="e">
        <f>VLOOKUP(B112,'[5]6914'!$C$23:$J$23,8,FALSE)</f>
        <v>#N/A</v>
      </c>
    </row>
    <row r="113" spans="1:52" ht="12.75" customHeight="1" x14ac:dyDescent="0.2">
      <c r="B113" s="79">
        <v>110014</v>
      </c>
      <c r="C113" s="1"/>
      <c r="D113" s="32" t="s">
        <v>646</v>
      </c>
      <c r="E113" s="47" t="str">
        <f>VLOOKUP(B113,[1]Análisis!$B$3:$F$2141,5,FALSE)</f>
        <v>Key</v>
      </c>
      <c r="F113" s="3">
        <v>0</v>
      </c>
      <c r="G113" s="3">
        <v>0</v>
      </c>
      <c r="H113" s="3">
        <v>52</v>
      </c>
      <c r="I113" s="3">
        <v>1096</v>
      </c>
      <c r="J113" s="3">
        <f>VLOOKUP(B113,'Vta + Mov 80'!$A$3:$B$703,2,FALSE)</f>
        <v>0</v>
      </c>
      <c r="K113" s="3">
        <v>752</v>
      </c>
      <c r="L113" s="3">
        <f>VLOOKUP(B113,'Vta + Mov 80'!$A$3:$D$703,4,FALSE)</f>
        <v>0</v>
      </c>
      <c r="M113" s="7">
        <f>+AVERAGE(F113:K113)</f>
        <v>316.66666666666669</v>
      </c>
      <c r="N113" s="62">
        <f>+COUNTIF(F113:K113,"&gt;0")</f>
        <v>3</v>
      </c>
      <c r="O113" s="62" t="str">
        <f>+IF(N113&gt;=6,"A",IF(N113&gt;=5,"B",IF(N113&gt;=4,"C","F")))</f>
        <v>F</v>
      </c>
      <c r="P113" s="7">
        <v>2</v>
      </c>
      <c r="Q113" s="2">
        <v>0</v>
      </c>
      <c r="R113" s="2">
        <v>0</v>
      </c>
      <c r="S113" s="2">
        <v>0</v>
      </c>
      <c r="T113" s="2">
        <f>+IF(S113&gt;R113,S113,R113)</f>
        <v>0</v>
      </c>
      <c r="U113" s="2" t="e">
        <f>+((P113-T113)/#REF!)*30</f>
        <v>#REF!</v>
      </c>
      <c r="V113" s="2" t="e">
        <f>+((P113-T113+Q113)/#REF!)*30</f>
        <v>#REF!</v>
      </c>
      <c r="W113" s="2">
        <v>0</v>
      </c>
      <c r="X113" s="9"/>
      <c r="Y113" s="11">
        <f>+((P113-T113+Q113+X113)/M113)*30</f>
        <v>0.18947368421052632</v>
      </c>
      <c r="Z113" s="5" t="e">
        <v>#N/A</v>
      </c>
      <c r="AA113" s="83"/>
      <c r="AB113" s="74">
        <f>VLOOKUP(B113,[2]Hoja1!$A$2:$C$9041,3,FALSE)</f>
        <v>25.719999313354499</v>
      </c>
      <c r="AC113" s="76" t="e">
        <f>VLOOKUP(B113,'[3]listado de producto'!$A$7:$F$7046,6,FALSE)</f>
        <v>#N/A</v>
      </c>
      <c r="AG113" s="58">
        <v>48.39</v>
      </c>
      <c r="AH113" s="48">
        <f>+P113*AG113</f>
        <v>96.78</v>
      </c>
      <c r="AI113" s="48" t="e">
        <f>+AG113*#REF!</f>
        <v>#REF!</v>
      </c>
      <c r="AK113" s="44" t="e">
        <f>+IF(OR(#REF!="A",#REF!="B",#REF!="C",O113="A",O113="B",O113="C"),_xlfn.CEILING.PRECISE(#REF!*0.5,Z113),"0")</f>
        <v>#REF!</v>
      </c>
      <c r="AL113" t="e">
        <f>+AK113*AG113</f>
        <v>#REF!</v>
      </c>
      <c r="AM113" s="51" t="e">
        <f>+IF(OR(#REF!="A",#REF!="B",#REF!="C",O113="A",O113="B",O113="C"),_xlfn.CEILING.PRECISE(#REF!*0.7,Z113),"0")</f>
        <v>#REF!</v>
      </c>
      <c r="AN113" s="48" t="e">
        <f>+AM113*AG113</f>
        <v>#REF!</v>
      </c>
      <c r="AO113" s="44" t="e">
        <f>+IF(OR(#REF!="A",#REF!="B",#REF!="C",O113="A",O113="B",O113="C"),_xlfn.CEILING.PRECISE(#REF!*1,Z113),"0")</f>
        <v>#REF!</v>
      </c>
      <c r="AP113" s="48" t="e">
        <f>+AO113*$AG113</f>
        <v>#REF!</v>
      </c>
      <c r="AQ113" s="48" t="e">
        <f>+IF(OR(#REF!="A",#REF!="B",#REF!="C",O113="A",O113="B",O113="C"),_xlfn.CEILING.PRECISE(#REF!*1.33,Z113),"0")</f>
        <v>#REF!</v>
      </c>
      <c r="AR113" s="48" t="e">
        <f>+AQ113*$AG113</f>
        <v>#REF!</v>
      </c>
      <c r="AS113" s="48" t="e">
        <f>+#REF!*AG113</f>
        <v>#REF!</v>
      </c>
      <c r="AU113" s="52"/>
      <c r="AV113" s="52"/>
      <c r="AW113" t="b">
        <f>+P113&gt;=T113</f>
        <v>1</v>
      </c>
    </row>
    <row r="114" spans="1:52" ht="12.75" customHeight="1" x14ac:dyDescent="0.2">
      <c r="A114" s="53"/>
      <c r="B114" s="79">
        <v>90022</v>
      </c>
      <c r="C114" s="1"/>
      <c r="D114" s="32" t="s">
        <v>782</v>
      </c>
      <c r="E114" s="47" t="e">
        <f>VLOOKUP(B114,[1]Análisis!$B$3:$F$2141,5,FALSE)</f>
        <v>#N/A</v>
      </c>
      <c r="F114" s="3">
        <v>2</v>
      </c>
      <c r="G114" s="3">
        <v>0</v>
      </c>
      <c r="H114" s="3">
        <v>0</v>
      </c>
      <c r="I114" s="3">
        <v>0</v>
      </c>
      <c r="J114" s="3">
        <f>VLOOKUP(B114,'Vta + Mov 80'!$A$3:$B$703,2,FALSE)</f>
        <v>0</v>
      </c>
      <c r="K114" s="3">
        <v>0</v>
      </c>
      <c r="L114" s="3">
        <f>VLOOKUP(B114,'Vta + Mov 80'!$A$3:$D$703,4,FALSE)</f>
        <v>0</v>
      </c>
      <c r="M114" s="7">
        <f>+AVERAGE(F114:K114)</f>
        <v>0.33333333333333331</v>
      </c>
      <c r="N114" s="62">
        <f>+COUNTIF(F114:K114,"&gt;0")</f>
        <v>1</v>
      </c>
      <c r="O114" s="62" t="str">
        <f>+IF(N114&gt;=6,"A",IF(N114&gt;=5,"B",IF(N114&gt;=4,"C","F")))</f>
        <v>F</v>
      </c>
      <c r="P114" s="7">
        <v>0</v>
      </c>
      <c r="Q114" s="2">
        <v>0</v>
      </c>
      <c r="R114" s="2">
        <v>0</v>
      </c>
      <c r="S114" s="2">
        <v>0</v>
      </c>
      <c r="T114" s="2">
        <f>+IF(S114&gt;R114,S114,R114)</f>
        <v>0</v>
      </c>
      <c r="U114" s="2" t="e">
        <f>+((P114-T114)/#REF!)*30</f>
        <v>#REF!</v>
      </c>
      <c r="V114" s="2" t="e">
        <f>+((P114-T114+Q114)/#REF!)*30</f>
        <v>#REF!</v>
      </c>
      <c r="W114" s="2">
        <v>0</v>
      </c>
      <c r="X114" s="9"/>
      <c r="Y114" s="11">
        <f>+((P114-T114+Q114+X114)/M114)*30</f>
        <v>0</v>
      </c>
      <c r="Z114" s="5">
        <v>1</v>
      </c>
      <c r="AA114" s="46"/>
      <c r="AB114" s="74">
        <f>VLOOKUP(B114,[2]Hoja1!$A$2:$C$9041,3,FALSE)</f>
        <v>18950.240234375</v>
      </c>
      <c r="AC114" s="76">
        <f>VLOOKUP(B114,'[3]listado de producto'!$A$7:$F$7046,6,FALSE)</f>
        <v>49</v>
      </c>
      <c r="AG114" s="58">
        <v>224.11</v>
      </c>
      <c r="AH114" s="48">
        <f>+P114*AG114</f>
        <v>0</v>
      </c>
      <c r="AI114" s="48" t="e">
        <f>+AG114*#REF!</f>
        <v>#REF!</v>
      </c>
      <c r="AK114" s="44" t="e">
        <f>+IF(OR(#REF!="A",#REF!="B",#REF!="C",O114="A",O114="B",O114="C"),_xlfn.CEILING.PRECISE(#REF!*0.5,Z114),"0")</f>
        <v>#REF!</v>
      </c>
      <c r="AL114" t="e">
        <f>+AK114*AG114</f>
        <v>#REF!</v>
      </c>
      <c r="AM114" s="51" t="e">
        <f>+IF(OR(#REF!="A",#REF!="B",#REF!="C",O114="A",O114="B",O114="C"),_xlfn.CEILING.PRECISE(#REF!*0.7,Z114),"0")</f>
        <v>#REF!</v>
      </c>
      <c r="AN114" s="48" t="e">
        <f>+AM114*AG114</f>
        <v>#REF!</v>
      </c>
      <c r="AO114" s="44" t="e">
        <f>+IF(OR(#REF!="A",#REF!="B",#REF!="C",O114="A",O114="B",O114="C"),_xlfn.CEILING.PRECISE(#REF!*1,Z114),"0")</f>
        <v>#REF!</v>
      </c>
      <c r="AP114" s="48" t="e">
        <f>+AO114*$AG114</f>
        <v>#REF!</v>
      </c>
      <c r="AQ114" s="48" t="e">
        <f>+IF(OR(#REF!="A",#REF!="B",#REF!="C",O114="A",O114="B",O114="C"),_xlfn.CEILING.PRECISE(#REF!*1.33,Z114),"0")</f>
        <v>#REF!</v>
      </c>
      <c r="AR114" s="48" t="e">
        <f>+AQ114*$AG114</f>
        <v>#REF!</v>
      </c>
      <c r="AS114" s="48" t="e">
        <f>+#REF!*AG114</f>
        <v>#REF!</v>
      </c>
      <c r="AT114" s="58">
        <v>4.4000000000000004</v>
      </c>
      <c r="AU114" s="52" t="e">
        <f>+AT114*#REF!</f>
        <v>#REF!</v>
      </c>
      <c r="AV114" s="52">
        <f>+AT114*M114</f>
        <v>1.4666666666666668</v>
      </c>
      <c r="AW114" t="b">
        <f>+P114&gt;=T114</f>
        <v>1</v>
      </c>
      <c r="AX114" s="78">
        <f>X114*AB114</f>
        <v>0</v>
      </c>
      <c r="AZ114" s="78"/>
    </row>
    <row r="115" spans="1:52" ht="12.75" customHeight="1" x14ac:dyDescent="0.2">
      <c r="B115" s="79">
        <v>574</v>
      </c>
      <c r="C115" s="1"/>
      <c r="D115" s="32" t="s">
        <v>50</v>
      </c>
      <c r="E115" s="47" t="str">
        <f>VLOOKUP(B115,[1]Análisis!$B$3:$F$2141,5,FALSE)</f>
        <v>Key</v>
      </c>
      <c r="F115" s="3">
        <v>0</v>
      </c>
      <c r="G115" s="3">
        <v>10</v>
      </c>
      <c r="H115" s="3">
        <v>11</v>
      </c>
      <c r="I115" s="3">
        <v>0</v>
      </c>
      <c r="J115" s="3">
        <f>VLOOKUP(B115,'Vta + Mov 80'!$A$3:$B$703,2,FALSE)</f>
        <v>6</v>
      </c>
      <c r="K115" s="3">
        <v>13</v>
      </c>
      <c r="L115" s="3">
        <f>VLOOKUP(B115,'Vta + Mov 80'!$A$3:$D$703,4,FALSE)</f>
        <v>7</v>
      </c>
      <c r="M115" s="7">
        <f>+AVERAGE(F115:K115)</f>
        <v>6.666666666666667</v>
      </c>
      <c r="N115" s="62">
        <f>+COUNTIF(F115:K115,"&gt;0")</f>
        <v>4</v>
      </c>
      <c r="O115" s="62" t="str">
        <f>+IF(N115&gt;=6,"A",IF(N115&gt;=5,"B",IF(N115&gt;=4,"C","F")))</f>
        <v>C</v>
      </c>
      <c r="P115" s="7">
        <v>4</v>
      </c>
      <c r="Q115" s="2">
        <v>0</v>
      </c>
      <c r="R115" s="2">
        <v>0</v>
      </c>
      <c r="S115" s="2">
        <v>0</v>
      </c>
      <c r="T115" s="2">
        <f>+IF(S115&gt;R115,S115,R115)</f>
        <v>0</v>
      </c>
      <c r="U115" s="2" t="e">
        <f>+((P115-T115)/#REF!)*30</f>
        <v>#REF!</v>
      </c>
      <c r="V115" s="2" t="e">
        <f>+((P115-T115+Q115)/#REF!)*30</f>
        <v>#REF!</v>
      </c>
      <c r="W115" s="2">
        <v>0</v>
      </c>
      <c r="X115" s="9">
        <v>2</v>
      </c>
      <c r="Y115" s="11">
        <f>+((P115-T115+Q115+X115)/M115)*30</f>
        <v>26.999999999999996</v>
      </c>
      <c r="Z115" s="5">
        <v>1</v>
      </c>
      <c r="AA115" s="46"/>
      <c r="AB115" s="74">
        <f>VLOOKUP(B115,[2]Hoja1!$A$2:$C$9041,3,FALSE)</f>
        <v>393.95</v>
      </c>
      <c r="AC115" s="76">
        <f>VLOOKUP(B115,'[3]listado de producto'!$A$7:$F$7046,6,FALSE)</f>
        <v>8</v>
      </c>
      <c r="AF115" t="s">
        <v>580</v>
      </c>
      <c r="AG115" s="58">
        <v>4.96000003814697</v>
      </c>
      <c r="AH115" s="48">
        <f>+P115*AG115</f>
        <v>19.84000015258788</v>
      </c>
      <c r="AI115" s="48" t="e">
        <f>+AG115*#REF!</f>
        <v>#REF!</v>
      </c>
      <c r="AK115" s="44" t="e">
        <f>+IF(OR(#REF!="A",#REF!="B",#REF!="C",O115="A",O115="B",O115="C"),_xlfn.CEILING.PRECISE(#REF!*0.5,Z115),"0")</f>
        <v>#REF!</v>
      </c>
      <c r="AL115" t="e">
        <f>+AK115*AG115</f>
        <v>#REF!</v>
      </c>
      <c r="AM115" s="51" t="e">
        <f>+IF(OR(#REF!="A",#REF!="B",#REF!="C",O115="A",O115="B",O115="C"),_xlfn.CEILING.PRECISE(#REF!*0.7,Z115),"0")</f>
        <v>#REF!</v>
      </c>
      <c r="AN115" s="48" t="e">
        <f>+AM115*AG115</f>
        <v>#REF!</v>
      </c>
      <c r="AO115" s="44" t="e">
        <f>+IF(OR(#REF!="A",#REF!="B",#REF!="C",O115="A",O115="B",O115="C"),_xlfn.CEILING.PRECISE(#REF!*1,Z115),"0")</f>
        <v>#REF!</v>
      </c>
      <c r="AP115" s="48" t="e">
        <f>+AO115*$AG115</f>
        <v>#REF!</v>
      </c>
      <c r="AQ115" s="48" t="e">
        <f>+IF(OR(#REF!="A",#REF!="B",#REF!="C",O115="A",O115="B",O115="C"),_xlfn.CEILING.PRECISE(#REF!*1.33,Z115),"0")</f>
        <v>#REF!</v>
      </c>
      <c r="AR115" s="48" t="e">
        <f>+AQ115*$AG115</f>
        <v>#REF!</v>
      </c>
      <c r="AS115" s="48" t="e">
        <f>+#REF!*AG115</f>
        <v>#REF!</v>
      </c>
      <c r="AU115" s="52" t="e">
        <f>+AT115*#REF!</f>
        <v>#REF!</v>
      </c>
      <c r="AV115" s="52">
        <f>+AT115*M115</f>
        <v>0</v>
      </c>
      <c r="AW115" t="b">
        <f>+P115&gt;=T115</f>
        <v>1</v>
      </c>
    </row>
    <row r="116" spans="1:52" ht="12.75" customHeight="1" x14ac:dyDescent="0.2">
      <c r="B116" s="79">
        <v>110001</v>
      </c>
      <c r="C116" s="1"/>
      <c r="D116" s="32" t="s">
        <v>406</v>
      </c>
      <c r="E116" s="47" t="str">
        <f>VLOOKUP(B116,[1]Análisis!$B$3:$F$2141,5,FALSE)</f>
        <v>Local</v>
      </c>
      <c r="F116" s="3">
        <v>0</v>
      </c>
      <c r="G116" s="3">
        <v>0</v>
      </c>
      <c r="H116" s="3">
        <v>0</v>
      </c>
      <c r="I116" s="3">
        <v>4</v>
      </c>
      <c r="J116" s="3">
        <f>VLOOKUP(B116,'Vta + Mov 80'!$A$3:$B$703,2,FALSE)</f>
        <v>0</v>
      </c>
      <c r="K116" s="3">
        <v>0</v>
      </c>
      <c r="L116" s="3">
        <f>VLOOKUP(B116,'Vta + Mov 80'!$A$3:$D$703,4,FALSE)</f>
        <v>0</v>
      </c>
      <c r="M116" s="7">
        <f>+AVERAGE(F116:K116)</f>
        <v>0.66666666666666663</v>
      </c>
      <c r="N116" s="62">
        <f>+COUNTIF(F116:K116,"&gt;0")</f>
        <v>1</v>
      </c>
      <c r="O116" s="62" t="str">
        <f>+IF(N116&gt;=6,"A",IF(N116&gt;=5,"B",IF(N116&gt;=4,"C","F")))</f>
        <v>F</v>
      </c>
      <c r="P116" s="7">
        <v>0</v>
      </c>
      <c r="Q116" s="2">
        <v>0</v>
      </c>
      <c r="R116" s="2">
        <v>0</v>
      </c>
      <c r="S116" s="2">
        <v>0</v>
      </c>
      <c r="T116" s="2">
        <f>+IF(S116&gt;R116,S116,R116)</f>
        <v>0</v>
      </c>
      <c r="U116" s="2" t="e">
        <f>+((P116-T116)/#REF!)*30</f>
        <v>#REF!</v>
      </c>
      <c r="V116" s="2" t="e">
        <f>+((P116-T116+Q116)/#REF!)*30</f>
        <v>#REF!</v>
      </c>
      <c r="W116" s="2">
        <v>0</v>
      </c>
      <c r="X116" s="9"/>
      <c r="Y116" s="11">
        <f>+((P116-T116+Q116+X116)/M116)*30</f>
        <v>0</v>
      </c>
      <c r="Z116" s="5" t="e">
        <v>#N/A</v>
      </c>
      <c r="AA116" s="46"/>
      <c r="AB116" s="74">
        <f>VLOOKUP(B116,[2]Hoja1!$A$2:$C$9041,3,FALSE)</f>
        <v>66</v>
      </c>
      <c r="AC116" s="76" t="e">
        <f>VLOOKUP(B116,'[3]listado de producto'!$A$7:$F$7046,6,FALSE)</f>
        <v>#N/A</v>
      </c>
      <c r="AG116" s="58">
        <v>25.719999313354499</v>
      </c>
      <c r="AH116" s="48">
        <f>+P116*AG116</f>
        <v>0</v>
      </c>
      <c r="AI116" s="48" t="e">
        <f>+AG116*#REF!</f>
        <v>#REF!</v>
      </c>
      <c r="AK116" s="44" t="e">
        <f>+IF(OR(#REF!="A",#REF!="B",#REF!="C",O116="A",O116="B",O116="C"),_xlfn.CEILING.PRECISE(#REF!*0.5,Z116),"0")</f>
        <v>#REF!</v>
      </c>
      <c r="AL116" t="e">
        <f>+AK116*AG116</f>
        <v>#REF!</v>
      </c>
      <c r="AM116" s="51" t="e">
        <f>+IF(OR(#REF!="A",#REF!="B",#REF!="C",O116="A",O116="B",O116="C"),_xlfn.CEILING.PRECISE(#REF!*0.7,Z116),"0")</f>
        <v>#REF!</v>
      </c>
      <c r="AN116" s="48" t="e">
        <f>+AM116*AG116</f>
        <v>#REF!</v>
      </c>
      <c r="AO116" s="44" t="e">
        <f>+IF(OR(#REF!="A",#REF!="B",#REF!="C",O116="A",O116="B",O116="C"),_xlfn.CEILING.PRECISE(#REF!*1,Z116),"0")</f>
        <v>#REF!</v>
      </c>
      <c r="AP116" s="48" t="e">
        <f>+AO116*$AG116</f>
        <v>#REF!</v>
      </c>
      <c r="AQ116" s="48" t="e">
        <f>+IF(OR(#REF!="A",#REF!="B",#REF!="C",O116="A",O116="B",O116="C"),_xlfn.CEILING.PRECISE(#REF!*1.33,Z116),"0")</f>
        <v>#REF!</v>
      </c>
      <c r="AR116" s="48" t="e">
        <f>+AQ116*$AG116</f>
        <v>#REF!</v>
      </c>
      <c r="AS116" s="48" t="e">
        <f>+#REF!*AG116</f>
        <v>#REF!</v>
      </c>
      <c r="AU116" s="52"/>
      <c r="AV116" s="52"/>
      <c r="AW116" t="b">
        <f>+P116&gt;=T116</f>
        <v>1</v>
      </c>
      <c r="AZ116" s="78"/>
    </row>
    <row r="117" spans="1:52" ht="12.75" customHeight="1" x14ac:dyDescent="0.2">
      <c r="B117" s="79">
        <v>6339</v>
      </c>
      <c r="C117" s="1"/>
      <c r="D117" s="32" t="s">
        <v>289</v>
      </c>
      <c r="E117" s="47" t="str">
        <f>VLOOKUP(B117,[1]Análisis!$B$3:$F$2141,5,FALSE)</f>
        <v>Key</v>
      </c>
      <c r="F117" s="3">
        <v>5</v>
      </c>
      <c r="G117" s="3">
        <v>6</v>
      </c>
      <c r="H117" s="3">
        <v>7</v>
      </c>
      <c r="I117" s="3">
        <v>4</v>
      </c>
      <c r="J117" s="3">
        <f>VLOOKUP(B117,'Vta + Mov 80'!$A$3:$B$703,2,FALSE)</f>
        <v>11</v>
      </c>
      <c r="K117" s="3">
        <v>8</v>
      </c>
      <c r="L117" s="3">
        <f>VLOOKUP(B117,'Vta + Mov 80'!$A$3:$D$703,4,FALSE)</f>
        <v>5</v>
      </c>
      <c r="M117" s="7">
        <f>+AVERAGE(F117:K117)</f>
        <v>6.833333333333333</v>
      </c>
      <c r="N117" s="62">
        <f>+COUNTIF(F117:K117,"&gt;0")</f>
        <v>6</v>
      </c>
      <c r="O117" s="62" t="str">
        <f>+IF(N117&gt;=6,"A",IF(N117&gt;=5,"B",IF(N117&gt;=4,"C","F")))</f>
        <v>A</v>
      </c>
      <c r="P117" s="7">
        <v>2</v>
      </c>
      <c r="Q117" s="2">
        <v>2</v>
      </c>
      <c r="R117" s="2">
        <v>2</v>
      </c>
      <c r="S117" s="2">
        <v>2</v>
      </c>
      <c r="T117" s="2">
        <f>+IF(S117&gt;R117,S117,R117)</f>
        <v>2</v>
      </c>
      <c r="U117" s="2" t="e">
        <f>+((P117-T117)/#REF!)*30</f>
        <v>#REF!</v>
      </c>
      <c r="V117" s="2" t="e">
        <f>+((P117-T117+Q117)/#REF!)*30</f>
        <v>#REF!</v>
      </c>
      <c r="W117" s="2">
        <v>0</v>
      </c>
      <c r="X117" s="9">
        <v>4</v>
      </c>
      <c r="Y117" s="11">
        <f>+((P117-T117+Q117+X117)/M117)*30</f>
        <v>26.341463414634145</v>
      </c>
      <c r="Z117" s="5">
        <v>1</v>
      </c>
      <c r="AA117" s="46"/>
      <c r="AB117" s="74">
        <f>VLOOKUP(B117,[2]Hoja1!$A$2:$C$9041,3,FALSE)</f>
        <v>727.13</v>
      </c>
      <c r="AC117" s="76">
        <f>VLOOKUP(B117,'[3]listado de producto'!$A$7:$F$7046,6,FALSE)</f>
        <v>8</v>
      </c>
      <c r="AG117" s="58">
        <v>163.5</v>
      </c>
      <c r="AH117" s="48">
        <f>+P117*AG117</f>
        <v>327</v>
      </c>
      <c r="AI117" s="48" t="e">
        <f>+AG117*#REF!</f>
        <v>#REF!</v>
      </c>
      <c r="AK117" s="44" t="e">
        <f>+IF(OR(#REF!="A",#REF!="B",#REF!="C",O117="A",O117="B",O117="C"),_xlfn.CEILING.PRECISE(#REF!*0.5,Z117),"0")</f>
        <v>#REF!</v>
      </c>
      <c r="AL117" t="e">
        <f>+AK117*AG117</f>
        <v>#REF!</v>
      </c>
      <c r="AM117" s="51" t="e">
        <f>+IF(OR(#REF!="A",#REF!="B",#REF!="C",O117="A",O117="B",O117="C"),_xlfn.CEILING.PRECISE(#REF!*0.7,Z117),"0")</f>
        <v>#REF!</v>
      </c>
      <c r="AN117" s="48" t="e">
        <f>+AM117*AG117</f>
        <v>#REF!</v>
      </c>
      <c r="AO117" s="44" t="e">
        <f>+IF(OR(#REF!="A",#REF!="B",#REF!="C",O117="A",O117="B",O117="C"),_xlfn.CEILING.PRECISE(#REF!*1,Z117),"0")</f>
        <v>#REF!</v>
      </c>
      <c r="AP117" s="48" t="e">
        <f>+AO117*$AG117</f>
        <v>#REF!</v>
      </c>
      <c r="AQ117" s="48" t="e">
        <f>+IF(OR(#REF!="A",#REF!="B",#REF!="C",O117="A",O117="B",O117="C"),_xlfn.CEILING.PRECISE(#REF!*1.33,Z117),"0")</f>
        <v>#REF!</v>
      </c>
      <c r="AR117" s="48" t="e">
        <f>+AQ117*$AG117</f>
        <v>#REF!</v>
      </c>
      <c r="AS117" s="48" t="e">
        <f>+#REF!*AG117</f>
        <v>#REF!</v>
      </c>
      <c r="AU117" s="52" t="e">
        <f>+AT117*#REF!</f>
        <v>#REF!</v>
      </c>
      <c r="AV117" s="52">
        <f>+AT117*M117</f>
        <v>0</v>
      </c>
      <c r="AW117" t="b">
        <f>+P117&gt;=T117</f>
        <v>1</v>
      </c>
    </row>
    <row r="118" spans="1:52" ht="12.75" customHeight="1" x14ac:dyDescent="0.2">
      <c r="B118" s="79">
        <v>35220</v>
      </c>
      <c r="C118" s="1"/>
      <c r="D118" s="32" t="s">
        <v>375</v>
      </c>
      <c r="E118" s="47" t="str">
        <f>VLOOKUP(B118,[1]Análisis!$B$3:$F$2141,5,FALSE)</f>
        <v>Key</v>
      </c>
      <c r="F118" s="3">
        <v>15</v>
      </c>
      <c r="G118" s="3">
        <v>0</v>
      </c>
      <c r="H118" s="3">
        <v>162</v>
      </c>
      <c r="I118" s="3">
        <v>2</v>
      </c>
      <c r="J118" s="3">
        <f>VLOOKUP(B118,'Vta + Mov 80'!$A$3:$B$703,2,FALSE)</f>
        <v>5</v>
      </c>
      <c r="K118" s="3">
        <v>20</v>
      </c>
      <c r="L118" s="3">
        <f>VLOOKUP(B118,'Vta + Mov 80'!$A$3:$D$703,4,FALSE)</f>
        <v>50</v>
      </c>
      <c r="M118" s="7">
        <f>+AVERAGE(F118:K118)</f>
        <v>34</v>
      </c>
      <c r="N118" s="62">
        <f>+COUNTIF(F118:K118,"&gt;0")</f>
        <v>5</v>
      </c>
      <c r="O118" s="62" t="str">
        <f>+IF(N118&gt;=6,"A",IF(N118&gt;=5,"B",IF(N118&gt;=4,"C","F")))</f>
        <v>B</v>
      </c>
      <c r="P118" s="7">
        <v>24</v>
      </c>
      <c r="Q118" s="2">
        <v>0</v>
      </c>
      <c r="R118" s="2">
        <v>0</v>
      </c>
      <c r="S118" s="2">
        <v>0</v>
      </c>
      <c r="T118" s="2">
        <f>+IF(S118&gt;R118,S118,R118)</f>
        <v>0</v>
      </c>
      <c r="U118" s="2" t="e">
        <f>+((P118-T118)/#REF!)*30</f>
        <v>#REF!</v>
      </c>
      <c r="V118" s="2" t="e">
        <f>+((P118-T118+Q118)/#REF!)*30</f>
        <v>#REF!</v>
      </c>
      <c r="W118" s="2">
        <v>0</v>
      </c>
      <c r="X118" s="9"/>
      <c r="Y118" s="11">
        <f>+((P118-T118+Q118+X118)/M118)*30</f>
        <v>21.176470588235297</v>
      </c>
      <c r="Z118" s="5">
        <v>24</v>
      </c>
      <c r="AA118" s="46"/>
      <c r="AB118" s="74">
        <f>VLOOKUP(B118,[2]Hoja1!$A$2:$C$9041,3,FALSE)</f>
        <v>20.2</v>
      </c>
      <c r="AC118" s="76">
        <f>VLOOKUP(B118,'[3]listado de producto'!$A$7:$F$7046,6,FALSE)</f>
        <v>8</v>
      </c>
      <c r="AG118" s="58">
        <v>176.25</v>
      </c>
      <c r="AH118" s="48">
        <f>+P118*AG118</f>
        <v>4230</v>
      </c>
      <c r="AI118" s="48" t="e">
        <f>+AG118*#REF!</f>
        <v>#REF!</v>
      </c>
      <c r="AK118" s="44" t="e">
        <f>+IF(OR(#REF!="A",#REF!="B",#REF!="C",O118="A",O118="B",O118="C"),_xlfn.CEILING.PRECISE(#REF!*0.5,Z118),"0")</f>
        <v>#REF!</v>
      </c>
      <c r="AL118" t="e">
        <f>+AK118*AG118</f>
        <v>#REF!</v>
      </c>
      <c r="AM118" s="51" t="e">
        <f>+IF(OR(#REF!="A",#REF!="B",#REF!="C",O118="A",O118="B",O118="C"),_xlfn.CEILING.PRECISE(#REF!*0.7,Z118),"0")</f>
        <v>#REF!</v>
      </c>
      <c r="AN118" s="48" t="e">
        <f>+AM118*AG118</f>
        <v>#REF!</v>
      </c>
      <c r="AO118" s="44" t="e">
        <f>+IF(OR(#REF!="A",#REF!="B",#REF!="C",O118="A",O118="B",O118="C"),_xlfn.CEILING.PRECISE(#REF!*1,Z118),"0")</f>
        <v>#REF!</v>
      </c>
      <c r="AP118" s="48" t="e">
        <f>+AO118*$AG118</f>
        <v>#REF!</v>
      </c>
      <c r="AQ118" s="48" t="e">
        <f>+IF(OR(#REF!="A",#REF!="B",#REF!="C",O118="A",O118="B",O118="C"),_xlfn.CEILING.PRECISE(#REF!*1.33,Z118),"0")</f>
        <v>#REF!</v>
      </c>
      <c r="AR118" s="48" t="e">
        <f>+AQ118*$AG118</f>
        <v>#REF!</v>
      </c>
      <c r="AS118" s="48" t="e">
        <f>+#REF!*AG118</f>
        <v>#REF!</v>
      </c>
      <c r="AU118" s="52"/>
      <c r="AV118" s="52"/>
      <c r="AW118" t="b">
        <f>+P118&gt;=T118</f>
        <v>1</v>
      </c>
    </row>
    <row r="119" spans="1:52" ht="12.75" customHeight="1" x14ac:dyDescent="0.2">
      <c r="B119" s="79">
        <v>2098</v>
      </c>
      <c r="C119" s="1"/>
      <c r="D119" s="32" t="s">
        <v>144</v>
      </c>
      <c r="E119" s="47" t="str">
        <f>VLOOKUP(B119,[1]Análisis!$B$3:$F$2141,5,FALSE)</f>
        <v>Key</v>
      </c>
      <c r="F119" s="3">
        <v>152</v>
      </c>
      <c r="G119" s="3">
        <v>66</v>
      </c>
      <c r="H119" s="3">
        <v>182</v>
      </c>
      <c r="I119" s="3">
        <v>0</v>
      </c>
      <c r="J119" s="3">
        <f>VLOOKUP(B119,'Vta + Mov 80'!$A$3:$B$703,2,FALSE)</f>
        <v>278</v>
      </c>
      <c r="K119" s="3">
        <v>82</v>
      </c>
      <c r="L119" s="3">
        <f>VLOOKUP(B119,'Vta + Mov 80'!$A$3:$D$703,4,FALSE)</f>
        <v>73</v>
      </c>
      <c r="M119" s="7">
        <f>+AVERAGE(F119:K119)</f>
        <v>126.66666666666667</v>
      </c>
      <c r="N119" s="62">
        <f>+COUNTIF(F119:K119,"&gt;0")</f>
        <v>5</v>
      </c>
      <c r="O119" s="62" t="str">
        <f>+IF(N119&gt;=6,"A",IF(N119&gt;=5,"B",IF(N119&gt;=4,"C","F")))</f>
        <v>B</v>
      </c>
      <c r="P119" s="7">
        <v>68</v>
      </c>
      <c r="Q119" s="2">
        <v>24</v>
      </c>
      <c r="R119" s="2">
        <v>0</v>
      </c>
      <c r="S119" s="2">
        <v>0</v>
      </c>
      <c r="T119" s="2">
        <f>+IF(S119&gt;R119,S119,R119)</f>
        <v>0</v>
      </c>
      <c r="U119" s="2" t="e">
        <f>+((P119-T119)/#REF!)*30</f>
        <v>#REF!</v>
      </c>
      <c r="V119" s="2" t="e">
        <f>+((P119-T119+Q119)/#REF!)*30</f>
        <v>#REF!</v>
      </c>
      <c r="W119" s="2">
        <v>0</v>
      </c>
      <c r="X119" s="9">
        <v>12</v>
      </c>
      <c r="Y119" s="11">
        <f>+((P119-T119+Q119+X119)/M119)*30</f>
        <v>24.631578947368421</v>
      </c>
      <c r="Z119" s="5">
        <v>4</v>
      </c>
      <c r="AA119" s="46"/>
      <c r="AB119" s="74">
        <f>VLOOKUP(B119,[2]Hoja1!$A$2:$C$9041,3,FALSE)</f>
        <v>59.42</v>
      </c>
      <c r="AC119" s="76">
        <f>VLOOKUP(B119,'[3]listado de producto'!$A$7:$F$7046,6,FALSE)</f>
        <v>8</v>
      </c>
      <c r="AG119" s="58">
        <v>73.540000000000006</v>
      </c>
      <c r="AH119" s="48">
        <f>+P119*AG119</f>
        <v>5000.72</v>
      </c>
      <c r="AI119" s="48" t="e">
        <f>+AG119*#REF!</f>
        <v>#REF!</v>
      </c>
      <c r="AK119" s="44" t="e">
        <f>+IF(OR(#REF!="A",#REF!="B",#REF!="C",O119="A",O119="B",O119="C"),_xlfn.CEILING.PRECISE(#REF!*0.5,Z119),"0")</f>
        <v>#REF!</v>
      </c>
      <c r="AL119" t="e">
        <f>+AK119*AG119</f>
        <v>#REF!</v>
      </c>
      <c r="AM119" s="51" t="e">
        <f>+IF(OR(#REF!="A",#REF!="B",#REF!="C",O119="A",O119="B",O119="C"),_xlfn.CEILING.PRECISE(#REF!*0.7,Z119),"0")</f>
        <v>#REF!</v>
      </c>
      <c r="AN119" s="48" t="e">
        <f>+AM119*AG119</f>
        <v>#REF!</v>
      </c>
      <c r="AO119" s="44" t="e">
        <f>+IF(OR(#REF!="A",#REF!="B",#REF!="C",O119="A",O119="B",O119="C"),_xlfn.CEILING.PRECISE(#REF!*1,Z119),"0")</f>
        <v>#REF!</v>
      </c>
      <c r="AP119" s="48" t="e">
        <f>+AO119*$AG119</f>
        <v>#REF!</v>
      </c>
      <c r="AQ119" s="48" t="e">
        <f>+IF(OR(#REF!="A",#REF!="B",#REF!="C",O119="A",O119="B",O119="C"),_xlfn.CEILING.PRECISE(#REF!*1.33,Z119),"0")</f>
        <v>#REF!</v>
      </c>
      <c r="AR119" s="48" t="e">
        <f>+AQ119*$AG119</f>
        <v>#REF!</v>
      </c>
      <c r="AS119" s="48" t="e">
        <f>+#REF!*AG119</f>
        <v>#REF!</v>
      </c>
      <c r="AU119" s="52" t="e">
        <f>+AT119*#REF!</f>
        <v>#REF!</v>
      </c>
      <c r="AV119" s="52">
        <f>+AT119*M119</f>
        <v>0</v>
      </c>
      <c r="AW119" t="b">
        <f>+P119&gt;=T119</f>
        <v>1</v>
      </c>
      <c r="AZ119" s="49">
        <f>VLOOKUP(B119,'[4]OrdenCompra (51)'!$A$2:$K$78,11,FALSE)</f>
        <v>24</v>
      </c>
    </row>
    <row r="120" spans="1:52" ht="12.75" customHeight="1" x14ac:dyDescent="0.2">
      <c r="B120" s="79">
        <v>4845</v>
      </c>
      <c r="C120" s="1"/>
      <c r="D120" s="32" t="s">
        <v>234</v>
      </c>
      <c r="E120" s="47" t="str">
        <f>VLOOKUP(B120,[1]Análisis!$B$3:$F$2141,5,FALSE)</f>
        <v>Key</v>
      </c>
      <c r="F120" s="3">
        <v>0</v>
      </c>
      <c r="G120" s="3">
        <v>0</v>
      </c>
      <c r="H120" s="3">
        <v>2</v>
      </c>
      <c r="I120" s="3">
        <v>22</v>
      </c>
      <c r="J120" s="3">
        <f>VLOOKUP(B120,'Vta + Mov 80'!$A$3:$B$703,2,FALSE)</f>
        <v>15</v>
      </c>
      <c r="K120" s="3">
        <v>20</v>
      </c>
      <c r="L120" s="3">
        <f>VLOOKUP(B120,'Vta + Mov 80'!$A$3:$D$703,4,FALSE)</f>
        <v>-3</v>
      </c>
      <c r="M120" s="7">
        <f>+AVERAGE(F120:K120)</f>
        <v>9.8333333333333339</v>
      </c>
      <c r="N120" s="62">
        <f>+COUNTIF(F120:K120,"&gt;0")</f>
        <v>4</v>
      </c>
      <c r="O120" s="62" t="str">
        <f>+IF(N120&gt;=6,"A",IF(N120&gt;=5,"B",IF(N120&gt;=4,"C","F")))</f>
        <v>C</v>
      </c>
      <c r="P120" s="7">
        <v>7</v>
      </c>
      <c r="Q120" s="2">
        <v>0</v>
      </c>
      <c r="R120" s="2">
        <v>0</v>
      </c>
      <c r="S120" s="2">
        <v>0</v>
      </c>
      <c r="T120" s="2">
        <f>+IF(S120&gt;R120,S120,R120)</f>
        <v>0</v>
      </c>
      <c r="U120" s="2" t="e">
        <f>+((P120-T120)/#REF!)*30</f>
        <v>#REF!</v>
      </c>
      <c r="V120" s="2" t="e">
        <f>+((P120-T120+Q120)/#REF!)*30</f>
        <v>#REF!</v>
      </c>
      <c r="W120" s="2">
        <v>0</v>
      </c>
      <c r="X120" s="9"/>
      <c r="Y120" s="11">
        <f>+((P120-T120+Q120+X120)/M120)*30</f>
        <v>21.35593220338983</v>
      </c>
      <c r="Z120" s="5">
        <v>24</v>
      </c>
      <c r="AA120" s="46"/>
      <c r="AB120" s="74">
        <f>VLOOKUP(B120,[2]Hoja1!$A$2:$C$9041,3,FALSE)</f>
        <v>73.94</v>
      </c>
      <c r="AC120" s="76">
        <f>VLOOKUP(B120,'[3]listado de producto'!$A$7:$F$7046,6,FALSE)</f>
        <v>8</v>
      </c>
      <c r="AG120" s="58">
        <v>163.61999511718801</v>
      </c>
      <c r="AH120" s="48">
        <f>+P120*AG120</f>
        <v>1145.3399658203161</v>
      </c>
      <c r="AI120" s="48" t="e">
        <f>+AG120*#REF!</f>
        <v>#REF!</v>
      </c>
      <c r="AK120" s="44" t="e">
        <f>+IF(OR(#REF!="A",#REF!="B",#REF!="C",O120="A",O120="B",O120="C"),_xlfn.CEILING.PRECISE(#REF!*0.5,Z120),"0")</f>
        <v>#REF!</v>
      </c>
      <c r="AL120" t="e">
        <f>+AK120*AG120</f>
        <v>#REF!</v>
      </c>
      <c r="AM120" s="51" t="e">
        <f>+IF(OR(#REF!="A",#REF!="B",#REF!="C",O120="A",O120="B",O120="C"),_xlfn.CEILING.PRECISE(#REF!*0.7,Z120),"0")</f>
        <v>#REF!</v>
      </c>
      <c r="AN120" s="48" t="e">
        <f>+AM120*AG120</f>
        <v>#REF!</v>
      </c>
      <c r="AO120" s="44" t="e">
        <f>+IF(OR(#REF!="A",#REF!="B",#REF!="C",O120="A",O120="B",O120="C"),_xlfn.CEILING.PRECISE(#REF!*1,Z120),"0")</f>
        <v>#REF!</v>
      </c>
      <c r="AP120" s="48" t="e">
        <f>+AO120*$AG120</f>
        <v>#REF!</v>
      </c>
      <c r="AQ120" s="48" t="e">
        <f>+IF(OR(#REF!="A",#REF!="B",#REF!="C",O120="A",O120="B",O120="C"),_xlfn.CEILING.PRECISE(#REF!*1.33,Z120),"0")</f>
        <v>#REF!</v>
      </c>
      <c r="AR120" s="48" t="e">
        <f>+AQ120*$AG120</f>
        <v>#REF!</v>
      </c>
      <c r="AS120" s="48" t="e">
        <f>+#REF!*AG120</f>
        <v>#REF!</v>
      </c>
      <c r="AU120" s="52"/>
      <c r="AV120" s="52"/>
      <c r="AW120" t="b">
        <f>+P120&gt;=T120</f>
        <v>1</v>
      </c>
    </row>
    <row r="121" spans="1:52" ht="12.75" customHeight="1" x14ac:dyDescent="0.2">
      <c r="A121" s="53" t="s">
        <v>673</v>
      </c>
      <c r="B121" s="79">
        <v>110006</v>
      </c>
      <c r="C121" s="1"/>
      <c r="D121" s="32" t="s">
        <v>643</v>
      </c>
      <c r="E121" s="47" t="s">
        <v>561</v>
      </c>
      <c r="F121" s="3">
        <v>2</v>
      </c>
      <c r="G121" s="3">
        <v>0</v>
      </c>
      <c r="H121" s="3">
        <v>0</v>
      </c>
      <c r="I121" s="3">
        <v>6</v>
      </c>
      <c r="J121" s="3">
        <f>VLOOKUP(B121,'Vta + Mov 80'!$A$3:$B$703,2,FALSE)</f>
        <v>0</v>
      </c>
      <c r="K121" s="3">
        <v>0</v>
      </c>
      <c r="L121" s="3">
        <f>VLOOKUP(B121,'Vta + Mov 80'!$A$3:$D$703,4,FALSE)</f>
        <v>0</v>
      </c>
      <c r="M121" s="7">
        <f>+AVERAGE(F121:K121)</f>
        <v>1.3333333333333333</v>
      </c>
      <c r="N121" s="62">
        <f>+COUNTIF(F121:K121,"&gt;0")</f>
        <v>2</v>
      </c>
      <c r="O121" s="62" t="str">
        <f>+IF(N121&gt;=6,"A",IF(N121&gt;=5,"B",IF(N121&gt;=4,"C","F")))</f>
        <v>F</v>
      </c>
      <c r="P121" s="7">
        <v>0</v>
      </c>
      <c r="Q121" s="2">
        <v>0</v>
      </c>
      <c r="R121" s="2">
        <v>0</v>
      </c>
      <c r="S121" s="2">
        <v>0</v>
      </c>
      <c r="T121" s="2">
        <f>+IF(S121&gt;R121,S121,R121)</f>
        <v>0</v>
      </c>
      <c r="U121" s="2" t="e">
        <f>+((P121-T121)/#REF!)*30</f>
        <v>#REF!</v>
      </c>
      <c r="V121" s="2" t="e">
        <f>+((P121-T121+Q121)/#REF!)*30</f>
        <v>#REF!</v>
      </c>
      <c r="W121" s="2">
        <v>0</v>
      </c>
      <c r="X121" s="9"/>
      <c r="Y121" s="11">
        <f>+((P121-T121+Q121+X121)/M121)*30</f>
        <v>0</v>
      </c>
      <c r="Z121" s="5" t="e">
        <v>#N/A</v>
      </c>
      <c r="AA121" s="83"/>
      <c r="AB121" s="74">
        <f>VLOOKUP(B121,[2]Hoja1!$A$2:$C$9041,3,FALSE)</f>
        <v>132</v>
      </c>
      <c r="AC121" s="76" t="e">
        <f>VLOOKUP(B121,'[3]listado de producto'!$A$7:$F$7046,6,FALSE)</f>
        <v>#N/A</v>
      </c>
      <c r="AG121" s="58">
        <v>210.97</v>
      </c>
      <c r="AH121" s="48">
        <f>+P121*AG121</f>
        <v>0</v>
      </c>
      <c r="AI121" s="48" t="e">
        <f>+AG121*#REF!</f>
        <v>#REF!</v>
      </c>
      <c r="AK121" s="44" t="e">
        <f>+IF(OR(#REF!="A",#REF!="B",#REF!="C",O121="A",O121="B",O121="C"),_xlfn.CEILING.PRECISE(#REF!*0.5,Z121),"0")</f>
        <v>#REF!</v>
      </c>
      <c r="AL121" t="e">
        <f>+AK121*AG121</f>
        <v>#REF!</v>
      </c>
      <c r="AM121" s="51" t="e">
        <f>+IF(OR(#REF!="A",#REF!="B",#REF!="C",O121="A",O121="B",O121="C"),_xlfn.CEILING.PRECISE(#REF!*0.7,Z121),"0")</f>
        <v>#REF!</v>
      </c>
      <c r="AN121" s="48" t="e">
        <f>+AM121*AG121</f>
        <v>#REF!</v>
      </c>
      <c r="AO121" s="44" t="e">
        <f>+IF(OR(#REF!="A",#REF!="B",#REF!="C",O121="A",O121="B",O121="C"),_xlfn.CEILING.PRECISE(#REF!*1,Z121),"0")</f>
        <v>#REF!</v>
      </c>
      <c r="AP121" s="48" t="e">
        <f>+AO121*$AG121</f>
        <v>#REF!</v>
      </c>
      <c r="AQ121" s="48" t="e">
        <f>+IF(OR(#REF!="A",#REF!="B",#REF!="C",O121="A",O121="B",O121="C"),_xlfn.CEILING.PRECISE(#REF!*1.33,Z121),"0")</f>
        <v>#REF!</v>
      </c>
      <c r="AR121" s="48" t="e">
        <f>+AQ121*$AG121</f>
        <v>#REF!</v>
      </c>
      <c r="AS121" s="48" t="e">
        <f>+#REF!*AG121</f>
        <v>#REF!</v>
      </c>
      <c r="AT121" s="58">
        <v>22.5</v>
      </c>
      <c r="AU121" s="52" t="e">
        <f>+AT121*#REF!</f>
        <v>#REF!</v>
      </c>
      <c r="AV121" s="52">
        <f>+AT121*M121</f>
        <v>30</v>
      </c>
      <c r="AW121" t="b">
        <f>+P121&gt;=T121</f>
        <v>1</v>
      </c>
      <c r="AX121" s="78">
        <f>X121*AB121</f>
        <v>0</v>
      </c>
      <c r="AZ121" s="78"/>
    </row>
    <row r="122" spans="1:52" ht="12.75" customHeight="1" x14ac:dyDescent="0.2">
      <c r="B122" s="79">
        <v>110025</v>
      </c>
      <c r="C122" s="1"/>
      <c r="D122" s="32" t="s">
        <v>654</v>
      </c>
      <c r="E122" s="47" t="str">
        <f>VLOOKUP(B122,[1]Análisis!$B$3:$F$2141,5,FALSE)</f>
        <v>Local</v>
      </c>
      <c r="F122" s="3">
        <v>475</v>
      </c>
      <c r="G122" s="3">
        <v>0</v>
      </c>
      <c r="H122" s="3">
        <v>0</v>
      </c>
      <c r="I122" s="3">
        <v>175</v>
      </c>
      <c r="J122" s="3">
        <f>VLOOKUP(B122,'Vta + Mov 80'!$A$3:$B$703,2,FALSE)</f>
        <v>0</v>
      </c>
      <c r="K122" s="3">
        <v>0</v>
      </c>
      <c r="L122" s="3">
        <f>VLOOKUP(B122,'Vta + Mov 80'!$A$3:$D$703,4,FALSE)</f>
        <v>0</v>
      </c>
      <c r="M122" s="7">
        <f>+AVERAGE(F122:K122)</f>
        <v>108.33333333333333</v>
      </c>
      <c r="N122" s="62">
        <f>+COUNTIF(F122:K122,"&gt;0")</f>
        <v>2</v>
      </c>
      <c r="O122" s="62" t="str">
        <f>+IF(N122&gt;=6,"A",IF(N122&gt;=5,"B",IF(N122&gt;=4,"C","F")))</f>
        <v>F</v>
      </c>
      <c r="P122" s="7">
        <v>0</v>
      </c>
      <c r="Q122" s="2">
        <v>0</v>
      </c>
      <c r="R122" s="2">
        <v>0</v>
      </c>
      <c r="S122" s="2">
        <v>0</v>
      </c>
      <c r="T122" s="2">
        <f>+IF(S122&gt;R122,S122,R122)</f>
        <v>0</v>
      </c>
      <c r="U122" s="2" t="e">
        <f>+((P122-T122)/#REF!)*30</f>
        <v>#REF!</v>
      </c>
      <c r="V122" s="2" t="e">
        <f>+((P122-T122+Q122)/#REF!)*30</f>
        <v>#REF!</v>
      </c>
      <c r="W122" s="2">
        <v>0</v>
      </c>
      <c r="X122" s="9"/>
      <c r="Y122" s="11">
        <f>+((P122-T122+Q122+X122)/M122)*30</f>
        <v>0</v>
      </c>
      <c r="Z122" s="5" t="e">
        <v>#N/A</v>
      </c>
      <c r="AA122" s="46"/>
      <c r="AB122" s="74">
        <f>VLOOKUP(B122,[2]Hoja1!$A$2:$C$9041,3,FALSE)</f>
        <v>29.7399997711182</v>
      </c>
      <c r="AC122" s="76" t="e">
        <f>VLOOKUP(B122,'[3]listado de producto'!$A$7:$F$7046,6,FALSE)</f>
        <v>#N/A</v>
      </c>
      <c r="AG122" s="58">
        <v>208.13</v>
      </c>
      <c r="AH122" s="48">
        <f>+P122*AG122</f>
        <v>0</v>
      </c>
      <c r="AI122" s="48" t="e">
        <f>+AG122*#REF!</f>
        <v>#REF!</v>
      </c>
      <c r="AK122" s="44" t="e">
        <f>+IF(OR(#REF!="A",#REF!="B",#REF!="C",O122="A",O122="B",O122="C"),_xlfn.CEILING.PRECISE(#REF!*0.5,Z122),"0")</f>
        <v>#REF!</v>
      </c>
      <c r="AL122" t="e">
        <f>+AK122*AG122</f>
        <v>#REF!</v>
      </c>
      <c r="AM122" s="51" t="e">
        <f>+IF(OR(#REF!="A",#REF!="B",#REF!="C",O122="A",O122="B",O122="C"),_xlfn.CEILING.PRECISE(#REF!*0.7,Z122),"0")</f>
        <v>#REF!</v>
      </c>
      <c r="AN122" s="48" t="e">
        <f>+AM122*AG122</f>
        <v>#REF!</v>
      </c>
      <c r="AO122" s="44" t="e">
        <f>+IF(OR(#REF!="A",#REF!="B",#REF!="C",O122="A",O122="B",O122="C"),_xlfn.CEILING.PRECISE(#REF!*1,Z122),"0")</f>
        <v>#REF!</v>
      </c>
      <c r="AP122" s="48" t="e">
        <f>+AO122*$AG122</f>
        <v>#REF!</v>
      </c>
      <c r="AQ122" s="48" t="e">
        <f>+IF(OR(#REF!="A",#REF!="B",#REF!="C",O122="A",O122="B",O122="C"),_xlfn.CEILING.PRECISE(#REF!*1.33,Z122),"0")</f>
        <v>#REF!</v>
      </c>
      <c r="AR122" s="48" t="e">
        <f>+AQ122*$AG122</f>
        <v>#REF!</v>
      </c>
      <c r="AS122" s="48" t="e">
        <f>+#REF!*AG122</f>
        <v>#REF!</v>
      </c>
      <c r="AT122" s="58">
        <v>4.4000000000000004</v>
      </c>
      <c r="AU122" s="52" t="e">
        <f>+AT122*#REF!</f>
        <v>#REF!</v>
      </c>
      <c r="AV122" s="52">
        <f>+AT122*M122</f>
        <v>476.66666666666669</v>
      </c>
      <c r="AW122" t="b">
        <f>+P122&gt;=T122</f>
        <v>1</v>
      </c>
      <c r="AZ122" s="78"/>
    </row>
    <row r="123" spans="1:52" ht="12.75" customHeight="1" x14ac:dyDescent="0.2">
      <c r="B123" s="79">
        <v>110036</v>
      </c>
      <c r="C123" s="1"/>
      <c r="D123" s="32" t="s">
        <v>720</v>
      </c>
      <c r="E123" s="47" t="str">
        <f>VLOOKUP(B123,[1]Análisis!$B$3:$F$2141,5,FALSE)</f>
        <v>Local</v>
      </c>
      <c r="F123" s="3">
        <v>480</v>
      </c>
      <c r="G123" s="3">
        <v>0</v>
      </c>
      <c r="H123" s="3">
        <v>0</v>
      </c>
      <c r="I123" s="3">
        <v>140</v>
      </c>
      <c r="J123" s="3">
        <f>VLOOKUP(B123,'Vta + Mov 80'!$A$3:$B$703,2,FALSE)</f>
        <v>0</v>
      </c>
      <c r="K123" s="3">
        <v>0</v>
      </c>
      <c r="L123" s="3">
        <f>VLOOKUP(B123,'Vta + Mov 80'!$A$3:$D$703,4,FALSE)</f>
        <v>0</v>
      </c>
      <c r="M123" s="7">
        <f>+AVERAGE(F123:K123)</f>
        <v>103.33333333333333</v>
      </c>
      <c r="N123" s="62">
        <f>+COUNTIF(F123:K123,"&gt;0")</f>
        <v>2</v>
      </c>
      <c r="O123" s="62" t="str">
        <f>+IF(N123&gt;=6,"A",IF(N123&gt;=5,"B",IF(N123&gt;=4,"C","F")))</f>
        <v>F</v>
      </c>
      <c r="P123" s="7">
        <v>280</v>
      </c>
      <c r="Q123" s="2">
        <v>0</v>
      </c>
      <c r="R123" s="2">
        <v>280</v>
      </c>
      <c r="S123" s="2">
        <v>280</v>
      </c>
      <c r="T123" s="2">
        <f>+IF(S123&gt;R123,S123,R123)</f>
        <v>280</v>
      </c>
      <c r="U123" s="2" t="e">
        <f>+((P123-T123)/#REF!)*30</f>
        <v>#REF!</v>
      </c>
      <c r="V123" s="2" t="e">
        <f>+((P123-T123+Q123)/#REF!)*30</f>
        <v>#REF!</v>
      </c>
      <c r="W123" s="2">
        <v>0</v>
      </c>
      <c r="X123" s="9"/>
      <c r="Y123" s="11">
        <f>+((P123-T123+Q123+X123)/M123)*30</f>
        <v>0</v>
      </c>
      <c r="Z123" s="5" t="e">
        <v>#N/A</v>
      </c>
      <c r="AA123" s="46"/>
      <c r="AB123" s="74">
        <f>VLOOKUP(B123,[2]Hoja1!$A$2:$C$9041,3,FALSE)</f>
        <v>27</v>
      </c>
      <c r="AC123" s="76" t="e">
        <f>VLOOKUP(B123,'[3]listado de producto'!$A$7:$F$7046,6,FALSE)</f>
        <v>#N/A</v>
      </c>
      <c r="AG123" s="58">
        <v>23.67</v>
      </c>
      <c r="AH123" s="48">
        <f>+P123*AG123</f>
        <v>6627.6</v>
      </c>
      <c r="AI123" s="48" t="e">
        <f>+AG123*#REF!</f>
        <v>#REF!</v>
      </c>
      <c r="AK123" s="44" t="e">
        <f>+IF(OR(#REF!="A",#REF!="B",#REF!="C",O123="A",O123="B",O123="C"),_xlfn.CEILING.PRECISE(#REF!*0.5,Z123),"0")</f>
        <v>#REF!</v>
      </c>
      <c r="AL123" t="e">
        <f>+AK123*AG123</f>
        <v>#REF!</v>
      </c>
      <c r="AM123" s="51" t="e">
        <f>+IF(OR(#REF!="A",#REF!="B",#REF!="C",O123="A",O123="B",O123="C"),_xlfn.CEILING.PRECISE(#REF!*0.7,Z123),"0")</f>
        <v>#REF!</v>
      </c>
      <c r="AN123" s="48" t="e">
        <f>+AM123*AG123</f>
        <v>#REF!</v>
      </c>
      <c r="AO123" s="44" t="e">
        <f>+IF(OR(#REF!="A",#REF!="B",#REF!="C",O123="A",O123="B",O123="C"),_xlfn.CEILING.PRECISE(#REF!*1,Z123),"0")</f>
        <v>#REF!</v>
      </c>
      <c r="AP123" s="48" t="e">
        <f>+AO123*$AG123</f>
        <v>#REF!</v>
      </c>
      <c r="AQ123" s="48" t="e">
        <f>+IF(OR(#REF!="A",#REF!="B",#REF!="C",O123="A",O123="B",O123="C"),_xlfn.CEILING.PRECISE(#REF!*1.33,Z123),"0")</f>
        <v>#REF!</v>
      </c>
      <c r="AR123" s="48" t="e">
        <f>+AQ123*$AG123</f>
        <v>#REF!</v>
      </c>
      <c r="AS123" s="48" t="e">
        <f>+#REF!*AG123</f>
        <v>#REF!</v>
      </c>
      <c r="AT123" s="58">
        <v>1.1000000000000001</v>
      </c>
      <c r="AU123" s="52" t="e">
        <f>+AT123*#REF!</f>
        <v>#REF!</v>
      </c>
      <c r="AV123" s="52">
        <f>+AT123*M123</f>
        <v>113.66666666666667</v>
      </c>
      <c r="AW123" t="b">
        <f>+P123&gt;=T123</f>
        <v>1</v>
      </c>
      <c r="AX123" s="78">
        <f>X123*AB123</f>
        <v>0</v>
      </c>
    </row>
    <row r="124" spans="1:52" ht="12.75" customHeight="1" x14ac:dyDescent="0.2">
      <c r="B124" s="79">
        <v>110041</v>
      </c>
      <c r="C124" s="1"/>
      <c r="D124" s="32" t="s">
        <v>664</v>
      </c>
      <c r="E124" s="47" t="s">
        <v>561</v>
      </c>
      <c r="F124" s="3">
        <v>0</v>
      </c>
      <c r="G124" s="3">
        <v>40</v>
      </c>
      <c r="H124" s="3">
        <v>0</v>
      </c>
      <c r="I124" s="3">
        <v>0</v>
      </c>
      <c r="J124" s="3">
        <f>VLOOKUP(B124,'Vta + Mov 80'!$A$3:$B$703,2,FALSE)</f>
        <v>0</v>
      </c>
      <c r="K124" s="3">
        <v>0</v>
      </c>
      <c r="L124" s="3">
        <f>VLOOKUP(B124,'Vta + Mov 80'!$A$3:$D$703,4,FALSE)</f>
        <v>0</v>
      </c>
      <c r="M124" s="7">
        <f>+AVERAGE(F124:K124)</f>
        <v>6.666666666666667</v>
      </c>
      <c r="N124" s="62">
        <f>+COUNTIF(F124:K124,"&gt;0")</f>
        <v>1</v>
      </c>
      <c r="O124" s="62" t="str">
        <f>+IF(N124&gt;=6,"A",IF(N124&gt;=5,"B",IF(N124&gt;=4,"C","F")))</f>
        <v>F</v>
      </c>
      <c r="P124" s="7">
        <v>0</v>
      </c>
      <c r="Q124" s="2">
        <v>0</v>
      </c>
      <c r="R124" s="2">
        <v>0</v>
      </c>
      <c r="S124" s="2">
        <v>0</v>
      </c>
      <c r="T124" s="2">
        <f>+IF(S124&gt;R124,S124,R124)</f>
        <v>0</v>
      </c>
      <c r="U124" s="2" t="e">
        <f>+((P124-T124)/#REF!)*30</f>
        <v>#REF!</v>
      </c>
      <c r="V124" s="2" t="e">
        <f>+((P124-T124+Q124)/#REF!)*30</f>
        <v>#REF!</v>
      </c>
      <c r="W124" s="2">
        <v>0</v>
      </c>
      <c r="X124" s="9"/>
      <c r="Y124" s="11">
        <f>+((P124-T124+Q124+X124)/M124)*30</f>
        <v>0</v>
      </c>
      <c r="Z124" s="5" t="e">
        <v>#N/A</v>
      </c>
      <c r="AA124" s="83"/>
      <c r="AB124" s="74">
        <f>VLOOKUP(B124,[2]Hoja1!$A$2:$C$9041,3,FALSE)</f>
        <v>9.9700002670288104</v>
      </c>
      <c r="AC124" s="76" t="e">
        <f>VLOOKUP(B124,'[3]listado de producto'!$A$7:$F$7046,6,FALSE)</f>
        <v>#N/A</v>
      </c>
      <c r="AG124" s="58">
        <v>132.30000305175801</v>
      </c>
      <c r="AH124" s="48">
        <f>+P124*AG124</f>
        <v>0</v>
      </c>
      <c r="AI124" s="48" t="e">
        <f>+AG124*#REF!</f>
        <v>#REF!</v>
      </c>
      <c r="AK124" s="44" t="e">
        <f>+IF(OR(#REF!="A",#REF!="B",#REF!="C",O124="A",O124="B",O124="C"),_xlfn.CEILING.PRECISE(#REF!*0.5,Z124),"0")</f>
        <v>#REF!</v>
      </c>
      <c r="AL124" t="e">
        <f>+AK124*AG124</f>
        <v>#REF!</v>
      </c>
      <c r="AM124" s="51" t="e">
        <f>+IF(OR(#REF!="A",#REF!="B",#REF!="C",O124="A",O124="B",O124="C"),_xlfn.CEILING.PRECISE(#REF!*0.7,Z124),"0")</f>
        <v>#REF!</v>
      </c>
      <c r="AN124" s="48" t="e">
        <f>+AM124*AG124</f>
        <v>#REF!</v>
      </c>
      <c r="AO124" s="44" t="e">
        <f>+IF(OR(#REF!="A",#REF!="B",#REF!="C",O124="A",O124="B",O124="C"),_xlfn.CEILING.PRECISE(#REF!*1,Z124),"0")</f>
        <v>#REF!</v>
      </c>
      <c r="AP124" s="48" t="e">
        <f>+AO124*$AG124</f>
        <v>#REF!</v>
      </c>
      <c r="AQ124" s="48" t="e">
        <f>+IF(OR(#REF!="A",#REF!="B",#REF!="C",O124="A",O124="B",O124="C"),_xlfn.CEILING.PRECISE(#REF!*1.33,Z124),"0")</f>
        <v>#REF!</v>
      </c>
      <c r="AR124" s="48" t="e">
        <f>+AQ124*$AG124</f>
        <v>#REF!</v>
      </c>
      <c r="AS124" s="48" t="e">
        <f>+#REF!*AG124</f>
        <v>#REF!</v>
      </c>
      <c r="AU124" s="52" t="e">
        <f>+AT124*#REF!</f>
        <v>#REF!</v>
      </c>
      <c r="AV124" s="52">
        <f>+AT124*M124</f>
        <v>0</v>
      </c>
      <c r="AW124" t="b">
        <f>+P124&gt;=T124</f>
        <v>1</v>
      </c>
    </row>
    <row r="125" spans="1:52" ht="12.75" customHeight="1" x14ac:dyDescent="0.2">
      <c r="B125" s="79">
        <v>110042</v>
      </c>
      <c r="C125" s="1"/>
      <c r="D125" s="32" t="s">
        <v>666</v>
      </c>
      <c r="E125" s="47" t="s">
        <v>561</v>
      </c>
      <c r="F125" s="3">
        <v>0</v>
      </c>
      <c r="G125" s="3">
        <v>10</v>
      </c>
      <c r="H125" s="3">
        <v>0</v>
      </c>
      <c r="I125" s="3">
        <v>0</v>
      </c>
      <c r="J125" s="3">
        <f>VLOOKUP(B125,'Vta + Mov 80'!$A$3:$B$703,2,FALSE)</f>
        <v>2</v>
      </c>
      <c r="K125" s="3">
        <v>0</v>
      </c>
      <c r="L125" s="3">
        <f>VLOOKUP(B125,'Vta + Mov 80'!$A$3:$D$703,4,FALSE)</f>
        <v>0</v>
      </c>
      <c r="M125" s="7">
        <f>+AVERAGE(F125:K125)</f>
        <v>2</v>
      </c>
      <c r="N125" s="62">
        <f>+COUNTIF(F125:K125,"&gt;0")</f>
        <v>2</v>
      </c>
      <c r="O125" s="62" t="str">
        <f>+IF(N125&gt;=6,"A",IF(N125&gt;=5,"B",IF(N125&gt;=4,"C","F")))</f>
        <v>F</v>
      </c>
      <c r="P125" s="7">
        <v>0</v>
      </c>
      <c r="Q125" s="2">
        <v>0</v>
      </c>
      <c r="R125" s="2">
        <v>0</v>
      </c>
      <c r="S125" s="2">
        <v>0</v>
      </c>
      <c r="T125" s="2">
        <f>+IF(S125&gt;R125,S125,R125)</f>
        <v>0</v>
      </c>
      <c r="U125" s="2" t="e">
        <f>+((P125-T125)/#REF!)*30</f>
        <v>#REF!</v>
      </c>
      <c r="V125" s="2" t="e">
        <f>+((P125-T125+Q125)/#REF!)*30</f>
        <v>#REF!</v>
      </c>
      <c r="W125" s="2">
        <v>0</v>
      </c>
      <c r="X125" s="9"/>
      <c r="Y125" s="11">
        <f>+((P125-T125+Q125+X125)/M125)*30</f>
        <v>0</v>
      </c>
      <c r="Z125" s="5" t="e">
        <v>#N/A</v>
      </c>
      <c r="AA125" s="46"/>
      <c r="AB125" s="74">
        <f>VLOOKUP(B125,[2]Hoja1!$A$2:$C$9041,3,FALSE)</f>
        <v>40.450000762939503</v>
      </c>
      <c r="AC125" s="76" t="e">
        <f>VLOOKUP(B125,'[3]listado de producto'!$A$7:$F$7046,6,FALSE)</f>
        <v>#N/A</v>
      </c>
      <c r="AG125" s="58">
        <v>634.17999999999995</v>
      </c>
      <c r="AH125" s="48">
        <f>+P125*AG125</f>
        <v>0</v>
      </c>
      <c r="AI125" s="48" t="e">
        <f>+AG125*#REF!</f>
        <v>#REF!</v>
      </c>
      <c r="AK125" s="44" t="e">
        <f>+IF(OR(#REF!="A",#REF!="B",#REF!="C",O125="A",O125="B",O125="C"),_xlfn.CEILING.PRECISE(#REF!*0.5,Z125),"0")</f>
        <v>#REF!</v>
      </c>
      <c r="AL125" t="e">
        <f>+AK125*AG125</f>
        <v>#REF!</v>
      </c>
      <c r="AM125" s="51" t="e">
        <f>+IF(OR(#REF!="A",#REF!="B",#REF!="C",O125="A",O125="B",O125="C"),_xlfn.CEILING.PRECISE(#REF!*0.7,Z125),"0")</f>
        <v>#REF!</v>
      </c>
      <c r="AN125" s="48" t="e">
        <f>+AM125*AG125</f>
        <v>#REF!</v>
      </c>
      <c r="AO125" s="44" t="e">
        <f>+IF(OR(#REF!="A",#REF!="B",#REF!="C",O125="A",O125="B",O125="C"),_xlfn.CEILING.PRECISE(#REF!*1,Z125),"0")</f>
        <v>#REF!</v>
      </c>
      <c r="AP125" s="48" t="e">
        <f>+AO125*$AG125</f>
        <v>#REF!</v>
      </c>
      <c r="AQ125" s="48" t="e">
        <f>+IF(OR(#REF!="A",#REF!="B",#REF!="C",O125="A",O125="B",O125="C"),_xlfn.CEILING.PRECISE(#REF!*1.33,Z125),"0")</f>
        <v>#REF!</v>
      </c>
      <c r="AR125" s="48" t="e">
        <f>+AQ125*$AG125</f>
        <v>#REF!</v>
      </c>
      <c r="AS125" s="48" t="e">
        <f>+#REF!*AG125</f>
        <v>#REF!</v>
      </c>
      <c r="AT125" s="58">
        <v>22.5</v>
      </c>
      <c r="AU125" s="52" t="e">
        <f>+AT125*#REF!</f>
        <v>#REF!</v>
      </c>
      <c r="AV125" s="52">
        <f>+AT125*M125</f>
        <v>45</v>
      </c>
      <c r="AW125" t="b">
        <f>+P125&gt;=T125</f>
        <v>1</v>
      </c>
    </row>
    <row r="126" spans="1:52" ht="12.75" customHeight="1" x14ac:dyDescent="0.2">
      <c r="B126" s="79">
        <v>110062</v>
      </c>
      <c r="C126" s="1"/>
      <c r="D126" s="32" t="s">
        <v>694</v>
      </c>
      <c r="E126" s="47" t="str">
        <f>VLOOKUP(B126,[1]Análisis!$B$3:$F$2141,5,FALSE)</f>
        <v>Local</v>
      </c>
      <c r="F126" s="3">
        <v>0</v>
      </c>
      <c r="G126" s="3">
        <v>0</v>
      </c>
      <c r="H126" s="3">
        <v>0</v>
      </c>
      <c r="I126" s="3">
        <v>3</v>
      </c>
      <c r="J126" s="3">
        <f>VLOOKUP(B126,'Vta + Mov 80'!$A$3:$B$703,2,FALSE)</f>
        <v>0</v>
      </c>
      <c r="K126" s="3">
        <v>0</v>
      </c>
      <c r="L126" s="3">
        <f>VLOOKUP(B126,'Vta + Mov 80'!$A$3:$D$703,4,FALSE)</f>
        <v>0</v>
      </c>
      <c r="M126" s="7">
        <f>+AVERAGE(F126:K126)</f>
        <v>0.5</v>
      </c>
      <c r="N126" s="62">
        <f>+COUNTIF(F126:K126,"&gt;0")</f>
        <v>1</v>
      </c>
      <c r="O126" s="62" t="str">
        <f>+IF(N126&gt;=6,"A",IF(N126&gt;=5,"B",IF(N126&gt;=4,"C","F")))</f>
        <v>F</v>
      </c>
      <c r="P126" s="7">
        <v>0</v>
      </c>
      <c r="Q126" s="2">
        <v>0</v>
      </c>
      <c r="R126" s="2">
        <v>0</v>
      </c>
      <c r="S126" s="2">
        <v>0</v>
      </c>
      <c r="T126" s="2">
        <f>+IF(S126&gt;R126,S126,R126)</f>
        <v>0</v>
      </c>
      <c r="U126" s="2" t="e">
        <f>+((P126-T126)/#REF!)*30</f>
        <v>#REF!</v>
      </c>
      <c r="V126" s="2" t="e">
        <f>+((P126-T126+Q126)/#REF!)*30</f>
        <v>#REF!</v>
      </c>
      <c r="W126" s="2">
        <v>0</v>
      </c>
      <c r="X126" s="14"/>
      <c r="Y126" s="11">
        <f>+((P126-T126+Q126+X126)/M126)*30</f>
        <v>0</v>
      </c>
      <c r="Z126" s="5" t="e">
        <v>#N/A</v>
      </c>
      <c r="AA126" s="83"/>
      <c r="AB126" s="74">
        <f>VLOOKUP(B126,[2]Hoja1!$A$2:$C$9041,3,FALSE)</f>
        <v>70</v>
      </c>
      <c r="AC126" s="76" t="e">
        <f>VLOOKUP(B126,'[3]listado de producto'!$A$7:$F$7046,6,FALSE)</f>
        <v>#N/A</v>
      </c>
      <c r="AG126" s="58">
        <v>22.96</v>
      </c>
      <c r="AH126" s="48">
        <f>+P126*AG126</f>
        <v>0</v>
      </c>
      <c r="AI126" s="48" t="e">
        <f>+AG126*#REF!</f>
        <v>#REF!</v>
      </c>
      <c r="AK126" s="44" t="e">
        <f>+IF(OR(#REF!="A",#REF!="B",#REF!="C",O126="A",O126="B",O126="C"),_xlfn.CEILING.PRECISE(#REF!*0.5,Z126),"0")</f>
        <v>#REF!</v>
      </c>
      <c r="AL126" t="e">
        <f>+AK126*AG126</f>
        <v>#REF!</v>
      </c>
      <c r="AM126" s="51" t="e">
        <f>+IF(OR(#REF!="A",#REF!="B",#REF!="C",O126="A",O126="B",O126="C"),_xlfn.CEILING.PRECISE(#REF!*0.7,Z126),"0")</f>
        <v>#REF!</v>
      </c>
      <c r="AN126" s="48" t="e">
        <f>+AM126*AG126</f>
        <v>#REF!</v>
      </c>
      <c r="AO126" s="44" t="e">
        <f>+IF(OR(#REF!="A",#REF!="B",#REF!="C",O126="A",O126="B",O126="C"),_xlfn.CEILING.PRECISE(#REF!*1,Z126),"0")</f>
        <v>#REF!</v>
      </c>
      <c r="AP126" s="48" t="e">
        <f>+AO126*$AG126</f>
        <v>#REF!</v>
      </c>
      <c r="AQ126" s="48" t="e">
        <f>+IF(OR(#REF!="A",#REF!="B",#REF!="C",O126="A",O126="B",O126="C"),_xlfn.CEILING.PRECISE(#REF!*1.33,Z126),"0")</f>
        <v>#REF!</v>
      </c>
      <c r="AR126" s="48" t="e">
        <f>+AQ126*$AG126</f>
        <v>#REF!</v>
      </c>
      <c r="AS126" s="48" t="e">
        <f>+#REF!*AG126</f>
        <v>#REF!</v>
      </c>
      <c r="AU126" s="52" t="e">
        <f>+AT126*#REF!</f>
        <v>#REF!</v>
      </c>
      <c r="AV126" s="52">
        <f>+AT126*M126</f>
        <v>0</v>
      </c>
      <c r="AW126" t="b">
        <f>+P126&gt;=T126</f>
        <v>1</v>
      </c>
    </row>
    <row r="127" spans="1:52" ht="12.75" customHeight="1" x14ac:dyDescent="0.2">
      <c r="B127" s="79">
        <v>4628</v>
      </c>
      <c r="C127" s="1"/>
      <c r="D127" s="32" t="s">
        <v>220</v>
      </c>
      <c r="E127" s="47" t="str">
        <f>VLOOKUP(B127,[1]Análisis!$B$3:$F$2141,5,FALSE)</f>
        <v>Key</v>
      </c>
      <c r="F127" s="3">
        <v>120</v>
      </c>
      <c r="G127" s="3">
        <v>98</v>
      </c>
      <c r="H127" s="3">
        <v>99</v>
      </c>
      <c r="I127" s="3">
        <v>107</v>
      </c>
      <c r="J127" s="3">
        <f>VLOOKUP(B127,'Vta + Mov 80'!$A$3:$B$703,2,FALSE)</f>
        <v>120</v>
      </c>
      <c r="K127" s="3">
        <v>89</v>
      </c>
      <c r="L127" s="3">
        <f>VLOOKUP(B127,'Vta + Mov 80'!$A$3:$D$703,4,FALSE)</f>
        <v>93</v>
      </c>
      <c r="M127" s="7">
        <f>+AVERAGE(F127:K127)</f>
        <v>105.5</v>
      </c>
      <c r="N127" s="62">
        <f>+COUNTIF(F127:K127,"&gt;0")</f>
        <v>6</v>
      </c>
      <c r="O127" s="62" t="str">
        <f>+IF(N127&gt;=6,"A",IF(N127&gt;=5,"B",IF(N127&gt;=4,"C","F")))</f>
        <v>A</v>
      </c>
      <c r="P127" s="7">
        <v>34</v>
      </c>
      <c r="Q127" s="2">
        <v>0</v>
      </c>
      <c r="R127" s="2">
        <v>3</v>
      </c>
      <c r="S127" s="2">
        <v>3</v>
      </c>
      <c r="T127" s="2">
        <f>+IF(S127&gt;R127,S127,R127)</f>
        <v>3</v>
      </c>
      <c r="U127" s="2" t="e">
        <f>+((P127-T127)/#REF!)*30</f>
        <v>#REF!</v>
      </c>
      <c r="V127" s="2" t="e">
        <f>+((P127-T127+Q127)/#REF!)*30</f>
        <v>#REF!</v>
      </c>
      <c r="W127" s="2">
        <v>0</v>
      </c>
      <c r="X127" s="9">
        <v>56</v>
      </c>
      <c r="Y127" s="11">
        <f>+((P127-T127+Q127+X127)/M127)*30</f>
        <v>24.739336492890995</v>
      </c>
      <c r="Z127" s="5">
        <v>4</v>
      </c>
      <c r="AA127" s="46"/>
      <c r="AB127" s="74">
        <f>VLOOKUP(B127,[2]Hoja1!$A$2:$C$9041,3,FALSE)</f>
        <v>45.33</v>
      </c>
      <c r="AC127" s="76">
        <f>VLOOKUP(B127,'[3]listado de producto'!$A$7:$F$7046,6,FALSE)</f>
        <v>8</v>
      </c>
      <c r="AG127" s="58">
        <v>320</v>
      </c>
      <c r="AH127" s="48">
        <f>+P127*AG127</f>
        <v>10880</v>
      </c>
      <c r="AI127" s="48" t="e">
        <f>+AG127*#REF!</f>
        <v>#REF!</v>
      </c>
      <c r="AK127" s="44" t="e">
        <f>+IF(OR(#REF!="A",#REF!="B",#REF!="C",O127="A",O127="B",O127="C"),_xlfn.CEILING.PRECISE(#REF!*0.5,Z127),"0")</f>
        <v>#REF!</v>
      </c>
      <c r="AL127" t="e">
        <f>+AK127*AG127</f>
        <v>#REF!</v>
      </c>
      <c r="AM127" s="51" t="e">
        <f>+IF(OR(#REF!="A",#REF!="B",#REF!="C",O127="A",O127="B",O127="C"),_xlfn.CEILING.PRECISE(#REF!*0.7,Z127),"0")</f>
        <v>#REF!</v>
      </c>
      <c r="AN127" s="48" t="e">
        <f>+AM127*AG127</f>
        <v>#REF!</v>
      </c>
      <c r="AO127" s="44" t="e">
        <f>+IF(OR(#REF!="A",#REF!="B",#REF!="C",O127="A",O127="B",O127="C"),_xlfn.CEILING.PRECISE(#REF!*1,Z127),"0")</f>
        <v>#REF!</v>
      </c>
      <c r="AP127" s="48" t="e">
        <f>+AO127*$AG127</f>
        <v>#REF!</v>
      </c>
      <c r="AQ127" s="48" t="e">
        <f>+IF(OR(#REF!="A",#REF!="B",#REF!="C",O127="A",O127="B",O127="C"),_xlfn.CEILING.PRECISE(#REF!*1.33,Z127),"0")</f>
        <v>#REF!</v>
      </c>
      <c r="AR127" s="48" t="e">
        <f>+AQ127*$AG127</f>
        <v>#REF!</v>
      </c>
      <c r="AS127" s="48" t="e">
        <f>+#REF!*AG127</f>
        <v>#REF!</v>
      </c>
      <c r="AU127" s="52"/>
      <c r="AV127" s="52"/>
      <c r="AW127" t="b">
        <f>+P127&gt;=T127</f>
        <v>1</v>
      </c>
    </row>
    <row r="128" spans="1:52" ht="12.75" customHeight="1" x14ac:dyDescent="0.2">
      <c r="A128" s="53" t="s">
        <v>672</v>
      </c>
      <c r="B128" s="79">
        <v>110075</v>
      </c>
      <c r="C128" s="1"/>
      <c r="D128" s="32" t="s">
        <v>755</v>
      </c>
      <c r="E128" s="47" t="str">
        <f>VLOOKUP(B128,[1]Análisis!$B$3:$F$2141,5,FALSE)</f>
        <v>Local</v>
      </c>
      <c r="F128" s="3">
        <v>3</v>
      </c>
      <c r="G128" s="3">
        <v>0</v>
      </c>
      <c r="H128" s="3">
        <v>0</v>
      </c>
      <c r="I128" s="3">
        <v>0</v>
      </c>
      <c r="J128" s="3">
        <f>VLOOKUP(B128,'Vta + Mov 80'!$A$3:$B$703,2,FALSE)</f>
        <v>3</v>
      </c>
      <c r="K128" s="3">
        <v>17</v>
      </c>
      <c r="L128" s="3">
        <f>VLOOKUP(B128,'Vta + Mov 80'!$A$3:$D$703,4,FALSE)</f>
        <v>4</v>
      </c>
      <c r="M128" s="7">
        <f>+AVERAGE(F128:K128)</f>
        <v>3.8333333333333335</v>
      </c>
      <c r="N128" s="62">
        <f>+COUNTIF(F128:K128,"&gt;0")</f>
        <v>3</v>
      </c>
      <c r="O128" s="62" t="str">
        <f>+IF(N128&gt;=6,"A",IF(N128&gt;=5,"B",IF(N128&gt;=4,"C","F")))</f>
        <v>F</v>
      </c>
      <c r="P128" s="7">
        <v>0</v>
      </c>
      <c r="Q128" s="2">
        <v>0</v>
      </c>
      <c r="R128" s="2">
        <v>0</v>
      </c>
      <c r="S128" s="2">
        <v>0</v>
      </c>
      <c r="T128" s="2">
        <f>+IF(S128&gt;R128,S128,R128)</f>
        <v>0</v>
      </c>
      <c r="U128" s="2" t="e">
        <f>+((P128-T128)/#REF!)*30</f>
        <v>#REF!</v>
      </c>
      <c r="V128" s="2" t="e">
        <f>+((P128-T128+Q128)/#REF!)*30</f>
        <v>#REF!</v>
      </c>
      <c r="W128" s="2">
        <v>0</v>
      </c>
      <c r="X128" s="9"/>
      <c r="Y128" s="11">
        <f>+((P128-T128+Q128+X128)/M128)*30</f>
        <v>0</v>
      </c>
      <c r="Z128" s="5" t="e">
        <v>#N/A</v>
      </c>
      <c r="AA128" s="46"/>
      <c r="AB128" s="74">
        <f>VLOOKUP(B128,[2]Hoja1!$A$2:$C$9041,3,FALSE)</f>
        <v>580</v>
      </c>
      <c r="AC128" s="76" t="e">
        <f>VLOOKUP(B128,'[3]listado de producto'!$A$7:$F$7046,6,FALSE)</f>
        <v>#N/A</v>
      </c>
      <c r="AG128" s="58">
        <v>140.16999999999999</v>
      </c>
      <c r="AH128" s="48">
        <f>+P128*AG128</f>
        <v>0</v>
      </c>
      <c r="AI128" s="48" t="e">
        <f>+AG128*#REF!</f>
        <v>#REF!</v>
      </c>
      <c r="AK128" s="44" t="e">
        <f>+IF(OR(#REF!="A",#REF!="B",#REF!="C",O128="A",O128="B",O128="C"),_xlfn.CEILING.PRECISE(#REF!*0.5,Z128),"0")</f>
        <v>#REF!</v>
      </c>
      <c r="AL128" t="e">
        <f>+AK128*AG128</f>
        <v>#REF!</v>
      </c>
      <c r="AM128" s="51" t="e">
        <f>+IF(OR(#REF!="A",#REF!="B",#REF!="C",O128="A",O128="B",O128="C"),_xlfn.CEILING.PRECISE(#REF!*0.7,Z128),"0")</f>
        <v>#REF!</v>
      </c>
      <c r="AN128" s="48" t="e">
        <f>+AM128*AG128</f>
        <v>#REF!</v>
      </c>
      <c r="AO128" s="44" t="e">
        <f>+IF(OR(#REF!="A",#REF!="B",#REF!="C",O128="A",O128="B",O128="C"),_xlfn.CEILING.PRECISE(#REF!*1,Z128),"0")</f>
        <v>#REF!</v>
      </c>
      <c r="AP128" s="48" t="e">
        <f>+AO128*$AG128</f>
        <v>#REF!</v>
      </c>
      <c r="AQ128" s="48" t="e">
        <f>+IF(OR(#REF!="A",#REF!="B",#REF!="C",O128="A",O128="B",O128="C"),_xlfn.CEILING.PRECISE(#REF!*1.33,Z128),"0")</f>
        <v>#REF!</v>
      </c>
      <c r="AR128" s="48" t="e">
        <f>+AQ128*$AG128</f>
        <v>#REF!</v>
      </c>
      <c r="AS128" s="48" t="e">
        <f>+#REF!*AG128</f>
        <v>#REF!</v>
      </c>
      <c r="AU128" s="52" t="e">
        <f>+AT128*#REF!</f>
        <v>#REF!</v>
      </c>
      <c r="AV128" s="52">
        <f>+AT128*M128</f>
        <v>0</v>
      </c>
      <c r="AW128" t="b">
        <f>+P128&gt;=T128</f>
        <v>1</v>
      </c>
      <c r="AX128" s="78">
        <f>X128*AB128</f>
        <v>0</v>
      </c>
    </row>
    <row r="129" spans="1:52" ht="12.75" customHeight="1" x14ac:dyDescent="0.2">
      <c r="A129" s="53" t="s">
        <v>679</v>
      </c>
      <c r="B129" s="79">
        <v>110099</v>
      </c>
      <c r="C129" s="1"/>
      <c r="D129" s="32" t="s">
        <v>407</v>
      </c>
      <c r="E129" s="47" t="str">
        <f>VLOOKUP(B129,[1]Análisis!$B$3:$F$2141,5,FALSE)</f>
        <v>Local</v>
      </c>
      <c r="F129" s="3">
        <v>0</v>
      </c>
      <c r="G129" s="3">
        <v>4</v>
      </c>
      <c r="H129" s="3">
        <v>0</v>
      </c>
      <c r="I129" s="3">
        <v>0</v>
      </c>
      <c r="J129" s="3">
        <f>VLOOKUP(B129,'Vta + Mov 80'!$A$3:$B$703,2,FALSE)</f>
        <v>0</v>
      </c>
      <c r="K129" s="3">
        <v>0</v>
      </c>
      <c r="L129" s="3">
        <f>VLOOKUP(B129,'Vta + Mov 80'!$A$3:$D$703,4,FALSE)</f>
        <v>0</v>
      </c>
      <c r="M129" s="7">
        <f>+AVERAGE(F129:K129)</f>
        <v>0.66666666666666663</v>
      </c>
      <c r="N129" s="62">
        <f>+COUNTIF(F129:K129,"&gt;0")</f>
        <v>1</v>
      </c>
      <c r="O129" s="62" t="str">
        <f>+IF(N129&gt;=6,"A",IF(N129&gt;=5,"B",IF(N129&gt;=4,"C","F")))</f>
        <v>F</v>
      </c>
      <c r="P129" s="7">
        <v>0</v>
      </c>
      <c r="Q129" s="2">
        <v>0</v>
      </c>
      <c r="R129" s="2">
        <v>0</v>
      </c>
      <c r="S129" s="2">
        <v>0</v>
      </c>
      <c r="T129" s="2">
        <f>+IF(S129&gt;R129,S129,R129)</f>
        <v>0</v>
      </c>
      <c r="U129" s="2" t="e">
        <f>+((P129-T129)/#REF!)*30</f>
        <v>#REF!</v>
      </c>
      <c r="V129" s="2" t="e">
        <f>+((P129-T129+Q129)/#REF!)*30</f>
        <v>#REF!</v>
      </c>
      <c r="W129" s="2">
        <v>0</v>
      </c>
      <c r="X129" s="9"/>
      <c r="Y129" s="11">
        <f>+((P129-T129+Q129+X129)/M129)*30</f>
        <v>0</v>
      </c>
      <c r="Z129" s="5" t="e">
        <v>#N/A</v>
      </c>
      <c r="AA129" s="46"/>
      <c r="AB129" s="74">
        <f>VLOOKUP(B129,[2]Hoja1!$A$2:$C$9041,3,FALSE)</f>
        <v>44.740001678466797</v>
      </c>
      <c r="AC129" s="76" t="e">
        <f>VLOOKUP(B129,'[3]listado de producto'!$A$7:$F$7046,6,FALSE)</f>
        <v>#N/A</v>
      </c>
      <c r="AG129" s="58">
        <v>48.82</v>
      </c>
      <c r="AH129" s="48">
        <f>+P129*AG129</f>
        <v>0</v>
      </c>
      <c r="AI129" s="48" t="e">
        <f>+AG129*#REF!</f>
        <v>#REF!</v>
      </c>
      <c r="AK129" s="44" t="e">
        <f>+IF(OR(#REF!="A",#REF!="B",#REF!="C",O129="A",O129="B",O129="C"),_xlfn.CEILING.PRECISE(#REF!*0.5,Z129),"0")</f>
        <v>#REF!</v>
      </c>
      <c r="AL129" t="e">
        <f>+AK129*AG129</f>
        <v>#REF!</v>
      </c>
      <c r="AM129" s="51" t="e">
        <f>+IF(OR(#REF!="A",#REF!="B",#REF!="C",O129="A",O129="B",O129="C"),_xlfn.CEILING.PRECISE(#REF!*0.7,Z129),"0")</f>
        <v>#REF!</v>
      </c>
      <c r="AN129" s="48" t="e">
        <f>+AM129*AG129</f>
        <v>#REF!</v>
      </c>
      <c r="AO129" s="44" t="e">
        <f>+IF(OR(#REF!="A",#REF!="B",#REF!="C",O129="A",O129="B",O129="C"),_xlfn.CEILING.PRECISE(#REF!*1,Z129),"0")</f>
        <v>#REF!</v>
      </c>
      <c r="AP129" s="48" t="e">
        <f>+AO129*$AG129</f>
        <v>#REF!</v>
      </c>
      <c r="AQ129" s="48" t="e">
        <f>+IF(OR(#REF!="A",#REF!="B",#REF!="C",O129="A",O129="B",O129="C"),_xlfn.CEILING.PRECISE(#REF!*1.33,Z129),"0")</f>
        <v>#REF!</v>
      </c>
      <c r="AR129" s="48" t="e">
        <f>+AQ129*$AG129</f>
        <v>#REF!</v>
      </c>
      <c r="AS129" s="48" t="e">
        <f>+#REF!*AG129</f>
        <v>#REF!</v>
      </c>
      <c r="AU129" s="52" t="e">
        <f>+AT129*#REF!</f>
        <v>#REF!</v>
      </c>
      <c r="AV129" s="52">
        <f>+AT129*M129</f>
        <v>0</v>
      </c>
      <c r="AW129" t="b">
        <f>+P129&gt;=T129</f>
        <v>1</v>
      </c>
    </row>
    <row r="130" spans="1:52" ht="12.75" customHeight="1" x14ac:dyDescent="0.2">
      <c r="A130" s="53" t="s">
        <v>684</v>
      </c>
      <c r="B130" s="79">
        <v>110120</v>
      </c>
      <c r="C130" s="1"/>
      <c r="D130" s="32" t="s">
        <v>575</v>
      </c>
      <c r="E130" s="47" t="str">
        <f>VLOOKUP(B130,[1]Análisis!$B$3:$F$2141,5,FALSE)</f>
        <v>Local</v>
      </c>
      <c r="F130" s="3">
        <v>0</v>
      </c>
      <c r="G130" s="3">
        <v>0</v>
      </c>
      <c r="H130" s="3">
        <v>0</v>
      </c>
      <c r="I130" s="3">
        <v>0</v>
      </c>
      <c r="J130" s="3">
        <f>VLOOKUP(B130,'Vta + Mov 80'!$A$3:$B$703,2,FALSE)</f>
        <v>20</v>
      </c>
      <c r="K130" s="3">
        <v>0</v>
      </c>
      <c r="L130" s="3">
        <f>VLOOKUP(B130,'Vta + Mov 80'!$A$3:$D$703,4,FALSE)</f>
        <v>0</v>
      </c>
      <c r="M130" s="7">
        <f>+AVERAGE(F130:K130)</f>
        <v>3.3333333333333335</v>
      </c>
      <c r="N130" s="62">
        <f>+COUNTIF(F130:K130,"&gt;0")</f>
        <v>1</v>
      </c>
      <c r="O130" s="62" t="str">
        <f>+IF(N130&gt;=6,"A",IF(N130&gt;=5,"B",IF(N130&gt;=4,"C","F")))</f>
        <v>F</v>
      </c>
      <c r="P130" s="7">
        <v>0</v>
      </c>
      <c r="Q130" s="2">
        <v>0</v>
      </c>
      <c r="R130" s="2">
        <v>0</v>
      </c>
      <c r="S130" s="2">
        <v>0</v>
      </c>
      <c r="T130" s="2">
        <f>+IF(S130&gt;R130,S130,R130)</f>
        <v>0</v>
      </c>
      <c r="U130" s="2" t="e">
        <f>+((P130-T130)/#REF!)*30</f>
        <v>#REF!</v>
      </c>
      <c r="V130" s="2" t="e">
        <f>+((P130-T130+Q130)/#REF!)*30</f>
        <v>#REF!</v>
      </c>
      <c r="W130" s="2">
        <v>0</v>
      </c>
      <c r="X130" s="9"/>
      <c r="Y130" s="11">
        <f>+((P130-T130+Q130+X130)/M130)*30</f>
        <v>0</v>
      </c>
      <c r="Z130" s="5" t="e">
        <v>#N/A</v>
      </c>
      <c r="AA130" s="46"/>
      <c r="AB130" s="74">
        <f>VLOOKUP(B130,[2]Hoja1!$A$2:$C$9041,3,FALSE)</f>
        <v>16</v>
      </c>
      <c r="AC130" s="76" t="e">
        <f>VLOOKUP(B130,'[3]listado de producto'!$A$7:$F$7046,6,FALSE)</f>
        <v>#N/A</v>
      </c>
      <c r="AG130" s="58">
        <v>525.28</v>
      </c>
      <c r="AH130" s="48">
        <f>+P130*AG130</f>
        <v>0</v>
      </c>
      <c r="AI130" s="48" t="e">
        <f>+AG130*#REF!</f>
        <v>#REF!</v>
      </c>
      <c r="AK130" s="44" t="e">
        <f>+IF(OR(#REF!="A",#REF!="B",#REF!="C",O130="A",O130="B",O130="C"),_xlfn.CEILING.PRECISE(#REF!*0.5,Z130),"0")</f>
        <v>#REF!</v>
      </c>
      <c r="AL130" t="e">
        <f>+AK130*AG130</f>
        <v>#REF!</v>
      </c>
      <c r="AM130" s="51" t="e">
        <f>+IF(OR(#REF!="A",#REF!="B",#REF!="C",O130="A",O130="B",O130="C"),_xlfn.CEILING.PRECISE(#REF!*0.7,Z130),"0")</f>
        <v>#REF!</v>
      </c>
      <c r="AN130" s="48" t="e">
        <f>+AM130*AG130</f>
        <v>#REF!</v>
      </c>
      <c r="AO130" s="44" t="e">
        <f>+IF(OR(#REF!="A",#REF!="B",#REF!="C",O130="A",O130="B",O130="C"),_xlfn.CEILING.PRECISE(#REF!*1,Z130),"0")</f>
        <v>#REF!</v>
      </c>
      <c r="AP130" s="48" t="e">
        <f>+AO130*$AG130</f>
        <v>#REF!</v>
      </c>
      <c r="AQ130" s="48" t="e">
        <f>+IF(OR(#REF!="A",#REF!="B",#REF!="C",O130="A",O130="B",O130="C"),_xlfn.CEILING.PRECISE(#REF!*1.33,Z130),"0")</f>
        <v>#REF!</v>
      </c>
      <c r="AR130" s="48" t="e">
        <f>+AQ130*$AG130</f>
        <v>#REF!</v>
      </c>
      <c r="AS130" s="48" t="e">
        <f>+#REF!*AG130</f>
        <v>#REF!</v>
      </c>
      <c r="AU130" s="52" t="e">
        <f>+AT130*#REF!</f>
        <v>#REF!</v>
      </c>
      <c r="AV130" s="52">
        <f>+AT130*M130</f>
        <v>0</v>
      </c>
      <c r="AW130" t="b">
        <f>+P130&gt;=T130</f>
        <v>1</v>
      </c>
    </row>
    <row r="131" spans="1:52" ht="12.75" customHeight="1" x14ac:dyDescent="0.2">
      <c r="B131" s="79">
        <v>35901</v>
      </c>
      <c r="C131" s="1"/>
      <c r="D131" s="32" t="s">
        <v>376</v>
      </c>
      <c r="E131" s="47" t="str">
        <f>VLOOKUP(B131,[1]Análisis!$B$3:$F$2141,5,FALSE)</f>
        <v>Key</v>
      </c>
      <c r="F131" s="3">
        <v>10</v>
      </c>
      <c r="G131" s="3">
        <v>0</v>
      </c>
      <c r="H131" s="3">
        <v>11</v>
      </c>
      <c r="I131" s="3">
        <v>0</v>
      </c>
      <c r="J131" s="3">
        <f>VLOOKUP(B131,'Vta + Mov 80'!$A$3:$B$703,2,FALSE)</f>
        <v>1</v>
      </c>
      <c r="K131" s="3">
        <v>1</v>
      </c>
      <c r="L131" s="3">
        <f>VLOOKUP(B131,'Vta + Mov 80'!$A$3:$D$703,4,FALSE)</f>
        <v>5</v>
      </c>
      <c r="M131" s="7">
        <f>+AVERAGE(F131:K131)</f>
        <v>3.8333333333333335</v>
      </c>
      <c r="N131" s="62">
        <f>+COUNTIF(F131:K131,"&gt;0")</f>
        <v>4</v>
      </c>
      <c r="O131" s="62" t="str">
        <f>+IF(N131&gt;=6,"A",IF(N131&gt;=5,"B",IF(N131&gt;=4,"C","F")))</f>
        <v>C</v>
      </c>
      <c r="P131" s="7">
        <v>3</v>
      </c>
      <c r="Q131" s="2">
        <v>0</v>
      </c>
      <c r="R131" s="2">
        <v>0</v>
      </c>
      <c r="S131" s="2">
        <v>0</v>
      </c>
      <c r="T131" s="2">
        <f>+IF(S131&gt;R131,S131,R131)</f>
        <v>0</v>
      </c>
      <c r="U131" s="2" t="e">
        <f>+((P131-T131)/#REF!)*30</f>
        <v>#REF!</v>
      </c>
      <c r="V131" s="2" t="e">
        <f>+((P131-T131+Q131)/#REF!)*30</f>
        <v>#REF!</v>
      </c>
      <c r="W131" s="2">
        <v>0</v>
      </c>
      <c r="X131" s="9">
        <v>1</v>
      </c>
      <c r="Y131" s="11">
        <f>+((P131-T131+Q131+X131)/M131)*30</f>
        <v>31.304347826086957</v>
      </c>
      <c r="Z131" s="5">
        <v>1</v>
      </c>
      <c r="AA131" s="46"/>
      <c r="AB131" s="74">
        <f>VLOOKUP(B131,[2]Hoja1!$A$2:$C$9041,3,FALSE)</f>
        <v>684.18</v>
      </c>
      <c r="AC131" s="76">
        <f>VLOOKUP(B131,'[3]listado de producto'!$A$7:$F$7046,6,FALSE)</f>
        <v>8</v>
      </c>
      <c r="AG131" s="58">
        <v>126.03</v>
      </c>
      <c r="AH131" s="48">
        <f>+P131*AG131</f>
        <v>378.09000000000003</v>
      </c>
      <c r="AI131" s="48" t="e">
        <f>+AG131*#REF!</f>
        <v>#REF!</v>
      </c>
      <c r="AK131" s="44" t="e">
        <f>+IF(OR(#REF!="A",#REF!="B",#REF!="C",O131="A",O131="B",O131="C"),_xlfn.CEILING.PRECISE(#REF!*0.5,Z131),"0")</f>
        <v>#REF!</v>
      </c>
      <c r="AL131" t="e">
        <f>+AK131*AG131</f>
        <v>#REF!</v>
      </c>
      <c r="AM131" s="51" t="e">
        <f>+IF(OR(#REF!="A",#REF!="B",#REF!="C",O131="A",O131="B",O131="C"),_xlfn.CEILING.PRECISE(#REF!*0.7,Z131),"0")</f>
        <v>#REF!</v>
      </c>
      <c r="AN131" s="48" t="e">
        <f>+AM131*AG131</f>
        <v>#REF!</v>
      </c>
      <c r="AO131" s="44" t="e">
        <f>+IF(OR(#REF!="A",#REF!="B",#REF!="C",O131="A",O131="B",O131="C"),_xlfn.CEILING.PRECISE(#REF!*1,Z131),"0")</f>
        <v>#REF!</v>
      </c>
      <c r="AP131" s="48" t="e">
        <f>+AO131*$AG131</f>
        <v>#REF!</v>
      </c>
      <c r="AQ131" s="48" t="e">
        <f>+IF(OR(#REF!="A",#REF!="B",#REF!="C",O131="A",O131="B",O131="C"),_xlfn.CEILING.PRECISE(#REF!*1.33,Z131),"0")</f>
        <v>#REF!</v>
      </c>
      <c r="AR131" s="48" t="e">
        <f>+AQ131*$AG131</f>
        <v>#REF!</v>
      </c>
      <c r="AS131" s="48" t="e">
        <f>+#REF!*AG131</f>
        <v>#REF!</v>
      </c>
      <c r="AU131" s="52" t="e">
        <f>+AT131*#REF!</f>
        <v>#REF!</v>
      </c>
      <c r="AV131" s="52">
        <f>+AT131*M131</f>
        <v>0</v>
      </c>
      <c r="AW131" t="b">
        <f>+P131&gt;=T131</f>
        <v>1</v>
      </c>
    </row>
    <row r="132" spans="1:52" ht="12.75" customHeight="1" x14ac:dyDescent="0.2">
      <c r="B132" s="79">
        <v>110129</v>
      </c>
      <c r="C132" s="1"/>
      <c r="D132" s="32" t="s">
        <v>656</v>
      </c>
      <c r="E132" s="47" t="str">
        <f>VLOOKUP(B132,[1]Análisis!$B$3:$F$2141,5,FALSE)</f>
        <v>Local</v>
      </c>
      <c r="F132" s="3">
        <v>0</v>
      </c>
      <c r="G132" s="3">
        <v>0</v>
      </c>
      <c r="H132" s="3">
        <v>0</v>
      </c>
      <c r="I132" s="3">
        <v>100</v>
      </c>
      <c r="J132" s="3">
        <f>VLOOKUP(B132,'Vta + Mov 80'!$A$3:$B$703,2,FALSE)</f>
        <v>0</v>
      </c>
      <c r="K132" s="3">
        <v>0</v>
      </c>
      <c r="L132" s="3">
        <f>VLOOKUP(B132,'Vta + Mov 80'!$A$3:$D$703,4,FALSE)</f>
        <v>0</v>
      </c>
      <c r="M132" s="7">
        <f>+AVERAGE(F132:K132)</f>
        <v>16.666666666666668</v>
      </c>
      <c r="N132" s="62">
        <f>+COUNTIF(F132:K132,"&gt;0")</f>
        <v>1</v>
      </c>
      <c r="O132" s="62" t="str">
        <f>+IF(N132&gt;=6,"A",IF(N132&gt;=5,"B",IF(N132&gt;=4,"C","F")))</f>
        <v>F</v>
      </c>
      <c r="P132" s="7">
        <v>0</v>
      </c>
      <c r="Q132" s="2">
        <v>0</v>
      </c>
      <c r="R132" s="2">
        <v>0</v>
      </c>
      <c r="S132" s="2">
        <v>0</v>
      </c>
      <c r="T132" s="2">
        <f>+IF(S132&gt;R132,S132,R132)</f>
        <v>0</v>
      </c>
      <c r="U132" s="2" t="e">
        <f>+((P132-T132)/#REF!)*30</f>
        <v>#REF!</v>
      </c>
      <c r="V132" s="2" t="e">
        <f>+((P132-T132+Q132)/#REF!)*30</f>
        <v>#REF!</v>
      </c>
      <c r="W132" s="2">
        <v>0</v>
      </c>
      <c r="X132" s="9"/>
      <c r="Y132" s="11">
        <f>+((P132-T132+Q132+X132)/M132)*30</f>
        <v>0</v>
      </c>
      <c r="Z132" s="5" t="e">
        <v>#N/A</v>
      </c>
      <c r="AA132" s="46"/>
      <c r="AB132" s="74">
        <f>VLOOKUP(B132,[2]Hoja1!$A$2:$C$9041,3,FALSE)</f>
        <v>140</v>
      </c>
      <c r="AC132" s="76" t="e">
        <f>VLOOKUP(B132,'[3]listado de producto'!$A$7:$F$7046,6,FALSE)</f>
        <v>#N/A</v>
      </c>
      <c r="AG132" s="58">
        <v>82.63</v>
      </c>
      <c r="AH132" s="48">
        <f>+P132*AG132</f>
        <v>0</v>
      </c>
      <c r="AI132" s="48" t="e">
        <f>+AG132*#REF!</f>
        <v>#REF!</v>
      </c>
      <c r="AK132" s="44" t="e">
        <f>+IF(OR(#REF!="A",#REF!="B",#REF!="C",O132="A",O132="B",O132="C"),_xlfn.CEILING.PRECISE(#REF!*0.5,Z132),"0")</f>
        <v>#REF!</v>
      </c>
      <c r="AL132" t="e">
        <f>+AK132*AG132</f>
        <v>#REF!</v>
      </c>
      <c r="AM132" s="51" t="e">
        <f>+IF(OR(#REF!="A",#REF!="B",#REF!="C",O132="A",O132="B",O132="C"),_xlfn.CEILING.PRECISE(#REF!*0.7,Z132),"0")</f>
        <v>#REF!</v>
      </c>
      <c r="AN132" s="48" t="e">
        <f>+AM132*AG132</f>
        <v>#REF!</v>
      </c>
      <c r="AO132" s="44" t="e">
        <f>+IF(OR(#REF!="A",#REF!="B",#REF!="C",O132="A",O132="B",O132="C"),_xlfn.CEILING.PRECISE(#REF!*1,Z132),"0")</f>
        <v>#REF!</v>
      </c>
      <c r="AP132" s="48" t="e">
        <f>+AO132*$AG132</f>
        <v>#REF!</v>
      </c>
      <c r="AQ132" s="48" t="e">
        <f>+IF(OR(#REF!="A",#REF!="B",#REF!="C",O132="A",O132="B",O132="C"),_xlfn.CEILING.PRECISE(#REF!*1.33,Z132),"0")</f>
        <v>#REF!</v>
      </c>
      <c r="AR132" s="48" t="e">
        <f>+AQ132*$AG132</f>
        <v>#REF!</v>
      </c>
      <c r="AS132" s="48" t="e">
        <f>+#REF!*AG132</f>
        <v>#REF!</v>
      </c>
      <c r="AT132" s="58">
        <v>4.4000000000000004</v>
      </c>
      <c r="AU132" s="52" t="e">
        <f>+AT132*#REF!</f>
        <v>#REF!</v>
      </c>
      <c r="AV132" s="52">
        <f>+AT132*M132</f>
        <v>73.333333333333343</v>
      </c>
      <c r="AW132" t="b">
        <f>+P132&gt;=T132</f>
        <v>1</v>
      </c>
      <c r="AX132" s="78">
        <f>X132*AB132</f>
        <v>0</v>
      </c>
    </row>
    <row r="133" spans="1:52" ht="12.75" customHeight="1" x14ac:dyDescent="0.2">
      <c r="A133" s="53"/>
      <c r="B133" s="79">
        <v>110130</v>
      </c>
      <c r="C133" s="1"/>
      <c r="D133" s="32" t="s">
        <v>410</v>
      </c>
      <c r="E133" s="47" t="str">
        <f>VLOOKUP(B133,[1]Análisis!$B$3:$F$2141,5,FALSE)</f>
        <v>Local</v>
      </c>
      <c r="F133" s="3">
        <v>4</v>
      </c>
      <c r="G133" s="3">
        <v>0</v>
      </c>
      <c r="H133" s="3">
        <v>0</v>
      </c>
      <c r="I133" s="3">
        <v>0</v>
      </c>
      <c r="J133" s="3">
        <f>VLOOKUP(B133,'Vta + Mov 80'!$A$3:$B$703,2,FALSE)</f>
        <v>0</v>
      </c>
      <c r="K133" s="3">
        <v>0</v>
      </c>
      <c r="L133" s="3">
        <f>VLOOKUP(B133,'Vta + Mov 80'!$A$3:$D$703,4,FALSE)</f>
        <v>0</v>
      </c>
      <c r="M133" s="7">
        <f>+AVERAGE(F133:K133)</f>
        <v>0.66666666666666663</v>
      </c>
      <c r="N133" s="62">
        <f>+COUNTIF(F133:K133,"&gt;0")</f>
        <v>1</v>
      </c>
      <c r="O133" s="62" t="str">
        <f>+IF(N133&gt;=6,"A",IF(N133&gt;=5,"B",IF(N133&gt;=4,"C","F")))</f>
        <v>F</v>
      </c>
      <c r="P133" s="7">
        <v>0</v>
      </c>
      <c r="Q133" s="2">
        <v>0</v>
      </c>
      <c r="R133" s="2">
        <v>0</v>
      </c>
      <c r="S133" s="2">
        <v>0</v>
      </c>
      <c r="T133" s="2">
        <f>+IF(S133&gt;R133,S133,R133)</f>
        <v>0</v>
      </c>
      <c r="U133" s="2" t="e">
        <f>+((P133-T133)/#REF!)*30</f>
        <v>#REF!</v>
      </c>
      <c r="V133" s="2" t="e">
        <f>+((P133-T133+Q133)/#REF!)*30</f>
        <v>#REF!</v>
      </c>
      <c r="W133" s="2">
        <v>0</v>
      </c>
      <c r="X133" s="9"/>
      <c r="Y133" s="11">
        <f>+((P133-T133+Q133+X133)/M133)*30</f>
        <v>0</v>
      </c>
      <c r="Z133" s="5" t="e">
        <v>#N/A</v>
      </c>
      <c r="AA133" s="46"/>
      <c r="AB133" s="74">
        <f>VLOOKUP(B133,[2]Hoja1!$A$2:$C$9041,3,FALSE)</f>
        <v>140</v>
      </c>
      <c r="AC133" s="76" t="e">
        <f>VLOOKUP(B133,'[3]listado de producto'!$A$7:$F$7046,6,FALSE)</f>
        <v>#N/A</v>
      </c>
      <c r="AG133" s="58">
        <v>81.52</v>
      </c>
      <c r="AH133" s="48">
        <f>+P133*AG133</f>
        <v>0</v>
      </c>
      <c r="AI133" s="48" t="e">
        <f>+AG133*#REF!</f>
        <v>#REF!</v>
      </c>
      <c r="AK133" s="44" t="e">
        <f>+IF(OR(#REF!="A",#REF!="B",#REF!="C",O133="A",O133="B",O133="C"),_xlfn.CEILING.PRECISE(#REF!*0.5,Z133),"0")</f>
        <v>#REF!</v>
      </c>
      <c r="AL133" t="e">
        <f>+AK133*AG133</f>
        <v>#REF!</v>
      </c>
      <c r="AM133" s="51" t="e">
        <f>+IF(OR(#REF!="A",#REF!="B",#REF!="C",O133="A",O133="B",O133="C"),_xlfn.CEILING.PRECISE(#REF!*0.7,Z133),"0")</f>
        <v>#REF!</v>
      </c>
      <c r="AN133" s="48" t="e">
        <f>+AM133*AG133</f>
        <v>#REF!</v>
      </c>
      <c r="AO133" s="44" t="e">
        <f>+IF(OR(#REF!="A",#REF!="B",#REF!="C",O133="A",O133="B",O133="C"),_xlfn.CEILING.PRECISE(#REF!*1,Z133),"0")</f>
        <v>#REF!</v>
      </c>
      <c r="AP133" s="48" t="e">
        <f>+AO133*$AG133</f>
        <v>#REF!</v>
      </c>
      <c r="AQ133" s="48" t="e">
        <f>+IF(OR(#REF!="A",#REF!="B",#REF!="C",O133="A",O133="B",O133="C"),_xlfn.CEILING.PRECISE(#REF!*1.33,Z133),"0")</f>
        <v>#REF!</v>
      </c>
      <c r="AR133" s="48" t="e">
        <f>+AQ133*$AG133</f>
        <v>#REF!</v>
      </c>
      <c r="AS133" s="48" t="e">
        <f>+#REF!*AG133</f>
        <v>#REF!</v>
      </c>
      <c r="AT133" s="58">
        <v>3</v>
      </c>
      <c r="AU133" s="52" t="e">
        <f>+AT133*#REF!</f>
        <v>#REF!</v>
      </c>
      <c r="AV133" s="52">
        <f>+AT133*M133</f>
        <v>2</v>
      </c>
      <c r="AW133" t="b">
        <f>+P133&gt;=T133</f>
        <v>1</v>
      </c>
      <c r="AX133" s="78">
        <f>X133*AB133</f>
        <v>0</v>
      </c>
    </row>
    <row r="134" spans="1:52" ht="12.75" customHeight="1" x14ac:dyDescent="0.2">
      <c r="B134" s="79">
        <v>3389</v>
      </c>
      <c r="C134" s="1"/>
      <c r="D134" s="32" t="s">
        <v>212</v>
      </c>
      <c r="E134" s="47" t="str">
        <f>VLOOKUP(B134,[1]Análisis!$B$3:$F$2141,5,FALSE)</f>
        <v>Key</v>
      </c>
      <c r="F134" s="3">
        <v>46</v>
      </c>
      <c r="G134" s="3">
        <v>8</v>
      </c>
      <c r="H134" s="3">
        <v>20</v>
      </c>
      <c r="I134" s="3">
        <v>14</v>
      </c>
      <c r="J134" s="3">
        <f>VLOOKUP(B134,'Vta + Mov 80'!$A$3:$B$703,2,FALSE)</f>
        <v>35</v>
      </c>
      <c r="K134" s="3">
        <v>35</v>
      </c>
      <c r="L134" s="3">
        <f>VLOOKUP(B134,'Vta + Mov 80'!$A$3:$D$703,4,FALSE)</f>
        <v>6</v>
      </c>
      <c r="M134" s="7">
        <f>+AVERAGE(F134:K134)</f>
        <v>26.333333333333332</v>
      </c>
      <c r="N134" s="62">
        <f>+COUNTIF(F134:K134,"&gt;0")</f>
        <v>6</v>
      </c>
      <c r="O134" s="62" t="str">
        <f>+IF(N134&gt;=6,"A",IF(N134&gt;=5,"B",IF(N134&gt;=4,"C","F")))</f>
        <v>A</v>
      </c>
      <c r="P134" s="7">
        <v>0</v>
      </c>
      <c r="Q134" s="2">
        <v>19</v>
      </c>
      <c r="R134" s="2">
        <v>0</v>
      </c>
      <c r="S134" s="2">
        <v>11</v>
      </c>
      <c r="T134" s="2">
        <f>+IF(S134&gt;R134,S134,R134)</f>
        <v>11</v>
      </c>
      <c r="U134" s="2" t="e">
        <f>+((P134-T134)/#REF!)*30</f>
        <v>#REF!</v>
      </c>
      <c r="V134" s="2" t="e">
        <f>+((P134-T134+Q134)/#REF!)*30</f>
        <v>#REF!</v>
      </c>
      <c r="W134" s="2">
        <v>0</v>
      </c>
      <c r="X134" s="9">
        <v>14</v>
      </c>
      <c r="Y134" s="11">
        <f>+((P134-T134+Q134+X134)/M134)*30</f>
        <v>25.063291139240505</v>
      </c>
      <c r="Z134" s="5">
        <v>1</v>
      </c>
      <c r="AA134" s="46"/>
      <c r="AB134" s="74">
        <f>VLOOKUP(B134,[2]Hoja1!$A$2:$C$9041,3,FALSE)</f>
        <v>720.59</v>
      </c>
      <c r="AC134" s="76">
        <f>VLOOKUP(B134,'[3]listado de producto'!$A$7:$F$7046,6,FALSE)</f>
        <v>8</v>
      </c>
      <c r="AG134" s="58">
        <v>322.04998779296898</v>
      </c>
      <c r="AH134" s="48">
        <f>+P134*AG134</f>
        <v>0</v>
      </c>
      <c r="AI134" s="48" t="e">
        <f>+AG134*#REF!</f>
        <v>#REF!</v>
      </c>
      <c r="AK134" s="44" t="e">
        <f>+IF(OR(#REF!="A",#REF!="B",#REF!="C",O134="A",O134="B",O134="C"),_xlfn.CEILING.PRECISE(#REF!*0.5,Z134),"0")</f>
        <v>#REF!</v>
      </c>
      <c r="AL134" t="e">
        <f>+AK134*AG134</f>
        <v>#REF!</v>
      </c>
      <c r="AM134" s="51" t="e">
        <f>+IF(OR(#REF!="A",#REF!="B",#REF!="C",O134="A",O134="B",O134="C"),_xlfn.CEILING.PRECISE(#REF!*0.7,Z134),"0")</f>
        <v>#REF!</v>
      </c>
      <c r="AN134" s="48" t="e">
        <f>+AM134*AG134</f>
        <v>#REF!</v>
      </c>
      <c r="AO134" s="44" t="e">
        <f>+IF(OR(#REF!="A",#REF!="B",#REF!="C",O134="A",O134="B",O134="C"),_xlfn.CEILING.PRECISE(#REF!*1,Z134),"0")</f>
        <v>#REF!</v>
      </c>
      <c r="AP134" s="48" t="e">
        <f>+AO134*$AG134</f>
        <v>#REF!</v>
      </c>
      <c r="AQ134" s="48" t="e">
        <f>+IF(OR(#REF!="A",#REF!="B",#REF!="C",O134="A",O134="B",O134="C"),_xlfn.CEILING.PRECISE(#REF!*1.33,Z134),"0")</f>
        <v>#REF!</v>
      </c>
      <c r="AR134" s="48" t="e">
        <f>+AQ134*$AG134</f>
        <v>#REF!</v>
      </c>
      <c r="AS134" s="48" t="e">
        <f>+#REF!*AG134</f>
        <v>#REF!</v>
      </c>
      <c r="AU134" s="52" t="e">
        <f>+AT134*#REF!</f>
        <v>#REF!</v>
      </c>
      <c r="AV134" s="52">
        <f>+AT134*M134</f>
        <v>0</v>
      </c>
      <c r="AW134" t="b">
        <f>+P134&gt;=T134</f>
        <v>0</v>
      </c>
      <c r="AZ134" s="49">
        <f>VLOOKUP(B134,'[4]OrdenCompra (51)'!$A$2:$K$78,11,FALSE)</f>
        <v>14</v>
      </c>
    </row>
    <row r="135" spans="1:52" ht="12.75" customHeight="1" x14ac:dyDescent="0.2">
      <c r="B135" s="79">
        <v>588</v>
      </c>
      <c r="C135" s="1"/>
      <c r="D135" s="32" t="s">
        <v>52</v>
      </c>
      <c r="E135" s="47" t="str">
        <f>VLOOKUP(B135,[1]Análisis!$B$3:$F$2141,5,FALSE)</f>
        <v>Key</v>
      </c>
      <c r="F135" s="3">
        <v>2</v>
      </c>
      <c r="G135" s="3">
        <v>4</v>
      </c>
      <c r="H135" s="3">
        <v>4</v>
      </c>
      <c r="I135" s="3">
        <v>6</v>
      </c>
      <c r="J135" s="3">
        <f>VLOOKUP(B135,'Vta + Mov 80'!$A$3:$B$703,2,FALSE)</f>
        <v>17</v>
      </c>
      <c r="K135" s="3">
        <v>0</v>
      </c>
      <c r="L135" s="3">
        <f>VLOOKUP(B135,'Vta + Mov 80'!$A$3:$D$703,4,FALSE)</f>
        <v>0</v>
      </c>
      <c r="M135" s="7">
        <f>+AVERAGE(F135:K135)</f>
        <v>5.5</v>
      </c>
      <c r="N135" s="62">
        <f>+COUNTIF(F135:K135,"&gt;0")</f>
        <v>5</v>
      </c>
      <c r="O135" s="62" t="str">
        <f>+IF(N135&gt;=6,"A",IF(N135&gt;=5,"B",IF(N135&gt;=4,"C","F")))</f>
        <v>B</v>
      </c>
      <c r="P135" s="7">
        <v>11</v>
      </c>
      <c r="Q135" s="2">
        <v>4</v>
      </c>
      <c r="R135" s="2">
        <v>11</v>
      </c>
      <c r="S135" s="2">
        <v>11</v>
      </c>
      <c r="T135" s="2">
        <f>+IF(S135&gt;R135,S135,R135)</f>
        <v>11</v>
      </c>
      <c r="U135" s="2" t="e">
        <f>+((P135-T135)/#REF!)*30</f>
        <v>#REF!</v>
      </c>
      <c r="V135" s="2" t="e">
        <f>+((P135-T135+Q135)/#REF!)*30</f>
        <v>#REF!</v>
      </c>
      <c r="W135" s="2">
        <v>0</v>
      </c>
      <c r="X135" s="9"/>
      <c r="Y135" s="11">
        <f>+((P135-T135+Q135+X135)/M135)*30</f>
        <v>21.81818181818182</v>
      </c>
      <c r="Z135" s="5">
        <v>4</v>
      </c>
      <c r="AA135" s="80"/>
      <c r="AB135" s="74">
        <f>VLOOKUP(B135,[2]Hoja1!$A$2:$C$9041,3,FALSE)</f>
        <v>172.25</v>
      </c>
      <c r="AC135" s="76">
        <f>VLOOKUP(B135,'[3]listado de producto'!$A$7:$F$7046,6,FALSE)</f>
        <v>8</v>
      </c>
      <c r="AG135" s="58">
        <v>1525.72</v>
      </c>
      <c r="AH135" s="48">
        <f>+P135*AG135</f>
        <v>16782.920000000002</v>
      </c>
      <c r="AI135" s="48" t="e">
        <f>+AG135*#REF!</f>
        <v>#REF!</v>
      </c>
      <c r="AK135" s="44" t="e">
        <f>+IF(OR(#REF!="A",#REF!="B",#REF!="C",O135="A",O135="B",O135="C"),_xlfn.CEILING.PRECISE(#REF!*0.5,Z135),"0")</f>
        <v>#REF!</v>
      </c>
      <c r="AL135" t="e">
        <f>+AK135*AG135</f>
        <v>#REF!</v>
      </c>
      <c r="AM135" s="51" t="e">
        <f>+IF(OR(#REF!="A",#REF!="B",#REF!="C",O135="A",O135="B",O135="C"),_xlfn.CEILING.PRECISE(#REF!*0.7,Z135),"0")</f>
        <v>#REF!</v>
      </c>
      <c r="AN135" s="48" t="e">
        <f>+AM135*AG135</f>
        <v>#REF!</v>
      </c>
      <c r="AO135" s="44" t="e">
        <f>+IF(OR(#REF!="A",#REF!="B",#REF!="C",O135="A",O135="B",O135="C"),_xlfn.CEILING.PRECISE(#REF!*1,Z135),"0")</f>
        <v>#REF!</v>
      </c>
      <c r="AP135" s="48" t="e">
        <f>+AO135*$AG135</f>
        <v>#REF!</v>
      </c>
      <c r="AQ135" s="48" t="e">
        <f>+IF(OR(#REF!="A",#REF!="B",#REF!="C",O135="A",O135="B",O135="C"),_xlfn.CEILING.PRECISE(#REF!*1.33,Z135),"0")</f>
        <v>#REF!</v>
      </c>
      <c r="AR135" s="48" t="e">
        <f>+AQ135*$AG135</f>
        <v>#REF!</v>
      </c>
      <c r="AS135" s="48" t="e">
        <f>+#REF!*AG135</f>
        <v>#REF!</v>
      </c>
      <c r="AU135" s="52" t="e">
        <f>+AT135*#REF!</f>
        <v>#REF!</v>
      </c>
      <c r="AV135" s="52">
        <f>+AT135*M135</f>
        <v>0</v>
      </c>
      <c r="AW135" t="b">
        <f>+P135&gt;=T135</f>
        <v>1</v>
      </c>
      <c r="AX135" s="78">
        <f>X135*AB135</f>
        <v>0</v>
      </c>
    </row>
    <row r="136" spans="1:52" ht="12.75" customHeight="1" x14ac:dyDescent="0.2">
      <c r="A136" s="53" t="s">
        <v>672</v>
      </c>
      <c r="B136" s="79">
        <v>110160</v>
      </c>
      <c r="C136" s="1"/>
      <c r="D136" s="32" t="s">
        <v>736</v>
      </c>
      <c r="E136" s="47" t="str">
        <f>VLOOKUP(B136,[1]Análisis!$B$3:$F$2141,5,FALSE)</f>
        <v>Local</v>
      </c>
      <c r="F136" s="3">
        <v>300</v>
      </c>
      <c r="G136" s="3">
        <v>0</v>
      </c>
      <c r="H136" s="3">
        <v>150</v>
      </c>
      <c r="I136" s="3">
        <v>0</v>
      </c>
      <c r="J136" s="3">
        <f>VLOOKUP(B136,'Vta + Mov 80'!$A$3:$B$703,2,FALSE)</f>
        <v>400</v>
      </c>
      <c r="K136" s="3">
        <v>0</v>
      </c>
      <c r="L136" s="3">
        <f>VLOOKUP(B136,'Vta + Mov 80'!$A$3:$D$703,4,FALSE)</f>
        <v>0</v>
      </c>
      <c r="M136" s="7">
        <f>+AVERAGE(F136:K136)</f>
        <v>141.66666666666666</v>
      </c>
      <c r="N136" s="62">
        <f>+COUNTIF(F136:K136,"&gt;0")</f>
        <v>3</v>
      </c>
      <c r="O136" s="62" t="str">
        <f>+IF(N136&gt;=6,"A",IF(N136&gt;=5,"B",IF(N136&gt;=4,"C","F")))</f>
        <v>F</v>
      </c>
      <c r="P136" s="7">
        <v>0</v>
      </c>
      <c r="Q136" s="2">
        <v>0</v>
      </c>
      <c r="R136" s="2">
        <v>0</v>
      </c>
      <c r="S136" s="2">
        <v>0</v>
      </c>
      <c r="T136" s="2">
        <f>+IF(S136&gt;R136,S136,R136)</f>
        <v>0</v>
      </c>
      <c r="U136" s="2" t="e">
        <f>+((P136-T136)/#REF!)*30</f>
        <v>#REF!</v>
      </c>
      <c r="V136" s="2" t="e">
        <f>+((P136-T136+Q136)/#REF!)*30</f>
        <v>#REF!</v>
      </c>
      <c r="W136" s="2">
        <v>0</v>
      </c>
      <c r="X136" s="9"/>
      <c r="Y136" s="11">
        <f>+((P136-T136+Q136+X136)/M136)*30</f>
        <v>0</v>
      </c>
      <c r="Z136" s="5" t="e">
        <v>#N/A</v>
      </c>
      <c r="AA136" s="83"/>
      <c r="AB136" s="74">
        <f>VLOOKUP(B136,[2]Hoja1!$A$2:$C$9041,3,FALSE)</f>
        <v>6.3000001907348597</v>
      </c>
      <c r="AC136" s="76" t="e">
        <f>VLOOKUP(B136,'[3]listado de producto'!$A$7:$F$7046,6,FALSE)</f>
        <v>#N/A</v>
      </c>
      <c r="AG136" s="58">
        <v>203.71</v>
      </c>
      <c r="AH136" s="48">
        <f>+P136*AG136</f>
        <v>0</v>
      </c>
      <c r="AI136" s="48" t="e">
        <f>+AG136*#REF!</f>
        <v>#REF!</v>
      </c>
      <c r="AK136" s="44" t="e">
        <f>+IF(OR(#REF!="A",#REF!="B",#REF!="C",O136="A",O136="B",O136="C"),_xlfn.CEILING.PRECISE(#REF!*0.5,Z136),"0")</f>
        <v>#REF!</v>
      </c>
      <c r="AL136" t="e">
        <f>+AK136*AG136</f>
        <v>#REF!</v>
      </c>
      <c r="AM136" s="51" t="e">
        <f>+IF(OR(#REF!="A",#REF!="B",#REF!="C",O136="A",O136="B",O136="C"),_xlfn.CEILING.PRECISE(#REF!*0.7,Z136),"0")</f>
        <v>#REF!</v>
      </c>
      <c r="AN136" s="48" t="e">
        <f>+AM136*AG136</f>
        <v>#REF!</v>
      </c>
      <c r="AO136" s="44" t="e">
        <f>+IF(OR(#REF!="A",#REF!="B",#REF!="C",O136="A",O136="B",O136="C"),_xlfn.CEILING.PRECISE(#REF!*1,Z136),"0")</f>
        <v>#REF!</v>
      </c>
      <c r="AP136" s="48" t="e">
        <f>+AO136*$AG136</f>
        <v>#REF!</v>
      </c>
      <c r="AQ136" s="48" t="e">
        <f>+IF(OR(#REF!="A",#REF!="B",#REF!="C",O136="A",O136="B",O136="C"),_xlfn.CEILING.PRECISE(#REF!*1.33,Z136),"0")</f>
        <v>#REF!</v>
      </c>
      <c r="AR136" s="48" t="e">
        <f>+AQ136*$AG136</f>
        <v>#REF!</v>
      </c>
      <c r="AS136" s="48" t="e">
        <f>+#REF!*AG136</f>
        <v>#REF!</v>
      </c>
      <c r="AU136" s="52" t="e">
        <f>+AT136*#REF!</f>
        <v>#REF!</v>
      </c>
      <c r="AV136" s="52">
        <f>+AT136*M136</f>
        <v>0</v>
      </c>
      <c r="AW136" t="b">
        <f>+P136&gt;=T136</f>
        <v>1</v>
      </c>
    </row>
    <row r="137" spans="1:52" ht="12.75" customHeight="1" x14ac:dyDescent="0.2">
      <c r="B137" s="79">
        <v>4850</v>
      </c>
      <c r="C137" s="1"/>
      <c r="D137" s="32" t="s">
        <v>238</v>
      </c>
      <c r="E137" s="47" t="str">
        <f>VLOOKUP(B137,[1]Análisis!$B$3:$F$2141,5,FALSE)</f>
        <v>Key</v>
      </c>
      <c r="F137" s="3">
        <v>54</v>
      </c>
      <c r="G137" s="3">
        <v>0</v>
      </c>
      <c r="H137" s="3">
        <v>10</v>
      </c>
      <c r="I137" s="3">
        <v>0</v>
      </c>
      <c r="J137" s="3">
        <f>VLOOKUP(B137,'Vta + Mov 80'!$A$3:$B$703,2,FALSE)</f>
        <v>26</v>
      </c>
      <c r="K137" s="3">
        <v>17</v>
      </c>
      <c r="L137" s="3">
        <f>VLOOKUP(B137,'Vta + Mov 80'!$A$3:$D$703,4,FALSE)</f>
        <v>6</v>
      </c>
      <c r="M137" s="7">
        <f>+AVERAGE(F137:K137)</f>
        <v>17.833333333333332</v>
      </c>
      <c r="N137" s="62">
        <f>+COUNTIF(F137:K137,"&gt;0")</f>
        <v>4</v>
      </c>
      <c r="O137" s="62" t="str">
        <f>+IF(N137&gt;=6,"A",IF(N137&gt;=5,"B",IF(N137&gt;=4,"C","F")))</f>
        <v>C</v>
      </c>
      <c r="P137" s="7">
        <v>14</v>
      </c>
      <c r="Q137" s="2">
        <v>0</v>
      </c>
      <c r="R137" s="2">
        <v>0</v>
      </c>
      <c r="S137" s="2">
        <v>0</v>
      </c>
      <c r="T137" s="2">
        <f>+IF(S137&gt;R137,S137,R137)</f>
        <v>0</v>
      </c>
      <c r="U137" s="2" t="e">
        <f>+((P137-T137)/#REF!)*30</f>
        <v>#REF!</v>
      </c>
      <c r="V137" s="2" t="e">
        <f>+((P137-T137+Q137)/#REF!)*30</f>
        <v>#REF!</v>
      </c>
      <c r="W137" s="2">
        <v>0</v>
      </c>
      <c r="X137" s="9"/>
      <c r="Y137" s="11">
        <f>+((P137-T137+Q137+X137)/M137)*30</f>
        <v>23.55140186915888</v>
      </c>
      <c r="Z137" s="5">
        <v>24</v>
      </c>
      <c r="AA137" s="46"/>
      <c r="AB137" s="74">
        <f>VLOOKUP(B137,[2]Hoja1!$A$2:$C$9041,3,FALSE)</f>
        <v>22.23</v>
      </c>
      <c r="AC137" s="76">
        <f>VLOOKUP(B137,'[3]listado de producto'!$A$7:$F$7046,6,FALSE)</f>
        <v>8</v>
      </c>
      <c r="AG137" s="58">
        <v>101.94000244140599</v>
      </c>
      <c r="AH137" s="48">
        <f>+P137*AG137</f>
        <v>1427.1600341796839</v>
      </c>
      <c r="AI137" s="48" t="e">
        <f>+AG137*#REF!</f>
        <v>#REF!</v>
      </c>
      <c r="AK137" s="44" t="e">
        <f>+IF(OR(#REF!="A",#REF!="B",#REF!="C",O137="A",O137="B",O137="C"),_xlfn.CEILING.PRECISE(#REF!*0.5,Z137),"0")</f>
        <v>#REF!</v>
      </c>
      <c r="AL137" t="e">
        <f>+AK137*AG137</f>
        <v>#REF!</v>
      </c>
      <c r="AM137" s="51" t="e">
        <f>+IF(OR(#REF!="A",#REF!="B",#REF!="C",O137="A",O137="B",O137="C"),_xlfn.CEILING.PRECISE(#REF!*0.7,Z137),"0")</f>
        <v>#REF!</v>
      </c>
      <c r="AN137" s="48" t="e">
        <f>+AM137*AG137</f>
        <v>#REF!</v>
      </c>
      <c r="AO137" s="44" t="e">
        <f>+IF(OR(#REF!="A",#REF!="B",#REF!="C",O137="A",O137="B",O137="C"),_xlfn.CEILING.PRECISE(#REF!*1,Z137),"0")</f>
        <v>#REF!</v>
      </c>
      <c r="AP137" s="48" t="e">
        <f>+AO137*$AG137</f>
        <v>#REF!</v>
      </c>
      <c r="AQ137" s="48" t="e">
        <f>+IF(OR(#REF!="A",#REF!="B",#REF!="C",O137="A",O137="B",O137="C"),_xlfn.CEILING.PRECISE(#REF!*1.33,Z137),"0")</f>
        <v>#REF!</v>
      </c>
      <c r="AR137" s="48" t="e">
        <f>+AQ137*$AG137</f>
        <v>#REF!</v>
      </c>
      <c r="AS137" s="48" t="e">
        <f>+#REF!*AG137</f>
        <v>#REF!</v>
      </c>
      <c r="AU137" s="52"/>
      <c r="AV137" s="52"/>
      <c r="AW137" t="b">
        <f>+P137&gt;=T137</f>
        <v>1</v>
      </c>
    </row>
    <row r="138" spans="1:52" ht="12.75" customHeight="1" x14ac:dyDescent="0.2">
      <c r="B138" s="79">
        <v>110176</v>
      </c>
      <c r="C138" s="1"/>
      <c r="D138" s="32" t="s">
        <v>756</v>
      </c>
      <c r="E138" s="47" t="str">
        <f>VLOOKUP(B138,[1]Análisis!$B$3:$F$2141,5,FALSE)</f>
        <v>Local</v>
      </c>
      <c r="F138" s="3">
        <v>5</v>
      </c>
      <c r="G138" s="3">
        <v>0</v>
      </c>
      <c r="H138" s="3">
        <v>0</v>
      </c>
      <c r="I138" s="3">
        <v>0</v>
      </c>
      <c r="J138" s="3">
        <f>VLOOKUP(B138,'Vta + Mov 80'!$A$3:$B$703,2,FALSE)</f>
        <v>0</v>
      </c>
      <c r="K138" s="3">
        <v>0</v>
      </c>
      <c r="L138" s="3">
        <f>VLOOKUP(B138,'Vta + Mov 80'!$A$3:$D$703,4,FALSE)</f>
        <v>0</v>
      </c>
      <c r="M138" s="7">
        <f>+AVERAGE(F138:K138)</f>
        <v>0.83333333333333337</v>
      </c>
      <c r="N138" s="62">
        <f>+COUNTIF(F138:K138,"&gt;0")</f>
        <v>1</v>
      </c>
      <c r="O138" s="62" t="str">
        <f>+IF(N138&gt;=6,"A",IF(N138&gt;=5,"B",IF(N138&gt;=4,"C","F")))</f>
        <v>F</v>
      </c>
      <c r="P138" s="7">
        <v>0</v>
      </c>
      <c r="Q138" s="2">
        <v>0</v>
      </c>
      <c r="R138" s="2">
        <v>0</v>
      </c>
      <c r="S138" s="2">
        <v>0</v>
      </c>
      <c r="T138" s="2">
        <f>+IF(S138&gt;R138,S138,R138)</f>
        <v>0</v>
      </c>
      <c r="U138" s="2" t="e">
        <f>+((P138-T138)/#REF!)*30</f>
        <v>#REF!</v>
      </c>
      <c r="V138" s="2" t="e">
        <f>+((P138-T138+Q138)/#REF!)*30</f>
        <v>#REF!</v>
      </c>
      <c r="W138" s="2">
        <v>0</v>
      </c>
      <c r="X138" s="9"/>
      <c r="Y138" s="11">
        <f>+((P138-T138+Q138+X138)/M138)*30</f>
        <v>0</v>
      </c>
      <c r="Z138" s="5" t="e">
        <v>#N/A</v>
      </c>
      <c r="AA138" s="46"/>
      <c r="AB138" s="74">
        <f>VLOOKUP(B138,[2]Hoja1!$A$2:$C$9041,3,FALSE)</f>
        <v>347.42999267578102</v>
      </c>
      <c r="AC138" s="76" t="e">
        <f>VLOOKUP(B138,'[3]listado de producto'!$A$7:$F$7046,6,FALSE)</f>
        <v>#N/A</v>
      </c>
      <c r="AG138" s="58">
        <v>132.09</v>
      </c>
      <c r="AH138" s="48">
        <f>+P138*AG138</f>
        <v>0</v>
      </c>
      <c r="AI138" s="48" t="e">
        <f>+AG138*#REF!</f>
        <v>#REF!</v>
      </c>
      <c r="AK138" s="44" t="e">
        <f>+IF(OR(#REF!="A",#REF!="B",#REF!="C",O138="A",O138="B",O138="C"),_xlfn.CEILING.PRECISE(#REF!*0.5,Z138),"0")</f>
        <v>#REF!</v>
      </c>
      <c r="AL138" t="e">
        <f>+AK138*AG138</f>
        <v>#REF!</v>
      </c>
      <c r="AM138" s="51" t="e">
        <f>+IF(OR(#REF!="A",#REF!="B",#REF!="C",O138="A",O138="B",O138="C"),_xlfn.CEILING.PRECISE(#REF!*0.7,Z138),"0")</f>
        <v>#REF!</v>
      </c>
      <c r="AN138" s="48" t="e">
        <f>+AM138*AG138</f>
        <v>#REF!</v>
      </c>
      <c r="AO138" s="44" t="e">
        <f>+IF(OR(#REF!="A",#REF!="B",#REF!="C",O138="A",O138="B",O138="C"),_xlfn.CEILING.PRECISE(#REF!*1,Z138),"0")</f>
        <v>#REF!</v>
      </c>
      <c r="AP138" s="48" t="e">
        <f>+AO138*$AG138</f>
        <v>#REF!</v>
      </c>
      <c r="AQ138" s="48" t="e">
        <f>+IF(OR(#REF!="A",#REF!="B",#REF!="C",O138="A",O138="B",O138="C"),_xlfn.CEILING.PRECISE(#REF!*1.33,Z138),"0")</f>
        <v>#REF!</v>
      </c>
      <c r="AR138" s="48" t="e">
        <f>+AQ138*$AG138</f>
        <v>#REF!</v>
      </c>
      <c r="AS138" s="48" t="e">
        <f>+#REF!*AG138</f>
        <v>#REF!</v>
      </c>
      <c r="AU138" s="52" t="e">
        <f>+AT138*#REF!</f>
        <v>#REF!</v>
      </c>
      <c r="AV138" s="52">
        <f>+AT138*M138</f>
        <v>0</v>
      </c>
      <c r="AW138" t="b">
        <f>+P138&gt;=T138</f>
        <v>1</v>
      </c>
    </row>
    <row r="139" spans="1:52" ht="12.75" customHeight="1" x14ac:dyDescent="0.2">
      <c r="A139" s="53" t="s">
        <v>674</v>
      </c>
      <c r="B139" s="79">
        <v>484</v>
      </c>
      <c r="C139" s="1"/>
      <c r="D139" s="32" t="s">
        <v>43</v>
      </c>
      <c r="E139" s="47" t="str">
        <f>VLOOKUP(B139,[1]Análisis!$B$3:$F$2141,5,FALSE)</f>
        <v>Key</v>
      </c>
      <c r="F139" s="3">
        <v>28</v>
      </c>
      <c r="G139" s="3">
        <v>0</v>
      </c>
      <c r="H139" s="3">
        <v>12</v>
      </c>
      <c r="I139" s="3">
        <v>11</v>
      </c>
      <c r="J139" s="3">
        <f>VLOOKUP(B139,'Vta + Mov 80'!$A$3:$B$703,2,FALSE)</f>
        <v>17</v>
      </c>
      <c r="K139" s="3">
        <v>0</v>
      </c>
      <c r="L139" s="3">
        <f>VLOOKUP(B139,'Vta + Mov 80'!$A$3:$D$703,4,FALSE)</f>
        <v>8</v>
      </c>
      <c r="M139" s="7">
        <f>+AVERAGE(F139:K139)</f>
        <v>11.333333333333334</v>
      </c>
      <c r="N139" s="62">
        <f>+COUNTIF(F139:K139,"&gt;0")</f>
        <v>4</v>
      </c>
      <c r="O139" s="62" t="str">
        <f>+IF(N139&gt;=6,"A",IF(N139&gt;=5,"B",IF(N139&gt;=4,"C","F")))</f>
        <v>C</v>
      </c>
      <c r="P139" s="7">
        <v>7</v>
      </c>
      <c r="Q139" s="2">
        <v>5</v>
      </c>
      <c r="R139" s="2">
        <v>3</v>
      </c>
      <c r="S139" s="2">
        <v>3</v>
      </c>
      <c r="T139" s="2">
        <f>+IF(S139&gt;R139,S139,R139)</f>
        <v>3</v>
      </c>
      <c r="U139" s="2" t="e">
        <f>+((P139-T139)/#REF!)*30</f>
        <v>#REF!</v>
      </c>
      <c r="V139" s="2" t="e">
        <f>+((P139-T139+Q139)/#REF!)*30</f>
        <v>#REF!</v>
      </c>
      <c r="W139" s="2">
        <v>0</v>
      </c>
      <c r="X139" s="9"/>
      <c r="Y139" s="11">
        <f>+((P139-T139+Q139+X139)/M139)*30</f>
        <v>23.823529411764703</v>
      </c>
      <c r="Z139" s="5">
        <v>1</v>
      </c>
      <c r="AA139" s="46"/>
      <c r="AB139" s="74">
        <f>VLOOKUP(B139,[2]Hoja1!$A$2:$C$9041,3,FALSE)</f>
        <v>1995.98</v>
      </c>
      <c r="AC139" s="76">
        <f>VLOOKUP(B139,'[3]listado de producto'!$A$7:$F$7046,6,FALSE)</f>
        <v>8</v>
      </c>
      <c r="AG139" s="58">
        <v>493.62</v>
      </c>
      <c r="AH139" s="48">
        <f>+P139*AG139</f>
        <v>3455.34</v>
      </c>
      <c r="AI139" s="48" t="e">
        <f>+AG139*#REF!</f>
        <v>#REF!</v>
      </c>
      <c r="AK139" s="44" t="e">
        <f>+IF(OR(#REF!="A",#REF!="B",#REF!="C",O139="A",O139="B",O139="C"),_xlfn.CEILING.PRECISE(#REF!*0.5,Z139),"0")</f>
        <v>#REF!</v>
      </c>
      <c r="AL139" t="e">
        <f>+AK139*AG139</f>
        <v>#REF!</v>
      </c>
      <c r="AM139" s="51" t="e">
        <f>+IF(OR(#REF!="A",#REF!="B",#REF!="C",O139="A",O139="B",O139="C"),_xlfn.CEILING.PRECISE(#REF!*0.7,Z139),"0")</f>
        <v>#REF!</v>
      </c>
      <c r="AN139" s="48" t="e">
        <f>+AM139*AG139</f>
        <v>#REF!</v>
      </c>
      <c r="AO139" s="44" t="e">
        <f>+IF(OR(#REF!="A",#REF!="B",#REF!="C",O139="A",O139="B",O139="C"),_xlfn.CEILING.PRECISE(#REF!*1,Z139),"0")</f>
        <v>#REF!</v>
      </c>
      <c r="AP139" s="48" t="e">
        <f>+AO139*$AG139</f>
        <v>#REF!</v>
      </c>
      <c r="AQ139" s="48" t="e">
        <f>+IF(OR(#REF!="A",#REF!="B",#REF!="C",O139="A",O139="B",O139="C"),_xlfn.CEILING.PRECISE(#REF!*1.33,Z139),"0")</f>
        <v>#REF!</v>
      </c>
      <c r="AR139" s="48" t="e">
        <f>+AQ139*$AG139</f>
        <v>#REF!</v>
      </c>
      <c r="AS139" s="48" t="e">
        <f>+#REF!*AG139</f>
        <v>#REF!</v>
      </c>
      <c r="AT139" s="58">
        <v>22.5</v>
      </c>
      <c r="AU139" s="52" t="e">
        <f>+AT139*#REF!</f>
        <v>#REF!</v>
      </c>
      <c r="AV139" s="52">
        <f>+AT139*M139</f>
        <v>255</v>
      </c>
      <c r="AW139" t="b">
        <f>+P139&gt;=T139</f>
        <v>1</v>
      </c>
      <c r="AZ139" s="49">
        <f>VLOOKUP(B139,'[4]OrdenCompra (51)'!$A$2:$K$78,11,FALSE)</f>
        <v>5</v>
      </c>
    </row>
    <row r="140" spans="1:52" ht="12.75" customHeight="1" x14ac:dyDescent="0.2">
      <c r="B140" s="79">
        <v>110177</v>
      </c>
      <c r="C140" s="1"/>
      <c r="D140" s="32" t="s">
        <v>757</v>
      </c>
      <c r="E140" s="47" t="str">
        <f>VLOOKUP(B140,[1]Análisis!$B$3:$F$2141,5,FALSE)</f>
        <v>Local</v>
      </c>
      <c r="F140" s="3">
        <v>5</v>
      </c>
      <c r="G140" s="3">
        <v>0</v>
      </c>
      <c r="H140" s="3">
        <v>0</v>
      </c>
      <c r="I140" s="3">
        <v>0</v>
      </c>
      <c r="J140" s="3">
        <f>VLOOKUP(B140,'Vta + Mov 80'!$A$3:$B$703,2,FALSE)</f>
        <v>0</v>
      </c>
      <c r="K140" s="3">
        <v>0</v>
      </c>
      <c r="L140" s="3">
        <f>VLOOKUP(B140,'Vta + Mov 80'!$A$3:$D$703,4,FALSE)</f>
        <v>0</v>
      </c>
      <c r="M140" s="7">
        <f>+AVERAGE(F140:K140)</f>
        <v>0.83333333333333337</v>
      </c>
      <c r="N140" s="62">
        <f>+COUNTIF(F140:K140,"&gt;0")</f>
        <v>1</v>
      </c>
      <c r="O140" s="62" t="str">
        <f>+IF(N140&gt;=6,"A",IF(N140&gt;=5,"B",IF(N140&gt;=4,"C","F")))</f>
        <v>F</v>
      </c>
      <c r="P140" s="7">
        <v>0</v>
      </c>
      <c r="Q140" s="2">
        <v>0</v>
      </c>
      <c r="R140" s="2">
        <v>0</v>
      </c>
      <c r="S140" s="2">
        <v>0</v>
      </c>
      <c r="T140" s="2">
        <f>+IF(S140&gt;R140,S140,R140)</f>
        <v>0</v>
      </c>
      <c r="U140" s="2" t="e">
        <f>+((P140-T140)/#REF!)*30</f>
        <v>#REF!</v>
      </c>
      <c r="V140" s="2" t="e">
        <f>+((P140-T140+Q140)/#REF!)*30</f>
        <v>#REF!</v>
      </c>
      <c r="W140" s="2">
        <v>0</v>
      </c>
      <c r="X140" s="9"/>
      <c r="Y140" s="11">
        <f>+((P140-T140+Q140+X140)/M140)*30</f>
        <v>0</v>
      </c>
      <c r="Z140" s="5" t="e">
        <v>#N/A</v>
      </c>
      <c r="AA140" s="83"/>
      <c r="AB140" s="74">
        <f>VLOOKUP(B140,[2]Hoja1!$A$2:$C$9041,3,FALSE)</f>
        <v>230.16000366210901</v>
      </c>
      <c r="AC140" s="76" t="e">
        <f>VLOOKUP(B140,'[3]listado de producto'!$A$7:$F$7046,6,FALSE)</f>
        <v>#N/A</v>
      </c>
      <c r="AG140" s="58">
        <v>156.22999999999999</v>
      </c>
      <c r="AH140" s="48">
        <f>+P140*AG140</f>
        <v>0</v>
      </c>
      <c r="AI140" s="48" t="e">
        <f>+AG140*#REF!</f>
        <v>#REF!</v>
      </c>
      <c r="AK140" s="44" t="e">
        <f>+IF(OR(#REF!="A",#REF!="B",#REF!="C",O140="A",O140="B",O140="C"),_xlfn.CEILING.PRECISE(#REF!*0.5,Z140),"0")</f>
        <v>#REF!</v>
      </c>
      <c r="AL140" t="e">
        <f>+AK140*AG140</f>
        <v>#REF!</v>
      </c>
      <c r="AM140" s="51" t="e">
        <f>+IF(OR(#REF!="A",#REF!="B",#REF!="C",O140="A",O140="B",O140="C"),_xlfn.CEILING.PRECISE(#REF!*0.7,Z140),"0")</f>
        <v>#REF!</v>
      </c>
      <c r="AN140" s="48" t="e">
        <f>+AM140*AG140</f>
        <v>#REF!</v>
      </c>
      <c r="AO140" s="44" t="e">
        <f>+IF(OR(#REF!="A",#REF!="B",#REF!="C",O140="A",O140="B",O140="C"),_xlfn.CEILING.PRECISE(#REF!*1,Z140),"0")</f>
        <v>#REF!</v>
      </c>
      <c r="AP140" s="48" t="e">
        <f>+AO140*$AG140</f>
        <v>#REF!</v>
      </c>
      <c r="AQ140" s="48" t="e">
        <f>+IF(OR(#REF!="A",#REF!="B",#REF!="C",O140="A",O140="B",O140="C"),_xlfn.CEILING.PRECISE(#REF!*1.33,Z140),"0")</f>
        <v>#REF!</v>
      </c>
      <c r="AR140" s="48" t="e">
        <f>+AQ140*$AG140</f>
        <v>#REF!</v>
      </c>
      <c r="AS140" s="48" t="e">
        <f>+#REF!*AG140</f>
        <v>#REF!</v>
      </c>
      <c r="AT140" s="58">
        <v>1.1000000000000001</v>
      </c>
      <c r="AU140" s="52" t="e">
        <f>+AT140*#REF!</f>
        <v>#REF!</v>
      </c>
      <c r="AV140" s="52">
        <f>+AT140*M140</f>
        <v>0.91666666666666674</v>
      </c>
      <c r="AW140" t="b">
        <f>+P140&gt;=T140</f>
        <v>1</v>
      </c>
    </row>
    <row r="141" spans="1:52" ht="12.75" customHeight="1" x14ac:dyDescent="0.2">
      <c r="A141" s="53" t="s">
        <v>670</v>
      </c>
      <c r="B141" s="79">
        <v>110178</v>
      </c>
      <c r="C141" s="1"/>
      <c r="D141" s="32" t="s">
        <v>758</v>
      </c>
      <c r="E141" s="47" t="str">
        <f>VLOOKUP(B141,[1]Análisis!$B$3:$F$2141,5,FALSE)</f>
        <v>Local</v>
      </c>
      <c r="F141" s="3">
        <v>3</v>
      </c>
      <c r="G141" s="3">
        <v>0</v>
      </c>
      <c r="H141" s="3">
        <v>0</v>
      </c>
      <c r="I141" s="3">
        <v>0</v>
      </c>
      <c r="J141" s="3">
        <f>VLOOKUP(B141,'Vta + Mov 80'!$A$3:$B$703,2,FALSE)</f>
        <v>0</v>
      </c>
      <c r="K141" s="3">
        <v>0</v>
      </c>
      <c r="L141" s="3">
        <f>VLOOKUP(B141,'Vta + Mov 80'!$A$3:$D$703,4,FALSE)</f>
        <v>0</v>
      </c>
      <c r="M141" s="7">
        <f>+AVERAGE(F141:K141)</f>
        <v>0.5</v>
      </c>
      <c r="N141" s="62">
        <f>+COUNTIF(F141:K141,"&gt;0")</f>
        <v>1</v>
      </c>
      <c r="O141" s="62" t="str">
        <f>+IF(N141&gt;=6,"A",IF(N141&gt;=5,"B",IF(N141&gt;=4,"C","F")))</f>
        <v>F</v>
      </c>
      <c r="P141" s="7">
        <v>0</v>
      </c>
      <c r="Q141" s="2">
        <v>0</v>
      </c>
      <c r="R141" s="2">
        <v>0</v>
      </c>
      <c r="S141" s="2">
        <v>0</v>
      </c>
      <c r="T141" s="2">
        <f>+IF(S141&gt;R141,S141,R141)</f>
        <v>0</v>
      </c>
      <c r="U141" s="2" t="e">
        <f>+((P141-T141)/#REF!)*30</f>
        <v>#REF!</v>
      </c>
      <c r="V141" s="2" t="e">
        <f>+((P141-T141+Q141)/#REF!)*30</f>
        <v>#REF!</v>
      </c>
      <c r="W141" s="2">
        <v>0</v>
      </c>
      <c r="X141" s="9"/>
      <c r="Y141" s="11">
        <f>+((P141-T141+Q141+X141)/M141)*30</f>
        <v>0</v>
      </c>
      <c r="Z141" s="5" t="e">
        <v>#N/A</v>
      </c>
      <c r="AA141" s="83"/>
      <c r="AB141" s="74">
        <f>VLOOKUP(B141,[2]Hoja1!$A$2:$C$9041,3,FALSE)</f>
        <v>1124.80004882813</v>
      </c>
      <c r="AC141" s="76" t="e">
        <f>VLOOKUP(B141,'[3]listado de producto'!$A$7:$F$7046,6,FALSE)</f>
        <v>#N/A</v>
      </c>
      <c r="AG141" s="58">
        <v>114.4</v>
      </c>
      <c r="AH141" s="48">
        <f>+P141*AG141</f>
        <v>0</v>
      </c>
      <c r="AI141" s="48" t="e">
        <f>+AG141*#REF!</f>
        <v>#REF!</v>
      </c>
      <c r="AK141" s="44" t="e">
        <f>+IF(OR(#REF!="A",#REF!="B",#REF!="C",O141="A",O141="B",O141="C"),_xlfn.CEILING.PRECISE(#REF!*0.5,Z141),"0")</f>
        <v>#REF!</v>
      </c>
      <c r="AL141" t="e">
        <f>+AK141*AG141</f>
        <v>#REF!</v>
      </c>
      <c r="AM141" s="51" t="e">
        <f>+IF(OR(#REF!="A",#REF!="B",#REF!="C",O141="A",O141="B",O141="C"),_xlfn.CEILING.PRECISE(#REF!*0.7,Z141),"0")</f>
        <v>#REF!</v>
      </c>
      <c r="AN141" s="48" t="e">
        <f>+AM141*AG141</f>
        <v>#REF!</v>
      </c>
      <c r="AO141" s="44" t="e">
        <f>+IF(OR(#REF!="A",#REF!="B",#REF!="C",O141="A",O141="B",O141="C"),_xlfn.CEILING.PRECISE(#REF!*1,Z141),"0")</f>
        <v>#REF!</v>
      </c>
      <c r="AP141" s="48" t="e">
        <f>+AO141*$AG141</f>
        <v>#REF!</v>
      </c>
      <c r="AQ141" s="48" t="e">
        <f>+IF(OR(#REF!="A",#REF!="B",#REF!="C",O141="A",O141="B",O141="C"),_xlfn.CEILING.PRECISE(#REF!*1.33,Z141),"0")</f>
        <v>#REF!</v>
      </c>
      <c r="AR141" s="48" t="e">
        <f>+AQ141*$AG141</f>
        <v>#REF!</v>
      </c>
      <c r="AS141" s="48" t="e">
        <f>+#REF!*AG141</f>
        <v>#REF!</v>
      </c>
      <c r="AT141" s="58">
        <v>22.5</v>
      </c>
      <c r="AU141" s="52" t="e">
        <f>+AT141*#REF!</f>
        <v>#REF!</v>
      </c>
      <c r="AV141" s="52">
        <f>+AT141*M141</f>
        <v>11.25</v>
      </c>
      <c r="AW141" t="b">
        <f>+P141&gt;=T141</f>
        <v>1</v>
      </c>
    </row>
    <row r="142" spans="1:52" ht="12.75" customHeight="1" x14ac:dyDescent="0.2">
      <c r="B142" s="79">
        <v>110183</v>
      </c>
      <c r="C142" s="1"/>
      <c r="D142" s="32" t="s">
        <v>764</v>
      </c>
      <c r="E142" s="47" t="str">
        <f>VLOOKUP(B142,[1]Análisis!$B$3:$F$2141,5,FALSE)</f>
        <v>Local</v>
      </c>
      <c r="F142" s="3">
        <v>0</v>
      </c>
      <c r="G142" s="3">
        <v>0</v>
      </c>
      <c r="H142" s="3">
        <v>12</v>
      </c>
      <c r="I142" s="3">
        <v>0</v>
      </c>
      <c r="J142" s="3">
        <f>VLOOKUP(B142,'Vta + Mov 80'!$A$3:$B$703,2,FALSE)</f>
        <v>0</v>
      </c>
      <c r="K142" s="3">
        <v>0</v>
      </c>
      <c r="L142" s="3">
        <f>VLOOKUP(B142,'Vta + Mov 80'!$A$3:$D$703,4,FALSE)</f>
        <v>0</v>
      </c>
      <c r="M142" s="7">
        <f>+AVERAGE(F142:K142)</f>
        <v>2</v>
      </c>
      <c r="N142" s="62">
        <f>+COUNTIF(F142:K142,"&gt;0")</f>
        <v>1</v>
      </c>
      <c r="O142" s="62" t="str">
        <f>+IF(N142&gt;=6,"A",IF(N142&gt;=5,"B",IF(N142&gt;=4,"C","F")))</f>
        <v>F</v>
      </c>
      <c r="P142" s="7">
        <v>0</v>
      </c>
      <c r="Q142" s="2">
        <v>0</v>
      </c>
      <c r="R142" s="2">
        <v>0</v>
      </c>
      <c r="S142" s="2">
        <v>0</v>
      </c>
      <c r="T142" s="2">
        <f>+IF(S142&gt;R142,S142,R142)</f>
        <v>0</v>
      </c>
      <c r="U142" s="2" t="e">
        <f>+((P142-T142)/#REF!)*30</f>
        <v>#REF!</v>
      </c>
      <c r="V142" s="2" t="e">
        <f>+((P142-T142+Q142)/#REF!)*30</f>
        <v>#REF!</v>
      </c>
      <c r="W142" s="2">
        <v>0</v>
      </c>
      <c r="X142" s="9"/>
      <c r="Y142" s="11">
        <f>+((P142-T142+Q142+X142)/M142)*30</f>
        <v>0</v>
      </c>
      <c r="Z142" s="5" t="e">
        <v>#N/A</v>
      </c>
      <c r="AA142" s="46"/>
      <c r="AB142" s="74">
        <f>VLOOKUP(B142,[2]Hoja1!$A$2:$C$9041,3,FALSE)</f>
        <v>3428.38989257813</v>
      </c>
      <c r="AC142" s="76" t="e">
        <f>VLOOKUP(B142,'[3]listado de producto'!$A$7:$F$7046,6,FALSE)</f>
        <v>#N/A</v>
      </c>
      <c r="AG142" s="58">
        <v>456.71</v>
      </c>
      <c r="AH142" s="48">
        <f>+P142*AG142</f>
        <v>0</v>
      </c>
      <c r="AI142" s="48" t="e">
        <f>+AG142*#REF!</f>
        <v>#REF!</v>
      </c>
      <c r="AK142" s="44" t="e">
        <f>+IF(OR(#REF!="A",#REF!="B",#REF!="C",O142="A",O142="B",O142="C"),_xlfn.CEILING.PRECISE(#REF!*0.5,Z142),"0")</f>
        <v>#REF!</v>
      </c>
      <c r="AL142" t="e">
        <f>+AK142*AG142</f>
        <v>#REF!</v>
      </c>
      <c r="AM142" s="51" t="e">
        <f>+IF(OR(#REF!="A",#REF!="B",#REF!="C",O142="A",O142="B",O142="C"),_xlfn.CEILING.PRECISE(#REF!*0.7,Z142),"0")</f>
        <v>#REF!</v>
      </c>
      <c r="AN142" s="48" t="e">
        <f>+AM142*AG142</f>
        <v>#REF!</v>
      </c>
      <c r="AO142" s="44" t="e">
        <f>+IF(OR(#REF!="A",#REF!="B",#REF!="C",O142="A",O142="B",O142="C"),_xlfn.CEILING.PRECISE(#REF!*1,Z142),"0")</f>
        <v>#REF!</v>
      </c>
      <c r="AP142" s="48" t="e">
        <f>+AO142*$AG142</f>
        <v>#REF!</v>
      </c>
      <c r="AQ142" s="48" t="e">
        <f>+IF(OR(#REF!="A",#REF!="B",#REF!="C",O142="A",O142="B",O142="C"),_xlfn.CEILING.PRECISE(#REF!*1.33,Z142),"0")</f>
        <v>#REF!</v>
      </c>
      <c r="AR142" s="48" t="e">
        <f>+AQ142*$AG142</f>
        <v>#REF!</v>
      </c>
      <c r="AS142" s="48" t="e">
        <f>+#REF!*AG142</f>
        <v>#REF!</v>
      </c>
      <c r="AU142" s="52" t="e">
        <f>+AT142*#REF!</f>
        <v>#REF!</v>
      </c>
      <c r="AV142" s="52">
        <f>+AT142*M142</f>
        <v>0</v>
      </c>
      <c r="AW142" t="b">
        <f>+P142&gt;=T142</f>
        <v>1</v>
      </c>
    </row>
    <row r="143" spans="1:52" ht="12.75" customHeight="1" x14ac:dyDescent="0.2">
      <c r="B143" s="79">
        <v>5233</v>
      </c>
      <c r="C143" s="1">
        <f>VLOOKUP(B143,[1]Análisis!$B$3:$C$2141,2,FALSE)</f>
        <v>90500</v>
      </c>
      <c r="D143" s="32" t="s">
        <v>260</v>
      </c>
      <c r="E143" s="47" t="str">
        <f>VLOOKUP(B143,[1]Análisis!$B$3:$F$2141,5,FALSE)</f>
        <v>KC</v>
      </c>
      <c r="F143" s="3">
        <v>840</v>
      </c>
      <c r="G143" s="3">
        <v>656</v>
      </c>
      <c r="H143" s="3">
        <v>1245</v>
      </c>
      <c r="I143" s="3">
        <v>747</v>
      </c>
      <c r="J143" s="3">
        <f>VLOOKUP(B143,'Vta + Mov 80'!$A$3:$B$703,2,FALSE)</f>
        <v>570</v>
      </c>
      <c r="K143" s="3">
        <v>795</v>
      </c>
      <c r="L143" s="3">
        <f>VLOOKUP(B143,'Vta + Mov 80'!$A$3:$D$703,4,FALSE)</f>
        <v>359</v>
      </c>
      <c r="M143" s="7">
        <f>+AVERAGE(F143:K143)</f>
        <v>808.83333333333337</v>
      </c>
      <c r="N143" s="62">
        <f>+COUNTIF(F143:K143,"&gt;0")</f>
        <v>6</v>
      </c>
      <c r="O143" s="62" t="str">
        <f>+IF(N143&gt;=6,"A",IF(N143&gt;=5,"B",IF(N143&gt;=4,"C","F")))</f>
        <v>A</v>
      </c>
      <c r="P143" s="7">
        <v>366</v>
      </c>
      <c r="Q143" s="2">
        <v>0</v>
      </c>
      <c r="R143" s="2">
        <v>55</v>
      </c>
      <c r="S143" s="2">
        <v>55</v>
      </c>
      <c r="T143" s="2">
        <f>+IF(S143&gt;R143,S143,R143)</f>
        <v>55</v>
      </c>
      <c r="U143" s="2" t="e">
        <f>+((P143-T143)/#REF!)*30</f>
        <v>#REF!</v>
      </c>
      <c r="V143" s="2" t="e">
        <f>+((P143-T143+Q143)/#REF!)*30</f>
        <v>#REF!</v>
      </c>
      <c r="W143" s="2">
        <v>0</v>
      </c>
      <c r="X143" s="9"/>
      <c r="Y143" s="11">
        <f>+((P143-T143+Q143+X143)/M143)*30</f>
        <v>11.535132907479909</v>
      </c>
      <c r="Z143" s="5">
        <v>1</v>
      </c>
      <c r="AA143" s="46"/>
      <c r="AB143" s="74">
        <f>VLOOKUP(B143,[2]Hoja1!$A$2:$C$9041,3,FALSE)</f>
        <v>139.68</v>
      </c>
      <c r="AC143" s="76">
        <f>VLOOKUP(B143,'[3]listado de producto'!$A$7:$F$7046,6,FALSE)</f>
        <v>8</v>
      </c>
      <c r="AG143" s="58">
        <v>1124.80004882813</v>
      </c>
      <c r="AH143" s="48">
        <f>+P143*AG143</f>
        <v>411676.81787109555</v>
      </c>
      <c r="AI143" s="48" t="e">
        <f>+AG143*#REF!</f>
        <v>#REF!</v>
      </c>
      <c r="AK143" s="44" t="e">
        <f>+IF(OR(#REF!="A",#REF!="B",#REF!="C",O143="A",O143="B",O143="C"),_xlfn.CEILING.PRECISE(#REF!*0.5,Z143),"0")</f>
        <v>#REF!</v>
      </c>
      <c r="AL143" t="e">
        <f>+AK143*AG143</f>
        <v>#REF!</v>
      </c>
      <c r="AM143" s="51" t="e">
        <f>+IF(OR(#REF!="A",#REF!="B",#REF!="C",O143="A",O143="B",O143="C"),_xlfn.CEILING.PRECISE(#REF!*0.7,Z143),"0")</f>
        <v>#REF!</v>
      </c>
      <c r="AN143" s="48" t="e">
        <f>+AM143*AG143</f>
        <v>#REF!</v>
      </c>
      <c r="AO143" s="44" t="e">
        <f>+IF(OR(#REF!="A",#REF!="B",#REF!="C",O143="A",O143="B",O143="C"),_xlfn.CEILING.PRECISE(#REF!*1,Z143),"0")</f>
        <v>#REF!</v>
      </c>
      <c r="AP143" s="48" t="e">
        <f>+AO143*$AG143</f>
        <v>#REF!</v>
      </c>
      <c r="AQ143" s="48" t="e">
        <f>+IF(OR(#REF!="A",#REF!="B",#REF!="C",O143="A",O143="B",O143="C"),_xlfn.CEILING.PRECISE(#REF!*1.33,Z143),"0")</f>
        <v>#REF!</v>
      </c>
      <c r="AR143" s="48" t="e">
        <f>+AQ143*$AG143</f>
        <v>#REF!</v>
      </c>
      <c r="AS143" s="48" t="e">
        <f>+#REF!*AG143</f>
        <v>#REF!</v>
      </c>
      <c r="AU143" s="52"/>
      <c r="AV143" s="52"/>
      <c r="AW143" t="b">
        <f>+P143&gt;=T143</f>
        <v>1</v>
      </c>
      <c r="AZ143" s="49"/>
    </row>
    <row r="144" spans="1:52" ht="12.75" customHeight="1" x14ac:dyDescent="0.2">
      <c r="B144" s="79">
        <v>5223</v>
      </c>
      <c r="C144" s="1">
        <f>VLOOKUP(B144,[1]Análisis!$B$3:$C$2141,2,FALSE)</f>
        <v>90502</v>
      </c>
      <c r="D144" s="32" t="s">
        <v>255</v>
      </c>
      <c r="E144" s="47" t="str">
        <f>VLOOKUP(B144,[1]Análisis!$B$3:$F$2141,5,FALSE)</f>
        <v>KC</v>
      </c>
      <c r="F144" s="3">
        <v>212</v>
      </c>
      <c r="G144" s="3">
        <v>320</v>
      </c>
      <c r="H144" s="3">
        <v>325</v>
      </c>
      <c r="I144" s="3">
        <v>100</v>
      </c>
      <c r="J144" s="3">
        <f>VLOOKUP(B144,'Vta + Mov 80'!$A$3:$B$703,2,FALSE)</f>
        <v>281</v>
      </c>
      <c r="K144" s="3">
        <v>160</v>
      </c>
      <c r="L144" s="3">
        <f>VLOOKUP(B144,'Vta + Mov 80'!$A$3:$D$703,4,FALSE)</f>
        <v>99</v>
      </c>
      <c r="M144" s="7">
        <f>+AVERAGE(F144:K144)</f>
        <v>233</v>
      </c>
      <c r="N144" s="62">
        <f>+COUNTIF(F144:K144,"&gt;0")</f>
        <v>6</v>
      </c>
      <c r="O144" s="62" t="str">
        <f>+IF(N144&gt;=6,"A",IF(N144&gt;=5,"B",IF(N144&gt;=4,"C","F")))</f>
        <v>A</v>
      </c>
      <c r="P144" s="7">
        <v>367</v>
      </c>
      <c r="Q144" s="2">
        <v>0</v>
      </c>
      <c r="R144" s="2">
        <v>59</v>
      </c>
      <c r="S144" s="2">
        <v>59</v>
      </c>
      <c r="T144" s="2">
        <f>+IF(S144&gt;R144,S144,R144)</f>
        <v>59</v>
      </c>
      <c r="U144" s="2" t="e">
        <f>+((P144-T144)/#REF!)*30</f>
        <v>#REF!</v>
      </c>
      <c r="V144" s="2" t="e">
        <f>+((P144-T144+Q144)/#REF!)*30</f>
        <v>#REF!</v>
      </c>
      <c r="W144" s="2">
        <v>0</v>
      </c>
      <c r="X144" s="9"/>
      <c r="Y144" s="11">
        <f>+((P144-T144+Q144+X144)/M144)*30</f>
        <v>39.656652360515025</v>
      </c>
      <c r="Z144" s="5">
        <v>1</v>
      </c>
      <c r="AA144" s="46"/>
      <c r="AB144" s="74">
        <f>VLOOKUP(B144,[2]Hoja1!$A$2:$C$9041,3,FALSE)</f>
        <v>279.07</v>
      </c>
      <c r="AC144" s="76">
        <f>VLOOKUP(B144,'[3]listado de producto'!$A$7:$F$7046,6,FALSE)</f>
        <v>35</v>
      </c>
      <c r="AG144" s="58">
        <v>1430.17004394531</v>
      </c>
      <c r="AH144" s="48">
        <f>+P144*AG144</f>
        <v>524872.40612792876</v>
      </c>
      <c r="AI144" s="48" t="e">
        <f>+AG144*#REF!</f>
        <v>#REF!</v>
      </c>
      <c r="AK144" s="44" t="e">
        <f>+IF(OR(#REF!="A",#REF!="B",#REF!="C",O144="A",O144="B",O144="C"),_xlfn.CEILING.PRECISE(#REF!*0.5,Z144),"0")</f>
        <v>#REF!</v>
      </c>
      <c r="AL144" t="e">
        <f>+AK144*AG144</f>
        <v>#REF!</v>
      </c>
      <c r="AM144" s="51" t="e">
        <f>+IF(OR(#REF!="A",#REF!="B",#REF!="C",O144="A",O144="B",O144="C"),_xlfn.CEILING.PRECISE(#REF!*0.7,Z144),"0")</f>
        <v>#REF!</v>
      </c>
      <c r="AN144" s="48" t="e">
        <f>+AM144*AG144</f>
        <v>#REF!</v>
      </c>
      <c r="AO144" s="44" t="e">
        <f>+IF(OR(#REF!="A",#REF!="B",#REF!="C",O144="A",O144="B",O144="C"),_xlfn.CEILING.PRECISE(#REF!*1,Z144),"0")</f>
        <v>#REF!</v>
      </c>
      <c r="AP144" s="48" t="e">
        <f>+AO144*$AG144</f>
        <v>#REF!</v>
      </c>
      <c r="AQ144" s="48" t="e">
        <f>+IF(OR(#REF!="A",#REF!="B",#REF!="C",O144="A",O144="B",O144="C"),_xlfn.CEILING.PRECISE(#REF!*1.33,Z144),"0")</f>
        <v>#REF!</v>
      </c>
      <c r="AR144" s="48" t="e">
        <f>+AQ144*$AG144</f>
        <v>#REF!</v>
      </c>
      <c r="AS144" s="48" t="e">
        <f>+#REF!*AG144</f>
        <v>#REF!</v>
      </c>
      <c r="AU144" s="52"/>
      <c r="AV144" s="52"/>
      <c r="AW144" t="b">
        <f>+P144&gt;=T144</f>
        <v>1</v>
      </c>
      <c r="AZ144" s="49"/>
    </row>
    <row r="145" spans="1:52" ht="12.75" customHeight="1" x14ac:dyDescent="0.2">
      <c r="B145" s="79">
        <v>5264</v>
      </c>
      <c r="C145" s="1">
        <f>VLOOKUP(B145,[1]Análisis!$B$3:$C$2141,2,FALSE)</f>
        <v>91637</v>
      </c>
      <c r="D145" s="32" t="s">
        <v>522</v>
      </c>
      <c r="E145" s="47" t="str">
        <f>VLOOKUP(B145,[1]Análisis!$B$3:$F$2141,5,FALSE)</f>
        <v>KC</v>
      </c>
      <c r="F145" s="3">
        <v>16</v>
      </c>
      <c r="G145" s="3">
        <v>9</v>
      </c>
      <c r="H145" s="3">
        <v>12</v>
      </c>
      <c r="I145" s="3">
        <v>18</v>
      </c>
      <c r="J145" s="3">
        <f>VLOOKUP(B145,'Vta + Mov 80'!$A$3:$B$703,2,FALSE)</f>
        <v>7</v>
      </c>
      <c r="K145" s="3">
        <v>15</v>
      </c>
      <c r="L145" s="3">
        <f>VLOOKUP(B145,'Vta + Mov 80'!$A$3:$D$703,4,FALSE)</f>
        <v>6</v>
      </c>
      <c r="M145" s="7">
        <f>+AVERAGE(F145:K145)</f>
        <v>12.833333333333334</v>
      </c>
      <c r="N145" s="62">
        <f>+COUNTIF(F145:K145,"&gt;0")</f>
        <v>6</v>
      </c>
      <c r="O145" s="62" t="str">
        <f>+IF(N145&gt;=6,"A",IF(N145&gt;=5,"B",IF(N145&gt;=4,"C","F")))</f>
        <v>A</v>
      </c>
      <c r="P145" s="7">
        <v>2</v>
      </c>
      <c r="Q145" s="2">
        <v>0</v>
      </c>
      <c r="R145" s="2">
        <v>0</v>
      </c>
      <c r="S145" s="2">
        <v>0</v>
      </c>
      <c r="T145" s="2">
        <f>+IF(S145&gt;R145,S145,R145)</f>
        <v>0</v>
      </c>
      <c r="U145" s="2" t="e">
        <f>+((P145-T145)/#REF!)*30</f>
        <v>#REF!</v>
      </c>
      <c r="V145" s="2" t="e">
        <f>+((P145-T145+Q145)/#REF!)*30</f>
        <v>#REF!</v>
      </c>
      <c r="W145" s="2">
        <v>0</v>
      </c>
      <c r="X145" s="9"/>
      <c r="Y145" s="11">
        <f>+((P145-T145+Q145+X145)/M145)*30</f>
        <v>4.6753246753246751</v>
      </c>
      <c r="Z145" s="5">
        <v>1</v>
      </c>
      <c r="AA145" s="46"/>
      <c r="AB145" s="74">
        <f>VLOOKUP(B145,[2]Hoja1!$A$2:$C$9041,3,FALSE)</f>
        <v>284.67</v>
      </c>
      <c r="AC145" s="76">
        <f>VLOOKUP(B145,'[3]listado de producto'!$A$7:$F$7046,6,FALSE)</f>
        <v>8</v>
      </c>
      <c r="AG145" s="58">
        <v>45</v>
      </c>
      <c r="AH145" s="48">
        <f>+P145*AG145</f>
        <v>90</v>
      </c>
      <c r="AI145" s="48" t="e">
        <f>+AG145*#REF!</f>
        <v>#REF!</v>
      </c>
      <c r="AK145" s="44" t="e">
        <f>+IF(OR(#REF!="A",#REF!="B",#REF!="C",O145="A",O145="B",O145="C"),_xlfn.CEILING.PRECISE(#REF!*0.5,Z145),"0")</f>
        <v>#REF!</v>
      </c>
      <c r="AL145" t="e">
        <f>+AK145*AG145</f>
        <v>#REF!</v>
      </c>
      <c r="AM145" s="51" t="e">
        <f>+IF(OR(#REF!="A",#REF!="B",#REF!="C",O145="A",O145="B",O145="C"),_xlfn.CEILING.PRECISE(#REF!*0.7,Z145),"0")</f>
        <v>#REF!</v>
      </c>
      <c r="AN145" s="48" t="e">
        <f>+AM145*AG145</f>
        <v>#REF!</v>
      </c>
      <c r="AO145" s="44" t="e">
        <f>+IF(OR(#REF!="A",#REF!="B",#REF!="C",O145="A",O145="B",O145="C"),_xlfn.CEILING.PRECISE(#REF!*1,Z145),"0")</f>
        <v>#REF!</v>
      </c>
      <c r="AP145" s="48" t="e">
        <f>+AO145*$AG145</f>
        <v>#REF!</v>
      </c>
      <c r="AQ145" s="48" t="e">
        <f>+IF(OR(#REF!="A",#REF!="B",#REF!="C",O145="A",O145="B",O145="C"),_xlfn.CEILING.PRECISE(#REF!*1.33,Z145),"0")</f>
        <v>#REF!</v>
      </c>
      <c r="AR145" s="48" t="e">
        <f>+AQ145*$AG145</f>
        <v>#REF!</v>
      </c>
      <c r="AS145" s="48" t="e">
        <f>+#REF!*AG145</f>
        <v>#REF!</v>
      </c>
      <c r="AU145" s="52" t="e">
        <f>+AT145*#REF!</f>
        <v>#REF!</v>
      </c>
      <c r="AV145" s="52">
        <f>+AT145*M145</f>
        <v>0</v>
      </c>
      <c r="AW145" t="b">
        <f>+P145&gt;=T145</f>
        <v>1</v>
      </c>
    </row>
    <row r="146" spans="1:52" ht="12.75" customHeight="1" x14ac:dyDescent="0.2">
      <c r="B146" s="79">
        <v>5269</v>
      </c>
      <c r="C146" s="1">
        <f>VLOOKUP(B146,[1]Análisis!$B$3:$C$2141,2,FALSE)</f>
        <v>1501</v>
      </c>
      <c r="D146" s="32" t="s">
        <v>265</v>
      </c>
      <c r="E146" s="47" t="str">
        <f>VLOOKUP(B146,[1]Análisis!$B$3:$F$2141,5,FALSE)</f>
        <v>KC</v>
      </c>
      <c r="F146" s="3">
        <v>31</v>
      </c>
      <c r="G146" s="3">
        <v>71</v>
      </c>
      <c r="H146" s="3">
        <v>11</v>
      </c>
      <c r="I146" s="3">
        <v>5</v>
      </c>
      <c r="J146" s="3">
        <f>VLOOKUP(B146,'Vta + Mov 80'!$A$3:$B$703,2,FALSE)</f>
        <v>14</v>
      </c>
      <c r="K146" s="3">
        <v>11</v>
      </c>
      <c r="L146" s="3">
        <f>VLOOKUP(B146,'Vta + Mov 80'!$A$3:$D$703,4,FALSE)</f>
        <v>6</v>
      </c>
      <c r="M146" s="7">
        <f>+AVERAGE(F146:K146)</f>
        <v>23.833333333333332</v>
      </c>
      <c r="N146" s="62">
        <f>+COUNTIF(F146:K146,"&gt;0")</f>
        <v>6</v>
      </c>
      <c r="O146" s="62" t="str">
        <f>+IF(N146&gt;=6,"A",IF(N146&gt;=5,"B",IF(N146&gt;=4,"C","F")))</f>
        <v>A</v>
      </c>
      <c r="P146" s="7">
        <v>33</v>
      </c>
      <c r="Q146" s="2">
        <v>0</v>
      </c>
      <c r="R146" s="2">
        <v>0</v>
      </c>
      <c r="S146" s="2">
        <v>0</v>
      </c>
      <c r="T146" s="2">
        <f>+IF(S146&gt;R146,S146,R146)</f>
        <v>0</v>
      </c>
      <c r="U146" s="2" t="e">
        <f>+((P146-T146)/#REF!)*30</f>
        <v>#REF!</v>
      </c>
      <c r="V146" s="2" t="e">
        <f>+((P146-T146+Q146)/#REF!)*30</f>
        <v>#REF!</v>
      </c>
      <c r="W146" s="2">
        <v>0</v>
      </c>
      <c r="X146" s="9"/>
      <c r="Y146" s="11">
        <f>+((P146-T146+Q146+X146)/M146)*30</f>
        <v>41.53846153846154</v>
      </c>
      <c r="Z146" s="5">
        <v>1</v>
      </c>
      <c r="AA146" s="46"/>
      <c r="AB146" s="74">
        <f>VLOOKUP(B146,[2]Hoja1!$A$2:$C$9041,3,FALSE)</f>
        <v>165.8</v>
      </c>
      <c r="AC146" s="76">
        <f>VLOOKUP(B146,'[3]listado de producto'!$A$7:$F$7046,6,FALSE)</f>
        <v>35</v>
      </c>
      <c r="AG146" s="58">
        <v>19</v>
      </c>
      <c r="AH146" s="48">
        <f>+P146*AG146</f>
        <v>627</v>
      </c>
      <c r="AI146" s="48" t="e">
        <f>+AG146*#REF!</f>
        <v>#REF!</v>
      </c>
      <c r="AK146" s="44" t="e">
        <f>+IF(OR(#REF!="A",#REF!="B",#REF!="C",O146="A",O146="B",O146="C"),_xlfn.CEILING.PRECISE(#REF!*0.5,Z146),"0")</f>
        <v>#REF!</v>
      </c>
      <c r="AL146" t="e">
        <f>+AK146*AG146</f>
        <v>#REF!</v>
      </c>
      <c r="AM146" s="51" t="e">
        <f>+IF(OR(#REF!="A",#REF!="B",#REF!="C",O146="A",O146="B",O146="C"),_xlfn.CEILING.PRECISE(#REF!*0.7,Z146),"0")</f>
        <v>#REF!</v>
      </c>
      <c r="AN146" s="48" t="e">
        <f>+AM146*AG146</f>
        <v>#REF!</v>
      </c>
      <c r="AO146" s="44" t="e">
        <f>+IF(OR(#REF!="A",#REF!="B",#REF!="C",O146="A",O146="B",O146="C"),_xlfn.CEILING.PRECISE(#REF!*1,Z146),"0")</f>
        <v>#REF!</v>
      </c>
      <c r="AP146" s="48" t="e">
        <f>+AO146*$AG146</f>
        <v>#REF!</v>
      </c>
      <c r="AQ146" s="48" t="e">
        <f>+IF(OR(#REF!="A",#REF!="B",#REF!="C",O146="A",O146="B",O146="C"),_xlfn.CEILING.PRECISE(#REF!*1.33,Z146),"0")</f>
        <v>#REF!</v>
      </c>
      <c r="AR146" s="48" t="e">
        <f>+AQ146*$AG146</f>
        <v>#REF!</v>
      </c>
      <c r="AS146" s="48" t="e">
        <f>+#REF!*AG146</f>
        <v>#REF!</v>
      </c>
      <c r="AU146" s="52" t="e">
        <f>+AT146*#REF!</f>
        <v>#REF!</v>
      </c>
      <c r="AV146" s="52">
        <f>+AT146*M146</f>
        <v>0</v>
      </c>
      <c r="AW146" t="b">
        <f>+P146&gt;=T146</f>
        <v>1</v>
      </c>
    </row>
    <row r="147" spans="1:52" ht="12.75" customHeight="1" x14ac:dyDescent="0.2">
      <c r="B147" s="79">
        <v>5230</v>
      </c>
      <c r="C147" s="1">
        <f>VLOOKUP(B147,[1]Análisis!$B$3:$C$2141,2,FALSE)</f>
        <v>90496</v>
      </c>
      <c r="D147" s="32" t="s">
        <v>258</v>
      </c>
      <c r="E147" s="47" t="str">
        <f>VLOOKUP(B147,[1]Análisis!$B$3:$F$2141,5,FALSE)</f>
        <v>KC</v>
      </c>
      <c r="F147" s="3">
        <v>1030</v>
      </c>
      <c r="G147" s="3">
        <v>780</v>
      </c>
      <c r="H147" s="3">
        <v>895</v>
      </c>
      <c r="I147" s="3">
        <v>1041</v>
      </c>
      <c r="J147" s="3">
        <f>VLOOKUP(B147,'Vta + Mov 80'!$A$3:$B$703,2,FALSE)</f>
        <v>984</v>
      </c>
      <c r="K147" s="3">
        <v>625</v>
      </c>
      <c r="L147" s="3">
        <f>VLOOKUP(B147,'Vta + Mov 80'!$A$3:$D$703,4,FALSE)</f>
        <v>289</v>
      </c>
      <c r="M147" s="7">
        <f>+AVERAGE(F147:K147)</f>
        <v>892.5</v>
      </c>
      <c r="N147" s="62">
        <f>+COUNTIF(F147:K147,"&gt;0")</f>
        <v>6</v>
      </c>
      <c r="O147" s="62" t="str">
        <f>+IF(N147&gt;=6,"A",IF(N147&gt;=5,"B",IF(N147&gt;=4,"C","F")))</f>
        <v>A</v>
      </c>
      <c r="P147" s="7">
        <v>369</v>
      </c>
      <c r="Q147" s="2">
        <v>0</v>
      </c>
      <c r="R147" s="2">
        <v>0</v>
      </c>
      <c r="S147" s="2">
        <v>0</v>
      </c>
      <c r="T147" s="2">
        <f>+IF(S147&gt;R147,S147,R147)</f>
        <v>0</v>
      </c>
      <c r="U147" s="2" t="e">
        <f>+((P147-T147)/#REF!)*30</f>
        <v>#REF!</v>
      </c>
      <c r="V147" s="2" t="e">
        <f>+((P147-T147+Q147)/#REF!)*30</f>
        <v>#REF!</v>
      </c>
      <c r="W147" s="2">
        <v>0</v>
      </c>
      <c r="X147" s="9"/>
      <c r="Y147" s="11">
        <f>+((P147-T147+Q147+X147)/M147)*30</f>
        <v>12.403361344537814</v>
      </c>
      <c r="Z147" s="5">
        <v>1</v>
      </c>
      <c r="AA147" s="46"/>
      <c r="AB147" s="74">
        <f>VLOOKUP(B147,[2]Hoja1!$A$2:$C$9041,3,FALSE)</f>
        <v>176.15</v>
      </c>
      <c r="AC147" s="76">
        <f>VLOOKUP(B147,'[3]listado de producto'!$A$7:$F$7046,6,FALSE)</f>
        <v>35</v>
      </c>
      <c r="AG147" s="58">
        <v>347.42999267578102</v>
      </c>
      <c r="AH147" s="48">
        <f>+P147*AG147</f>
        <v>128201.66729736319</v>
      </c>
      <c r="AI147" s="48" t="e">
        <f>+AG147*#REF!</f>
        <v>#REF!</v>
      </c>
      <c r="AK147" s="44" t="e">
        <f>+IF(OR(#REF!="A",#REF!="B",#REF!="C",O147="A",O147="B",O147="C"),_xlfn.CEILING.PRECISE(#REF!*0.5,Z147),"0")</f>
        <v>#REF!</v>
      </c>
      <c r="AL147" t="e">
        <f>+AK147*AG147</f>
        <v>#REF!</v>
      </c>
      <c r="AM147" s="51" t="e">
        <f>+IF(OR(#REF!="A",#REF!="B",#REF!="C",O147="A",O147="B",O147="C"),_xlfn.CEILING.PRECISE(#REF!*0.7,Z147),"0")</f>
        <v>#REF!</v>
      </c>
      <c r="AN147" s="48" t="e">
        <f>+AM147*AG147</f>
        <v>#REF!</v>
      </c>
      <c r="AO147" s="44" t="e">
        <f>+IF(OR(#REF!="A",#REF!="B",#REF!="C",O147="A",O147="B",O147="C"),_xlfn.CEILING.PRECISE(#REF!*1,Z147),"0")</f>
        <v>#REF!</v>
      </c>
      <c r="AP147" s="48" t="e">
        <f>+AO147*$AG147</f>
        <v>#REF!</v>
      </c>
      <c r="AQ147" s="48" t="e">
        <f>+IF(OR(#REF!="A",#REF!="B",#REF!="C",O147="A",O147="B",O147="C"),_xlfn.CEILING.PRECISE(#REF!*1.33,Z147),"0")</f>
        <v>#REF!</v>
      </c>
      <c r="AR147" s="48" t="e">
        <f>+AQ147*$AG147</f>
        <v>#REF!</v>
      </c>
      <c r="AS147" s="48" t="e">
        <f>+#REF!*AG147</f>
        <v>#REF!</v>
      </c>
      <c r="AU147" s="52"/>
      <c r="AV147" s="52"/>
      <c r="AW147" t="b">
        <f>+P147&gt;=T147</f>
        <v>1</v>
      </c>
    </row>
    <row r="148" spans="1:52" ht="12.75" customHeight="1" x14ac:dyDescent="0.2">
      <c r="B148" s="79">
        <v>5256</v>
      </c>
      <c r="C148" s="1">
        <f>VLOOKUP(B148,[1]Análisis!$B$3:$C$2141,2,FALSE)</f>
        <v>89330</v>
      </c>
      <c r="D148" s="32" t="s">
        <v>263</v>
      </c>
      <c r="E148" s="47" t="str">
        <f>VLOOKUP(B148,[1]Análisis!$B$3:$F$2141,5,FALSE)</f>
        <v>KC</v>
      </c>
      <c r="F148" s="3">
        <v>35</v>
      </c>
      <c r="G148" s="3">
        <v>39</v>
      </c>
      <c r="H148" s="3">
        <v>13</v>
      </c>
      <c r="I148" s="3">
        <v>21</v>
      </c>
      <c r="J148" s="3">
        <f>VLOOKUP(B148,'Vta + Mov 80'!$A$3:$B$703,2,FALSE)</f>
        <v>22</v>
      </c>
      <c r="K148" s="3">
        <v>8</v>
      </c>
      <c r="L148" s="3">
        <f>VLOOKUP(B148,'Vta + Mov 80'!$A$3:$D$703,4,FALSE)</f>
        <v>13</v>
      </c>
      <c r="M148" s="7">
        <f>+AVERAGE(F148:K148)</f>
        <v>23</v>
      </c>
      <c r="N148" s="62">
        <f>+COUNTIF(F148:K148,"&gt;0")</f>
        <v>6</v>
      </c>
      <c r="O148" s="62" t="str">
        <f>+IF(N148&gt;=6,"A",IF(N148&gt;=5,"B",IF(N148&gt;=4,"C","F")))</f>
        <v>A</v>
      </c>
      <c r="P148" s="7">
        <v>21</v>
      </c>
      <c r="Q148" s="2">
        <v>0</v>
      </c>
      <c r="R148" s="2">
        <v>0</v>
      </c>
      <c r="S148" s="2">
        <v>0</v>
      </c>
      <c r="T148" s="2">
        <f>+IF(S148&gt;R148,S148,R148)</f>
        <v>0</v>
      </c>
      <c r="U148" s="2" t="e">
        <f>+((P148-T148)/#REF!)*30</f>
        <v>#REF!</v>
      </c>
      <c r="V148" s="2" t="e">
        <f>+((P148-T148+Q148)/#REF!)*30</f>
        <v>#REF!</v>
      </c>
      <c r="W148" s="2">
        <v>0</v>
      </c>
      <c r="X148" s="9"/>
      <c r="Y148" s="11">
        <f>+((P148-T148+Q148+X148)/M148)*30</f>
        <v>27.391304347826086</v>
      </c>
      <c r="Z148" s="5">
        <v>1</v>
      </c>
      <c r="AA148" s="46"/>
      <c r="AB148" s="74">
        <f>VLOOKUP(B148,[2]Hoja1!$A$2:$C$9041,3,FALSE)</f>
        <v>667.98</v>
      </c>
      <c r="AC148" s="76">
        <f>VLOOKUP(B148,'[3]listado de producto'!$A$7:$F$7046,6,FALSE)</f>
        <v>8</v>
      </c>
      <c r="AG148" s="58">
        <v>944</v>
      </c>
      <c r="AH148" s="48">
        <f>+P148*AG148</f>
        <v>19824</v>
      </c>
      <c r="AI148" s="48" t="e">
        <f>+AG148*#REF!</f>
        <v>#REF!</v>
      </c>
      <c r="AK148" s="44" t="e">
        <f>+IF(OR(#REF!="A",#REF!="B",#REF!="C",O148="A",O148="B",O148="C"),_xlfn.CEILING.PRECISE(#REF!*0.5,Z148),"0")</f>
        <v>#REF!</v>
      </c>
      <c r="AL148" t="e">
        <f>+AK148*AG148</f>
        <v>#REF!</v>
      </c>
      <c r="AM148" s="51" t="e">
        <f>+IF(OR(#REF!="A",#REF!="B",#REF!="C",O148="A",O148="B",O148="C"),_xlfn.CEILING.PRECISE(#REF!*0.7,Z148),"0")</f>
        <v>#REF!</v>
      </c>
      <c r="AN148" s="48" t="e">
        <f>+AM148*AG148</f>
        <v>#REF!</v>
      </c>
      <c r="AO148" s="44" t="e">
        <f>+IF(OR(#REF!="A",#REF!="B",#REF!="C",O148="A",O148="B",O148="C"),_xlfn.CEILING.PRECISE(#REF!*1,Z148),"0")</f>
        <v>#REF!</v>
      </c>
      <c r="AP148" s="48" t="e">
        <f>+AO148*$AG148</f>
        <v>#REF!</v>
      </c>
      <c r="AQ148" s="48" t="e">
        <f>+IF(OR(#REF!="A",#REF!="B",#REF!="C",O148="A",O148="B",O148="C"),_xlfn.CEILING.PRECISE(#REF!*1.33,Z148),"0")</f>
        <v>#REF!</v>
      </c>
      <c r="AR148" s="48" t="e">
        <f>+AQ148*$AG148</f>
        <v>#REF!</v>
      </c>
      <c r="AS148" s="48" t="e">
        <f>+#REF!*AG148</f>
        <v>#REF!</v>
      </c>
      <c r="AU148" s="52"/>
      <c r="AV148" s="52"/>
      <c r="AW148" t="b">
        <f>+P148&gt;=T148</f>
        <v>1</v>
      </c>
    </row>
    <row r="149" spans="1:52" ht="12.75" customHeight="1" x14ac:dyDescent="0.2">
      <c r="B149" s="79">
        <v>5289</v>
      </c>
      <c r="C149" s="1">
        <f>VLOOKUP(B149,[1]Análisis!$B$3:$C$2141,2,FALSE)</f>
        <v>1401</v>
      </c>
      <c r="D149" s="32" t="s">
        <v>708</v>
      </c>
      <c r="E149" s="47" t="str">
        <f>VLOOKUP(B149,[1]Análisis!$B$3:$F$2141,5,FALSE)</f>
        <v>KC</v>
      </c>
      <c r="F149" s="3">
        <v>114</v>
      </c>
      <c r="G149" s="3">
        <v>13</v>
      </c>
      <c r="H149" s="3">
        <v>45</v>
      </c>
      <c r="I149" s="3">
        <v>1</v>
      </c>
      <c r="J149" s="3">
        <f>VLOOKUP(B149,'Vta + Mov 80'!$A$3:$B$703,2,FALSE)</f>
        <v>50</v>
      </c>
      <c r="K149" s="3">
        <v>16</v>
      </c>
      <c r="L149" s="3">
        <f>VLOOKUP(B149,'Vta + Mov 80'!$A$3:$D$703,4,FALSE)</f>
        <v>19</v>
      </c>
      <c r="M149" s="7">
        <f>+AVERAGE(F149:K149)</f>
        <v>39.833333333333336</v>
      </c>
      <c r="N149" s="62">
        <f>+COUNTIF(F149:K149,"&gt;0")</f>
        <v>6</v>
      </c>
      <c r="O149" s="62" t="str">
        <f>+IF(N149&gt;=6,"A",IF(N149&gt;=5,"B",IF(N149&gt;=4,"C","F")))</f>
        <v>A</v>
      </c>
      <c r="P149" s="7">
        <v>51</v>
      </c>
      <c r="Q149" s="2">
        <v>0</v>
      </c>
      <c r="R149" s="2">
        <v>0</v>
      </c>
      <c r="S149" s="2">
        <v>0</v>
      </c>
      <c r="T149" s="2">
        <f>+IF(S149&gt;R149,S149,R149)</f>
        <v>0</v>
      </c>
      <c r="U149" s="2" t="e">
        <f>+((P149-T149)/#REF!)*30</f>
        <v>#REF!</v>
      </c>
      <c r="V149" s="2" t="e">
        <f>+((P149-T149+Q149)/#REF!)*30</f>
        <v>#REF!</v>
      </c>
      <c r="W149" s="2">
        <v>0</v>
      </c>
      <c r="X149" s="9"/>
      <c r="Y149" s="11">
        <f>+((P149-T149+Q149+X149)/M149)*30</f>
        <v>38.41004184100418</v>
      </c>
      <c r="Z149" s="5">
        <v>1</v>
      </c>
      <c r="AA149" s="46"/>
      <c r="AB149" s="74">
        <f>VLOOKUP(B149,[2]Hoja1!$A$2:$C$9041,3,FALSE)</f>
        <v>420.89</v>
      </c>
      <c r="AC149" s="76">
        <f>VLOOKUP(B149,'[3]listado de producto'!$A$7:$F$7046,6,FALSE)</f>
        <v>8</v>
      </c>
      <c r="AG149" s="58">
        <v>35.340000152587898</v>
      </c>
      <c r="AH149" s="48">
        <f>+P149*AG149</f>
        <v>1802.3400077819829</v>
      </c>
      <c r="AI149" s="48" t="e">
        <f>+AG149*#REF!</f>
        <v>#REF!</v>
      </c>
      <c r="AK149" s="44" t="e">
        <f>+IF(OR(#REF!="A",#REF!="B",#REF!="C",O149="A",O149="B",O149="C"),_xlfn.CEILING.PRECISE(#REF!*0.5,Z149),"0")</f>
        <v>#REF!</v>
      </c>
      <c r="AL149" t="e">
        <f>+AK149*AG149</f>
        <v>#REF!</v>
      </c>
      <c r="AM149" s="51" t="e">
        <f>+IF(OR(#REF!="A",#REF!="B",#REF!="C",O149="A",O149="B",O149="C"),_xlfn.CEILING.PRECISE(#REF!*0.7,Z149),"0")</f>
        <v>#REF!</v>
      </c>
      <c r="AN149" s="48" t="e">
        <f>+AM149*AG149</f>
        <v>#REF!</v>
      </c>
      <c r="AO149" s="44" t="e">
        <f>+IF(OR(#REF!="A",#REF!="B",#REF!="C",O149="A",O149="B",O149="C"),_xlfn.CEILING.PRECISE(#REF!*1,Z149),"0")</f>
        <v>#REF!</v>
      </c>
      <c r="AP149" s="48" t="e">
        <f>+AO149*$AG149</f>
        <v>#REF!</v>
      </c>
      <c r="AQ149" s="48" t="e">
        <f>+IF(OR(#REF!="A",#REF!="B",#REF!="C",O149="A",O149="B",O149="C"),_xlfn.CEILING.PRECISE(#REF!*1.33,Z149),"0")</f>
        <v>#REF!</v>
      </c>
      <c r="AR149" s="48" t="e">
        <f>+AQ149*$AG149</f>
        <v>#REF!</v>
      </c>
      <c r="AS149" s="48" t="e">
        <f>+#REF!*AG149</f>
        <v>#REF!</v>
      </c>
      <c r="AU149" s="52"/>
      <c r="AV149" s="52"/>
      <c r="AW149" t="b">
        <f>+P149&gt;=T149</f>
        <v>1</v>
      </c>
    </row>
    <row r="150" spans="1:52" ht="12.75" customHeight="1" x14ac:dyDescent="0.2">
      <c r="B150" s="79">
        <v>5503</v>
      </c>
      <c r="C150" s="1">
        <f>VLOOKUP(B150,[1]Análisis!$B$3:$C$2141,2,FALSE)</f>
        <v>700160</v>
      </c>
      <c r="D150" s="32" t="s">
        <v>273</v>
      </c>
      <c r="E150" s="47" t="str">
        <f>VLOOKUP(B150,[1]Análisis!$B$3:$F$2141,5,FALSE)</f>
        <v>SCA</v>
      </c>
      <c r="F150" s="3">
        <v>5</v>
      </c>
      <c r="G150" s="3">
        <v>49</v>
      </c>
      <c r="H150" s="3">
        <v>4</v>
      </c>
      <c r="I150" s="3">
        <v>7</v>
      </c>
      <c r="J150" s="3">
        <f>VLOOKUP(B150,'Vta + Mov 80'!$A$3:$B$703,2,FALSE)</f>
        <v>24</v>
      </c>
      <c r="K150" s="3">
        <v>4</v>
      </c>
      <c r="L150" s="3">
        <f>VLOOKUP(B150,'Vta + Mov 80'!$A$3:$D$703,4,FALSE)</f>
        <v>50</v>
      </c>
      <c r="M150" s="7">
        <f>+AVERAGE(F150:K150)</f>
        <v>15.5</v>
      </c>
      <c r="N150" s="62">
        <f>+COUNTIF(F150:K150,"&gt;0")</f>
        <v>6</v>
      </c>
      <c r="O150" s="62" t="str">
        <f>+IF(N150&gt;=6,"A",IF(N150&gt;=5,"B",IF(N150&gt;=4,"C","F")))</f>
        <v>A</v>
      </c>
      <c r="P150" s="7">
        <v>87</v>
      </c>
      <c r="Q150" s="2">
        <v>0</v>
      </c>
      <c r="R150" s="2">
        <v>0</v>
      </c>
      <c r="S150" s="2">
        <v>0</v>
      </c>
      <c r="T150" s="2">
        <f>+IF(S150&gt;R150,S150,R150)</f>
        <v>0</v>
      </c>
      <c r="U150" s="2" t="e">
        <f>+((P150-T150)/#REF!)*30</f>
        <v>#REF!</v>
      </c>
      <c r="V150" s="2" t="e">
        <f>+((P150-T150+Q150)/#REF!)*30</f>
        <v>#REF!</v>
      </c>
      <c r="W150" s="2">
        <v>0</v>
      </c>
      <c r="X150" s="9"/>
      <c r="Y150" s="11">
        <f>+((P150-T150+Q150+X150)/M150)*30</f>
        <v>168.38709677419357</v>
      </c>
      <c r="Z150" s="5">
        <v>1</v>
      </c>
      <c r="AA150" s="83" t="s">
        <v>785</v>
      </c>
      <c r="AB150" s="74">
        <f>VLOOKUP(B150,[2]Hoja1!$A$2:$C$9041,3,FALSE)</f>
        <v>165.39</v>
      </c>
      <c r="AC150" s="76">
        <f>VLOOKUP(B150,'[3]listado de producto'!$A$7:$F$7046,6,FALSE)</f>
        <v>21</v>
      </c>
      <c r="AG150" s="58">
        <v>11.800000190734901</v>
      </c>
      <c r="AH150" s="48">
        <f>+P150*AG150</f>
        <v>1026.6000165939363</v>
      </c>
      <c r="AI150" s="48" t="e">
        <f>+AG150*#REF!</f>
        <v>#REF!</v>
      </c>
      <c r="AK150" s="44" t="e">
        <f>+IF(OR(#REF!="A",#REF!="B",#REF!="C",O150="A",O150="B",O150="C"),_xlfn.CEILING.PRECISE(#REF!*0.5,Z150),"0")</f>
        <v>#REF!</v>
      </c>
      <c r="AL150" t="e">
        <f>+AK150*AG150</f>
        <v>#REF!</v>
      </c>
      <c r="AM150" s="51" t="e">
        <f>+IF(OR(#REF!="A",#REF!="B",#REF!="C",O150="A",O150="B",O150="C"),_xlfn.CEILING.PRECISE(#REF!*0.7,Z150),"0")</f>
        <v>#REF!</v>
      </c>
      <c r="AN150" s="48" t="e">
        <f>+AM150*AG150</f>
        <v>#REF!</v>
      </c>
      <c r="AO150" s="44" t="e">
        <f>+IF(OR(#REF!="A",#REF!="B",#REF!="C",O150="A",O150="B",O150="C"),_xlfn.CEILING.PRECISE(#REF!*1,Z150),"0")</f>
        <v>#REF!</v>
      </c>
      <c r="AP150" s="48" t="e">
        <f>+AO150*$AG150</f>
        <v>#REF!</v>
      </c>
      <c r="AQ150" s="48" t="e">
        <f>+IF(OR(#REF!="A",#REF!="B",#REF!="C",O150="A",O150="B",O150="C"),_xlfn.CEILING.PRECISE(#REF!*1.33,Z150),"0")</f>
        <v>#REF!</v>
      </c>
      <c r="AR150" s="48" t="e">
        <f>+AQ150*$AG150</f>
        <v>#REF!</v>
      </c>
      <c r="AS150" s="48" t="e">
        <f>+#REF!*AG150</f>
        <v>#REF!</v>
      </c>
      <c r="AU150" s="52" t="e">
        <f>+AT150*#REF!</f>
        <v>#REF!</v>
      </c>
      <c r="AV150" s="52">
        <f>+AT150*M150</f>
        <v>0</v>
      </c>
      <c r="AW150" t="b">
        <f>+P150&gt;=T150</f>
        <v>1</v>
      </c>
    </row>
    <row r="151" spans="1:52" ht="12.75" customHeight="1" x14ac:dyDescent="0.2">
      <c r="B151" s="79">
        <v>110189</v>
      </c>
      <c r="C151" s="1"/>
      <c r="D151" s="32" t="s">
        <v>749</v>
      </c>
      <c r="E151" s="47" t="str">
        <f>VLOOKUP(B151,[1]Análisis!$B$3:$F$2141,5,FALSE)</f>
        <v>Local</v>
      </c>
      <c r="F151" s="3">
        <v>0</v>
      </c>
      <c r="G151" s="3">
        <v>2</v>
      </c>
      <c r="H151" s="3">
        <v>0</v>
      </c>
      <c r="I151" s="3">
        <v>0</v>
      </c>
      <c r="J151" s="3">
        <f>VLOOKUP(B151,'Vta + Mov 80'!$A$3:$B$703,2,FALSE)</f>
        <v>3</v>
      </c>
      <c r="K151" s="3">
        <v>0</v>
      </c>
      <c r="L151" s="3">
        <f>VLOOKUP(B151,'Vta + Mov 80'!$A$3:$D$703,4,FALSE)</f>
        <v>0</v>
      </c>
      <c r="M151" s="7">
        <f>+AVERAGE(F151:K151)</f>
        <v>0.83333333333333337</v>
      </c>
      <c r="N151" s="62">
        <f>+COUNTIF(F151:K151,"&gt;0")</f>
        <v>2</v>
      </c>
      <c r="O151" s="62" t="str">
        <f>+IF(N151&gt;=6,"A",IF(N151&gt;=5,"B",IF(N151&gt;=4,"C","F")))</f>
        <v>F</v>
      </c>
      <c r="P151" s="7">
        <v>0</v>
      </c>
      <c r="Q151" s="2">
        <v>0</v>
      </c>
      <c r="R151" s="2">
        <v>0</v>
      </c>
      <c r="S151" s="2">
        <v>0</v>
      </c>
      <c r="T151" s="2">
        <f>+IF(S151&gt;R151,S151,R151)</f>
        <v>0</v>
      </c>
      <c r="U151" s="2" t="e">
        <f>+((P151-T151)/#REF!)*30</f>
        <v>#REF!</v>
      </c>
      <c r="V151" s="2" t="e">
        <f>+((P151-T151+Q151)/#REF!)*30</f>
        <v>#REF!</v>
      </c>
      <c r="W151" s="2">
        <v>0</v>
      </c>
      <c r="X151" s="9"/>
      <c r="Y151" s="11">
        <f>+((P151-T151+Q151+X151)/M151)*30</f>
        <v>0</v>
      </c>
      <c r="Z151" s="5" t="e">
        <v>#N/A</v>
      </c>
      <c r="AA151" s="46"/>
      <c r="AB151" s="74">
        <f>VLOOKUP(B151,[2]Hoja1!$A$2:$C$9041,3,FALSE)</f>
        <v>944</v>
      </c>
      <c r="AC151" s="76" t="e">
        <f>VLOOKUP(B151,'[3]listado de producto'!$A$7:$F$7046,6,FALSE)</f>
        <v>#N/A</v>
      </c>
      <c r="AG151" s="58">
        <v>118.73</v>
      </c>
      <c r="AH151" s="48">
        <f>+P151*AG151</f>
        <v>0</v>
      </c>
      <c r="AI151" s="48" t="e">
        <f>+AG151*#REF!</f>
        <v>#REF!</v>
      </c>
      <c r="AK151" s="44" t="e">
        <f>+IF(OR(#REF!="A",#REF!="B",#REF!="C",O151="A",O151="B",O151="C"),_xlfn.CEILING.PRECISE(#REF!*0.5,Z151),"0")</f>
        <v>#REF!</v>
      </c>
      <c r="AL151" t="e">
        <f>+AK151*AG151</f>
        <v>#REF!</v>
      </c>
      <c r="AM151" s="51" t="e">
        <f>+IF(OR(#REF!="A",#REF!="B",#REF!="C",O151="A",O151="B",O151="C"),_xlfn.CEILING.PRECISE(#REF!*0.7,Z151),"0")</f>
        <v>#REF!</v>
      </c>
      <c r="AN151" s="48" t="e">
        <f>+AM151*AG151</f>
        <v>#REF!</v>
      </c>
      <c r="AO151" s="44" t="e">
        <f>+IF(OR(#REF!="A",#REF!="B",#REF!="C",O151="A",O151="B",O151="C"),_xlfn.CEILING.PRECISE(#REF!*1,Z151),"0")</f>
        <v>#REF!</v>
      </c>
      <c r="AP151" s="48" t="e">
        <f>+AO151*$AG151</f>
        <v>#REF!</v>
      </c>
      <c r="AQ151" s="48" t="e">
        <f>+IF(OR(#REF!="A",#REF!="B",#REF!="C",O151="A",O151="B",O151="C"),_xlfn.CEILING.PRECISE(#REF!*1.33,Z151),"0")</f>
        <v>#REF!</v>
      </c>
      <c r="AR151" s="48" t="e">
        <f>+AQ151*$AG151</f>
        <v>#REF!</v>
      </c>
      <c r="AS151" s="48" t="e">
        <f>+#REF!*AG151</f>
        <v>#REF!</v>
      </c>
      <c r="AT151" s="58">
        <v>1.1000000000000001</v>
      </c>
      <c r="AU151" s="52" t="e">
        <f>+AT151*#REF!</f>
        <v>#REF!</v>
      </c>
      <c r="AV151" s="52">
        <f>+AT151*M151</f>
        <v>0.91666666666666674</v>
      </c>
      <c r="AW151" t="b">
        <f>+P151&gt;=T151</f>
        <v>1</v>
      </c>
    </row>
    <row r="152" spans="1:52" ht="12.75" customHeight="1" x14ac:dyDescent="0.2">
      <c r="B152" s="79">
        <v>110209</v>
      </c>
      <c r="C152" s="1"/>
      <c r="D152" s="32" t="s">
        <v>413</v>
      </c>
      <c r="E152" s="47" t="s">
        <v>561</v>
      </c>
      <c r="F152" s="3">
        <v>20</v>
      </c>
      <c r="G152" s="3">
        <v>0</v>
      </c>
      <c r="H152" s="3">
        <v>0</v>
      </c>
      <c r="I152" s="3">
        <v>0</v>
      </c>
      <c r="J152" s="3">
        <f>VLOOKUP(B152,'Vta + Mov 80'!$A$3:$B$703,2,FALSE)</f>
        <v>0</v>
      </c>
      <c r="K152" s="3">
        <v>11</v>
      </c>
      <c r="L152" s="3">
        <f>VLOOKUP(B152,'Vta + Mov 80'!$A$3:$D$703,4,FALSE)</f>
        <v>0</v>
      </c>
      <c r="M152" s="7">
        <f>+AVERAGE(F152:K152)</f>
        <v>5.166666666666667</v>
      </c>
      <c r="N152" s="62">
        <f>+COUNTIF(F152:K152,"&gt;0")</f>
        <v>2</v>
      </c>
      <c r="O152" s="62" t="str">
        <f>+IF(N152&gt;=6,"A",IF(N152&gt;=5,"B",IF(N152&gt;=4,"C","F")))</f>
        <v>F</v>
      </c>
      <c r="P152" s="7">
        <v>0</v>
      </c>
      <c r="Q152" s="2">
        <v>0</v>
      </c>
      <c r="R152" s="2">
        <v>0</v>
      </c>
      <c r="S152" s="2">
        <v>0</v>
      </c>
      <c r="T152" s="2">
        <f>+IF(S152&gt;R152,S152,R152)</f>
        <v>0</v>
      </c>
      <c r="U152" s="2" t="e">
        <f>+((P152-T152)/#REF!)*30</f>
        <v>#REF!</v>
      </c>
      <c r="V152" s="2" t="e">
        <f>+((P152-T152+Q152)/#REF!)*30</f>
        <v>#REF!</v>
      </c>
      <c r="W152" s="2">
        <v>0</v>
      </c>
      <c r="X152" s="9"/>
      <c r="Y152" s="11">
        <f>+((P152-T152+Q152+X152)/M152)*30</f>
        <v>0</v>
      </c>
      <c r="Z152" s="5" t="e">
        <v>#N/A</v>
      </c>
      <c r="AA152" s="83"/>
      <c r="AB152" s="74">
        <f>VLOOKUP(B152,[2]Hoja1!$A$2:$C$9041,3,FALSE)</f>
        <v>405.54000854492199</v>
      </c>
      <c r="AC152" s="76" t="e">
        <f>VLOOKUP(B152,'[3]listado de producto'!$A$7:$F$7046,6,FALSE)</f>
        <v>#N/A</v>
      </c>
      <c r="AG152" s="58">
        <v>72.14</v>
      </c>
      <c r="AH152" s="48">
        <f>+P152*AG152</f>
        <v>0</v>
      </c>
      <c r="AI152" s="48" t="e">
        <f>+AG152*#REF!</f>
        <v>#REF!</v>
      </c>
      <c r="AK152" s="44" t="e">
        <f>+IF(OR(#REF!="A",#REF!="B",#REF!="C",O152="A",O152="B",O152="C"),_xlfn.CEILING.PRECISE(#REF!*0.5,Z152),"0")</f>
        <v>#REF!</v>
      </c>
      <c r="AL152" t="e">
        <f>+AK152*AG152</f>
        <v>#REF!</v>
      </c>
      <c r="AM152" s="51" t="e">
        <f>+IF(OR(#REF!="A",#REF!="B",#REF!="C",O152="A",O152="B",O152="C"),_xlfn.CEILING.PRECISE(#REF!*0.7,Z152),"0")</f>
        <v>#REF!</v>
      </c>
      <c r="AN152" s="48" t="e">
        <f>+AM152*AG152</f>
        <v>#REF!</v>
      </c>
      <c r="AO152" s="44" t="e">
        <f>+IF(OR(#REF!="A",#REF!="B",#REF!="C",O152="A",O152="B",O152="C"),_xlfn.CEILING.PRECISE(#REF!*1,Z152),"0")</f>
        <v>#REF!</v>
      </c>
      <c r="AP152" s="48" t="e">
        <f>+AO152*$AG152</f>
        <v>#REF!</v>
      </c>
      <c r="AQ152" s="48" t="e">
        <f>+IF(OR(#REF!="A",#REF!="B",#REF!="C",O152="A",O152="B",O152="C"),_xlfn.CEILING.PRECISE(#REF!*1.33,Z152),"0")</f>
        <v>#REF!</v>
      </c>
      <c r="AR152" s="48" t="e">
        <f>+AQ152*$AG152</f>
        <v>#REF!</v>
      </c>
      <c r="AS152" s="48" t="e">
        <f>+#REF!*AG152</f>
        <v>#REF!</v>
      </c>
      <c r="AT152" s="58">
        <v>4.4000000000000004</v>
      </c>
      <c r="AU152" s="52" t="e">
        <f>+AT152*#REF!</f>
        <v>#REF!</v>
      </c>
      <c r="AV152" s="52">
        <f>+AT152*M152</f>
        <v>22.733333333333338</v>
      </c>
      <c r="AW152" t="b">
        <f>+P152&gt;=T152</f>
        <v>1</v>
      </c>
      <c r="AX152" s="78">
        <f>X152*AB152</f>
        <v>0</v>
      </c>
    </row>
    <row r="153" spans="1:52" ht="12.75" customHeight="1" x14ac:dyDescent="0.2">
      <c r="A153" s="53" t="s">
        <v>671</v>
      </c>
      <c r="B153" s="79">
        <v>5522</v>
      </c>
      <c r="C153" s="1">
        <f>VLOOKUP(B153,[1]Análisis!$B$3:$C$2141,2,FALSE)</f>
        <v>700153</v>
      </c>
      <c r="D153" s="32" t="s">
        <v>705</v>
      </c>
      <c r="E153" s="47" t="str">
        <f>VLOOKUP(B153,[1]Análisis!$B$3:$F$2141,5,FALSE)</f>
        <v>SCA</v>
      </c>
      <c r="F153" s="3">
        <v>17</v>
      </c>
      <c r="G153" s="3">
        <v>55</v>
      </c>
      <c r="H153" s="3">
        <v>5</v>
      </c>
      <c r="I153" s="3">
        <v>12</v>
      </c>
      <c r="J153" s="3">
        <f>VLOOKUP(B153,'Vta + Mov 80'!$A$3:$B$703,2,FALSE)</f>
        <v>0</v>
      </c>
      <c r="K153" s="3">
        <v>8</v>
      </c>
      <c r="L153" s="3">
        <f>VLOOKUP(B153,'Vta + Mov 80'!$A$3:$D$703,4,FALSE)</f>
        <v>40</v>
      </c>
      <c r="M153" s="7">
        <f>+AVERAGE(F153:K153)</f>
        <v>16.166666666666668</v>
      </c>
      <c r="N153" s="62">
        <f>+COUNTIF(F153:K153,"&gt;0")</f>
        <v>5</v>
      </c>
      <c r="O153" s="62" t="str">
        <f>+IF(N153&gt;=6,"A",IF(N153&gt;=5,"B",IF(N153&gt;=4,"C","F")))</f>
        <v>B</v>
      </c>
      <c r="P153" s="7">
        <v>51</v>
      </c>
      <c r="Q153" s="2">
        <v>0</v>
      </c>
      <c r="R153" s="2">
        <v>0</v>
      </c>
      <c r="S153" s="2">
        <v>0</v>
      </c>
      <c r="T153" s="2">
        <f>+IF(S153&gt;R153,S153,R153)</f>
        <v>0</v>
      </c>
      <c r="U153" s="2" t="e">
        <f>+((P153-T153)/#REF!)*30</f>
        <v>#REF!</v>
      </c>
      <c r="V153" s="2" t="e">
        <f>+((P153-T153+Q153)/#REF!)*30</f>
        <v>#REF!</v>
      </c>
      <c r="W153" s="2">
        <v>0</v>
      </c>
      <c r="X153" s="9"/>
      <c r="Y153" s="11">
        <f>+((P153-T153+Q153+X153)/M153)*30</f>
        <v>94.639175257731949</v>
      </c>
      <c r="Z153" s="5">
        <v>1</v>
      </c>
      <c r="AA153" s="83" t="s">
        <v>785</v>
      </c>
      <c r="AB153" s="74">
        <f>VLOOKUP(B153,[2]Hoja1!$A$2:$C$9041,3,FALSE)</f>
        <v>165.32</v>
      </c>
      <c r="AC153" s="76">
        <f>VLOOKUP(B153,'[3]listado de producto'!$A$7:$F$7046,6,FALSE)</f>
        <v>21</v>
      </c>
      <c r="AG153" s="58">
        <v>3.93</v>
      </c>
      <c r="AH153" s="48">
        <f>+P153*AG153</f>
        <v>200.43</v>
      </c>
      <c r="AI153" s="48" t="e">
        <f>+AG153*#REF!</f>
        <v>#REF!</v>
      </c>
      <c r="AK153" s="44" t="e">
        <f>+IF(OR(#REF!="A",#REF!="B",#REF!="C",O153="A",O153="B",O153="C"),_xlfn.CEILING.PRECISE(#REF!*0.5,Z153),"0")</f>
        <v>#REF!</v>
      </c>
      <c r="AL153" t="e">
        <f>+AK153*AG153</f>
        <v>#REF!</v>
      </c>
      <c r="AM153" s="51" t="e">
        <f>+IF(OR(#REF!="A",#REF!="B",#REF!="C",O153="A",O153="B",O153="C"),_xlfn.CEILING.PRECISE(#REF!*0.7,Z153),"0")</f>
        <v>#REF!</v>
      </c>
      <c r="AN153" s="48" t="e">
        <f>+AM153*AG153</f>
        <v>#REF!</v>
      </c>
      <c r="AO153" s="44" t="e">
        <f>+IF(OR(#REF!="A",#REF!="B",#REF!="C",O153="A",O153="B",O153="C"),_xlfn.CEILING.PRECISE(#REF!*1,Z153),"0")</f>
        <v>#REF!</v>
      </c>
      <c r="AP153" s="48" t="e">
        <f>+AO153*$AG153</f>
        <v>#REF!</v>
      </c>
      <c r="AQ153" s="48" t="e">
        <f>+IF(OR(#REF!="A",#REF!="B",#REF!="C",O153="A",O153="B",O153="C"),_xlfn.CEILING.PRECISE(#REF!*1.33,Z153),"0")</f>
        <v>#REF!</v>
      </c>
      <c r="AR153" s="48" t="e">
        <f>+AQ153*$AG153</f>
        <v>#REF!</v>
      </c>
      <c r="AS153" s="48" t="e">
        <f>+#REF!*AG153</f>
        <v>#REF!</v>
      </c>
      <c r="AU153" s="52"/>
      <c r="AV153" s="52"/>
    </row>
    <row r="154" spans="1:52" ht="12.75" customHeight="1" x14ac:dyDescent="0.2">
      <c r="B154" s="81">
        <v>5523</v>
      </c>
      <c r="C154" s="1">
        <f>VLOOKUP(B154,[1]Análisis!$B$3:$C$2141,2,FALSE)</f>
        <v>700154</v>
      </c>
      <c r="D154" s="32" t="s">
        <v>667</v>
      </c>
      <c r="E154" s="47" t="str">
        <f>VLOOKUP(B154,[1]Análisis!$B$3:$F$2141,5,FALSE)</f>
        <v>SCA</v>
      </c>
      <c r="F154" s="3">
        <v>30</v>
      </c>
      <c r="G154" s="3">
        <v>72</v>
      </c>
      <c r="H154" s="3">
        <v>20</v>
      </c>
      <c r="I154" s="3">
        <v>35</v>
      </c>
      <c r="J154" s="3">
        <f>VLOOKUP(B154,'Vta + Mov 80'!$A$3:$B$703,2,FALSE)</f>
        <v>0</v>
      </c>
      <c r="K154" s="3">
        <v>0</v>
      </c>
      <c r="L154" s="3">
        <f>VLOOKUP(B154,'Vta + Mov 80'!$A$3:$D$703,4,FALSE)</f>
        <v>23</v>
      </c>
      <c r="M154" s="7">
        <f>+AVERAGE(F154:K154)</f>
        <v>26.166666666666668</v>
      </c>
      <c r="N154" s="62">
        <f>+COUNTIF(F154:K154,"&gt;0")</f>
        <v>4</v>
      </c>
      <c r="O154" s="62" t="str">
        <f>+IF(N154&gt;=6,"A",IF(N154&gt;=5,"B",IF(N154&gt;=4,"C","F")))</f>
        <v>C</v>
      </c>
      <c r="P154" s="7">
        <v>44</v>
      </c>
      <c r="Q154" s="2">
        <v>0</v>
      </c>
      <c r="R154" s="2">
        <v>0</v>
      </c>
      <c r="S154" s="2">
        <v>0</v>
      </c>
      <c r="T154" s="2">
        <f>+IF(S154&gt;R154,S154,R154)</f>
        <v>0</v>
      </c>
      <c r="U154" s="2" t="e">
        <f>+((P154-T154)/#REF!)*30</f>
        <v>#REF!</v>
      </c>
      <c r="V154" s="2" t="e">
        <f>+((P154-T154+Q154)/#REF!)*30</f>
        <v>#REF!</v>
      </c>
      <c r="W154" s="2">
        <v>0</v>
      </c>
      <c r="X154" s="9"/>
      <c r="Y154" s="11">
        <f>+((P154-T154+Q154+X154)/M154)*30</f>
        <v>50.445859872611457</v>
      </c>
      <c r="Z154" s="5">
        <v>1</v>
      </c>
      <c r="AA154" s="46"/>
      <c r="AB154" s="74">
        <f>VLOOKUP(B154,[2]Hoja1!$A$2:$C$9041,3,FALSE)</f>
        <v>204.51</v>
      </c>
      <c r="AC154" s="76">
        <f>VLOOKUP(B154,'[3]listado de producto'!$A$7:$F$7046,6,FALSE)</f>
        <v>21</v>
      </c>
      <c r="AG154" s="58">
        <v>1</v>
      </c>
      <c r="AH154" s="48">
        <f>+P154*AG154</f>
        <v>44</v>
      </c>
      <c r="AI154" s="48" t="e">
        <f>+AG154*#REF!</f>
        <v>#REF!</v>
      </c>
      <c r="AK154" s="44" t="e">
        <f>+IF(OR(#REF!="A",#REF!="B",#REF!="C",O154="A",O154="B",O154="C"),_xlfn.CEILING.PRECISE(#REF!*0.5,Z154),"0")</f>
        <v>#REF!</v>
      </c>
      <c r="AL154" t="e">
        <f>+AK154*AG154</f>
        <v>#REF!</v>
      </c>
      <c r="AM154" s="51" t="e">
        <f>+IF(OR(#REF!="A",#REF!="B",#REF!="C",O154="A",O154="B",O154="C"),_xlfn.CEILING.PRECISE(#REF!*0.7,Z154),"0")</f>
        <v>#REF!</v>
      </c>
      <c r="AN154" s="48" t="e">
        <f>+AM154*AG154</f>
        <v>#REF!</v>
      </c>
      <c r="AO154" s="44" t="e">
        <f>+IF(OR(#REF!="A",#REF!="B",#REF!="C",O154="A",O154="B",O154="C"),_xlfn.CEILING.PRECISE(#REF!*1,Z154),"0")</f>
        <v>#REF!</v>
      </c>
      <c r="AP154" s="48" t="e">
        <f>+AO154*$AG154</f>
        <v>#REF!</v>
      </c>
      <c r="AQ154" s="48" t="e">
        <f>+IF(OR(#REF!="A",#REF!="B",#REF!="C",O154="A",O154="B",O154="C"),_xlfn.CEILING.PRECISE(#REF!*1.33,Z154),"0")</f>
        <v>#REF!</v>
      </c>
      <c r="AR154" s="48" t="e">
        <f>+AQ154*$AG154</f>
        <v>#REF!</v>
      </c>
      <c r="AS154" s="48" t="e">
        <f>+#REF!*AG154</f>
        <v>#REF!</v>
      </c>
      <c r="AU154" s="52"/>
      <c r="AV154" s="52"/>
      <c r="AW154" t="b">
        <f>+P154&gt;=T154</f>
        <v>1</v>
      </c>
    </row>
    <row r="155" spans="1:52" ht="12.75" customHeight="1" x14ac:dyDescent="0.2">
      <c r="B155" s="79">
        <v>110315</v>
      </c>
      <c r="C155" s="1"/>
      <c r="D155" s="32" t="s">
        <v>415</v>
      </c>
      <c r="E155" s="47" t="str">
        <f>VLOOKUP(B155,[1]Análisis!$B$3:$F$2141,5,FALSE)</f>
        <v>Local</v>
      </c>
      <c r="F155" s="3">
        <v>9</v>
      </c>
      <c r="G155" s="3">
        <v>0</v>
      </c>
      <c r="H155" s="3">
        <v>18</v>
      </c>
      <c r="I155" s="3">
        <v>0</v>
      </c>
      <c r="J155" s="3">
        <f>VLOOKUP(B155,'Vta + Mov 80'!$A$3:$B$703,2,FALSE)</f>
        <v>0</v>
      </c>
      <c r="K155" s="3">
        <v>0</v>
      </c>
      <c r="L155" s="3">
        <f>VLOOKUP(B155,'Vta + Mov 80'!$A$3:$D$703,4,FALSE)</f>
        <v>0</v>
      </c>
      <c r="M155" s="7">
        <f>+AVERAGE(F155:K155)</f>
        <v>4.5</v>
      </c>
      <c r="N155" s="62">
        <f>+COUNTIF(F155:K155,"&gt;0")</f>
        <v>2</v>
      </c>
      <c r="O155" s="62" t="str">
        <f>+IF(N155&gt;=6,"A",IF(N155&gt;=5,"B",IF(N155&gt;=4,"C","F")))</f>
        <v>F</v>
      </c>
      <c r="P155" s="7">
        <v>0</v>
      </c>
      <c r="Q155" s="2">
        <v>0</v>
      </c>
      <c r="R155" s="2">
        <v>0</v>
      </c>
      <c r="S155" s="2">
        <v>0</v>
      </c>
      <c r="T155" s="2">
        <f>+IF(S155&gt;R155,S155,R155)</f>
        <v>0</v>
      </c>
      <c r="U155" s="2" t="e">
        <f>+((P155-T155)/#REF!)*30</f>
        <v>#REF!</v>
      </c>
      <c r="V155" s="2" t="e">
        <f>+((P155-T155+Q155)/#REF!)*30</f>
        <v>#REF!</v>
      </c>
      <c r="W155" s="2">
        <v>0</v>
      </c>
      <c r="X155" s="9"/>
      <c r="Y155" s="11">
        <f>+((P155-T155+Q155+X155)/M155)*30</f>
        <v>0</v>
      </c>
      <c r="Z155" s="5" t="e">
        <v>#N/A</v>
      </c>
      <c r="AA155" s="85"/>
      <c r="AB155" s="74">
        <f>VLOOKUP(B155,[2]Hoja1!$A$2:$C$9041,3,FALSE)</f>
        <v>61.900001525878899</v>
      </c>
      <c r="AC155" s="76" t="e">
        <f>VLOOKUP(B155,'[3]listado de producto'!$A$7:$F$7046,6,FALSE)</f>
        <v>#N/A</v>
      </c>
      <c r="AG155" s="58">
        <v>294.24</v>
      </c>
      <c r="AH155" s="48">
        <f>+P155*AG155</f>
        <v>0</v>
      </c>
      <c r="AI155" s="48" t="e">
        <f>+AG155*#REF!</f>
        <v>#REF!</v>
      </c>
      <c r="AK155" s="44" t="e">
        <f>+IF(OR(#REF!="A",#REF!="B",#REF!="C",O155="A",O155="B",O155="C"),_xlfn.CEILING.PRECISE(#REF!*0.5,Z155),"0")</f>
        <v>#REF!</v>
      </c>
      <c r="AL155" t="e">
        <f>+AK155*AG155</f>
        <v>#REF!</v>
      </c>
      <c r="AM155" s="51" t="e">
        <f>+IF(OR(#REF!="A",#REF!="B",#REF!="C",O155="A",O155="B",O155="C"),_xlfn.CEILING.PRECISE(#REF!*0.7,Z155),"0")</f>
        <v>#REF!</v>
      </c>
      <c r="AN155" s="48" t="e">
        <f>+AM155*AG155</f>
        <v>#REF!</v>
      </c>
      <c r="AO155" s="44" t="e">
        <f>+IF(OR(#REF!="A",#REF!="B",#REF!="C",O155="A",O155="B",O155="C"),_xlfn.CEILING.PRECISE(#REF!*1,Z155),"0")</f>
        <v>#REF!</v>
      </c>
      <c r="AP155" s="48" t="e">
        <f>+AO155*$AG155</f>
        <v>#REF!</v>
      </c>
      <c r="AQ155" s="48" t="e">
        <f>+IF(OR(#REF!="A",#REF!="B",#REF!="C",O155="A",O155="B",O155="C"),_xlfn.CEILING.PRECISE(#REF!*1.33,Z155),"0")</f>
        <v>#REF!</v>
      </c>
      <c r="AR155" s="48" t="e">
        <f>+AQ155*$AG155</f>
        <v>#REF!</v>
      </c>
      <c r="AS155" s="48" t="e">
        <f>+#REF!*AG155</f>
        <v>#REF!</v>
      </c>
      <c r="AU155" s="52" t="e">
        <f>+AT155*#REF!</f>
        <v>#REF!</v>
      </c>
      <c r="AV155" s="52">
        <f>+AT155*M155</f>
        <v>0</v>
      </c>
      <c r="AW155" t="b">
        <f>+P155&gt;=T155</f>
        <v>1</v>
      </c>
    </row>
    <row r="156" spans="1:52" ht="12.75" customHeight="1" x14ac:dyDescent="0.2">
      <c r="B156" s="79">
        <v>5614</v>
      </c>
      <c r="C156" s="1">
        <f>VLOOKUP(B156,[1]Análisis!$B$3:$C$2141,2,FALSE)</f>
        <v>701341</v>
      </c>
      <c r="D156" s="32" t="s">
        <v>743</v>
      </c>
      <c r="E156" s="47" t="str">
        <f>VLOOKUP(B156,[1]Análisis!$B$3:$F$2141,5,FALSE)</f>
        <v>SCA</v>
      </c>
      <c r="F156" s="3">
        <v>44</v>
      </c>
      <c r="G156" s="3">
        <v>56</v>
      </c>
      <c r="H156" s="3">
        <v>100</v>
      </c>
      <c r="I156" s="3">
        <v>0</v>
      </c>
      <c r="J156" s="3">
        <f>VLOOKUP(B156,'Vta + Mov 80'!$A$3:$B$703,2,FALSE)</f>
        <v>100</v>
      </c>
      <c r="K156" s="3">
        <v>0</v>
      </c>
      <c r="L156" s="3">
        <f>VLOOKUP(B156,'Vta + Mov 80'!$A$3:$D$703,4,FALSE)</f>
        <v>0</v>
      </c>
      <c r="M156" s="7">
        <f>+AVERAGE(F156:K156)</f>
        <v>50</v>
      </c>
      <c r="N156" s="62">
        <f>+COUNTIF(F156:K156,"&gt;0")</f>
        <v>4</v>
      </c>
      <c r="O156" s="62" t="str">
        <f>+IF(N156&gt;=6,"A",IF(N156&gt;=5,"B",IF(N156&gt;=4,"C","F")))</f>
        <v>C</v>
      </c>
      <c r="P156" s="7">
        <v>100</v>
      </c>
      <c r="Q156" s="2">
        <v>0</v>
      </c>
      <c r="R156" s="2">
        <v>0</v>
      </c>
      <c r="S156" s="2">
        <v>0</v>
      </c>
      <c r="T156" s="2">
        <f>+IF(S156&gt;R156,S156,R156)</f>
        <v>0</v>
      </c>
      <c r="U156" s="2" t="e">
        <f>+((P156-T156)/#REF!)*30</f>
        <v>#REF!</v>
      </c>
      <c r="V156" s="2" t="e">
        <f>+((P156-T156+Q156)/#REF!)*30</f>
        <v>#REF!</v>
      </c>
      <c r="W156" s="2">
        <v>0</v>
      </c>
      <c r="X156" s="9"/>
      <c r="Y156" s="11">
        <f>+((P156-T156+Q156+X156)/M156)*30</f>
        <v>60</v>
      </c>
      <c r="Z156" s="5">
        <v>1</v>
      </c>
      <c r="AA156" s="46"/>
      <c r="AB156" s="74">
        <f>VLOOKUP(B156,[2]Hoja1!$A$2:$C$9041,3,FALSE)</f>
        <v>249.02</v>
      </c>
      <c r="AC156" s="76">
        <f>VLOOKUP(B156,'[3]listado de producto'!$A$7:$F$7046,6,FALSE)</f>
        <v>28</v>
      </c>
      <c r="AG156" s="58">
        <v>14.819999694824199</v>
      </c>
      <c r="AH156" s="48">
        <f>+P156*AG156</f>
        <v>1481.9999694824198</v>
      </c>
      <c r="AI156" s="48" t="e">
        <f>+AG156*#REF!</f>
        <v>#REF!</v>
      </c>
      <c r="AK156" s="44" t="e">
        <f>+IF(OR(#REF!="A",#REF!="B",#REF!="C",O156="A",O156="B",O156="C"),_xlfn.CEILING.PRECISE(#REF!*0.5,Z156),"0")</f>
        <v>#REF!</v>
      </c>
      <c r="AL156" t="e">
        <f>+AK156*AG156</f>
        <v>#REF!</v>
      </c>
      <c r="AM156" s="51" t="e">
        <f>+IF(OR(#REF!="A",#REF!="B",#REF!="C",O156="A",O156="B",O156="C"),_xlfn.CEILING.PRECISE(#REF!*0.7,Z156),"0")</f>
        <v>#REF!</v>
      </c>
      <c r="AN156" s="48" t="e">
        <f>+AM156*AG156</f>
        <v>#REF!</v>
      </c>
      <c r="AO156" s="44" t="e">
        <f>+IF(OR(#REF!="A",#REF!="B",#REF!="C",O156="A",O156="B",O156="C"),_xlfn.CEILING.PRECISE(#REF!*1,Z156),"0")</f>
        <v>#REF!</v>
      </c>
      <c r="AP156" s="48" t="e">
        <f>+AO156*$AG156</f>
        <v>#REF!</v>
      </c>
      <c r="AQ156" s="48" t="e">
        <f>+IF(OR(#REF!="A",#REF!="B",#REF!="C",O156="A",O156="B",O156="C"),_xlfn.CEILING.PRECISE(#REF!*1.33,Z156),"0")</f>
        <v>#REF!</v>
      </c>
      <c r="AR156" s="48" t="e">
        <f>+AQ156*$AG156</f>
        <v>#REF!</v>
      </c>
      <c r="AS156" s="48" t="e">
        <f>+#REF!*AG156</f>
        <v>#REF!</v>
      </c>
      <c r="AU156" s="52" t="e">
        <f>+AT156*#REF!</f>
        <v>#REF!</v>
      </c>
      <c r="AV156" s="52">
        <f>+AT156*M156</f>
        <v>0</v>
      </c>
      <c r="AW156" t="b">
        <f>+P156&gt;=T156</f>
        <v>1</v>
      </c>
    </row>
    <row r="157" spans="1:52" ht="12.75" customHeight="1" x14ac:dyDescent="0.2">
      <c r="B157" s="79">
        <v>110325</v>
      </c>
      <c r="C157" s="1"/>
      <c r="D157" s="32" t="s">
        <v>416</v>
      </c>
      <c r="E157" s="47" t="s">
        <v>561</v>
      </c>
      <c r="F157" s="3">
        <v>0</v>
      </c>
      <c r="G157" s="3">
        <v>0</v>
      </c>
      <c r="H157" s="3">
        <v>5</v>
      </c>
      <c r="I157" s="3">
        <v>0</v>
      </c>
      <c r="J157" s="3">
        <f>VLOOKUP(B157,'Vta + Mov 80'!$A$3:$B$703,2,FALSE)</f>
        <v>0</v>
      </c>
      <c r="K157" s="3">
        <v>0</v>
      </c>
      <c r="L157" s="3">
        <f>VLOOKUP(B157,'Vta + Mov 80'!$A$3:$D$703,4,FALSE)</f>
        <v>2</v>
      </c>
      <c r="M157" s="7">
        <f>+AVERAGE(F157:K157)</f>
        <v>0.83333333333333337</v>
      </c>
      <c r="N157" s="62">
        <f>+COUNTIF(F157:K157,"&gt;0")</f>
        <v>1</v>
      </c>
      <c r="O157" s="62" t="str">
        <f>+IF(N157&gt;=6,"A",IF(N157&gt;=5,"B",IF(N157&gt;=4,"C","F")))</f>
        <v>F</v>
      </c>
      <c r="P157" s="7">
        <v>0</v>
      </c>
      <c r="Q157" s="2">
        <v>0</v>
      </c>
      <c r="R157" s="2">
        <v>0</v>
      </c>
      <c r="S157" s="2">
        <v>0</v>
      </c>
      <c r="T157" s="2">
        <f>+IF(S157&gt;R157,S157,R157)</f>
        <v>0</v>
      </c>
      <c r="U157" s="2" t="e">
        <f>+((P157-T157)/#REF!)*30</f>
        <v>#REF!</v>
      </c>
      <c r="V157" s="2" t="e">
        <f>+((P157-T157+Q157)/#REF!)*30</f>
        <v>#REF!</v>
      </c>
      <c r="W157" s="2">
        <v>0</v>
      </c>
      <c r="X157" s="9"/>
      <c r="Y157" s="11">
        <f>+((P157-T157+Q157+X157)/M157)*30</f>
        <v>0</v>
      </c>
      <c r="Z157" s="5" t="e">
        <v>#N/A</v>
      </c>
      <c r="AA157" s="46"/>
      <c r="AB157" s="74">
        <f>VLOOKUP(B157,[2]Hoja1!$A$2:$C$9041,3,FALSE)</f>
        <v>4.5999999046325701</v>
      </c>
      <c r="AC157" s="76" t="e">
        <f>VLOOKUP(B157,'[3]listado de producto'!$A$7:$F$7046,6,FALSE)</f>
        <v>#N/A</v>
      </c>
      <c r="AG157" s="58">
        <v>73.540000000000006</v>
      </c>
      <c r="AH157" s="48">
        <f>+P157*AG157</f>
        <v>0</v>
      </c>
      <c r="AI157" s="48" t="e">
        <f>+AG157*#REF!</f>
        <v>#REF!</v>
      </c>
      <c r="AK157" s="44" t="e">
        <f>+IF(OR(#REF!="A",#REF!="B",#REF!="C",O157="A",O157="B",O157="C"),_xlfn.CEILING.PRECISE(#REF!*0.5,Z157),"0")</f>
        <v>#REF!</v>
      </c>
      <c r="AL157" t="e">
        <f>+AK157*AG157</f>
        <v>#REF!</v>
      </c>
      <c r="AM157" s="51" t="e">
        <f>+IF(OR(#REF!="A",#REF!="B",#REF!="C",O157="A",O157="B",O157="C"),_xlfn.CEILING.PRECISE(#REF!*0.7,Z157),"0")</f>
        <v>#REF!</v>
      </c>
      <c r="AN157" s="48" t="e">
        <f>+AM157*AG157</f>
        <v>#REF!</v>
      </c>
      <c r="AO157" s="44" t="e">
        <f>+IF(OR(#REF!="A",#REF!="B",#REF!="C",O157="A",O157="B",O157="C"),_xlfn.CEILING.PRECISE(#REF!*1,Z157),"0")</f>
        <v>#REF!</v>
      </c>
      <c r="AP157" s="48" t="e">
        <f>+AO157*$AG157</f>
        <v>#REF!</v>
      </c>
      <c r="AQ157" s="48" t="e">
        <f>+IF(OR(#REF!="A",#REF!="B",#REF!="C",O157="A",O157="B",O157="C"),_xlfn.CEILING.PRECISE(#REF!*1.33,Z157),"0")</f>
        <v>#REF!</v>
      </c>
      <c r="AR157" s="48" t="e">
        <f>+AQ157*$AG157</f>
        <v>#REF!</v>
      </c>
      <c r="AS157" s="48" t="e">
        <f>+#REF!*AG157</f>
        <v>#REF!</v>
      </c>
      <c r="AU157" s="52" t="e">
        <f>+AT157*#REF!</f>
        <v>#REF!</v>
      </c>
      <c r="AV157" s="52">
        <f>+AT157*M157</f>
        <v>0</v>
      </c>
      <c r="AW157" t="b">
        <f>+P157&gt;=T157</f>
        <v>1</v>
      </c>
    </row>
    <row r="158" spans="1:52" ht="12.75" customHeight="1" x14ac:dyDescent="0.2">
      <c r="B158" s="79">
        <v>6428</v>
      </c>
      <c r="C158" s="1"/>
      <c r="D158" s="32" t="s">
        <v>298</v>
      </c>
      <c r="E158" s="47" t="str">
        <f>VLOOKUP(B158,[1]Análisis!$B$3:$F$2141,5,FALSE)</f>
        <v>Key</v>
      </c>
      <c r="F158" s="3">
        <v>97</v>
      </c>
      <c r="G158" s="3">
        <v>115</v>
      </c>
      <c r="H158" s="3">
        <v>160</v>
      </c>
      <c r="I158" s="3">
        <v>100</v>
      </c>
      <c r="J158" s="3">
        <f>VLOOKUP(B158,'Vta + Mov 80'!$A$3:$B$703,2,FALSE)</f>
        <v>140</v>
      </c>
      <c r="K158" s="3">
        <v>122</v>
      </c>
      <c r="L158" s="3">
        <f>VLOOKUP(B158,'Vta + Mov 80'!$A$3:$D$703,4,FALSE)</f>
        <v>85</v>
      </c>
      <c r="M158" s="7">
        <f>+AVERAGE(F158:K158)</f>
        <v>122.33333333333333</v>
      </c>
      <c r="N158" s="62">
        <f>+COUNTIF(F158:K158,"&gt;0")</f>
        <v>6</v>
      </c>
      <c r="O158" s="62" t="str">
        <f>+IF(N158&gt;=6,"A",IF(N158&gt;=5,"B",IF(N158&gt;=4,"C","F")))</f>
        <v>A</v>
      </c>
      <c r="P158" s="7">
        <v>34</v>
      </c>
      <c r="Q158" s="2">
        <v>16</v>
      </c>
      <c r="R158" s="2">
        <v>11</v>
      </c>
      <c r="S158" s="2">
        <v>11</v>
      </c>
      <c r="T158" s="2">
        <f>+IF(S158&gt;R158,S158,R158)</f>
        <v>11</v>
      </c>
      <c r="U158" s="2" t="e">
        <f>+((P158-T158)/#REF!)*30</f>
        <v>#REF!</v>
      </c>
      <c r="V158" s="2" t="e">
        <f>+((P158-T158+Q158)/#REF!)*30</f>
        <v>#REF!</v>
      </c>
      <c r="W158" s="2">
        <v>0</v>
      </c>
      <c r="X158" s="9">
        <v>64</v>
      </c>
      <c r="Y158" s="11">
        <f>+((P158-T158+Q158+X158)/M158)*30</f>
        <v>25.258855585831064</v>
      </c>
      <c r="Z158" s="5">
        <v>4</v>
      </c>
      <c r="AA158" s="86"/>
      <c r="AB158" s="74">
        <f>VLOOKUP(B158,[2]Hoja1!$A$2:$C$9041,3,FALSE)</f>
        <v>71.959999999999994</v>
      </c>
      <c r="AC158" s="76">
        <f>VLOOKUP(B158,'[3]listado de producto'!$A$7:$F$7046,6,FALSE)</f>
        <v>8</v>
      </c>
      <c r="AG158" s="58">
        <v>13.2</v>
      </c>
      <c r="AH158" s="48">
        <f>+P158*AG158</f>
        <v>448.79999999999995</v>
      </c>
      <c r="AI158" s="48" t="e">
        <f>+AG158*#REF!</f>
        <v>#REF!</v>
      </c>
      <c r="AK158" s="44" t="e">
        <f>+IF(OR(#REF!="A",#REF!="B",#REF!="C",O158="A",O158="B",O158="C"),_xlfn.CEILING.PRECISE(#REF!*0.5,Z158),"0")</f>
        <v>#REF!</v>
      </c>
      <c r="AL158" t="e">
        <f>+AK158*AG158</f>
        <v>#REF!</v>
      </c>
      <c r="AM158" s="51" t="e">
        <f>+IF(OR(#REF!="A",#REF!="B",#REF!="C",O158="A",O158="B",O158="C"),_xlfn.CEILING.PRECISE(#REF!*0.7,Z158),"0")</f>
        <v>#REF!</v>
      </c>
      <c r="AN158" s="48" t="e">
        <f>+AM158*AG158</f>
        <v>#REF!</v>
      </c>
      <c r="AO158" s="44" t="e">
        <f>+IF(OR(#REF!="A",#REF!="B",#REF!="C",O158="A",O158="B",O158="C"),_xlfn.CEILING.PRECISE(#REF!*1,Z158),"0")</f>
        <v>#REF!</v>
      </c>
      <c r="AP158" s="48" t="e">
        <f>+AO158*$AG158</f>
        <v>#REF!</v>
      </c>
      <c r="AQ158" s="48" t="e">
        <f>+IF(OR(#REF!="A",#REF!="B",#REF!="C",O158="A",O158="B",O158="C"),_xlfn.CEILING.PRECISE(#REF!*1.33,Z158),"0")</f>
        <v>#REF!</v>
      </c>
      <c r="AR158" s="48" t="e">
        <f>+AQ158*$AG158</f>
        <v>#REF!</v>
      </c>
      <c r="AS158" s="48" t="e">
        <f>+#REF!*AG158</f>
        <v>#REF!</v>
      </c>
      <c r="AU158" s="52" t="e">
        <f>+AT158*#REF!</f>
        <v>#REF!</v>
      </c>
      <c r="AV158" s="52">
        <f>+AT158*M158</f>
        <v>0</v>
      </c>
      <c r="AW158" t="b">
        <f>+P158&gt;=T158</f>
        <v>1</v>
      </c>
      <c r="AZ158" s="49">
        <f>VLOOKUP(B158,'[4]OrdenCompra (51)'!$A$2:$K$78,11,FALSE)</f>
        <v>16</v>
      </c>
    </row>
    <row r="159" spans="1:52" ht="12.75" customHeight="1" x14ac:dyDescent="0.2">
      <c r="B159" s="79">
        <v>6312</v>
      </c>
      <c r="C159" s="1"/>
      <c r="D159" s="32" t="s">
        <v>606</v>
      </c>
      <c r="E159" s="47" t="str">
        <f>VLOOKUP(B159,[1]Análisis!$B$3:$F$2141,5,FALSE)</f>
        <v>Key</v>
      </c>
      <c r="F159" s="3">
        <v>24</v>
      </c>
      <c r="G159" s="3">
        <v>27</v>
      </c>
      <c r="H159" s="3">
        <v>8</v>
      </c>
      <c r="I159" s="3">
        <v>5</v>
      </c>
      <c r="J159" s="3">
        <f>VLOOKUP(B159,'Vta + Mov 80'!$A$3:$B$703,2,FALSE)</f>
        <v>11</v>
      </c>
      <c r="K159" s="3">
        <v>14</v>
      </c>
      <c r="L159" s="3">
        <f>VLOOKUP(B159,'Vta + Mov 80'!$A$3:$D$703,4,FALSE)</f>
        <v>17</v>
      </c>
      <c r="M159" s="7">
        <f>+AVERAGE(F159:K159)</f>
        <v>14.833333333333334</v>
      </c>
      <c r="N159" s="62">
        <f>+COUNTIF(F159:K159,"&gt;0")</f>
        <v>6</v>
      </c>
      <c r="O159" s="62" t="str">
        <f>+IF(N159&gt;=6,"A",IF(N159&gt;=5,"B",IF(N159&gt;=4,"C","F")))</f>
        <v>A</v>
      </c>
      <c r="P159" s="7">
        <v>6</v>
      </c>
      <c r="Q159" s="2">
        <v>0</v>
      </c>
      <c r="R159" s="2">
        <v>1</v>
      </c>
      <c r="S159" s="2">
        <v>1</v>
      </c>
      <c r="T159" s="2">
        <f>+IF(S159&gt;R159,S159,R159)</f>
        <v>1</v>
      </c>
      <c r="U159" s="2" t="e">
        <f>+((P159-T159)/#REF!)*30</f>
        <v>#REF!</v>
      </c>
      <c r="V159" s="2" t="e">
        <f>+((P159-T159+Q159)/#REF!)*30</f>
        <v>#REF!</v>
      </c>
      <c r="W159" s="2">
        <v>0</v>
      </c>
      <c r="X159" s="9">
        <v>8</v>
      </c>
      <c r="Y159" s="11">
        <f>+((P159-T159+Q159+X159)/M159)*30</f>
        <v>26.292134831460672</v>
      </c>
      <c r="Z159" s="5">
        <v>4</v>
      </c>
      <c r="AA159" s="46"/>
      <c r="AB159" s="74">
        <f>VLOOKUP(B159,[2]Hoja1!$A$2:$C$9041,3,FALSE)</f>
        <v>93.44</v>
      </c>
      <c r="AC159" s="76">
        <f>VLOOKUP(B159,'[3]listado de producto'!$A$7:$F$7046,6,FALSE)</f>
        <v>8</v>
      </c>
      <c r="AG159" s="58">
        <v>32</v>
      </c>
      <c r="AH159" s="48">
        <f>+P159*AG159</f>
        <v>192</v>
      </c>
      <c r="AI159" s="48" t="e">
        <f>+AG159*#REF!</f>
        <v>#REF!</v>
      </c>
      <c r="AK159" s="44" t="e">
        <f>+IF(OR(#REF!="A",#REF!="B",#REF!="C",O159="A",O159="B",O159="C"),_xlfn.CEILING.PRECISE(#REF!*0.5,Z159),"0")</f>
        <v>#REF!</v>
      </c>
      <c r="AL159" t="e">
        <f>+AK159*AG159</f>
        <v>#REF!</v>
      </c>
      <c r="AM159" s="51" t="e">
        <f>+IF(OR(#REF!="A",#REF!="B",#REF!="C",O159="A",O159="B",O159="C"),_xlfn.CEILING.PRECISE(#REF!*0.7,Z159),"0")</f>
        <v>#REF!</v>
      </c>
      <c r="AN159" s="48" t="e">
        <f>+AM159*AG159</f>
        <v>#REF!</v>
      </c>
      <c r="AO159" s="44" t="e">
        <f>+IF(OR(#REF!="A",#REF!="B",#REF!="C",O159="A",O159="B",O159="C"),_xlfn.CEILING.PRECISE(#REF!*1,Z159),"0")</f>
        <v>#REF!</v>
      </c>
      <c r="AP159" s="48" t="e">
        <f>+AO159*$AG159</f>
        <v>#REF!</v>
      </c>
      <c r="AQ159" s="48" t="e">
        <f>+IF(OR(#REF!="A",#REF!="B",#REF!="C",O159="A",O159="B",O159="C"),_xlfn.CEILING.PRECISE(#REF!*1.33,Z159),"0")</f>
        <v>#REF!</v>
      </c>
      <c r="AR159" s="48" t="e">
        <f>+AQ159*$AG159</f>
        <v>#REF!</v>
      </c>
      <c r="AS159" s="48" t="e">
        <f>+#REF!*AG159</f>
        <v>#REF!</v>
      </c>
      <c r="AU159" s="52" t="e">
        <f>+AT159*#REF!</f>
        <v>#REF!</v>
      </c>
      <c r="AV159" s="52">
        <f>+AT159*M159</f>
        <v>0</v>
      </c>
      <c r="AW159" t="b">
        <f>+P159&gt;=T159</f>
        <v>1</v>
      </c>
    </row>
    <row r="160" spans="1:52" ht="12.75" customHeight="1" x14ac:dyDescent="0.2">
      <c r="A160" s="53"/>
      <c r="B160" s="79">
        <v>160</v>
      </c>
      <c r="C160" s="1"/>
      <c r="D160" s="32" t="s">
        <v>18</v>
      </c>
      <c r="E160" s="47" t="str">
        <f>VLOOKUP(B160,[1]Análisis!$B$3:$F$2141,5,FALSE)</f>
        <v>Key</v>
      </c>
      <c r="F160" s="3">
        <v>82</v>
      </c>
      <c r="G160" s="3">
        <v>60</v>
      </c>
      <c r="H160" s="3">
        <v>44</v>
      </c>
      <c r="I160" s="3">
        <v>0</v>
      </c>
      <c r="J160" s="3">
        <f>VLOOKUP(B160,'Vta + Mov 80'!$A$3:$B$703,2,FALSE)</f>
        <v>40</v>
      </c>
      <c r="K160" s="3">
        <v>25</v>
      </c>
      <c r="L160" s="3">
        <f>VLOOKUP(B160,'Vta + Mov 80'!$A$3:$D$703,4,FALSE)</f>
        <v>30</v>
      </c>
      <c r="M160" s="7">
        <f>+AVERAGE(F160:K160)</f>
        <v>41.833333333333336</v>
      </c>
      <c r="N160" s="62">
        <f>+COUNTIF(F160:K160,"&gt;0")</f>
        <v>5</v>
      </c>
      <c r="O160" s="62" t="str">
        <f>+IF(N160&gt;=6,"A",IF(N160&gt;=5,"B",IF(N160&gt;=4,"C","F")))</f>
        <v>B</v>
      </c>
      <c r="P160" s="7">
        <v>38</v>
      </c>
      <c r="Q160" s="2">
        <v>0</v>
      </c>
      <c r="R160" s="2">
        <v>5</v>
      </c>
      <c r="S160" s="2">
        <v>5</v>
      </c>
      <c r="T160" s="2">
        <f>+IF(S160&gt;R160,S160,R160)</f>
        <v>5</v>
      </c>
      <c r="U160" s="2" t="e">
        <f>+((P160-T160)/#REF!)*30</f>
        <v>#REF!</v>
      </c>
      <c r="V160" s="2" t="e">
        <f>+((P160-T160+Q160)/#REF!)*30</f>
        <v>#REF!</v>
      </c>
      <c r="W160" s="2">
        <v>0</v>
      </c>
      <c r="X160" s="9">
        <v>2</v>
      </c>
      <c r="Y160" s="11">
        <f>+((P160-T160+Q160+X160)/M160)*30</f>
        <v>25.099601593625497</v>
      </c>
      <c r="Z160" s="5">
        <v>1</v>
      </c>
      <c r="AA160" s="46"/>
      <c r="AB160" s="74">
        <f>VLOOKUP(B160,[2]Hoja1!$A$2:$C$9041,3,FALSE)</f>
        <v>148.94999999999999</v>
      </c>
      <c r="AC160" s="76">
        <f>VLOOKUP(B160,'[3]listado de producto'!$A$7:$F$7046,6,FALSE)</f>
        <v>8</v>
      </c>
      <c r="AG160" s="58">
        <v>216.1</v>
      </c>
      <c r="AH160" s="48">
        <f>+P160*AG160</f>
        <v>8211.7999999999993</v>
      </c>
      <c r="AI160" s="48" t="e">
        <f>+AG160*#REF!</f>
        <v>#REF!</v>
      </c>
      <c r="AK160" s="44" t="e">
        <f>+IF(OR(#REF!="A",#REF!="B",#REF!="C",O160="A",O160="B",O160="C"),_xlfn.CEILING.PRECISE(#REF!*0.5,Z160),"0")</f>
        <v>#REF!</v>
      </c>
      <c r="AL160" t="e">
        <f>+AK160*AG160</f>
        <v>#REF!</v>
      </c>
      <c r="AM160" s="51" t="e">
        <f>+IF(OR(#REF!="A",#REF!="B",#REF!="C",O160="A",O160="B",O160="C"),_xlfn.CEILING.PRECISE(#REF!*0.7,Z160),"0")</f>
        <v>#REF!</v>
      </c>
      <c r="AN160" s="48" t="e">
        <f>+AM160*AG160</f>
        <v>#REF!</v>
      </c>
      <c r="AO160" s="44" t="e">
        <f>+IF(OR(#REF!="A",#REF!="B",#REF!="C",O160="A",O160="B",O160="C"),_xlfn.CEILING.PRECISE(#REF!*1,Z160),"0")</f>
        <v>#REF!</v>
      </c>
      <c r="AP160" s="48" t="e">
        <f>+AO160*$AG160</f>
        <v>#REF!</v>
      </c>
      <c r="AQ160" s="48" t="e">
        <f>+IF(OR(#REF!="A",#REF!="B",#REF!="C",O160="A",O160="B",O160="C"),_xlfn.CEILING.PRECISE(#REF!*1.33,Z160),"0")</f>
        <v>#REF!</v>
      </c>
      <c r="AR160" s="48" t="e">
        <f>+AQ160*$AG160</f>
        <v>#REF!</v>
      </c>
      <c r="AS160" s="48" t="e">
        <f>+#REF!*AG160</f>
        <v>#REF!</v>
      </c>
      <c r="AU160" s="52" t="e">
        <f>+AT160*#REF!</f>
        <v>#REF!</v>
      </c>
      <c r="AV160" s="52">
        <f>+AT160*M160</f>
        <v>0</v>
      </c>
      <c r="AW160" t="b">
        <f>+P160&gt;=T160</f>
        <v>1</v>
      </c>
    </row>
    <row r="161" spans="1:52" ht="12.75" customHeight="1" x14ac:dyDescent="0.2">
      <c r="A161" s="53" t="s">
        <v>670</v>
      </c>
      <c r="B161" s="79">
        <v>110341</v>
      </c>
      <c r="C161" s="1"/>
      <c r="D161" s="32" t="e">
        <v>#N/A</v>
      </c>
      <c r="E161" s="47" t="s">
        <v>561</v>
      </c>
      <c r="F161" s="3">
        <v>0</v>
      </c>
      <c r="G161" s="3">
        <v>3</v>
      </c>
      <c r="H161" s="3">
        <v>0</v>
      </c>
      <c r="I161" s="3">
        <v>0</v>
      </c>
      <c r="J161" s="3">
        <f>VLOOKUP(B161,'Vta + Mov 80'!$A$3:$B$703,2,FALSE)</f>
        <v>0</v>
      </c>
      <c r="K161" s="3">
        <v>0</v>
      </c>
      <c r="L161" s="3">
        <f>VLOOKUP(B161,'Vta + Mov 80'!$A$3:$D$703,4,FALSE)</f>
        <v>0</v>
      </c>
      <c r="M161" s="7">
        <f>+AVERAGE(F161:K161)</f>
        <v>0.5</v>
      </c>
      <c r="N161" s="62">
        <f>+COUNTIF(F161:K161,"&gt;0")</f>
        <v>1</v>
      </c>
      <c r="O161" s="62" t="str">
        <f>+IF(N161&gt;=6,"A",IF(N161&gt;=5,"B",IF(N161&gt;=4,"C","F")))</f>
        <v>F</v>
      </c>
      <c r="P161" s="7">
        <v>0</v>
      </c>
      <c r="Q161" s="2">
        <v>0</v>
      </c>
      <c r="R161" s="2">
        <v>0</v>
      </c>
      <c r="S161" s="2">
        <v>0</v>
      </c>
      <c r="T161" s="2">
        <f>+IF(S161&gt;R161,S161,R161)</f>
        <v>0</v>
      </c>
      <c r="U161" s="2" t="e">
        <f>+((P161-T161)/#REF!)*30</f>
        <v>#REF!</v>
      </c>
      <c r="V161" s="2" t="e">
        <f>+((P161-T161+Q161)/#REF!)*30</f>
        <v>#REF!</v>
      </c>
      <c r="W161" s="2">
        <v>0</v>
      </c>
      <c r="X161" s="9"/>
      <c r="Y161" s="11">
        <f>+((P161-T161+Q161+X161)/M161)*30</f>
        <v>0</v>
      </c>
      <c r="Z161" s="5" t="e">
        <v>#N/A</v>
      </c>
      <c r="AA161" s="46"/>
      <c r="AB161" s="74">
        <f>VLOOKUP(B161,[2]Hoja1!$A$2:$C$9041,3,FALSE)</f>
        <v>697.15</v>
      </c>
      <c r="AC161" s="76" t="e">
        <f>VLOOKUP(B161,'[3]listado de producto'!$A$7:$F$7046,6,FALSE)</f>
        <v>#N/A</v>
      </c>
      <c r="AG161" s="58">
        <v>238.48</v>
      </c>
      <c r="AH161" s="48">
        <f>+P161*AG161</f>
        <v>0</v>
      </c>
      <c r="AI161" s="48" t="e">
        <f>+AG161*#REF!</f>
        <v>#REF!</v>
      </c>
      <c r="AK161" s="44" t="e">
        <f>+IF(OR(#REF!="A",#REF!="B",#REF!="C",O161="A",O161="B",O161="C"),_xlfn.CEILING.PRECISE(#REF!*0.5,Z161),"0")</f>
        <v>#REF!</v>
      </c>
      <c r="AL161" t="e">
        <f>+AK161*AG161</f>
        <v>#REF!</v>
      </c>
      <c r="AM161" s="51" t="e">
        <f>+IF(OR(#REF!="A",#REF!="B",#REF!="C",O161="A",O161="B",O161="C"),_xlfn.CEILING.PRECISE(#REF!*0.7,Z161),"0")</f>
        <v>#REF!</v>
      </c>
      <c r="AN161" s="48" t="e">
        <f>+AM161*AG161</f>
        <v>#REF!</v>
      </c>
      <c r="AO161" s="44" t="e">
        <f>+IF(OR(#REF!="A",#REF!="B",#REF!="C",O161="A",O161="B",O161="C"),_xlfn.CEILING.PRECISE(#REF!*1,Z161),"0")</f>
        <v>#REF!</v>
      </c>
      <c r="AP161" s="48" t="e">
        <f>+AO161*$AG161</f>
        <v>#REF!</v>
      </c>
      <c r="AQ161" s="48" t="e">
        <f>+IF(OR(#REF!="A",#REF!="B",#REF!="C",O161="A",O161="B",O161="C"),_xlfn.CEILING.PRECISE(#REF!*1.33,Z161),"0")</f>
        <v>#REF!</v>
      </c>
      <c r="AR161" s="48" t="e">
        <f>+AQ161*$AG161</f>
        <v>#REF!</v>
      </c>
      <c r="AS161" s="48" t="e">
        <f>+#REF!*AG161</f>
        <v>#REF!</v>
      </c>
      <c r="AT161" s="58">
        <v>22.5</v>
      </c>
      <c r="AU161" s="52" t="e">
        <f>+AT161*#REF!</f>
        <v>#REF!</v>
      </c>
      <c r="AV161" s="52">
        <f>+AT161*M161</f>
        <v>11.25</v>
      </c>
      <c r="AW161" t="b">
        <f>+P161&gt;=T161</f>
        <v>1</v>
      </c>
      <c r="AX161" s="78">
        <f>X161*AB161</f>
        <v>0</v>
      </c>
    </row>
    <row r="162" spans="1:52" ht="12.75" customHeight="1" x14ac:dyDescent="0.2">
      <c r="A162" s="53" t="s">
        <v>672</v>
      </c>
      <c r="B162" s="79">
        <v>110349</v>
      </c>
      <c r="C162" s="1"/>
      <c r="D162" s="32" t="s">
        <v>761</v>
      </c>
      <c r="E162" s="47" t="str">
        <f>VLOOKUP(B162,[1]Análisis!$B$3:$F$2141,5,FALSE)</f>
        <v>Local</v>
      </c>
      <c r="F162" s="3">
        <v>0</v>
      </c>
      <c r="G162" s="3">
        <v>0</v>
      </c>
      <c r="H162" s="3">
        <v>81</v>
      </c>
      <c r="I162" s="3">
        <v>31</v>
      </c>
      <c r="J162" s="3">
        <f>VLOOKUP(B162,'Vta + Mov 80'!$A$3:$B$703,2,FALSE)</f>
        <v>0</v>
      </c>
      <c r="K162" s="3">
        <v>0</v>
      </c>
      <c r="L162" s="3">
        <f>VLOOKUP(B162,'Vta + Mov 80'!$A$3:$D$703,4,FALSE)</f>
        <v>0</v>
      </c>
      <c r="M162" s="7">
        <f>+AVERAGE(F162:K162)</f>
        <v>18.666666666666668</v>
      </c>
      <c r="N162" s="62">
        <f>+COUNTIF(F162:K162,"&gt;0")</f>
        <v>2</v>
      </c>
      <c r="O162" s="62" t="str">
        <f>+IF(N162&gt;=6,"A",IF(N162&gt;=5,"B",IF(N162&gt;=4,"C","F")))</f>
        <v>F</v>
      </c>
      <c r="P162" s="7">
        <v>0</v>
      </c>
      <c r="Q162" s="2">
        <v>0</v>
      </c>
      <c r="R162" s="2">
        <v>0</v>
      </c>
      <c r="S162" s="2">
        <v>0</v>
      </c>
      <c r="T162" s="2">
        <f>+IF(S162&gt;R162,S162,R162)</f>
        <v>0</v>
      </c>
      <c r="U162" s="2" t="e">
        <f>+((P162-T162)/#REF!)*30</f>
        <v>#REF!</v>
      </c>
      <c r="V162" s="2" t="e">
        <f>+((P162-T162+Q162)/#REF!)*30</f>
        <v>#REF!</v>
      </c>
      <c r="W162" s="2">
        <v>0</v>
      </c>
      <c r="X162" s="9"/>
      <c r="Y162" s="11">
        <f>+((P162-T162+Q162+X162)/M162)*30</f>
        <v>0</v>
      </c>
      <c r="Z162" s="5" t="e">
        <v>#N/A</v>
      </c>
      <c r="AA162" s="83"/>
      <c r="AB162" s="74">
        <f>VLOOKUP(B162,[2]Hoja1!$A$2:$C$9041,3,FALSE)</f>
        <v>304.260009765625</v>
      </c>
      <c r="AC162" s="76" t="e">
        <f>VLOOKUP(B162,'[3]listado de producto'!$A$7:$F$7046,6,FALSE)</f>
        <v>#N/A</v>
      </c>
      <c r="AG162" s="58">
        <v>9367.35</v>
      </c>
      <c r="AH162" s="48">
        <f>+P162*AG162</f>
        <v>0</v>
      </c>
      <c r="AI162" s="48" t="e">
        <f>+AG162*#REF!</f>
        <v>#REF!</v>
      </c>
      <c r="AK162" s="44" t="e">
        <f>+IF(OR(#REF!="A",#REF!="B",#REF!="C",O162="A",O162="B",O162="C"),_xlfn.CEILING.PRECISE(#REF!*0.5,Z162),"0")</f>
        <v>#REF!</v>
      </c>
      <c r="AL162" t="e">
        <f>+AK162*AG162</f>
        <v>#REF!</v>
      </c>
      <c r="AM162" s="51" t="e">
        <f>+IF(OR(#REF!="A",#REF!="B",#REF!="C",O162="A",O162="B",O162="C"),_xlfn.CEILING.PRECISE(#REF!*0.7,Z162),"0")</f>
        <v>#REF!</v>
      </c>
      <c r="AN162" s="48" t="e">
        <f>+AM162*AG162</f>
        <v>#REF!</v>
      </c>
      <c r="AO162" s="44" t="e">
        <f>+IF(OR(#REF!="A",#REF!="B",#REF!="C",O162="A",O162="B",O162="C"),_xlfn.CEILING.PRECISE(#REF!*1,Z162),"0")</f>
        <v>#REF!</v>
      </c>
      <c r="AP162" s="48" t="e">
        <f>+AO162*$AG162</f>
        <v>#REF!</v>
      </c>
      <c r="AQ162" s="48" t="e">
        <f>+IF(OR(#REF!="A",#REF!="B",#REF!="C",O162="A",O162="B",O162="C"),_xlfn.CEILING.PRECISE(#REF!*1.33,Z162),"0")</f>
        <v>#REF!</v>
      </c>
      <c r="AR162" s="48" t="e">
        <f>+AQ162*$AG162</f>
        <v>#REF!</v>
      </c>
      <c r="AS162" s="48" t="e">
        <f>+#REF!*AG162</f>
        <v>#REF!</v>
      </c>
      <c r="AU162" s="52" t="e">
        <f>+AT162*#REF!</f>
        <v>#REF!</v>
      </c>
      <c r="AV162" s="52">
        <f>+AT162*M162</f>
        <v>0</v>
      </c>
      <c r="AW162" t="b">
        <f>+P162&gt;=T162</f>
        <v>1</v>
      </c>
    </row>
    <row r="163" spans="1:52" ht="12.75" customHeight="1" x14ac:dyDescent="0.2">
      <c r="A163" s="53" t="s">
        <v>670</v>
      </c>
      <c r="B163" s="79">
        <v>110411</v>
      </c>
      <c r="C163" s="1"/>
      <c r="D163" s="32" t="s">
        <v>759</v>
      </c>
      <c r="E163" s="47" t="str">
        <f>VLOOKUP(B163,[1]Análisis!$B$3:$F$2141,5,FALSE)</f>
        <v>Local</v>
      </c>
      <c r="F163" s="3">
        <v>0</v>
      </c>
      <c r="G163" s="3">
        <v>10</v>
      </c>
      <c r="H163" s="3">
        <v>0</v>
      </c>
      <c r="I163" s="3">
        <v>0</v>
      </c>
      <c r="J163" s="3">
        <f>VLOOKUP(B163,'Vta + Mov 80'!$A$3:$B$703,2,FALSE)</f>
        <v>0</v>
      </c>
      <c r="K163" s="3">
        <v>0</v>
      </c>
      <c r="L163" s="3">
        <f>VLOOKUP(B163,'Vta + Mov 80'!$A$3:$D$703,4,FALSE)</f>
        <v>0</v>
      </c>
      <c r="M163" s="7">
        <f>+AVERAGE(F163:K163)</f>
        <v>1.6666666666666667</v>
      </c>
      <c r="N163" s="62">
        <f>+COUNTIF(F163:K163,"&gt;0")</f>
        <v>1</v>
      </c>
      <c r="O163" s="62" t="str">
        <f>+IF(N163&gt;=6,"A",IF(N163&gt;=5,"B",IF(N163&gt;=4,"C","F")))</f>
        <v>F</v>
      </c>
      <c r="P163" s="7">
        <v>0</v>
      </c>
      <c r="Q163" s="2">
        <v>0</v>
      </c>
      <c r="R163" s="2">
        <v>0</v>
      </c>
      <c r="S163" s="2">
        <v>0</v>
      </c>
      <c r="T163" s="2">
        <f>+IF(S163&gt;R163,S163,R163)</f>
        <v>0</v>
      </c>
      <c r="U163" s="2" t="e">
        <f>+((P163-T163)/#REF!)*30</f>
        <v>#REF!</v>
      </c>
      <c r="V163" s="2" t="e">
        <f>+((P163-T163+Q163)/#REF!)*30</f>
        <v>#REF!</v>
      </c>
      <c r="W163" s="2">
        <v>0</v>
      </c>
      <c r="X163" s="9"/>
      <c r="Y163" s="11">
        <f>+((P163-T163+Q163+X163)/M163)*30</f>
        <v>0</v>
      </c>
      <c r="Z163" s="5" t="e">
        <v>#N/A</v>
      </c>
      <c r="AA163" s="83"/>
      <c r="AB163" s="74">
        <f>VLOOKUP(B163,[2]Hoja1!$A$2:$C$9041,3,FALSE)</f>
        <v>35.340000152587898</v>
      </c>
      <c r="AC163" s="76" t="e">
        <f>VLOOKUP(B163,'[3]listado de producto'!$A$7:$F$7046,6,FALSE)</f>
        <v>#N/A</v>
      </c>
      <c r="AG163" s="58">
        <v>13.51</v>
      </c>
      <c r="AH163" s="48">
        <f>+P163*AG163</f>
        <v>0</v>
      </c>
      <c r="AI163" s="48" t="e">
        <f>+AG163*#REF!</f>
        <v>#REF!</v>
      </c>
      <c r="AK163" s="44" t="e">
        <f>+IF(OR(#REF!="A",#REF!="B",#REF!="C",O163="A",O163="B",O163="C"),_xlfn.CEILING.PRECISE(#REF!*0.5,Z163),"0")</f>
        <v>#REF!</v>
      </c>
      <c r="AL163" t="e">
        <f>+AK163*AG163</f>
        <v>#REF!</v>
      </c>
      <c r="AM163" s="51" t="e">
        <f>+IF(OR(#REF!="A",#REF!="B",#REF!="C",O163="A",O163="B",O163="C"),_xlfn.CEILING.PRECISE(#REF!*0.7,Z163),"0")</f>
        <v>#REF!</v>
      </c>
      <c r="AN163" s="48" t="e">
        <f>+AM163*AG163</f>
        <v>#REF!</v>
      </c>
      <c r="AO163" s="44" t="e">
        <f>+IF(OR(#REF!="A",#REF!="B",#REF!="C",O163="A",O163="B",O163="C"),_xlfn.CEILING.PRECISE(#REF!*1,Z163),"0")</f>
        <v>#REF!</v>
      </c>
      <c r="AP163" s="48" t="e">
        <f>+AO163*$AG163</f>
        <v>#REF!</v>
      </c>
      <c r="AQ163" s="48" t="e">
        <f>+IF(OR(#REF!="A",#REF!="B",#REF!="C",O163="A",O163="B",O163="C"),_xlfn.CEILING.PRECISE(#REF!*1.33,Z163),"0")</f>
        <v>#REF!</v>
      </c>
      <c r="AR163" s="48" t="e">
        <f>+AQ163*$AG163</f>
        <v>#REF!</v>
      </c>
      <c r="AS163" s="48" t="e">
        <f>+#REF!*AG163</f>
        <v>#REF!</v>
      </c>
      <c r="AT163" s="58">
        <v>1.1000000000000001</v>
      </c>
      <c r="AU163" s="52" t="e">
        <f>+AT163*#REF!</f>
        <v>#REF!</v>
      </c>
      <c r="AV163" s="52">
        <f>+AT163*M163</f>
        <v>1.8333333333333335</v>
      </c>
      <c r="AW163" t="b">
        <f>+P163&gt;=T163</f>
        <v>1</v>
      </c>
    </row>
    <row r="164" spans="1:52" ht="12.75" customHeight="1" x14ac:dyDescent="0.2">
      <c r="B164" s="79">
        <v>110428</v>
      </c>
      <c r="C164" s="1"/>
      <c r="D164" s="32" t="s">
        <v>770</v>
      </c>
      <c r="E164" s="47" t="str">
        <f>VLOOKUP(B164,[1]Análisis!$B$3:$F$2141,5,FALSE)</f>
        <v>Local</v>
      </c>
      <c r="F164" s="3">
        <v>0</v>
      </c>
      <c r="G164" s="3">
        <v>0</v>
      </c>
      <c r="H164" s="3">
        <v>0</v>
      </c>
      <c r="I164" s="3">
        <v>10</v>
      </c>
      <c r="J164" s="3">
        <f>VLOOKUP(B164,'Vta + Mov 80'!$A$3:$B$703,2,FALSE)</f>
        <v>0</v>
      </c>
      <c r="K164" s="3">
        <v>0</v>
      </c>
      <c r="L164" s="3">
        <f>VLOOKUP(B164,'Vta + Mov 80'!$A$3:$D$703,4,FALSE)</f>
        <v>0</v>
      </c>
      <c r="M164" s="7">
        <f>+AVERAGE(F164:K164)</f>
        <v>1.6666666666666667</v>
      </c>
      <c r="N164" s="62">
        <f>+COUNTIF(F164:K164,"&gt;0")</f>
        <v>1</v>
      </c>
      <c r="O164" s="62" t="str">
        <f>+IF(N164&gt;=6,"A",IF(N164&gt;=5,"B",IF(N164&gt;=4,"C","F")))</f>
        <v>F</v>
      </c>
      <c r="P164" s="7">
        <v>0</v>
      </c>
      <c r="Q164" s="2">
        <v>0</v>
      </c>
      <c r="R164" s="2">
        <v>0</v>
      </c>
      <c r="S164" s="2">
        <v>0</v>
      </c>
      <c r="T164" s="2">
        <f>+IF(S164&gt;R164,S164,R164)</f>
        <v>0</v>
      </c>
      <c r="U164" s="2" t="e">
        <f>+((P164-T164)/#REF!)*30</f>
        <v>#REF!</v>
      </c>
      <c r="V164" s="2" t="e">
        <f>+((P164-T164+Q164)/#REF!)*30</f>
        <v>#REF!</v>
      </c>
      <c r="W164" s="2">
        <v>0</v>
      </c>
      <c r="X164" s="9"/>
      <c r="Y164" s="11">
        <f>+((P164-T164+Q164+X164)/M164)*30</f>
        <v>0</v>
      </c>
      <c r="Z164" s="5" t="e">
        <v>#N/A</v>
      </c>
      <c r="AA164" s="46"/>
      <c r="AB164" s="74" t="e">
        <f>VLOOKUP(B164,[2]Hoja1!$A$2:$C$9041,3,FALSE)</f>
        <v>#N/A</v>
      </c>
      <c r="AC164" s="76" t="e">
        <f>VLOOKUP(B164,'[3]listado de producto'!$A$7:$F$7046,6,FALSE)</f>
        <v>#N/A</v>
      </c>
      <c r="AG164" s="58">
        <v>491.6</v>
      </c>
      <c r="AH164" s="48">
        <f>+P164*AG164</f>
        <v>0</v>
      </c>
      <c r="AI164" s="48" t="e">
        <f>+AG164*#REF!</f>
        <v>#REF!</v>
      </c>
      <c r="AK164" s="44" t="e">
        <f>+IF(OR(#REF!="A",#REF!="B",#REF!="C",O164="A",O164="B",O164="C"),_xlfn.CEILING.PRECISE(#REF!*0.5,Z164),"0")</f>
        <v>#REF!</v>
      </c>
      <c r="AL164" t="e">
        <f>+AK164*AG164</f>
        <v>#REF!</v>
      </c>
      <c r="AM164" s="51" t="e">
        <f>+IF(OR(#REF!="A",#REF!="B",#REF!="C",O164="A",O164="B",O164="C"),_xlfn.CEILING.PRECISE(#REF!*0.7,Z164),"0")</f>
        <v>#REF!</v>
      </c>
      <c r="AN164" s="48" t="e">
        <f>+AM164*AG164</f>
        <v>#REF!</v>
      </c>
      <c r="AO164" s="44" t="e">
        <f>+IF(OR(#REF!="A",#REF!="B",#REF!="C",O164="A",O164="B",O164="C"),_xlfn.CEILING.PRECISE(#REF!*1,Z164),"0")</f>
        <v>#REF!</v>
      </c>
      <c r="AP164" s="48" t="e">
        <f>+AO164*$AG164</f>
        <v>#REF!</v>
      </c>
      <c r="AQ164" s="48" t="e">
        <f>+IF(OR(#REF!="A",#REF!="B",#REF!="C",O164="A",O164="B",O164="C"),_xlfn.CEILING.PRECISE(#REF!*1.33,Z164),"0")</f>
        <v>#REF!</v>
      </c>
      <c r="AR164" s="48" t="e">
        <f>+AQ164*$AG164</f>
        <v>#REF!</v>
      </c>
      <c r="AS164" s="48" t="e">
        <f>+#REF!*AG164</f>
        <v>#REF!</v>
      </c>
      <c r="AT164" s="58">
        <v>22.5</v>
      </c>
      <c r="AU164" s="52" t="e">
        <f>+AT164*#REF!</f>
        <v>#REF!</v>
      </c>
      <c r="AV164" s="52">
        <f>+AT164*M164</f>
        <v>37.5</v>
      </c>
      <c r="AW164" t="b">
        <f>+P164&gt;=T164</f>
        <v>1</v>
      </c>
    </row>
    <row r="165" spans="1:52" ht="12.75" customHeight="1" x14ac:dyDescent="0.2">
      <c r="B165" s="79">
        <v>110474</v>
      </c>
      <c r="C165" s="1"/>
      <c r="D165" s="32" t="s">
        <v>762</v>
      </c>
      <c r="E165" s="47" t="str">
        <f>VLOOKUP(B165,[1]Análisis!$B$3:$F$2141,5,FALSE)</f>
        <v>Local</v>
      </c>
      <c r="F165" s="3">
        <v>0</v>
      </c>
      <c r="G165" s="3">
        <v>4</v>
      </c>
      <c r="H165" s="3">
        <v>0</v>
      </c>
      <c r="I165" s="3">
        <v>0</v>
      </c>
      <c r="J165" s="3">
        <f>VLOOKUP(B165,'Vta + Mov 80'!$A$3:$B$703,2,FALSE)</f>
        <v>4</v>
      </c>
      <c r="K165" s="3">
        <v>0</v>
      </c>
      <c r="L165" s="3">
        <f>VLOOKUP(B165,'Vta + Mov 80'!$A$3:$D$703,4,FALSE)</f>
        <v>0</v>
      </c>
      <c r="M165" s="7">
        <f>+AVERAGE(F165:K165)</f>
        <v>1.3333333333333333</v>
      </c>
      <c r="N165" s="62">
        <f>+COUNTIF(F165:K165,"&gt;0")</f>
        <v>2</v>
      </c>
      <c r="O165" s="62" t="str">
        <f>+IF(N165&gt;=6,"A",IF(N165&gt;=5,"B",IF(N165&gt;=4,"C","F")))</f>
        <v>F</v>
      </c>
      <c r="P165" s="7">
        <v>0</v>
      </c>
      <c r="Q165" s="2">
        <v>0</v>
      </c>
      <c r="R165" s="2">
        <v>0</v>
      </c>
      <c r="S165" s="2">
        <v>0</v>
      </c>
      <c r="T165" s="2">
        <f>+IF(S165&gt;R165,S165,R165)</f>
        <v>0</v>
      </c>
      <c r="U165" s="2" t="e">
        <f>+((P165-T165)/#REF!)*30</f>
        <v>#REF!</v>
      </c>
      <c r="V165" s="2" t="e">
        <f>+((P165-T165+Q165)/#REF!)*30</f>
        <v>#REF!</v>
      </c>
      <c r="W165" s="2">
        <v>0</v>
      </c>
      <c r="X165" s="9"/>
      <c r="Y165" s="11">
        <f>+((P165-T165+Q165+X165)/M165)*30</f>
        <v>0</v>
      </c>
      <c r="Z165" s="5" t="e">
        <v>#N/A</v>
      </c>
      <c r="AA165" s="46"/>
      <c r="AB165" s="74">
        <f>VLOOKUP(B165,[2]Hoja1!$A$2:$C$9041,3,FALSE)</f>
        <v>71.900001525878906</v>
      </c>
      <c r="AC165" s="76" t="e">
        <f>VLOOKUP(B165,'[3]listado de producto'!$A$7:$F$7046,6,FALSE)</f>
        <v>#N/A</v>
      </c>
      <c r="AG165" s="58">
        <v>22.23</v>
      </c>
      <c r="AH165" s="48">
        <f>+P165*AG165</f>
        <v>0</v>
      </c>
      <c r="AI165" s="48" t="e">
        <f>+AG165*#REF!</f>
        <v>#REF!</v>
      </c>
      <c r="AK165" s="44" t="e">
        <f>+IF(OR(#REF!="A",#REF!="B",#REF!="C",O165="A",O165="B",O165="C"),_xlfn.CEILING.PRECISE(#REF!*0.5,Z165),"0")</f>
        <v>#REF!</v>
      </c>
      <c r="AL165" t="e">
        <f>+AK165*AG165</f>
        <v>#REF!</v>
      </c>
      <c r="AM165" s="51" t="e">
        <f>+IF(OR(#REF!="A",#REF!="B",#REF!="C",O165="A",O165="B",O165="C"),_xlfn.CEILING.PRECISE(#REF!*0.7,Z165),"0")</f>
        <v>#REF!</v>
      </c>
      <c r="AN165" s="48" t="e">
        <f>+AM165*AG165</f>
        <v>#REF!</v>
      </c>
      <c r="AO165" s="44" t="e">
        <f>+IF(OR(#REF!="A",#REF!="B",#REF!="C",O165="A",O165="B",O165="C"),_xlfn.CEILING.PRECISE(#REF!*1,Z165),"0")</f>
        <v>#REF!</v>
      </c>
      <c r="AP165" s="48" t="e">
        <f>+AO165*$AG165</f>
        <v>#REF!</v>
      </c>
      <c r="AQ165" s="48" t="e">
        <f>+IF(OR(#REF!="A",#REF!="B",#REF!="C",O165="A",O165="B",O165="C"),_xlfn.CEILING.PRECISE(#REF!*1.33,Z165),"0")</f>
        <v>#REF!</v>
      </c>
      <c r="AR165" s="48" t="e">
        <f>+AQ165*$AG165</f>
        <v>#REF!</v>
      </c>
      <c r="AS165" s="48" t="e">
        <f>+#REF!*AG165</f>
        <v>#REF!</v>
      </c>
      <c r="AU165" s="52"/>
      <c r="AV165" s="52"/>
      <c r="AW165" t="b">
        <f>+P165&gt;=T165</f>
        <v>1</v>
      </c>
    </row>
    <row r="166" spans="1:52" ht="12.75" customHeight="1" x14ac:dyDescent="0.2">
      <c r="B166" s="81">
        <v>110479</v>
      </c>
      <c r="C166" s="1"/>
      <c r="D166" s="32" t="e">
        <v>#N/A</v>
      </c>
      <c r="E166" s="47" t="s">
        <v>561</v>
      </c>
      <c r="F166" s="3">
        <v>0</v>
      </c>
      <c r="G166" s="3">
        <v>0</v>
      </c>
      <c r="H166" s="3">
        <v>0</v>
      </c>
      <c r="I166" s="3">
        <v>30</v>
      </c>
      <c r="J166" s="3">
        <f>VLOOKUP(B166,'Vta + Mov 80'!$A$3:$B$703,2,FALSE)</f>
        <v>0</v>
      </c>
      <c r="K166" s="3">
        <v>0</v>
      </c>
      <c r="L166" s="3">
        <f>VLOOKUP(B166,'Vta + Mov 80'!$A$3:$D$703,4,FALSE)</f>
        <v>0</v>
      </c>
      <c r="M166" s="7">
        <f>+AVERAGE(F166:K166)</f>
        <v>5</v>
      </c>
      <c r="N166" s="62">
        <f>+COUNTIF(F166:K166,"&gt;0")</f>
        <v>1</v>
      </c>
      <c r="O166" s="62" t="str">
        <f>+IF(N166&gt;=6,"A",IF(N166&gt;=5,"B",IF(N166&gt;=4,"C","F")))</f>
        <v>F</v>
      </c>
      <c r="P166" s="7">
        <v>0</v>
      </c>
      <c r="Q166" s="2">
        <v>0</v>
      </c>
      <c r="R166" s="2">
        <v>0</v>
      </c>
      <c r="S166" s="2">
        <v>0</v>
      </c>
      <c r="T166" s="2">
        <f>+IF(S166&gt;R166,S166,R166)</f>
        <v>0</v>
      </c>
      <c r="U166" s="2" t="e">
        <f>+((P166-T166)/#REF!)*30</f>
        <v>#REF!</v>
      </c>
      <c r="V166" s="2" t="e">
        <f>+((P166-T166+Q166)/#REF!)*30</f>
        <v>#REF!</v>
      </c>
      <c r="W166" s="2">
        <v>0</v>
      </c>
      <c r="X166" s="9"/>
      <c r="Y166" s="11">
        <f>+((P166-T166+Q166+X166)/M166)*30</f>
        <v>0</v>
      </c>
      <c r="Z166" s="5" t="e">
        <v>#N/A</v>
      </c>
      <c r="AA166" s="46"/>
      <c r="AB166" s="74" t="e">
        <f>VLOOKUP(B166,[2]Hoja1!$A$2:$C$9041,3,FALSE)</f>
        <v>#N/A</v>
      </c>
      <c r="AC166" s="76" t="e">
        <f>VLOOKUP(B166,'[3]listado de producto'!$A$7:$F$7046,6,FALSE)</f>
        <v>#N/A</v>
      </c>
      <c r="AG166" s="58">
        <v>1</v>
      </c>
      <c r="AH166" s="48">
        <f>+P166*AG166</f>
        <v>0</v>
      </c>
      <c r="AI166" s="48" t="e">
        <f>+AG166*#REF!</f>
        <v>#REF!</v>
      </c>
      <c r="AK166" s="44" t="e">
        <f>+IF(OR(#REF!="A",#REF!="B",#REF!="C",O166="A",O166="B",O166="C"),_xlfn.CEILING.PRECISE(#REF!*0.5,Z166),"0")</f>
        <v>#REF!</v>
      </c>
      <c r="AL166" t="e">
        <f>+AK166*AG166</f>
        <v>#REF!</v>
      </c>
      <c r="AM166" s="51" t="e">
        <f>+IF(OR(#REF!="A",#REF!="B",#REF!="C",O166="A",O166="B",O166="C"),_xlfn.CEILING.PRECISE(#REF!*0.7,Z166),"0")</f>
        <v>#REF!</v>
      </c>
      <c r="AN166" s="48" t="e">
        <f>+AM166*AG166</f>
        <v>#REF!</v>
      </c>
      <c r="AO166" s="44" t="e">
        <f>+IF(OR(#REF!="A",#REF!="B",#REF!="C",O166="A",O166="B",O166="C"),_xlfn.CEILING.PRECISE(#REF!*1,Z166),"0")</f>
        <v>#REF!</v>
      </c>
      <c r="AP166" s="48" t="e">
        <f>+AO166*$AG166</f>
        <v>#REF!</v>
      </c>
      <c r="AQ166" s="48" t="e">
        <f>+IF(OR(#REF!="A",#REF!="B",#REF!="C",O166="A",O166="B",O166="C"),_xlfn.CEILING.PRECISE(#REF!*1.33,Z166),"0")</f>
        <v>#REF!</v>
      </c>
      <c r="AR166" s="48" t="e">
        <f>+AQ166*$AG166</f>
        <v>#REF!</v>
      </c>
      <c r="AS166" s="48" t="e">
        <f>+#REF!*AG166</f>
        <v>#REF!</v>
      </c>
      <c r="AU166" s="52"/>
      <c r="AV166" s="52"/>
      <c r="AW166" t="b">
        <f>+P166&gt;=T166</f>
        <v>1</v>
      </c>
    </row>
    <row r="167" spans="1:52" ht="12.75" customHeight="1" x14ac:dyDescent="0.2">
      <c r="A167" s="53" t="s">
        <v>670</v>
      </c>
      <c r="B167" s="79">
        <v>2633</v>
      </c>
      <c r="C167" s="1"/>
      <c r="D167" s="32" t="s">
        <v>177</v>
      </c>
      <c r="E167" s="47" t="str">
        <f>VLOOKUP(B167,[1]Análisis!$B$3:$F$2141,5,FALSE)</f>
        <v>Key</v>
      </c>
      <c r="F167" s="3">
        <v>20</v>
      </c>
      <c r="G167" s="3">
        <v>20</v>
      </c>
      <c r="H167" s="3">
        <v>29</v>
      </c>
      <c r="I167" s="3">
        <v>16</v>
      </c>
      <c r="J167" s="3">
        <f>VLOOKUP(B167,'Vta + Mov 80'!$A$3:$B$703,2,FALSE)</f>
        <v>27</v>
      </c>
      <c r="K167" s="3">
        <v>7</v>
      </c>
      <c r="L167" s="3">
        <f>VLOOKUP(B167,'Vta + Mov 80'!$A$3:$D$703,4,FALSE)</f>
        <v>10</v>
      </c>
      <c r="M167" s="7">
        <f>+AVERAGE(F167:K167)</f>
        <v>19.833333333333332</v>
      </c>
      <c r="N167" s="62">
        <f>+COUNTIF(F167:K167,"&gt;0")</f>
        <v>6</v>
      </c>
      <c r="O167" s="62" t="str">
        <f>+IF(N167&gt;=6,"A",IF(N167&gt;=5,"B",IF(N167&gt;=4,"C","F")))</f>
        <v>A</v>
      </c>
      <c r="P167" s="7">
        <v>0</v>
      </c>
      <c r="Q167" s="2">
        <v>8</v>
      </c>
      <c r="R167" s="2">
        <v>0</v>
      </c>
      <c r="S167" s="2">
        <v>1</v>
      </c>
      <c r="T167" s="2">
        <f>+IF(S167&gt;R167,S167,R167)</f>
        <v>1</v>
      </c>
      <c r="U167" s="2" t="e">
        <f>+((P167-T167)/#REF!)*30</f>
        <v>#REF!</v>
      </c>
      <c r="V167" s="2" t="e">
        <f>+((P167-T167+Q167)/#REF!)*30</f>
        <v>#REF!</v>
      </c>
      <c r="W167" s="2">
        <v>0</v>
      </c>
      <c r="X167" s="9">
        <v>12</v>
      </c>
      <c r="Y167" s="11">
        <f>+((P167-T167+Q167+X167)/M167)*30</f>
        <v>28.739495798319329</v>
      </c>
      <c r="Z167" s="5">
        <v>4</v>
      </c>
      <c r="AA167" s="46"/>
      <c r="AB167" s="74">
        <f>VLOOKUP(B167,[2]Hoja1!$A$2:$C$9041,3,FALSE)</f>
        <v>178.43</v>
      </c>
      <c r="AC167" s="76">
        <f>VLOOKUP(B167,'[3]listado de producto'!$A$7:$F$7046,6,FALSE)</f>
        <v>8</v>
      </c>
      <c r="AG167" s="58">
        <v>30.98</v>
      </c>
      <c r="AH167" s="48">
        <f>+P167*AG167</f>
        <v>0</v>
      </c>
      <c r="AI167" s="48" t="e">
        <f>+AG167*#REF!</f>
        <v>#REF!</v>
      </c>
      <c r="AK167" s="44" t="e">
        <f>+IF(OR(#REF!="A",#REF!="B",#REF!="C",O167="A",O167="B",O167="C"),_xlfn.CEILING.PRECISE(#REF!*0.5,Z167),"0")</f>
        <v>#REF!</v>
      </c>
      <c r="AL167" t="e">
        <f>+AK167*AG167</f>
        <v>#REF!</v>
      </c>
      <c r="AM167" s="51" t="e">
        <f>+IF(OR(#REF!="A",#REF!="B",#REF!="C",O167="A",O167="B",O167="C"),_xlfn.CEILING.PRECISE(#REF!*0.7,Z167),"0")</f>
        <v>#REF!</v>
      </c>
      <c r="AN167" s="48" t="e">
        <f>+AM167*AG167</f>
        <v>#REF!</v>
      </c>
      <c r="AO167" s="44" t="e">
        <f>+IF(OR(#REF!="A",#REF!="B",#REF!="C",O167="A",O167="B",O167="C"),_xlfn.CEILING.PRECISE(#REF!*1,Z167),"0")</f>
        <v>#REF!</v>
      </c>
      <c r="AP167" s="48" t="e">
        <f>+AO167*$AG167</f>
        <v>#REF!</v>
      </c>
      <c r="AQ167" s="48" t="e">
        <f>+IF(OR(#REF!="A",#REF!="B",#REF!="C",O167="A",O167="B",O167="C"),_xlfn.CEILING.PRECISE(#REF!*1.33,Z167),"0")</f>
        <v>#REF!</v>
      </c>
      <c r="AR167" s="48" t="e">
        <f>+AQ167*$AG167</f>
        <v>#REF!</v>
      </c>
      <c r="AS167" s="48" t="e">
        <f>+#REF!*AG167</f>
        <v>#REF!</v>
      </c>
      <c r="AT167" s="58">
        <v>4.4000000000000004</v>
      </c>
      <c r="AU167" s="52" t="e">
        <f>+AT167*#REF!</f>
        <v>#REF!</v>
      </c>
      <c r="AV167" s="52">
        <f>+AT167*M167</f>
        <v>87.266666666666666</v>
      </c>
      <c r="AW167" t="b">
        <f>+P167&gt;=T167</f>
        <v>0</v>
      </c>
      <c r="AZ167" s="49">
        <f>VLOOKUP(B167,'[4]OrdenCompra (51)'!$A$2:$K$78,11,FALSE)</f>
        <v>16</v>
      </c>
    </row>
    <row r="168" spans="1:52" ht="12.75" customHeight="1" x14ac:dyDescent="0.2">
      <c r="B168" s="61">
        <v>110811</v>
      </c>
      <c r="C168" s="1"/>
      <c r="D168" s="32" t="s">
        <v>597</v>
      </c>
      <c r="E168" s="47" t="str">
        <f>VLOOKUP(B168,[1]Análisis!$B$3:$F$2141,5,FALSE)</f>
        <v>Key</v>
      </c>
      <c r="F168" s="3">
        <v>144</v>
      </c>
      <c r="G168" s="3">
        <v>67</v>
      </c>
      <c r="H168" s="3">
        <v>157</v>
      </c>
      <c r="I168" s="3">
        <v>96</v>
      </c>
      <c r="J168" s="3">
        <f>VLOOKUP(B168,'Vta + Mov 80'!$A$3:$B$703,2,FALSE)</f>
        <v>258</v>
      </c>
      <c r="K168" s="3">
        <v>47</v>
      </c>
      <c r="L168" s="3">
        <f>VLOOKUP(B168,'Vta + Mov 80'!$A$3:$D$703,4,FALSE)</f>
        <v>42</v>
      </c>
      <c r="M168" s="7">
        <f>+AVERAGE(F168:K168)</f>
        <v>128.16666666666666</v>
      </c>
      <c r="N168" s="62">
        <f>+COUNTIF(F168:K168,"&gt;0")</f>
        <v>6</v>
      </c>
      <c r="O168" s="62" t="str">
        <f>+IF(N168&gt;=6,"A",IF(N168&gt;=5,"B",IF(N168&gt;=4,"C","F")))</f>
        <v>A</v>
      </c>
      <c r="P168" s="7">
        <v>47</v>
      </c>
      <c r="Q168" s="2">
        <v>0</v>
      </c>
      <c r="R168" s="2">
        <v>0</v>
      </c>
      <c r="S168" s="2">
        <v>0</v>
      </c>
      <c r="T168" s="2">
        <f>+IF(S168&gt;R168,S168,R168)</f>
        <v>0</v>
      </c>
      <c r="U168" s="2" t="e">
        <f>+((P168-T168)/#REF!)*30</f>
        <v>#REF!</v>
      </c>
      <c r="V168" s="2" t="e">
        <f>+((P168-T168+Q168)/#REF!)*30</f>
        <v>#REF!</v>
      </c>
      <c r="W168" s="2">
        <v>0</v>
      </c>
      <c r="X168" s="9"/>
      <c r="Y168" s="11">
        <f>+((P168-T168+Q168+X168)/M168)*30</f>
        <v>11.001300390117036</v>
      </c>
      <c r="Z168" s="5">
        <v>1</v>
      </c>
      <c r="AA168" s="101">
        <v>8703</v>
      </c>
      <c r="AB168" s="74">
        <f>VLOOKUP(B168,[2]Hoja1!$A$2:$C$9041,3,FALSE)</f>
        <v>3.9200000762939502</v>
      </c>
      <c r="AC168" s="76" t="e">
        <f>VLOOKUP(B168,'[3]listado de producto'!$A$7:$F$7046,6,FALSE)</f>
        <v>#N/A</v>
      </c>
      <c r="AG168" s="58">
        <v>323.10000610351602</v>
      </c>
      <c r="AH168" s="48">
        <f>+P168*AG168</f>
        <v>15185.700286865253</v>
      </c>
      <c r="AI168" s="48" t="e">
        <f>+AG168*#REF!</f>
        <v>#REF!</v>
      </c>
      <c r="AK168" s="44" t="e">
        <f>+IF(OR(#REF!="A",#REF!="B",#REF!="C",O168="A",O168="B",O168="C"),_xlfn.CEILING.PRECISE(#REF!*0.5,Z168),"0")</f>
        <v>#REF!</v>
      </c>
      <c r="AL168" t="e">
        <f>+AK168*AG168</f>
        <v>#REF!</v>
      </c>
      <c r="AM168" s="51" t="e">
        <f>+IF(OR(#REF!="A",#REF!="B",#REF!="C",O168="A",O168="B",O168="C"),_xlfn.CEILING.PRECISE(#REF!*0.7,Z168),"0")</f>
        <v>#REF!</v>
      </c>
      <c r="AN168" s="48" t="e">
        <f>+AM168*AG168</f>
        <v>#REF!</v>
      </c>
      <c r="AO168" s="44" t="e">
        <f>+IF(OR(#REF!="A",#REF!="B",#REF!="C",O168="A",O168="B",O168="C"),_xlfn.CEILING.PRECISE(#REF!*1,Z168),"0")</f>
        <v>#REF!</v>
      </c>
      <c r="AP168" s="48" t="e">
        <f>+AO168*$AG168</f>
        <v>#REF!</v>
      </c>
      <c r="AQ168" s="48" t="e">
        <f>+IF(OR(#REF!="A",#REF!="B",#REF!="C",O168="A",O168="B",O168="C"),_xlfn.CEILING.PRECISE(#REF!*1.33,Z168),"0")</f>
        <v>#REF!</v>
      </c>
      <c r="AR168" s="48" t="e">
        <f>+AQ168*$AG168</f>
        <v>#REF!</v>
      </c>
      <c r="AS168" s="48" t="e">
        <f>+#REF!*AG168</f>
        <v>#REF!</v>
      </c>
      <c r="AU168" s="52"/>
      <c r="AV168" s="52"/>
      <c r="AW168" t="b">
        <f>+P168&gt;=T168</f>
        <v>1</v>
      </c>
    </row>
    <row r="169" spans="1:52" ht="12.75" customHeight="1" x14ac:dyDescent="0.2">
      <c r="B169" s="79">
        <v>3924</v>
      </c>
      <c r="C169" s="1"/>
      <c r="D169" s="32" t="s">
        <v>215</v>
      </c>
      <c r="E169" s="47" t="str">
        <f>VLOOKUP(B169,[1]Análisis!$B$3:$F$2141,5,FALSE)</f>
        <v>Key</v>
      </c>
      <c r="F169" s="3">
        <v>119</v>
      </c>
      <c r="G169" s="3">
        <v>53</v>
      </c>
      <c r="H169" s="3">
        <v>70</v>
      </c>
      <c r="I169" s="3">
        <v>51</v>
      </c>
      <c r="J169" s="3">
        <f>VLOOKUP(B169,'Vta + Mov 80'!$A$3:$B$703,2,FALSE)</f>
        <v>147</v>
      </c>
      <c r="K169" s="3">
        <v>56</v>
      </c>
      <c r="L169" s="3">
        <f>VLOOKUP(B169,'Vta + Mov 80'!$A$3:$D$703,4,FALSE)</f>
        <v>20</v>
      </c>
      <c r="M169" s="7">
        <f>+AVERAGE(F169:K169)</f>
        <v>82.666666666666671</v>
      </c>
      <c r="N169" s="62">
        <f>+COUNTIF(F169:K169,"&gt;0")</f>
        <v>6</v>
      </c>
      <c r="O169" s="62" t="str">
        <f>+IF(N169&gt;=6,"A",IF(N169&gt;=5,"B",IF(N169&gt;=4,"C","F")))</f>
        <v>A</v>
      </c>
      <c r="P169" s="7">
        <v>24</v>
      </c>
      <c r="Q169" s="2">
        <v>10</v>
      </c>
      <c r="R169" s="2">
        <v>0</v>
      </c>
      <c r="S169" s="2">
        <v>0</v>
      </c>
      <c r="T169" s="2">
        <f>+IF(S169&gt;R169,S169,R169)</f>
        <v>0</v>
      </c>
      <c r="U169" s="2" t="e">
        <f>+((P169-T169)/#REF!)*30</f>
        <v>#REF!</v>
      </c>
      <c r="V169" s="2" t="e">
        <f>+((P169-T169+Q169)/#REF!)*30</f>
        <v>#REF!</v>
      </c>
      <c r="W169" s="2">
        <v>0</v>
      </c>
      <c r="X169" s="9">
        <v>40</v>
      </c>
      <c r="Y169" s="11">
        <f>+((P169-T169+Q169+X169)/M169)*30</f>
        <v>26.85483870967742</v>
      </c>
      <c r="Z169" s="5">
        <v>10</v>
      </c>
      <c r="AA169" s="46"/>
      <c r="AB169" s="74">
        <f>VLOOKUP(B169,[2]Hoja1!$A$2:$C$9041,3,FALSE)</f>
        <v>11.77</v>
      </c>
      <c r="AC169" s="76">
        <f>VLOOKUP(B169,'[3]listado de producto'!$A$7:$F$7046,6,FALSE)</f>
        <v>8</v>
      </c>
      <c r="AD169" s="5"/>
      <c r="AG169" s="58">
        <v>246.49</v>
      </c>
      <c r="AH169" s="48">
        <f>+P169*AG169</f>
        <v>5915.76</v>
      </c>
      <c r="AI169" s="48" t="e">
        <f>+AG169*#REF!</f>
        <v>#REF!</v>
      </c>
      <c r="AK169" s="44" t="e">
        <f>+IF(OR(#REF!="A",#REF!="B",#REF!="C",O169="A",O169="B",O169="C"),_xlfn.CEILING.PRECISE(#REF!*0.5,Z169),"0")</f>
        <v>#REF!</v>
      </c>
      <c r="AL169" t="e">
        <f>+AK169*AG169</f>
        <v>#REF!</v>
      </c>
      <c r="AM169" s="51" t="e">
        <f>+IF(OR(#REF!="A",#REF!="B",#REF!="C",O169="A",O169="B",O169="C"),_xlfn.CEILING.PRECISE(#REF!*0.7,Z169),"0")</f>
        <v>#REF!</v>
      </c>
      <c r="AN169" s="48" t="e">
        <f>+AM169*AG169</f>
        <v>#REF!</v>
      </c>
      <c r="AO169" s="44" t="e">
        <f>+IF(OR(#REF!="A",#REF!="B",#REF!="C",O169="A",O169="B",O169="C"),_xlfn.CEILING.PRECISE(#REF!*1,Z169),"0")</f>
        <v>#REF!</v>
      </c>
      <c r="AP169" s="48" t="e">
        <f>+AO169*$AG169</f>
        <v>#REF!</v>
      </c>
      <c r="AQ169" s="48" t="e">
        <f>+IF(OR(#REF!="A",#REF!="B",#REF!="C",O169="A",O169="B",O169="C"),_xlfn.CEILING.PRECISE(#REF!*1.33,Z169),"0")</f>
        <v>#REF!</v>
      </c>
      <c r="AR169" s="48" t="e">
        <f>+AQ169*$AG169</f>
        <v>#REF!</v>
      </c>
      <c r="AS169" s="48" t="e">
        <f>+#REF!*AG169</f>
        <v>#REF!</v>
      </c>
      <c r="AU169" s="52"/>
      <c r="AV169" s="52"/>
      <c r="AZ169" s="49">
        <f>VLOOKUP(B169,'[4]OrdenCompra (51)'!$A$2:$K$78,11,FALSE)</f>
        <v>40</v>
      </c>
    </row>
    <row r="170" spans="1:52" ht="12.75" customHeight="1" x14ac:dyDescent="0.2">
      <c r="A170" s="53" t="s">
        <v>681</v>
      </c>
      <c r="B170" s="79">
        <v>1592</v>
      </c>
      <c r="C170" s="1"/>
      <c r="D170" s="32" t="s">
        <v>88</v>
      </c>
      <c r="E170" s="47" t="str">
        <f>VLOOKUP(B170,[1]Análisis!$B$3:$F$2141,5,FALSE)</f>
        <v>Key</v>
      </c>
      <c r="F170" s="3">
        <v>614</v>
      </c>
      <c r="G170" s="3">
        <v>311</v>
      </c>
      <c r="H170" s="3">
        <v>621</v>
      </c>
      <c r="I170" s="3">
        <v>421</v>
      </c>
      <c r="J170" s="3">
        <f>VLOOKUP(B170,'Vta + Mov 80'!$A$3:$B$703,2,FALSE)</f>
        <v>809</v>
      </c>
      <c r="K170" s="3">
        <v>457</v>
      </c>
      <c r="L170" s="3">
        <f>VLOOKUP(B170,'Vta + Mov 80'!$A$3:$D$703,4,FALSE)</f>
        <v>382</v>
      </c>
      <c r="M170" s="7">
        <f>+AVERAGE(F170:K170)</f>
        <v>538.83333333333337</v>
      </c>
      <c r="N170" s="62">
        <f>+COUNTIF(F170:K170,"&gt;0")</f>
        <v>6</v>
      </c>
      <c r="O170" s="62" t="str">
        <f>+IF(N170&gt;=6,"A",IF(N170&gt;=5,"B",IF(N170&gt;=4,"C","F")))</f>
        <v>A</v>
      </c>
      <c r="P170" s="7">
        <v>230</v>
      </c>
      <c r="Q170" s="2">
        <v>0</v>
      </c>
      <c r="R170" s="2">
        <v>0</v>
      </c>
      <c r="S170" s="2">
        <v>0</v>
      </c>
      <c r="T170" s="2">
        <f>+IF(S170&gt;R170,S170,R170)</f>
        <v>0</v>
      </c>
      <c r="U170" s="2" t="e">
        <f>+((P170-T170)/#REF!)*30</f>
        <v>#REF!</v>
      </c>
      <c r="V170" s="2" t="e">
        <f>+((P170-T170+Q170)/#REF!)*30</f>
        <v>#REF!</v>
      </c>
      <c r="W170" s="2">
        <v>0</v>
      </c>
      <c r="X170" s="9">
        <v>220</v>
      </c>
      <c r="Y170" s="11">
        <f>+((P170-T170+Q170+X170)/M170)*30</f>
        <v>25.054129291679555</v>
      </c>
      <c r="Z170" s="5">
        <v>1</v>
      </c>
      <c r="AA170" s="83"/>
      <c r="AB170" s="74">
        <f>VLOOKUP(B170,[2]Hoja1!$A$2:$C$9041,3,FALSE)</f>
        <v>10.82</v>
      </c>
      <c r="AC170" s="76">
        <f>VLOOKUP(B170,'[3]listado de producto'!$A$7:$F$7046,6,FALSE)</f>
        <v>8</v>
      </c>
      <c r="AG170" s="58">
        <v>237.43</v>
      </c>
      <c r="AH170" s="48">
        <f>+P170*AG170</f>
        <v>54608.9</v>
      </c>
      <c r="AI170" s="48" t="e">
        <f>+AG170*#REF!</f>
        <v>#REF!</v>
      </c>
      <c r="AK170" s="44" t="e">
        <f>+IF(OR(#REF!="A",#REF!="B",#REF!="C",O170="A",O170="B",O170="C"),_xlfn.CEILING.PRECISE(#REF!*0.5,Z170),"0")</f>
        <v>#REF!</v>
      </c>
      <c r="AL170" t="e">
        <f>+AK170*AG170</f>
        <v>#REF!</v>
      </c>
      <c r="AM170" s="51" t="e">
        <f>+IF(OR(#REF!="A",#REF!="B",#REF!="C",O170="A",O170="B",O170="C"),_xlfn.CEILING.PRECISE(#REF!*0.7,Z170),"0")</f>
        <v>#REF!</v>
      </c>
      <c r="AN170" s="48" t="e">
        <f>+AM170*AG170</f>
        <v>#REF!</v>
      </c>
      <c r="AO170" s="44" t="e">
        <f>+IF(OR(#REF!="A",#REF!="B",#REF!="C",O170="A",O170="B",O170="C"),_xlfn.CEILING.PRECISE(#REF!*1,Z170),"0")</f>
        <v>#REF!</v>
      </c>
      <c r="AP170" s="48" t="e">
        <f>+AO170*$AG170</f>
        <v>#REF!</v>
      </c>
      <c r="AQ170" s="48" t="e">
        <f>+IF(OR(#REF!="A",#REF!="B",#REF!="C",O170="A",O170="B",O170="C"),_xlfn.CEILING.PRECISE(#REF!*1.33,Z170),"0")</f>
        <v>#REF!</v>
      </c>
      <c r="AR170" s="48" t="e">
        <f>+AQ170*$AG170</f>
        <v>#REF!</v>
      </c>
      <c r="AS170" s="48" t="e">
        <f>+#REF!*AG170</f>
        <v>#REF!</v>
      </c>
      <c r="AT170" s="58">
        <v>5</v>
      </c>
      <c r="AU170" s="52" t="e">
        <f>+AT170*#REF!</f>
        <v>#REF!</v>
      </c>
      <c r="AV170" s="52">
        <f>+AT170*M170</f>
        <v>2694.166666666667</v>
      </c>
      <c r="AW170" t="b">
        <f>+P170&gt;=T170</f>
        <v>1</v>
      </c>
      <c r="AX170" s="78">
        <f>X170*AB170</f>
        <v>2380.4</v>
      </c>
      <c r="AZ170" s="78"/>
    </row>
    <row r="171" spans="1:52" ht="12.75" customHeight="1" x14ac:dyDescent="0.2">
      <c r="A171" s="53" t="s">
        <v>672</v>
      </c>
      <c r="B171" s="79">
        <v>9009</v>
      </c>
      <c r="C171" s="1"/>
      <c r="D171" s="32" t="s">
        <v>364</v>
      </c>
      <c r="E171" s="47" t="str">
        <f>VLOOKUP(B171,[1]Análisis!$B$3:$F$2141,5,FALSE)</f>
        <v>Key</v>
      </c>
      <c r="F171" s="3">
        <v>5</v>
      </c>
      <c r="G171" s="3">
        <v>6</v>
      </c>
      <c r="H171" s="3">
        <v>13</v>
      </c>
      <c r="I171" s="3">
        <v>16</v>
      </c>
      <c r="J171" s="3">
        <f>VLOOKUP(B171,'Vta + Mov 80'!$A$3:$B$703,2,FALSE)</f>
        <v>24</v>
      </c>
      <c r="K171" s="3">
        <v>20</v>
      </c>
      <c r="L171" s="3">
        <f>VLOOKUP(B171,'Vta + Mov 80'!$A$3:$D$703,4,FALSE)</f>
        <v>7</v>
      </c>
      <c r="M171" s="7">
        <f>+AVERAGE(F171:K171)</f>
        <v>14</v>
      </c>
      <c r="N171" s="62">
        <f>+COUNTIF(F171:K171,"&gt;0")</f>
        <v>6</v>
      </c>
      <c r="O171" s="62" t="str">
        <f>+IF(N171&gt;=6,"A",IF(N171&gt;=5,"B",IF(N171&gt;=4,"C","F")))</f>
        <v>A</v>
      </c>
      <c r="P171" s="7">
        <v>2</v>
      </c>
      <c r="Q171" s="2">
        <v>12</v>
      </c>
      <c r="R171" s="2">
        <v>2</v>
      </c>
      <c r="S171" s="2">
        <v>8</v>
      </c>
      <c r="T171" s="2">
        <f>+IF(S171&gt;R171,S171,R171)</f>
        <v>8</v>
      </c>
      <c r="U171" s="2" t="e">
        <f>+((P171-T171)/#REF!)*30</f>
        <v>#REF!</v>
      </c>
      <c r="V171" s="2" t="e">
        <f>+((P171-T171+Q171)/#REF!)*30</f>
        <v>#REF!</v>
      </c>
      <c r="W171" s="2">
        <v>0</v>
      </c>
      <c r="X171" s="9">
        <v>12</v>
      </c>
      <c r="Y171" s="11">
        <f>+((P171-T171+Q171+X171)/M171)*30</f>
        <v>38.571428571428577</v>
      </c>
      <c r="Z171" s="5">
        <v>12</v>
      </c>
      <c r="AA171" s="46"/>
      <c r="AB171" s="74">
        <f>VLOOKUP(B171,[2]Hoja1!$A$2:$C$9041,3,FALSE)</f>
        <v>28.72</v>
      </c>
      <c r="AC171" s="76">
        <f>VLOOKUP(B171,'[3]listado de producto'!$A$7:$F$7046,6,FALSE)</f>
        <v>8</v>
      </c>
      <c r="AG171" s="58">
        <v>27.61</v>
      </c>
      <c r="AH171" s="48">
        <f>+P171*AG171</f>
        <v>55.22</v>
      </c>
      <c r="AI171" s="48" t="e">
        <f>+AG171*#REF!</f>
        <v>#REF!</v>
      </c>
      <c r="AK171" s="44" t="e">
        <f>+IF(OR(#REF!="A",#REF!="B",#REF!="C",O171="A",O171="B",O171="C"),_xlfn.CEILING.PRECISE(#REF!*0.5,Z171),"0")</f>
        <v>#REF!</v>
      </c>
      <c r="AL171" t="e">
        <f>+AK171*AG171</f>
        <v>#REF!</v>
      </c>
      <c r="AM171" s="51" t="e">
        <f>+IF(OR(#REF!="A",#REF!="B",#REF!="C",O171="A",O171="B",O171="C"),_xlfn.CEILING.PRECISE(#REF!*0.7,Z171),"0")</f>
        <v>#REF!</v>
      </c>
      <c r="AN171" s="48" t="e">
        <f>+AM171*AG171</f>
        <v>#REF!</v>
      </c>
      <c r="AO171" s="44" t="e">
        <f>+IF(OR(#REF!="A",#REF!="B",#REF!="C",O171="A",O171="B",O171="C"),_xlfn.CEILING.PRECISE(#REF!*1,Z171),"0")</f>
        <v>#REF!</v>
      </c>
      <c r="AP171" s="48" t="e">
        <f>+AO171*$AG171</f>
        <v>#REF!</v>
      </c>
      <c r="AQ171" s="48" t="e">
        <f>+IF(OR(#REF!="A",#REF!="B",#REF!="C",O171="A",O171="B",O171="C"),_xlfn.CEILING.PRECISE(#REF!*1.33,Z171),"0")</f>
        <v>#REF!</v>
      </c>
      <c r="AR171" s="48" t="e">
        <f>+AQ171*$AG171</f>
        <v>#REF!</v>
      </c>
      <c r="AS171" s="48" t="e">
        <f>+#REF!*AG171</f>
        <v>#REF!</v>
      </c>
      <c r="AT171" s="58">
        <v>1.1000000000000001</v>
      </c>
      <c r="AU171" s="52" t="e">
        <f>+AT171*#REF!</f>
        <v>#REF!</v>
      </c>
      <c r="AV171" s="52">
        <f>+AT171*M171</f>
        <v>15.400000000000002</v>
      </c>
      <c r="AW171" t="b">
        <f>+P171&gt;=T171</f>
        <v>0</v>
      </c>
      <c r="AX171" s="78">
        <f>X171*AB171</f>
        <v>344.64</v>
      </c>
      <c r="AZ171" s="49">
        <f>VLOOKUP(B171,'[4]OrdenCompra (51)'!$A$2:$K$78,11,FALSE)</f>
        <v>12</v>
      </c>
    </row>
    <row r="172" spans="1:52" ht="12.75" customHeight="1" x14ac:dyDescent="0.2">
      <c r="B172" s="79">
        <v>70133</v>
      </c>
      <c r="C172" s="1"/>
      <c r="D172" s="32" t="s">
        <v>398</v>
      </c>
      <c r="E172" s="47" t="str">
        <f>VLOOKUP(B172,[1]Análisis!$B$3:$F$2141,5,FALSE)</f>
        <v>Key</v>
      </c>
      <c r="F172" s="3">
        <v>22</v>
      </c>
      <c r="G172" s="3">
        <v>5</v>
      </c>
      <c r="H172" s="3">
        <v>25</v>
      </c>
      <c r="I172" s="3">
        <v>14</v>
      </c>
      <c r="J172" s="3">
        <f>VLOOKUP(B172,'Vta + Mov 80'!$A$3:$B$703,2,FALSE)</f>
        <v>40</v>
      </c>
      <c r="K172" s="3">
        <v>19</v>
      </c>
      <c r="L172" s="3">
        <f>VLOOKUP(B172,'Vta + Mov 80'!$A$3:$D$703,4,FALSE)</f>
        <v>12</v>
      </c>
      <c r="M172" s="7">
        <f>+AVERAGE(F172:K172)</f>
        <v>20.833333333333332</v>
      </c>
      <c r="N172" s="62">
        <f>+COUNTIF(F172:K172,"&gt;0")</f>
        <v>6</v>
      </c>
      <c r="O172" s="62" t="str">
        <f>+IF(N172&gt;=6,"A",IF(N172&gt;=5,"B",IF(N172&gt;=4,"C","F")))</f>
        <v>A</v>
      </c>
      <c r="P172" s="7">
        <v>15</v>
      </c>
      <c r="Q172" s="2">
        <v>0</v>
      </c>
      <c r="R172" s="2">
        <v>6</v>
      </c>
      <c r="S172" s="2">
        <v>6</v>
      </c>
      <c r="T172" s="2">
        <f>+IF(S172&gt;R172,S172,R172)</f>
        <v>6</v>
      </c>
      <c r="U172" s="2" t="e">
        <f>+((P172-T172)/#REF!)*30</f>
        <v>#REF!</v>
      </c>
      <c r="V172" s="2" t="e">
        <f>+((P172-T172+Q172)/#REF!)*30</f>
        <v>#REF!</v>
      </c>
      <c r="W172" s="2">
        <v>0</v>
      </c>
      <c r="X172" s="9">
        <v>8</v>
      </c>
      <c r="Y172" s="11">
        <f>+((P172-T172+Q172+X172)/M172)*30</f>
        <v>24.48</v>
      </c>
      <c r="Z172" s="5">
        <v>1</v>
      </c>
      <c r="AA172" s="46"/>
      <c r="AB172" s="74">
        <f>VLOOKUP(B172,[2]Hoja1!$A$2:$C$9041,3,FALSE)</f>
        <v>221.51</v>
      </c>
      <c r="AC172" s="76">
        <f>VLOOKUP(B172,'[3]listado de producto'!$A$7:$F$7046,6,FALSE)</f>
        <v>8</v>
      </c>
      <c r="AG172" s="58">
        <v>249.02</v>
      </c>
      <c r="AH172" s="48">
        <f>+P172*AG172</f>
        <v>3735.3</v>
      </c>
      <c r="AI172" s="48" t="e">
        <f>+AG172*#REF!</f>
        <v>#REF!</v>
      </c>
      <c r="AK172" s="44" t="e">
        <f>+IF(OR(#REF!="A",#REF!="B",#REF!="C",O172="A",O172="B",O172="C"),_xlfn.CEILING.PRECISE(#REF!*0.5,Z172),"0")</f>
        <v>#REF!</v>
      </c>
      <c r="AL172" t="e">
        <f>+AK172*AG172</f>
        <v>#REF!</v>
      </c>
      <c r="AM172" s="51" t="e">
        <f>+IF(OR(#REF!="A",#REF!="B",#REF!="C",O172="A",O172="B",O172="C"),_xlfn.CEILING.PRECISE(#REF!*0.7,Z172),"0")</f>
        <v>#REF!</v>
      </c>
      <c r="AN172" s="48" t="e">
        <f>+AM172*AG172</f>
        <v>#REF!</v>
      </c>
      <c r="AO172" s="44" t="e">
        <f>+IF(OR(#REF!="A",#REF!="B",#REF!="C",O172="A",O172="B",O172="C"),_xlfn.CEILING.PRECISE(#REF!*1,Z172),"0")</f>
        <v>#REF!</v>
      </c>
      <c r="AP172" s="48" t="e">
        <f>+AO172*$AG172</f>
        <v>#REF!</v>
      </c>
      <c r="AQ172" s="48" t="e">
        <f>+IF(OR(#REF!="A",#REF!="B",#REF!="C",O172="A",O172="B",O172="C"),_xlfn.CEILING.PRECISE(#REF!*1.33,Z172),"0")</f>
        <v>#REF!</v>
      </c>
      <c r="AR172" s="48" t="e">
        <f>+AQ172*$AG172</f>
        <v>#REF!</v>
      </c>
      <c r="AS172" s="48" t="e">
        <f>+#REF!*AG172</f>
        <v>#REF!</v>
      </c>
      <c r="AU172" s="52"/>
      <c r="AV172" s="52"/>
      <c r="AW172" t="b">
        <f>+P172&gt;=T172</f>
        <v>1</v>
      </c>
    </row>
    <row r="173" spans="1:52" ht="12.75" customHeight="1" x14ac:dyDescent="0.2">
      <c r="B173" s="79">
        <v>829</v>
      </c>
      <c r="C173" s="1"/>
      <c r="D173" s="32" t="s">
        <v>54</v>
      </c>
      <c r="E173" s="47" t="str">
        <f>VLOOKUP(B173,[1]Análisis!$B$3:$F$2141,5,FALSE)</f>
        <v>Key</v>
      </c>
      <c r="F173" s="3">
        <v>14</v>
      </c>
      <c r="G173" s="3">
        <v>16</v>
      </c>
      <c r="H173" s="3">
        <v>5</v>
      </c>
      <c r="I173" s="3">
        <v>10</v>
      </c>
      <c r="J173" s="3">
        <f>VLOOKUP(B173,'Vta + Mov 80'!$A$3:$B$703,2,FALSE)</f>
        <v>24</v>
      </c>
      <c r="K173" s="3">
        <v>14</v>
      </c>
      <c r="L173" s="3">
        <f>VLOOKUP(B173,'Vta + Mov 80'!$A$3:$D$703,4,FALSE)</f>
        <v>9</v>
      </c>
      <c r="M173" s="7">
        <f>+AVERAGE(F173:K173)</f>
        <v>13.833333333333334</v>
      </c>
      <c r="N173" s="62">
        <f>+COUNTIF(F173:K173,"&gt;0")</f>
        <v>6</v>
      </c>
      <c r="O173" s="62" t="str">
        <f>+IF(N173&gt;=6,"A",IF(N173&gt;=5,"B",IF(N173&gt;=4,"C","F")))</f>
        <v>A</v>
      </c>
      <c r="P173" s="7">
        <v>3</v>
      </c>
      <c r="Q173" s="2">
        <v>3</v>
      </c>
      <c r="R173" s="2">
        <v>0</v>
      </c>
      <c r="S173" s="2">
        <v>0</v>
      </c>
      <c r="T173" s="2">
        <f>+IF(S173&gt;R173,S173,R173)</f>
        <v>0</v>
      </c>
      <c r="U173" s="2" t="e">
        <f>+((P173-T173)/#REF!)*30</f>
        <v>#REF!</v>
      </c>
      <c r="V173" s="2" t="e">
        <f>+((P173-T173+Q173)/#REF!)*30</f>
        <v>#REF!</v>
      </c>
      <c r="W173" s="2">
        <v>0</v>
      </c>
      <c r="X173" s="9">
        <v>6</v>
      </c>
      <c r="Y173" s="11">
        <f>+((P173-T173+Q173+X173)/M173)*30</f>
        <v>26.024096385542169</v>
      </c>
      <c r="Z173" s="5">
        <v>1</v>
      </c>
      <c r="AA173" s="84"/>
      <c r="AB173" s="74">
        <f>VLOOKUP(B173,[2]Hoja1!$A$2:$C$9041,3,FALSE)</f>
        <v>233.1</v>
      </c>
      <c r="AC173" s="76">
        <f>VLOOKUP(B173,'[3]listado de producto'!$A$7:$F$7046,6,FALSE)</f>
        <v>8</v>
      </c>
      <c r="AG173" s="58">
        <v>367.39</v>
      </c>
      <c r="AH173" s="48">
        <f>+P173*AG173</f>
        <v>1102.17</v>
      </c>
      <c r="AI173" s="48" t="e">
        <f>+AG173*#REF!</f>
        <v>#REF!</v>
      </c>
      <c r="AK173" s="44" t="e">
        <f>+IF(OR(#REF!="A",#REF!="B",#REF!="C",O173="A",O173="B",O173="C"),_xlfn.CEILING.PRECISE(#REF!*0.5,Z173),"0")</f>
        <v>#REF!</v>
      </c>
      <c r="AL173" t="e">
        <f>+AK173*AG173</f>
        <v>#REF!</v>
      </c>
      <c r="AM173" s="51" t="e">
        <f>+IF(OR(#REF!="A",#REF!="B",#REF!="C",O173="A",O173="B",O173="C"),_xlfn.CEILING.PRECISE(#REF!*0.7,Z173),"0")</f>
        <v>#REF!</v>
      </c>
      <c r="AN173" s="48" t="e">
        <f>+AM173*AG173</f>
        <v>#REF!</v>
      </c>
      <c r="AO173" s="44" t="e">
        <f>+IF(OR(#REF!="A",#REF!="B",#REF!="C",O173="A",O173="B",O173="C"),_xlfn.CEILING.PRECISE(#REF!*1,Z173),"0")</f>
        <v>#REF!</v>
      </c>
      <c r="AP173" s="48" t="e">
        <f>+AO173*$AG173</f>
        <v>#REF!</v>
      </c>
      <c r="AQ173" s="48" t="e">
        <f>+IF(OR(#REF!="A",#REF!="B",#REF!="C",O173="A",O173="B",O173="C"),_xlfn.CEILING.PRECISE(#REF!*1.33,Z173),"0")</f>
        <v>#REF!</v>
      </c>
      <c r="AR173" s="48" t="e">
        <f>+AQ173*$AG173</f>
        <v>#REF!</v>
      </c>
      <c r="AS173" s="48" t="e">
        <f>+#REF!*AG173</f>
        <v>#REF!</v>
      </c>
      <c r="AU173" s="52" t="e">
        <f>+AT173*#REF!</f>
        <v>#REF!</v>
      </c>
      <c r="AV173" s="52">
        <f>+AT173*M173</f>
        <v>0</v>
      </c>
      <c r="AW173" t="b">
        <f>+P173&gt;=T173</f>
        <v>1</v>
      </c>
      <c r="AX173" s="78">
        <f>X173*AB173</f>
        <v>1398.6</v>
      </c>
      <c r="AZ173" s="49">
        <f>VLOOKUP(B173,'[4]OrdenCompra (51)'!$A$2:$K$78,11,FALSE)</f>
        <v>3</v>
      </c>
    </row>
    <row r="174" spans="1:52" ht="12.75" customHeight="1" x14ac:dyDescent="0.2">
      <c r="B174" s="79">
        <v>2668</v>
      </c>
      <c r="C174" s="1"/>
      <c r="D174" s="32" t="s">
        <v>185</v>
      </c>
      <c r="E174" s="47" t="str">
        <f>VLOOKUP(B174,[1]Análisis!$B$3:$F$2141,5,FALSE)</f>
        <v>Key</v>
      </c>
      <c r="F174" s="3">
        <v>117</v>
      </c>
      <c r="G174" s="3">
        <v>87</v>
      </c>
      <c r="H174" s="3">
        <v>69</v>
      </c>
      <c r="I174" s="3">
        <v>65</v>
      </c>
      <c r="J174" s="3">
        <f>VLOOKUP(B174,'Vta + Mov 80'!$A$3:$B$703,2,FALSE)</f>
        <v>59</v>
      </c>
      <c r="K174" s="3">
        <v>42</v>
      </c>
      <c r="L174" s="3">
        <f>VLOOKUP(B174,'Vta + Mov 80'!$A$3:$D$703,4,FALSE)</f>
        <v>41</v>
      </c>
      <c r="M174" s="7">
        <f>+AVERAGE(F174:K174)</f>
        <v>73.166666666666671</v>
      </c>
      <c r="N174" s="62">
        <f>+COUNTIF(F174:K174,"&gt;0")</f>
        <v>6</v>
      </c>
      <c r="O174" s="62" t="str">
        <f>+IF(N174&gt;=6,"A",IF(N174&gt;=5,"B",IF(N174&gt;=4,"C","F")))</f>
        <v>A</v>
      </c>
      <c r="P174" s="7">
        <v>38</v>
      </c>
      <c r="Q174" s="2">
        <v>4</v>
      </c>
      <c r="R174" s="2">
        <v>10</v>
      </c>
      <c r="S174" s="2">
        <v>10</v>
      </c>
      <c r="T174" s="2">
        <f>+IF(S174&gt;R174,S174,R174)</f>
        <v>10</v>
      </c>
      <c r="U174" s="2" t="e">
        <f>+((P174-T174)/#REF!)*30</f>
        <v>#REF!</v>
      </c>
      <c r="V174" s="2" t="e">
        <f>+((P174-T174+Q174)/#REF!)*30</f>
        <v>#REF!</v>
      </c>
      <c r="W174" s="2">
        <v>0</v>
      </c>
      <c r="X174" s="9">
        <v>28</v>
      </c>
      <c r="Y174" s="11">
        <f>+((P174-T174+Q174+X174)/M174)*30</f>
        <v>24.601366742596809</v>
      </c>
      <c r="Z174" s="5">
        <v>4</v>
      </c>
      <c r="AA174" s="46"/>
      <c r="AB174" s="74">
        <f>VLOOKUP(B174,[2]Hoja1!$A$2:$C$9041,3,FALSE)</f>
        <v>96.54</v>
      </c>
      <c r="AC174" s="76">
        <f>VLOOKUP(B174,'[3]listado de producto'!$A$7:$F$7046,6,FALSE)</f>
        <v>8</v>
      </c>
      <c r="AG174" s="58">
        <v>461.3</v>
      </c>
      <c r="AH174" s="48">
        <f>+P174*AG174</f>
        <v>17529.400000000001</v>
      </c>
      <c r="AI174" s="48" t="e">
        <f>+AG174*#REF!</f>
        <v>#REF!</v>
      </c>
      <c r="AK174" s="44" t="e">
        <f>+IF(OR(#REF!="A",#REF!="B",#REF!="C",O174="A",O174="B",O174="C"),_xlfn.CEILING.PRECISE(#REF!*0.5,Z174),"0")</f>
        <v>#REF!</v>
      </c>
      <c r="AL174" t="e">
        <f>+AK174*AG174</f>
        <v>#REF!</v>
      </c>
      <c r="AM174" s="51" t="e">
        <f>+IF(OR(#REF!="A",#REF!="B",#REF!="C",O174="A",O174="B",O174="C"),_xlfn.CEILING.PRECISE(#REF!*0.7,Z174),"0")</f>
        <v>#REF!</v>
      </c>
      <c r="AN174" s="48" t="e">
        <f>+AM174*AG174</f>
        <v>#REF!</v>
      </c>
      <c r="AO174" s="44" t="e">
        <f>+IF(OR(#REF!="A",#REF!="B",#REF!="C",O174="A",O174="B",O174="C"),_xlfn.CEILING.PRECISE(#REF!*1,Z174),"0")</f>
        <v>#REF!</v>
      </c>
      <c r="AP174" s="48" t="e">
        <f>+AO174*$AG174</f>
        <v>#REF!</v>
      </c>
      <c r="AQ174" s="48" t="e">
        <f>+IF(OR(#REF!="A",#REF!="B",#REF!="C",O174="A",O174="B",O174="C"),_xlfn.CEILING.PRECISE(#REF!*1.33,Z174),"0")</f>
        <v>#REF!</v>
      </c>
      <c r="AR174" s="48" t="e">
        <f>+AQ174*$AG174</f>
        <v>#REF!</v>
      </c>
      <c r="AS174" s="48" t="e">
        <f>+#REF!*AG174</f>
        <v>#REF!</v>
      </c>
      <c r="AU174" s="52"/>
      <c r="AV174" s="52"/>
      <c r="AW174" t="b">
        <f>+P174&gt;=T174</f>
        <v>1</v>
      </c>
      <c r="AZ174" s="49">
        <f>VLOOKUP(B174,'[4]OrdenCompra (51)'!$A$2:$K$78,11,FALSE)</f>
        <v>4</v>
      </c>
    </row>
    <row r="175" spans="1:52" ht="12.75" customHeight="1" x14ac:dyDescent="0.2">
      <c r="B175" s="79">
        <v>70060</v>
      </c>
      <c r="C175" s="1"/>
      <c r="D175" s="32" t="s">
        <v>390</v>
      </c>
      <c r="E175" s="47" t="str">
        <f>VLOOKUP(B175,[1]Análisis!$B$3:$F$2141,5,FALSE)</f>
        <v>Key</v>
      </c>
      <c r="F175" s="3">
        <v>13</v>
      </c>
      <c r="G175" s="3">
        <v>9</v>
      </c>
      <c r="H175" s="3">
        <v>9</v>
      </c>
      <c r="I175" s="3">
        <v>6</v>
      </c>
      <c r="J175" s="3">
        <f>VLOOKUP(B175,'Vta + Mov 80'!$A$3:$B$703,2,FALSE)</f>
        <v>14</v>
      </c>
      <c r="K175" s="3">
        <v>15</v>
      </c>
      <c r="L175" s="3">
        <f>VLOOKUP(B175,'Vta + Mov 80'!$A$3:$D$703,4,FALSE)</f>
        <v>5</v>
      </c>
      <c r="M175" s="7">
        <f>+AVERAGE(F175:K175)</f>
        <v>11</v>
      </c>
      <c r="N175" s="62">
        <f>+COUNTIF(F175:K175,"&gt;0")</f>
        <v>6</v>
      </c>
      <c r="O175" s="62" t="str">
        <f>+IF(N175&gt;=6,"A",IF(N175&gt;=5,"B",IF(N175&gt;=4,"C","F")))</f>
        <v>A</v>
      </c>
      <c r="P175" s="7">
        <v>0</v>
      </c>
      <c r="Q175" s="2">
        <v>6</v>
      </c>
      <c r="R175" s="2">
        <v>0</v>
      </c>
      <c r="S175" s="2">
        <v>1</v>
      </c>
      <c r="T175" s="2">
        <f>+IF(S175&gt;R175,S175,R175)</f>
        <v>1</v>
      </c>
      <c r="U175" s="2" t="e">
        <f>+((P175-T175)/#REF!)*30</f>
        <v>#REF!</v>
      </c>
      <c r="V175" s="2" t="e">
        <f>+((P175-T175+Q175)/#REF!)*30</f>
        <v>#REF!</v>
      </c>
      <c r="W175" s="2">
        <v>0</v>
      </c>
      <c r="X175" s="14">
        <v>4</v>
      </c>
      <c r="Y175" s="11">
        <f>+((P175-T175+Q175+X175)/M175)*30</f>
        <v>24.545454545454547</v>
      </c>
      <c r="Z175" s="5">
        <v>1</v>
      </c>
      <c r="AA175" s="46"/>
      <c r="AB175" s="74">
        <f>VLOOKUP(B175,[2]Hoja1!$A$2:$C$9041,3,FALSE)</f>
        <v>99.79</v>
      </c>
      <c r="AC175" s="76">
        <f>VLOOKUP(B175,'[3]listado de producto'!$A$7:$F$7046,6,FALSE)</f>
        <v>8</v>
      </c>
      <c r="AG175" s="58">
        <v>15.39</v>
      </c>
      <c r="AH175" s="48">
        <f>+P175*AG175</f>
        <v>0</v>
      </c>
      <c r="AI175" s="48" t="e">
        <f>+AG175*#REF!</f>
        <v>#REF!</v>
      </c>
      <c r="AK175" s="44" t="e">
        <f>+IF(OR(#REF!="A",#REF!="B",#REF!="C",O175="A",O175="B",O175="C"),_xlfn.CEILING.PRECISE(#REF!*0.5,Z175),"0")</f>
        <v>#REF!</v>
      </c>
      <c r="AL175" t="e">
        <f>+AK175*AG175</f>
        <v>#REF!</v>
      </c>
      <c r="AM175" s="51" t="e">
        <f>+IF(OR(#REF!="A",#REF!="B",#REF!="C",O175="A",O175="B",O175="C"),_xlfn.CEILING.PRECISE(#REF!*0.7,Z175),"0")</f>
        <v>#REF!</v>
      </c>
      <c r="AN175" s="48" t="e">
        <f>+AM175*AG175</f>
        <v>#REF!</v>
      </c>
      <c r="AO175" s="44" t="e">
        <f>+IF(OR(#REF!="A",#REF!="B",#REF!="C",O175="A",O175="B",O175="C"),_xlfn.CEILING.PRECISE(#REF!*1,Z175),"0")</f>
        <v>#REF!</v>
      </c>
      <c r="AP175" s="48" t="e">
        <f>+AO175*$AG175</f>
        <v>#REF!</v>
      </c>
      <c r="AQ175" s="48" t="e">
        <f>+IF(OR(#REF!="A",#REF!="B",#REF!="C",O175="A",O175="B",O175="C"),_xlfn.CEILING.PRECISE(#REF!*1.33,Z175),"0")</f>
        <v>#REF!</v>
      </c>
      <c r="AR175" s="48" t="e">
        <f>+AQ175*$AG175</f>
        <v>#REF!</v>
      </c>
      <c r="AS175" s="48" t="e">
        <f>+#REF!*AG175</f>
        <v>#REF!</v>
      </c>
      <c r="AT175" s="58">
        <v>1.1000000000000001</v>
      </c>
      <c r="AU175" s="52" t="e">
        <f>+AT175*#REF!</f>
        <v>#REF!</v>
      </c>
      <c r="AV175" s="52">
        <f>+AT175*M175</f>
        <v>12.100000000000001</v>
      </c>
      <c r="AW175" t="b">
        <f>+P175&gt;=T175</f>
        <v>0</v>
      </c>
      <c r="AZ175" s="49">
        <f>VLOOKUP(B175,'[4]OrdenCompra (51)'!$A$2:$K$78,11,FALSE)</f>
        <v>4</v>
      </c>
    </row>
    <row r="176" spans="1:52" ht="12.75" customHeight="1" x14ac:dyDescent="0.2">
      <c r="B176" s="79">
        <v>6944</v>
      </c>
      <c r="C176" s="1"/>
      <c r="D176" s="32" t="s">
        <v>329</v>
      </c>
      <c r="E176" s="47" t="str">
        <f>VLOOKUP(B176,[1]Análisis!$B$3:$F$2141,5,FALSE)</f>
        <v>Key</v>
      </c>
      <c r="F176" s="3">
        <v>20</v>
      </c>
      <c r="G176" s="3">
        <v>8</v>
      </c>
      <c r="H176" s="3">
        <v>15</v>
      </c>
      <c r="I176" s="3">
        <v>14</v>
      </c>
      <c r="J176" s="3">
        <f>VLOOKUP(B176,'Vta + Mov 80'!$A$3:$B$703,2,FALSE)</f>
        <v>19</v>
      </c>
      <c r="K176" s="3">
        <v>15</v>
      </c>
      <c r="L176" s="3">
        <f>VLOOKUP(B176,'Vta + Mov 80'!$A$3:$D$703,4,FALSE)</f>
        <v>8</v>
      </c>
      <c r="M176" s="7">
        <f>+AVERAGE(F176:K176)</f>
        <v>15.166666666666666</v>
      </c>
      <c r="N176" s="62">
        <f>+COUNTIF(F176:K176,"&gt;0")</f>
        <v>6</v>
      </c>
      <c r="O176" s="62" t="str">
        <f>+IF(N176&gt;=6,"A",IF(N176&gt;=5,"B",IF(N176&gt;=4,"C","F")))</f>
        <v>A</v>
      </c>
      <c r="P176" s="7">
        <v>7</v>
      </c>
      <c r="Q176" s="2">
        <v>2</v>
      </c>
      <c r="R176" s="2">
        <v>2</v>
      </c>
      <c r="S176" s="2">
        <v>2</v>
      </c>
      <c r="T176" s="2">
        <f>+IF(S176&gt;R176,S176,R176)</f>
        <v>2</v>
      </c>
      <c r="U176" s="2" t="e">
        <f>+((P176-T176)/#REF!)*30</f>
        <v>#REF!</v>
      </c>
      <c r="V176" s="2" t="e">
        <f>+((P176-T176+Q176)/#REF!)*30</f>
        <v>#REF!</v>
      </c>
      <c r="W176" s="2">
        <v>0</v>
      </c>
      <c r="X176" s="9">
        <v>6</v>
      </c>
      <c r="Y176" s="11">
        <f>+((P176-T176+Q176+X176)/M176)*30</f>
        <v>25.714285714285715</v>
      </c>
      <c r="Z176" s="5">
        <v>1</v>
      </c>
      <c r="AA176" s="46"/>
      <c r="AB176" s="74">
        <f>VLOOKUP(B176,[2]Hoja1!$A$2:$C$9041,3,FALSE)</f>
        <v>238.48</v>
      </c>
      <c r="AC176" s="76">
        <f>VLOOKUP(B176,'[3]listado de producto'!$A$7:$F$7046,6,FALSE)</f>
        <v>8</v>
      </c>
      <c r="AD176" s="56"/>
      <c r="AF176" t="s">
        <v>595</v>
      </c>
      <c r="AG176" s="58">
        <v>162.04</v>
      </c>
      <c r="AH176" s="48">
        <f>+P176*AG176</f>
        <v>1134.28</v>
      </c>
      <c r="AI176" s="48" t="e">
        <f>+AG176*#REF!</f>
        <v>#REF!</v>
      </c>
      <c r="AK176" s="44" t="e">
        <f>+IF(OR(#REF!="A",#REF!="B",#REF!="C",O176="A",O176="B",O176="C"),_xlfn.CEILING.PRECISE(#REF!*0.5,Z176),"0")</f>
        <v>#REF!</v>
      </c>
      <c r="AL176" t="e">
        <f>+AK176*AG176</f>
        <v>#REF!</v>
      </c>
      <c r="AM176" s="51" t="e">
        <f>+IF(OR(#REF!="A",#REF!="B",#REF!="C",O176="A",O176="B",O176="C"),_xlfn.CEILING.PRECISE(#REF!*0.7,Z176),"0")</f>
        <v>#REF!</v>
      </c>
      <c r="AN176" s="48" t="e">
        <f>+AM176*AG176</f>
        <v>#REF!</v>
      </c>
      <c r="AO176" s="44" t="e">
        <f>+IF(OR(#REF!="A",#REF!="B",#REF!="C",O176="A",O176="B",O176="C"),_xlfn.CEILING.PRECISE(#REF!*1,Z176),"0")</f>
        <v>#REF!</v>
      </c>
      <c r="AP176" s="48" t="e">
        <f>+AO176*$AG176</f>
        <v>#REF!</v>
      </c>
      <c r="AQ176" s="48" t="e">
        <f>+IF(OR(#REF!="A",#REF!="B",#REF!="C",O176="A",O176="B",O176="C"),_xlfn.CEILING.PRECISE(#REF!*1.33,Z176),"0")</f>
        <v>#REF!</v>
      </c>
      <c r="AR176" s="48" t="e">
        <f>+AQ176*$AG176</f>
        <v>#REF!</v>
      </c>
      <c r="AS176" s="48" t="e">
        <f>+#REF!*AG176</f>
        <v>#REF!</v>
      </c>
      <c r="AT176" s="58">
        <v>8.1999999999999993</v>
      </c>
      <c r="AU176" s="52" t="e">
        <f>+AT176*#REF!</f>
        <v>#REF!</v>
      </c>
      <c r="AV176" s="52">
        <f>+AT176*M176</f>
        <v>124.36666666666665</v>
      </c>
      <c r="AW176" t="b">
        <f>+P176&gt;=T176</f>
        <v>1</v>
      </c>
      <c r="AX176" t="e">
        <f>VLOOKUP(B176,'[5]6914'!$C$23:$J$23,8,FALSE)</f>
        <v>#N/A</v>
      </c>
      <c r="AZ176" s="49">
        <f>VLOOKUP(B176,'[4]OrdenCompra (51)'!$A$2:$K$78,11,FALSE)</f>
        <v>5</v>
      </c>
    </row>
    <row r="177" spans="1:52" ht="12.75" customHeight="1" x14ac:dyDescent="0.2">
      <c r="B177" s="79">
        <v>183</v>
      </c>
      <c r="C177" s="1"/>
      <c r="D177" s="32" t="s">
        <v>23</v>
      </c>
      <c r="E177" s="47" t="str">
        <f>VLOOKUP(B177,[1]Análisis!$B$3:$F$2141,5,FALSE)</f>
        <v>Key</v>
      </c>
      <c r="F177" s="3">
        <v>13</v>
      </c>
      <c r="G177" s="3">
        <v>6</v>
      </c>
      <c r="H177" s="3">
        <v>4</v>
      </c>
      <c r="I177" s="3">
        <v>13</v>
      </c>
      <c r="J177" s="3">
        <f>VLOOKUP(B177,'Vta + Mov 80'!$A$3:$B$703,2,FALSE)</f>
        <v>8</v>
      </c>
      <c r="K177" s="3">
        <v>6</v>
      </c>
      <c r="L177" s="3">
        <f>VLOOKUP(B177,'Vta + Mov 80'!$A$3:$D$703,4,FALSE)</f>
        <v>8</v>
      </c>
      <c r="M177" s="7">
        <f>+AVERAGE(F177:K177)</f>
        <v>8.3333333333333339</v>
      </c>
      <c r="N177" s="62">
        <f>+COUNTIF(F177:K177,"&gt;0")</f>
        <v>6</v>
      </c>
      <c r="O177" s="62" t="str">
        <f>+IF(N177&gt;=6,"A",IF(N177&gt;=5,"B",IF(N177&gt;=4,"C","F")))</f>
        <v>A</v>
      </c>
      <c r="P177" s="7">
        <v>0</v>
      </c>
      <c r="Q177" s="2">
        <v>4</v>
      </c>
      <c r="R177" s="2">
        <v>0</v>
      </c>
      <c r="S177" s="2">
        <v>0</v>
      </c>
      <c r="T177" s="2">
        <f>+IF(S177&gt;R177,S177,R177)</f>
        <v>0</v>
      </c>
      <c r="U177" s="2" t="e">
        <f>+((P177-T177)/#REF!)*30</f>
        <v>#REF!</v>
      </c>
      <c r="V177" s="2" t="e">
        <f>+((P177-T177+Q177)/#REF!)*30</f>
        <v>#REF!</v>
      </c>
      <c r="W177" s="2">
        <v>0</v>
      </c>
      <c r="X177" s="9">
        <v>4</v>
      </c>
      <c r="Y177" s="11">
        <f>+((P177-T177+Q177+X177)/M177)*30</f>
        <v>28.799999999999997</v>
      </c>
      <c r="Z177" s="5">
        <v>4</v>
      </c>
      <c r="AA177" s="46"/>
      <c r="AB177" s="74">
        <f>VLOOKUP(B177,[2]Hoja1!$A$2:$C$9041,3,FALSE)</f>
        <v>56.31</v>
      </c>
      <c r="AC177" s="76">
        <f>VLOOKUP(B177,'[3]listado de producto'!$A$7:$F$7046,6,FALSE)</f>
        <v>8</v>
      </c>
      <c r="AG177" s="58">
        <v>24.940000534057599</v>
      </c>
      <c r="AH177" s="48">
        <f>+P177*AG177</f>
        <v>0</v>
      </c>
      <c r="AI177" s="48" t="e">
        <f>+AG177*#REF!</f>
        <v>#REF!</v>
      </c>
      <c r="AK177" s="44" t="e">
        <f>+IF(OR(#REF!="A",#REF!="B",#REF!="C",O177="A",O177="B",O177="C"),_xlfn.CEILING.PRECISE(#REF!*0.5,Z177),"0")</f>
        <v>#REF!</v>
      </c>
      <c r="AL177" t="e">
        <f>+AK177*AG177</f>
        <v>#REF!</v>
      </c>
      <c r="AM177" s="51" t="e">
        <f>+IF(OR(#REF!="A",#REF!="B",#REF!="C",O177="A",O177="B",O177="C"),_xlfn.CEILING.PRECISE(#REF!*0.7,Z177),"0")</f>
        <v>#REF!</v>
      </c>
      <c r="AN177" s="48" t="e">
        <f>+AM177*AG177</f>
        <v>#REF!</v>
      </c>
      <c r="AO177" s="44" t="e">
        <f>+IF(OR(#REF!="A",#REF!="B",#REF!="C",O177="A",O177="B",O177="C"),_xlfn.CEILING.PRECISE(#REF!*1,Z177),"0")</f>
        <v>#REF!</v>
      </c>
      <c r="AP177" s="48" t="e">
        <f>+AO177*$AG177</f>
        <v>#REF!</v>
      </c>
      <c r="AQ177" s="48" t="e">
        <f>+IF(OR(#REF!="A",#REF!="B",#REF!="C",O177="A",O177="B",O177="C"),_xlfn.CEILING.PRECISE(#REF!*1.33,Z177),"0")</f>
        <v>#REF!</v>
      </c>
      <c r="AR177" s="48" t="e">
        <f>+AQ177*$AG177</f>
        <v>#REF!</v>
      </c>
      <c r="AS177" s="48" t="e">
        <f>+#REF!*AG177</f>
        <v>#REF!</v>
      </c>
      <c r="AT177" s="58">
        <v>1</v>
      </c>
      <c r="AU177" s="52" t="e">
        <f>+AT177*#REF!</f>
        <v>#REF!</v>
      </c>
      <c r="AV177" s="52">
        <f>+AT177*M177</f>
        <v>8.3333333333333339</v>
      </c>
      <c r="AW177" t="b">
        <f>+P177&gt;=T177</f>
        <v>1</v>
      </c>
      <c r="AZ177" s="49">
        <f>VLOOKUP(B177,'[4]OrdenCompra (51)'!$A$2:$K$78,11,FALSE)</f>
        <v>4</v>
      </c>
    </row>
    <row r="178" spans="1:52" ht="12.75" customHeight="1" x14ac:dyDescent="0.2">
      <c r="B178" s="79">
        <v>3387</v>
      </c>
      <c r="C178" s="1"/>
      <c r="D178" s="32" t="s">
        <v>577</v>
      </c>
      <c r="E178" s="47" t="str">
        <f>VLOOKUP(B178,[1]Análisis!$B$3:$F$2141,5,FALSE)</f>
        <v>Key</v>
      </c>
      <c r="F178" s="3">
        <v>19</v>
      </c>
      <c r="G178" s="3">
        <v>25</v>
      </c>
      <c r="H178" s="3">
        <v>21</v>
      </c>
      <c r="I178" s="3">
        <v>13</v>
      </c>
      <c r="J178" s="3">
        <f>VLOOKUP(B178,'Vta + Mov 80'!$A$3:$B$703,2,FALSE)</f>
        <v>8</v>
      </c>
      <c r="K178" s="3">
        <v>37</v>
      </c>
      <c r="L178" s="3">
        <f>VLOOKUP(B178,'Vta + Mov 80'!$A$3:$D$703,4,FALSE)</f>
        <v>9</v>
      </c>
      <c r="M178" s="7">
        <f>+AVERAGE(F178:K178)</f>
        <v>20.5</v>
      </c>
      <c r="N178" s="62">
        <f>+COUNTIF(F178:K178,"&gt;0")</f>
        <v>6</v>
      </c>
      <c r="O178" s="62" t="str">
        <f>+IF(N178&gt;=6,"A",IF(N178&gt;=5,"B",IF(N178&gt;=4,"C","F")))</f>
        <v>A</v>
      </c>
      <c r="P178" s="7">
        <v>0</v>
      </c>
      <c r="Q178" s="2">
        <v>10</v>
      </c>
      <c r="R178" s="2">
        <v>0</v>
      </c>
      <c r="S178" s="2">
        <v>0</v>
      </c>
      <c r="T178" s="2">
        <f>+IF(S178&gt;R178,S178,R178)</f>
        <v>0</v>
      </c>
      <c r="U178" s="2" t="e">
        <f>+((P178-T178)/#REF!)*30</f>
        <v>#REF!</v>
      </c>
      <c r="V178" s="2" t="e">
        <f>+((P178-T178+Q178)/#REF!)*30</f>
        <v>#REF!</v>
      </c>
      <c r="W178" s="2">
        <v>0</v>
      </c>
      <c r="X178" s="9">
        <v>7</v>
      </c>
      <c r="Y178" s="11">
        <f>+((P178-T178+Q178+X178)/M178)*30</f>
        <v>24.878048780487802</v>
      </c>
      <c r="Z178" s="5">
        <v>1</v>
      </c>
      <c r="AA178" s="46"/>
      <c r="AB178" s="74">
        <f>VLOOKUP(B178,[2]Hoja1!$A$2:$C$9041,3,FALSE)</f>
        <v>720.59</v>
      </c>
      <c r="AC178" s="76">
        <f>VLOOKUP(B178,'[3]listado de producto'!$A$7:$F$7046,6,FALSE)</f>
        <v>8</v>
      </c>
      <c r="AG178" s="58">
        <v>21.5</v>
      </c>
      <c r="AH178" s="48">
        <f>+P178*AG178</f>
        <v>0</v>
      </c>
      <c r="AI178" s="48" t="e">
        <f>+AG178*#REF!</f>
        <v>#REF!</v>
      </c>
      <c r="AK178" s="44" t="e">
        <f>+IF(OR(#REF!="A",#REF!="B",#REF!="C",O178="A",O178="B",O178="C"),_xlfn.CEILING.PRECISE(#REF!*0.5,Z178),"0")</f>
        <v>#REF!</v>
      </c>
      <c r="AL178" t="e">
        <f>+AK178*AG178</f>
        <v>#REF!</v>
      </c>
      <c r="AM178" s="51" t="e">
        <f>+IF(OR(#REF!="A",#REF!="B",#REF!="C",O178="A",O178="B",O178="C"),_xlfn.CEILING.PRECISE(#REF!*0.7,Z178),"0")</f>
        <v>#REF!</v>
      </c>
      <c r="AN178" s="48" t="e">
        <f>+AM178*AG178</f>
        <v>#REF!</v>
      </c>
      <c r="AO178" s="44" t="e">
        <f>+IF(OR(#REF!="A",#REF!="B",#REF!="C",O178="A",O178="B",O178="C"),_xlfn.CEILING.PRECISE(#REF!*1,Z178),"0")</f>
        <v>#REF!</v>
      </c>
      <c r="AP178" s="48" t="e">
        <f>+AO178*$AG178</f>
        <v>#REF!</v>
      </c>
      <c r="AQ178" s="48" t="e">
        <f>+IF(OR(#REF!="A",#REF!="B",#REF!="C",O178="A",O178="B",O178="C"),_xlfn.CEILING.PRECISE(#REF!*1.33,Z178),"0")</f>
        <v>#REF!</v>
      </c>
      <c r="AR178" s="48" t="e">
        <f>+AQ178*$AG178</f>
        <v>#REF!</v>
      </c>
      <c r="AS178" s="48" t="e">
        <f>+#REF!*AG178</f>
        <v>#REF!</v>
      </c>
      <c r="AU178" s="52"/>
      <c r="AV178" s="52"/>
      <c r="AW178" t="b">
        <f>+P178&gt;=T178</f>
        <v>1</v>
      </c>
      <c r="AZ178" s="49">
        <f>VLOOKUP(B178,'[4]OrdenCompra (51)'!$A$2:$K$78,11,FALSE)</f>
        <v>7</v>
      </c>
    </row>
    <row r="179" spans="1:52" ht="12.75" customHeight="1" x14ac:dyDescent="0.2">
      <c r="B179" s="79">
        <v>6323</v>
      </c>
      <c r="C179" s="1"/>
      <c r="D179" s="32" t="s">
        <v>287</v>
      </c>
      <c r="E179" s="47" t="str">
        <f>VLOOKUP(B179,[1]Análisis!$B$3:$F$2141,5,FALSE)</f>
        <v>Key</v>
      </c>
      <c r="F179" s="3">
        <v>13</v>
      </c>
      <c r="G179" s="3">
        <v>4</v>
      </c>
      <c r="H179" s="3">
        <v>11</v>
      </c>
      <c r="I179" s="3">
        <v>7</v>
      </c>
      <c r="J179" s="3">
        <f>VLOOKUP(B179,'Vta + Mov 80'!$A$3:$B$703,2,FALSE)</f>
        <v>7</v>
      </c>
      <c r="K179" s="3">
        <v>7</v>
      </c>
      <c r="L179" s="3">
        <f>VLOOKUP(B179,'Vta + Mov 80'!$A$3:$D$703,4,FALSE)</f>
        <v>9</v>
      </c>
      <c r="M179" s="7">
        <f>+AVERAGE(F179:K179)</f>
        <v>8.1666666666666661</v>
      </c>
      <c r="N179" s="62">
        <f>+COUNTIF(F179:K179,"&gt;0")</f>
        <v>6</v>
      </c>
      <c r="O179" s="62" t="str">
        <f>+IF(N179&gt;=6,"A",IF(N179&gt;=5,"B",IF(N179&gt;=4,"C","F")))</f>
        <v>A</v>
      </c>
      <c r="P179" s="7">
        <v>3</v>
      </c>
      <c r="Q179" s="2">
        <v>1</v>
      </c>
      <c r="R179" s="2">
        <v>0</v>
      </c>
      <c r="S179" s="2">
        <v>0</v>
      </c>
      <c r="T179" s="2">
        <f>+IF(S179&gt;R179,S179,R179)</f>
        <v>0</v>
      </c>
      <c r="U179" s="2" t="e">
        <f>+((P179-T179)/#REF!)*30</f>
        <v>#REF!</v>
      </c>
      <c r="V179" s="2" t="e">
        <f>+((P179-T179+Q179)/#REF!)*30</f>
        <v>#REF!</v>
      </c>
      <c r="W179" s="2">
        <v>0</v>
      </c>
      <c r="X179" s="9">
        <v>3</v>
      </c>
      <c r="Y179" s="11">
        <f>+((P179-T179+Q179+X179)/M179)*30</f>
        <v>25.714285714285715</v>
      </c>
      <c r="Z179" s="5">
        <v>1</v>
      </c>
      <c r="AA179" s="46"/>
      <c r="AB179" s="74">
        <f>VLOOKUP(B179,[2]Hoja1!$A$2:$C$9041,3,FALSE)</f>
        <v>195.77</v>
      </c>
      <c r="AC179" s="76">
        <f>VLOOKUP(B179,'[3]listado de producto'!$A$7:$F$7046,6,FALSE)</f>
        <v>8</v>
      </c>
      <c r="AG179" s="58">
        <v>98</v>
      </c>
      <c r="AH179" s="48">
        <f>+P179*AG179</f>
        <v>294</v>
      </c>
      <c r="AI179" s="48" t="e">
        <f>+AG179*#REF!</f>
        <v>#REF!</v>
      </c>
      <c r="AK179" s="44" t="e">
        <f>+IF(OR(#REF!="A",#REF!="B",#REF!="C",O179="A",O179="B",O179="C"),_xlfn.CEILING.PRECISE(#REF!*0.5,Z179),"0")</f>
        <v>#REF!</v>
      </c>
      <c r="AL179" t="e">
        <f>+AK179*AG179</f>
        <v>#REF!</v>
      </c>
      <c r="AM179" s="51" t="e">
        <f>+IF(OR(#REF!="A",#REF!="B",#REF!="C",O179="A",O179="B",O179="C"),_xlfn.CEILING.PRECISE(#REF!*0.7,Z179),"0")</f>
        <v>#REF!</v>
      </c>
      <c r="AN179" s="48" t="e">
        <f>+AM179*AG179</f>
        <v>#REF!</v>
      </c>
      <c r="AO179" s="44" t="e">
        <f>+IF(OR(#REF!="A",#REF!="B",#REF!="C",O179="A",O179="B",O179="C"),_xlfn.CEILING.PRECISE(#REF!*1,Z179),"0")</f>
        <v>#REF!</v>
      </c>
      <c r="AP179" s="48" t="e">
        <f>+AO179*$AG179</f>
        <v>#REF!</v>
      </c>
      <c r="AQ179" s="48" t="e">
        <f>+IF(OR(#REF!="A",#REF!="B",#REF!="C",O179="A",O179="B",O179="C"),_xlfn.CEILING.PRECISE(#REF!*1.33,Z179),"0")</f>
        <v>#REF!</v>
      </c>
      <c r="AR179" s="48" t="e">
        <f>+AQ179*$AG179</f>
        <v>#REF!</v>
      </c>
      <c r="AS179" s="48" t="e">
        <f>+#REF!*AG179</f>
        <v>#REF!</v>
      </c>
      <c r="AU179" s="52" t="e">
        <f>+AT179*#REF!</f>
        <v>#REF!</v>
      </c>
      <c r="AV179" s="52">
        <f>+AT179*M179</f>
        <v>0</v>
      </c>
      <c r="AW179" t="b">
        <f>+P179&gt;=T179</f>
        <v>1</v>
      </c>
      <c r="AZ179" s="49">
        <f>VLOOKUP(B179,'[4]OrdenCompra (51)'!$A$2:$K$78,11,FALSE)</f>
        <v>1</v>
      </c>
    </row>
    <row r="180" spans="1:52" ht="12.75" customHeight="1" x14ac:dyDescent="0.2">
      <c r="B180" s="79">
        <v>6423</v>
      </c>
      <c r="C180" s="1"/>
      <c r="D180" s="32" t="s">
        <v>297</v>
      </c>
      <c r="E180" s="47" t="str">
        <f>VLOOKUP(B180,[1]Análisis!$B$3:$F$2141,5,FALSE)</f>
        <v>Key</v>
      </c>
      <c r="F180" s="3">
        <v>274</v>
      </c>
      <c r="G180" s="3">
        <v>225</v>
      </c>
      <c r="H180" s="3">
        <v>356</v>
      </c>
      <c r="I180" s="3">
        <v>209</v>
      </c>
      <c r="J180" s="3">
        <f>VLOOKUP(B180,'Vta + Mov 80'!$A$3:$B$703,2,FALSE)</f>
        <v>315</v>
      </c>
      <c r="K180" s="3">
        <v>202</v>
      </c>
      <c r="L180" s="3">
        <f>VLOOKUP(B180,'Vta + Mov 80'!$A$3:$D$703,4,FALSE)</f>
        <v>159</v>
      </c>
      <c r="M180" s="7">
        <f>+AVERAGE(F180:K180)</f>
        <v>263.5</v>
      </c>
      <c r="N180" s="62">
        <f>+COUNTIF(F180:K180,"&gt;0")</f>
        <v>6</v>
      </c>
      <c r="O180" s="62" t="str">
        <f>+IF(N180&gt;=6,"A",IF(N180&gt;=5,"B",IF(N180&gt;=4,"C","F")))</f>
        <v>A</v>
      </c>
      <c r="P180" s="7">
        <v>121</v>
      </c>
      <c r="Q180" s="2">
        <v>28</v>
      </c>
      <c r="R180" s="2">
        <v>17</v>
      </c>
      <c r="S180" s="2">
        <v>11</v>
      </c>
      <c r="T180" s="2">
        <f>+IF(S180&gt;R180,S180,R180)</f>
        <v>17</v>
      </c>
      <c r="U180" s="2" t="e">
        <f>+((P180-T180)/#REF!)*30</f>
        <v>#REF!</v>
      </c>
      <c r="V180" s="2" t="e">
        <f>+((P180-T180+Q180)/#REF!)*30</f>
        <v>#REF!</v>
      </c>
      <c r="W180" s="2">
        <v>0</v>
      </c>
      <c r="X180" s="9">
        <v>88</v>
      </c>
      <c r="Y180" s="11">
        <f>+((P180-T180+Q180+X180)/M180)*30</f>
        <v>25.047438330170777</v>
      </c>
      <c r="Z180" s="5">
        <v>4</v>
      </c>
      <c r="AA180" s="46"/>
      <c r="AB180" s="74">
        <f>VLOOKUP(B180,[2]Hoja1!$A$2:$C$9041,3,FALSE)</f>
        <v>106.89</v>
      </c>
      <c r="AC180" s="76">
        <f>VLOOKUP(B180,'[3]listado de producto'!$A$7:$F$7046,6,FALSE)</f>
        <v>8</v>
      </c>
      <c r="AE180" t="s">
        <v>569</v>
      </c>
      <c r="AG180" s="58">
        <v>7.5</v>
      </c>
      <c r="AH180" s="48">
        <f>+P180*AG180</f>
        <v>907.5</v>
      </c>
      <c r="AI180" s="48" t="e">
        <f>+AG180*#REF!</f>
        <v>#REF!</v>
      </c>
      <c r="AK180" s="44" t="e">
        <f>+IF(OR(#REF!="A",#REF!="B",#REF!="C",O180="A",O180="B",O180="C"),_xlfn.CEILING.PRECISE(#REF!*0.5,Z180),"0")</f>
        <v>#REF!</v>
      </c>
      <c r="AL180" t="e">
        <f>+AK180*AG180</f>
        <v>#REF!</v>
      </c>
      <c r="AM180" s="51" t="e">
        <f>+IF(OR(#REF!="A",#REF!="B",#REF!="C",O180="A",O180="B",O180="C"),_xlfn.CEILING.PRECISE(#REF!*0.7,Z180),"0")</f>
        <v>#REF!</v>
      </c>
      <c r="AN180" s="48" t="e">
        <f>+AM180*AG180</f>
        <v>#REF!</v>
      </c>
      <c r="AO180" s="44" t="e">
        <f>+IF(OR(#REF!="A",#REF!="B",#REF!="C",O180="A",O180="B",O180="C"),_xlfn.CEILING.PRECISE(#REF!*1,Z180),"0")</f>
        <v>#REF!</v>
      </c>
      <c r="AP180" s="48" t="e">
        <f>+AO180*$AG180</f>
        <v>#REF!</v>
      </c>
      <c r="AQ180" s="48" t="e">
        <f>+IF(OR(#REF!="A",#REF!="B",#REF!="C",O180="A",O180="B",O180="C"),_xlfn.CEILING.PRECISE(#REF!*1.33,Z180),"0")</f>
        <v>#REF!</v>
      </c>
      <c r="AR180" s="48" t="e">
        <f>+AQ180*$AG180</f>
        <v>#REF!</v>
      </c>
      <c r="AS180" s="48" t="e">
        <f>+#REF!*AG180</f>
        <v>#REF!</v>
      </c>
      <c r="AU180" s="52" t="e">
        <f>+AT180*#REF!</f>
        <v>#REF!</v>
      </c>
      <c r="AV180" s="52">
        <f>+AT180*M180</f>
        <v>0</v>
      </c>
      <c r="AW180" t="b">
        <f>+P180&gt;=T180</f>
        <v>1</v>
      </c>
      <c r="AZ180" s="49">
        <f>VLOOKUP(B180,'[4]OrdenCompra (51)'!$A$2:$K$78,11,FALSE)</f>
        <v>28</v>
      </c>
    </row>
    <row r="181" spans="1:52" ht="12.75" customHeight="1" x14ac:dyDescent="0.2">
      <c r="B181" s="79">
        <v>6378</v>
      </c>
      <c r="C181" s="1"/>
      <c r="D181" s="32" t="s">
        <v>293</v>
      </c>
      <c r="E181" s="47" t="str">
        <f>VLOOKUP(B181,[1]Análisis!$B$3:$F$2141,5,FALSE)</f>
        <v>Key</v>
      </c>
      <c r="F181" s="3">
        <v>207</v>
      </c>
      <c r="G181" s="3">
        <v>140</v>
      </c>
      <c r="H181" s="3">
        <v>145</v>
      </c>
      <c r="I181" s="3">
        <v>91</v>
      </c>
      <c r="J181" s="3">
        <f>VLOOKUP(B181,'Vta + Mov 80'!$A$3:$B$703,2,FALSE)</f>
        <v>110</v>
      </c>
      <c r="K181" s="3">
        <v>124</v>
      </c>
      <c r="L181" s="3">
        <f>VLOOKUP(B181,'Vta + Mov 80'!$A$3:$D$703,4,FALSE)</f>
        <v>89</v>
      </c>
      <c r="M181" s="7">
        <f>+AVERAGE(F181:K181)</f>
        <v>136.16666666666666</v>
      </c>
      <c r="N181" s="62">
        <f>+COUNTIF(F181:K181,"&gt;0")</f>
        <v>6</v>
      </c>
      <c r="O181" s="62" t="str">
        <f>+IF(N181&gt;=6,"A",IF(N181&gt;=5,"B",IF(N181&gt;=4,"C","F")))</f>
        <v>A</v>
      </c>
      <c r="P181" s="7">
        <v>61</v>
      </c>
      <c r="Q181" s="2">
        <v>9</v>
      </c>
      <c r="R181" s="2">
        <v>0</v>
      </c>
      <c r="S181" s="2">
        <v>0</v>
      </c>
      <c r="T181" s="2">
        <f>+IF(S181&gt;R181,S181,R181)</f>
        <v>0</v>
      </c>
      <c r="U181" s="2" t="e">
        <f>+((P181-T181)/#REF!)*30</f>
        <v>#REF!</v>
      </c>
      <c r="V181" s="2" t="e">
        <f>+((P181-T181+Q181)/#REF!)*30</f>
        <v>#REF!</v>
      </c>
      <c r="W181" s="2">
        <v>0</v>
      </c>
      <c r="X181" s="9">
        <v>44</v>
      </c>
      <c r="Y181" s="11">
        <f>+((P181-T181+Q181+X181)/M181)*30</f>
        <v>25.116279069767444</v>
      </c>
      <c r="Z181" s="5">
        <v>1</v>
      </c>
      <c r="AA181" s="46"/>
      <c r="AB181" s="74">
        <f>VLOOKUP(B181,[2]Hoja1!$A$2:$C$9041,3,FALSE)</f>
        <v>158.03</v>
      </c>
      <c r="AC181" s="76">
        <f>VLOOKUP(B181,'[3]listado de producto'!$A$7:$F$7046,6,FALSE)</f>
        <v>8</v>
      </c>
      <c r="AG181" s="58">
        <v>29790</v>
      </c>
      <c r="AH181" s="48">
        <f>+P181*AG181</f>
        <v>1817190</v>
      </c>
      <c r="AI181" s="48" t="e">
        <f>+AG181*#REF!</f>
        <v>#REF!</v>
      </c>
      <c r="AK181" s="44" t="e">
        <f>+IF(OR(#REF!="A",#REF!="B",#REF!="C",O181="A",O181="B",O181="C"),_xlfn.CEILING.PRECISE(#REF!*0.5,Z181),"0")</f>
        <v>#REF!</v>
      </c>
      <c r="AL181" t="e">
        <f>+AK181*AG181</f>
        <v>#REF!</v>
      </c>
      <c r="AM181" s="51" t="e">
        <f>+IF(OR(#REF!="A",#REF!="B",#REF!="C",O181="A",O181="B",O181="C"),_xlfn.CEILING.PRECISE(#REF!*0.7,Z181),"0")</f>
        <v>#REF!</v>
      </c>
      <c r="AN181" s="48" t="e">
        <f>+AM181*AG181</f>
        <v>#REF!</v>
      </c>
      <c r="AO181" s="44" t="e">
        <f>+IF(OR(#REF!="A",#REF!="B",#REF!="C",O181="A",O181="B",O181="C"),_xlfn.CEILING.PRECISE(#REF!*1,Z181),"0")</f>
        <v>#REF!</v>
      </c>
      <c r="AP181" s="48" t="e">
        <f>+AO181*$AG181</f>
        <v>#REF!</v>
      </c>
      <c r="AQ181" s="48" t="e">
        <f>+IF(OR(#REF!="A",#REF!="B",#REF!="C",O181="A",O181="B",O181="C"),_xlfn.CEILING.PRECISE(#REF!*1.33,Z181),"0")</f>
        <v>#REF!</v>
      </c>
      <c r="AR181" s="48" t="e">
        <f>+AQ181*$AG181</f>
        <v>#REF!</v>
      </c>
      <c r="AS181" s="48" t="e">
        <f>+#REF!*AG181</f>
        <v>#REF!</v>
      </c>
      <c r="AU181" s="52" t="e">
        <f>+AT181*#REF!</f>
        <v>#REF!</v>
      </c>
      <c r="AV181" s="52">
        <f>+AT181*M181</f>
        <v>0</v>
      </c>
      <c r="AW181" t="b">
        <f>+P181&gt;=T181</f>
        <v>1</v>
      </c>
      <c r="AZ181" s="49">
        <f>VLOOKUP(B181,'[4]OrdenCompra (51)'!$A$2:$K$78,11,FALSE)</f>
        <v>9</v>
      </c>
    </row>
    <row r="182" spans="1:52" ht="12.75" customHeight="1" x14ac:dyDescent="0.2">
      <c r="B182" s="79">
        <v>2224</v>
      </c>
      <c r="C182" s="1"/>
      <c r="D182" s="32" t="s">
        <v>164</v>
      </c>
      <c r="E182" s="47" t="str">
        <f>VLOOKUP(B182,[1]Análisis!$B$3:$F$2141,5,FALSE)</f>
        <v>Key</v>
      </c>
      <c r="F182" s="3">
        <v>9</v>
      </c>
      <c r="G182" s="3">
        <v>11</v>
      </c>
      <c r="H182" s="3">
        <v>14</v>
      </c>
      <c r="I182" s="3">
        <v>14</v>
      </c>
      <c r="J182" s="3">
        <f>VLOOKUP(B182,'Vta + Mov 80'!$A$3:$B$703,2,FALSE)</f>
        <v>19</v>
      </c>
      <c r="K182" s="3">
        <v>13</v>
      </c>
      <c r="L182" s="3">
        <f>VLOOKUP(B182,'Vta + Mov 80'!$A$3:$D$703,4,FALSE)</f>
        <v>7</v>
      </c>
      <c r="M182" s="7">
        <f>+AVERAGE(F182:K182)</f>
        <v>13.333333333333334</v>
      </c>
      <c r="N182" s="62">
        <f>+COUNTIF(F182:K182,"&gt;0")</f>
        <v>6</v>
      </c>
      <c r="O182" s="62" t="str">
        <f>+IF(N182&gt;=6,"A",IF(N182&gt;=5,"B",IF(N182&gt;=4,"C","F")))</f>
        <v>A</v>
      </c>
      <c r="P182" s="7">
        <v>0</v>
      </c>
      <c r="Q182" s="2">
        <v>7</v>
      </c>
      <c r="R182" s="2">
        <v>0</v>
      </c>
      <c r="S182" s="2">
        <v>0</v>
      </c>
      <c r="T182" s="2">
        <f>+IF(S182&gt;R182,S182,R182)</f>
        <v>0</v>
      </c>
      <c r="U182" s="2" t="e">
        <f>+((P182-T182)/#REF!)*30</f>
        <v>#REF!</v>
      </c>
      <c r="V182" s="2" t="e">
        <f>+((P182-T182+Q182)/#REF!)*30</f>
        <v>#REF!</v>
      </c>
      <c r="W182" s="2">
        <v>0</v>
      </c>
      <c r="X182" s="9">
        <v>4</v>
      </c>
      <c r="Y182" s="11">
        <f>+((P182-T182+Q182+X182)/M182)*30</f>
        <v>24.75</v>
      </c>
      <c r="Z182" s="5">
        <v>1</v>
      </c>
      <c r="AA182" s="83"/>
      <c r="AB182" s="74">
        <f>VLOOKUP(B182,[2]Hoja1!$A$2:$C$9041,3,FALSE)</f>
        <v>276.47000000000003</v>
      </c>
      <c r="AC182" s="76">
        <f>VLOOKUP(B182,'[3]listado de producto'!$A$7:$F$7046,6,FALSE)</f>
        <v>8</v>
      </c>
      <c r="AG182" s="58">
        <v>459.71</v>
      </c>
      <c r="AH182" s="48">
        <f>+P182*AG182</f>
        <v>0</v>
      </c>
      <c r="AI182" s="48" t="e">
        <f>+AG182*#REF!</f>
        <v>#REF!</v>
      </c>
      <c r="AK182" s="44" t="e">
        <f>+IF(OR(#REF!="A",#REF!="B",#REF!="C",O182="A",O182="B",O182="C"),_xlfn.CEILING.PRECISE(#REF!*0.5,Z182),"0")</f>
        <v>#REF!</v>
      </c>
      <c r="AL182" t="e">
        <f>+AK182*AG182</f>
        <v>#REF!</v>
      </c>
      <c r="AM182" s="51" t="e">
        <f>+IF(OR(#REF!="A",#REF!="B",#REF!="C",O182="A",O182="B",O182="C"),_xlfn.CEILING.PRECISE(#REF!*0.7,Z182),"0")</f>
        <v>#REF!</v>
      </c>
      <c r="AN182" s="48" t="e">
        <f>+AM182*AG182</f>
        <v>#REF!</v>
      </c>
      <c r="AO182" s="44" t="e">
        <f>+IF(OR(#REF!="A",#REF!="B",#REF!="C",O182="A",O182="B",O182="C"),_xlfn.CEILING.PRECISE(#REF!*1,Z182),"0")</f>
        <v>#REF!</v>
      </c>
      <c r="AP182" s="48" t="e">
        <f>+AO182*$AG182</f>
        <v>#REF!</v>
      </c>
      <c r="AQ182" s="48" t="e">
        <f>+IF(OR(#REF!="A",#REF!="B",#REF!="C",O182="A",O182="B",O182="C"),_xlfn.CEILING.PRECISE(#REF!*1.33,Z182),"0")</f>
        <v>#REF!</v>
      </c>
      <c r="AR182" s="48" t="e">
        <f>+AQ182*$AG182</f>
        <v>#REF!</v>
      </c>
      <c r="AS182" s="48" t="e">
        <f>+#REF!*AG182</f>
        <v>#REF!</v>
      </c>
      <c r="AT182" s="58">
        <v>22.5</v>
      </c>
      <c r="AU182" s="52" t="e">
        <f>+AT182*#REF!</f>
        <v>#REF!</v>
      </c>
      <c r="AV182" s="52">
        <f>+AT182*M182</f>
        <v>300</v>
      </c>
      <c r="AW182" t="b">
        <f>+P182&gt;=T182</f>
        <v>1</v>
      </c>
      <c r="AZ182" s="49">
        <f>VLOOKUP(B182,'[4]OrdenCompra (51)'!$A$2:$K$78,11,FALSE)</f>
        <v>1</v>
      </c>
    </row>
    <row r="183" spans="1:52" ht="12.75" customHeight="1" x14ac:dyDescent="0.2">
      <c r="B183" s="79">
        <v>6338</v>
      </c>
      <c r="C183" s="1"/>
      <c r="D183" s="32" t="s">
        <v>288</v>
      </c>
      <c r="E183" s="47" t="str">
        <f>VLOOKUP(B183,[1]Análisis!$B$3:$F$2141,5,FALSE)</f>
        <v>Key</v>
      </c>
      <c r="F183" s="3">
        <v>72</v>
      </c>
      <c r="G183" s="3">
        <v>86</v>
      </c>
      <c r="H183" s="3">
        <v>93</v>
      </c>
      <c r="I183" s="3">
        <v>52</v>
      </c>
      <c r="J183" s="3">
        <f>VLOOKUP(B183,'Vta + Mov 80'!$A$3:$B$703,2,FALSE)</f>
        <v>83</v>
      </c>
      <c r="K183" s="3">
        <v>83</v>
      </c>
      <c r="L183" s="3">
        <f>VLOOKUP(B183,'Vta + Mov 80'!$A$3:$D$703,4,FALSE)</f>
        <v>52</v>
      </c>
      <c r="M183" s="7">
        <f>+AVERAGE(F183:K183)</f>
        <v>78.166666666666671</v>
      </c>
      <c r="N183" s="62">
        <f>+COUNTIF(F183:K183,"&gt;0")</f>
        <v>6</v>
      </c>
      <c r="O183" s="62" t="str">
        <f>+IF(N183&gt;=6,"A",IF(N183&gt;=5,"B",IF(N183&gt;=4,"C","F")))</f>
        <v>A</v>
      </c>
      <c r="P183" s="7">
        <v>50</v>
      </c>
      <c r="Q183" s="2">
        <v>12</v>
      </c>
      <c r="R183" s="2">
        <v>19</v>
      </c>
      <c r="S183" s="2">
        <v>11</v>
      </c>
      <c r="T183" s="2">
        <f>+IF(S183&gt;R183,S183,R183)</f>
        <v>19</v>
      </c>
      <c r="U183" s="2" t="e">
        <f>+((P183-T183)/#REF!)*30</f>
        <v>#REF!</v>
      </c>
      <c r="V183" s="2" t="e">
        <f>+((P183-T183+Q183)/#REF!)*30</f>
        <v>#REF!</v>
      </c>
      <c r="W183" s="2">
        <v>0</v>
      </c>
      <c r="X183" s="9">
        <v>24</v>
      </c>
      <c r="Y183" s="11">
        <f>+((P183-T183+Q183+X183)/M183)*30</f>
        <v>25.714285714285712</v>
      </c>
      <c r="Z183" s="5">
        <v>4</v>
      </c>
      <c r="AA183" s="46"/>
      <c r="AB183" s="74">
        <f>VLOOKUP(B183,[2]Hoja1!$A$2:$C$9041,3,FALSE)</f>
        <v>181.21</v>
      </c>
      <c r="AC183" s="76">
        <f>VLOOKUP(B183,'[3]listado de producto'!$A$7:$F$7046,6,FALSE)</f>
        <v>8</v>
      </c>
      <c r="AG183" s="58">
        <v>472</v>
      </c>
      <c r="AH183" s="48">
        <f>+P183*AG183</f>
        <v>23600</v>
      </c>
      <c r="AI183" s="48" t="e">
        <f>+AG183*#REF!</f>
        <v>#REF!</v>
      </c>
      <c r="AK183" s="44" t="e">
        <f>+IF(OR(#REF!="A",#REF!="B",#REF!="C",O183="A",O183="B",O183="C"),_xlfn.CEILING.PRECISE(#REF!*0.5,Z183),"0")</f>
        <v>#REF!</v>
      </c>
      <c r="AL183" t="e">
        <f>+AK183*AG183</f>
        <v>#REF!</v>
      </c>
      <c r="AM183" s="51" t="e">
        <f>+IF(OR(#REF!="A",#REF!="B",#REF!="C",O183="A",O183="B",O183="C"),_xlfn.CEILING.PRECISE(#REF!*0.7,Z183),"0")</f>
        <v>#REF!</v>
      </c>
      <c r="AN183" s="48" t="e">
        <f>+AM183*AG183</f>
        <v>#REF!</v>
      </c>
      <c r="AO183" s="44" t="e">
        <f>+IF(OR(#REF!="A",#REF!="B",#REF!="C",O183="A",O183="B",O183="C"),_xlfn.CEILING.PRECISE(#REF!*1,Z183),"0")</f>
        <v>#REF!</v>
      </c>
      <c r="AP183" s="48" t="e">
        <f>+AO183*$AG183</f>
        <v>#REF!</v>
      </c>
      <c r="AQ183" s="48" t="e">
        <f>+IF(OR(#REF!="A",#REF!="B",#REF!="C",O183="A",O183="B",O183="C"),_xlfn.CEILING.PRECISE(#REF!*1.33,Z183),"0")</f>
        <v>#REF!</v>
      </c>
      <c r="AR183" s="48" t="e">
        <f>+AQ183*$AG183</f>
        <v>#REF!</v>
      </c>
      <c r="AS183" s="48" t="e">
        <f>+#REF!*AG183</f>
        <v>#REF!</v>
      </c>
      <c r="AU183" s="52" t="e">
        <f>+AT183*#REF!</f>
        <v>#REF!</v>
      </c>
      <c r="AV183" s="52">
        <f>+AT183*M183</f>
        <v>0</v>
      </c>
      <c r="AW183" t="b">
        <f>+P183&gt;=T183</f>
        <v>1</v>
      </c>
      <c r="AZ183" s="49">
        <f>VLOOKUP(B183,'[4]OrdenCompra (51)'!$A$2:$K$78,11,FALSE)</f>
        <v>12</v>
      </c>
    </row>
    <row r="184" spans="1:52" ht="12.75" customHeight="1" x14ac:dyDescent="0.2">
      <c r="B184" s="79">
        <v>6432</v>
      </c>
      <c r="C184" s="1"/>
      <c r="D184" s="32" t="s">
        <v>299</v>
      </c>
      <c r="E184" s="47" t="str">
        <f>VLOOKUP(B184,[1]Análisis!$B$3:$F$2141,5,FALSE)</f>
        <v>Key</v>
      </c>
      <c r="F184" s="3">
        <v>17</v>
      </c>
      <c r="G184" s="3">
        <v>12</v>
      </c>
      <c r="H184" s="3">
        <v>14</v>
      </c>
      <c r="I184" s="3">
        <v>14</v>
      </c>
      <c r="J184" s="3">
        <f>VLOOKUP(B184,'Vta + Mov 80'!$A$3:$B$703,2,FALSE)</f>
        <v>9</v>
      </c>
      <c r="K184" s="3">
        <v>8</v>
      </c>
      <c r="L184" s="3">
        <f>VLOOKUP(B184,'Vta + Mov 80'!$A$3:$D$703,4,FALSE)</f>
        <v>5</v>
      </c>
      <c r="M184" s="7">
        <f>+AVERAGE(F184:K184)</f>
        <v>12.333333333333334</v>
      </c>
      <c r="N184" s="62">
        <f>+COUNTIF(F184:K184,"&gt;0")</f>
        <v>6</v>
      </c>
      <c r="O184" s="62" t="str">
        <f>+IF(N184&gt;=6,"A",IF(N184&gt;=5,"B",IF(N184&gt;=4,"C","F")))</f>
        <v>A</v>
      </c>
      <c r="P184" s="7">
        <v>8</v>
      </c>
      <c r="Q184" s="2">
        <v>0</v>
      </c>
      <c r="R184" s="2">
        <v>1</v>
      </c>
      <c r="S184" s="2">
        <v>1</v>
      </c>
      <c r="T184" s="2">
        <f>+IF(S184&gt;R184,S184,R184)</f>
        <v>1</v>
      </c>
      <c r="U184" s="2" t="e">
        <f>+((P184-T184)/#REF!)*30</f>
        <v>#REF!</v>
      </c>
      <c r="V184" s="2" t="e">
        <f>+((P184-T184+Q184)/#REF!)*30</f>
        <v>#REF!</v>
      </c>
      <c r="W184" s="2">
        <v>0</v>
      </c>
      <c r="X184" s="9">
        <v>4</v>
      </c>
      <c r="Y184" s="11">
        <f>+((P184-T184+Q184+X184)/M184)*30</f>
        <v>26.756756756756758</v>
      </c>
      <c r="Z184" s="5">
        <v>4</v>
      </c>
      <c r="AA184" s="46"/>
      <c r="AB184" s="74">
        <f>VLOOKUP(B184,[2]Hoja1!$A$2:$C$9041,3,FALSE)</f>
        <v>148.52000000000001</v>
      </c>
      <c r="AC184" s="76">
        <f>VLOOKUP(B184,'[3]listado de producto'!$A$7:$F$7046,6,FALSE)</f>
        <v>8</v>
      </c>
      <c r="AG184" s="58">
        <v>74.25</v>
      </c>
      <c r="AH184" s="48">
        <f>+P184*AG184</f>
        <v>594</v>
      </c>
      <c r="AI184" s="48" t="e">
        <f>+AG184*#REF!</f>
        <v>#REF!</v>
      </c>
      <c r="AK184" s="44" t="e">
        <f>+IF(OR(#REF!="A",#REF!="B",#REF!="C",O184="A",O184="B",O184="C"),_xlfn.CEILING.PRECISE(#REF!*0.5,Z184),"0")</f>
        <v>#REF!</v>
      </c>
      <c r="AL184" t="e">
        <f>+AK184*AG184</f>
        <v>#REF!</v>
      </c>
      <c r="AM184" s="51" t="e">
        <f>+IF(OR(#REF!="A",#REF!="B",#REF!="C",O184="A",O184="B",O184="C"),_xlfn.CEILING.PRECISE(#REF!*0.7,Z184),"0")</f>
        <v>#REF!</v>
      </c>
      <c r="AN184" s="48" t="e">
        <f>+AM184*AG184</f>
        <v>#REF!</v>
      </c>
      <c r="AO184" s="44" t="e">
        <f>+IF(OR(#REF!="A",#REF!="B",#REF!="C",O184="A",O184="B",O184="C"),_xlfn.CEILING.PRECISE(#REF!*1,Z184),"0")</f>
        <v>#REF!</v>
      </c>
      <c r="AP184" s="48" t="e">
        <f>+AO184*$AG184</f>
        <v>#REF!</v>
      </c>
      <c r="AQ184" s="48" t="e">
        <f>+IF(OR(#REF!="A",#REF!="B",#REF!="C",O184="A",O184="B",O184="C"),_xlfn.CEILING.PRECISE(#REF!*1.33,Z184),"0")</f>
        <v>#REF!</v>
      </c>
      <c r="AR184" s="48" t="e">
        <f>+AQ184*$AG184</f>
        <v>#REF!</v>
      </c>
      <c r="AS184" s="48" t="e">
        <f>+#REF!*AG184</f>
        <v>#REF!</v>
      </c>
      <c r="AU184" s="52" t="e">
        <f>+AT184*#REF!</f>
        <v>#REF!</v>
      </c>
      <c r="AV184" s="52">
        <f>+AT184*M184</f>
        <v>0</v>
      </c>
      <c r="AW184" t="b">
        <f>+P184&gt;=T184</f>
        <v>1</v>
      </c>
    </row>
    <row r="185" spans="1:52" ht="12.75" customHeight="1" x14ac:dyDescent="0.2">
      <c r="B185" s="79">
        <v>110603</v>
      </c>
      <c r="C185" s="1"/>
      <c r="D185" s="32" t="s">
        <v>552</v>
      </c>
      <c r="E185" s="47" t="str">
        <f>VLOOKUP(B185,[1]Análisis!$B$3:$F$2141,5,FALSE)</f>
        <v>Local</v>
      </c>
      <c r="F185" s="3">
        <v>15</v>
      </c>
      <c r="G185" s="3">
        <v>0</v>
      </c>
      <c r="H185" s="3">
        <v>0</v>
      </c>
      <c r="I185" s="3">
        <v>0</v>
      </c>
      <c r="J185" s="3">
        <f>VLOOKUP(B185,'Vta + Mov 80'!$A$3:$B$703,2,FALSE)</f>
        <v>0</v>
      </c>
      <c r="K185" s="3">
        <v>0</v>
      </c>
      <c r="L185" s="3">
        <f>VLOOKUP(B185,'Vta + Mov 80'!$A$3:$D$703,4,FALSE)</f>
        <v>0</v>
      </c>
      <c r="M185" s="7">
        <f>+AVERAGE(F185:K185)</f>
        <v>2.5</v>
      </c>
      <c r="N185" s="62">
        <f>+COUNTIF(F185:K185,"&gt;0")</f>
        <v>1</v>
      </c>
      <c r="O185" s="62" t="str">
        <f>+IF(N185&gt;=6,"A",IF(N185&gt;=5,"B",IF(N185&gt;=4,"C","F")))</f>
        <v>F</v>
      </c>
      <c r="P185" s="7">
        <v>0</v>
      </c>
      <c r="Q185" s="2">
        <v>0</v>
      </c>
      <c r="R185" s="2">
        <v>0</v>
      </c>
      <c r="S185" s="2">
        <v>0</v>
      </c>
      <c r="T185" s="2">
        <f>+IF(S185&gt;R185,S185,R185)</f>
        <v>0</v>
      </c>
      <c r="U185" s="2" t="e">
        <f>+((P185-T185)/#REF!)*30</f>
        <v>#REF!</v>
      </c>
      <c r="V185" s="2" t="e">
        <f>+((P185-T185+Q185)/#REF!)*30</f>
        <v>#REF!</v>
      </c>
      <c r="W185" s="2">
        <v>0</v>
      </c>
      <c r="X185" s="9"/>
      <c r="Y185" s="11">
        <f>+((P185-T185+Q185+X185)/M185)*30</f>
        <v>0</v>
      </c>
      <c r="Z185" s="5" t="e">
        <v>#N/A</v>
      </c>
      <c r="AA185" s="83"/>
      <c r="AB185" s="74">
        <f>VLOOKUP(B185,[2]Hoja1!$A$2:$C$9041,3,FALSE)</f>
        <v>16.659999847412099</v>
      </c>
      <c r="AC185" s="76" t="e">
        <f>VLOOKUP(B185,'[3]listado de producto'!$A$7:$F$7046,6,FALSE)</f>
        <v>#N/A</v>
      </c>
      <c r="AG185" s="58">
        <v>14.24</v>
      </c>
      <c r="AH185" s="48">
        <f>+P185*AG185</f>
        <v>0</v>
      </c>
      <c r="AI185" s="48" t="e">
        <f>+AG185*#REF!</f>
        <v>#REF!</v>
      </c>
      <c r="AK185" s="44" t="e">
        <f>+IF(OR(#REF!="A",#REF!="B",#REF!="C",O185="A",O185="B",O185="C"),_xlfn.CEILING.PRECISE(#REF!*0.5,Z185),"0")</f>
        <v>#REF!</v>
      </c>
      <c r="AL185" t="e">
        <f>+AK185*AG185</f>
        <v>#REF!</v>
      </c>
      <c r="AM185" s="51" t="e">
        <f>+IF(OR(#REF!="A",#REF!="B",#REF!="C",O185="A",O185="B",O185="C"),_xlfn.CEILING.PRECISE(#REF!*0.7,Z185),"0")</f>
        <v>#REF!</v>
      </c>
      <c r="AN185" s="48" t="e">
        <f>+AM185*AG185</f>
        <v>#REF!</v>
      </c>
      <c r="AO185" s="44" t="e">
        <f>+IF(OR(#REF!="A",#REF!="B",#REF!="C",O185="A",O185="B",O185="C"),_xlfn.CEILING.PRECISE(#REF!*1,Z185),"0")</f>
        <v>#REF!</v>
      </c>
      <c r="AP185" s="48" t="e">
        <f>+AO185*$AG185</f>
        <v>#REF!</v>
      </c>
      <c r="AQ185" s="48" t="e">
        <f>+IF(OR(#REF!="A",#REF!="B",#REF!="C",O185="A",O185="B",O185="C"),_xlfn.CEILING.PRECISE(#REF!*1.33,Z185),"0")</f>
        <v>#REF!</v>
      </c>
      <c r="AR185" s="48" t="e">
        <f>+AQ185*$AG185</f>
        <v>#REF!</v>
      </c>
      <c r="AS185" s="48" t="e">
        <f>+#REF!*AG185</f>
        <v>#REF!</v>
      </c>
      <c r="AU185" s="52"/>
      <c r="AV185" s="52"/>
    </row>
    <row r="186" spans="1:52" ht="12.75" customHeight="1" x14ac:dyDescent="0.2">
      <c r="B186" s="79">
        <v>7653</v>
      </c>
      <c r="C186" s="1"/>
      <c r="D186" s="32" t="s">
        <v>333</v>
      </c>
      <c r="E186" s="47" t="str">
        <f>VLOOKUP(B186,[1]Análisis!$B$3:$F$2141,5,FALSE)</f>
        <v>Key</v>
      </c>
      <c r="F186" s="3">
        <v>37</v>
      </c>
      <c r="G186" s="3">
        <v>47</v>
      </c>
      <c r="H186" s="3">
        <v>133</v>
      </c>
      <c r="I186" s="3">
        <v>82</v>
      </c>
      <c r="J186" s="3">
        <f>VLOOKUP(B186,'Vta + Mov 80'!$A$3:$B$703,2,FALSE)</f>
        <v>94</v>
      </c>
      <c r="K186" s="3">
        <v>93</v>
      </c>
      <c r="L186" s="3">
        <f>VLOOKUP(B186,'Vta + Mov 80'!$A$3:$D$703,4,FALSE)</f>
        <v>55</v>
      </c>
      <c r="M186" s="7">
        <f>+AVERAGE(F186:K186)</f>
        <v>81</v>
      </c>
      <c r="N186" s="62">
        <f>+COUNTIF(F186:K186,"&gt;0")</f>
        <v>6</v>
      </c>
      <c r="O186" s="62" t="str">
        <f>+IF(N186&gt;=6,"A",IF(N186&gt;=5,"B",IF(N186&gt;=4,"C","F")))</f>
        <v>A</v>
      </c>
      <c r="P186" s="7">
        <v>23</v>
      </c>
      <c r="Q186" s="2">
        <v>24</v>
      </c>
      <c r="R186" s="2">
        <v>0</v>
      </c>
      <c r="S186" s="2">
        <v>0</v>
      </c>
      <c r="T186" s="2">
        <f>+IF(S186&gt;R186,S186,R186)</f>
        <v>0</v>
      </c>
      <c r="U186" s="2" t="e">
        <f>+((P186-T186)/#REF!)*30</f>
        <v>#REF!</v>
      </c>
      <c r="V186" s="2" t="e">
        <f>+((P186-T186+Q186)/#REF!)*30</f>
        <v>#REF!</v>
      </c>
      <c r="W186" s="2">
        <v>0</v>
      </c>
      <c r="X186" s="9">
        <v>24</v>
      </c>
      <c r="Y186" s="11">
        <f>+((P186-T186+Q186+X186)/M186)*30</f>
        <v>26.296296296296298</v>
      </c>
      <c r="Z186" s="5">
        <v>4</v>
      </c>
      <c r="AA186" s="85"/>
      <c r="AB186" s="74">
        <f>VLOOKUP(B186,[2]Hoja1!$A$2:$C$9041,3,FALSE)</f>
        <v>130.55000000000001</v>
      </c>
      <c r="AC186" s="76">
        <f>VLOOKUP(B186,'[3]listado de producto'!$A$7:$F$7046,6,FALSE)</f>
        <v>8</v>
      </c>
      <c r="AD186" s="5"/>
      <c r="AG186" s="58">
        <v>460.4</v>
      </c>
      <c r="AH186" s="48">
        <f>+P186*AG186</f>
        <v>10589.199999999999</v>
      </c>
      <c r="AI186" s="48" t="e">
        <f>+AG186*#REF!</f>
        <v>#REF!</v>
      </c>
      <c r="AK186" s="44" t="e">
        <f>+IF(OR(#REF!="A",#REF!="B",#REF!="C",O186="A",O186="B",O186="C"),_xlfn.CEILING.PRECISE(#REF!*0.5,Z186),"0")</f>
        <v>#REF!</v>
      </c>
      <c r="AL186" t="e">
        <f>+AK186*AG186</f>
        <v>#REF!</v>
      </c>
      <c r="AM186" s="51" t="e">
        <f>+IF(OR(#REF!="A",#REF!="B",#REF!="C",O186="A",O186="B",O186="C"),_xlfn.CEILING.PRECISE(#REF!*0.7,Z186),"0")</f>
        <v>#REF!</v>
      </c>
      <c r="AN186" s="48" t="e">
        <f>+AM186*AG186</f>
        <v>#REF!</v>
      </c>
      <c r="AO186" s="44" t="e">
        <f>+IF(OR(#REF!="A",#REF!="B",#REF!="C",O186="A",O186="B",O186="C"),_xlfn.CEILING.PRECISE(#REF!*1,Z186),"0")</f>
        <v>#REF!</v>
      </c>
      <c r="AP186" s="48" t="e">
        <f>+AO186*$AG186</f>
        <v>#REF!</v>
      </c>
      <c r="AQ186" s="48" t="e">
        <f>+IF(OR(#REF!="A",#REF!="B",#REF!="C",O186="A",O186="B",O186="C"),_xlfn.CEILING.PRECISE(#REF!*1.33,Z186),"0")</f>
        <v>#REF!</v>
      </c>
      <c r="AR186" s="48" t="e">
        <f>+AQ186*$AG186</f>
        <v>#REF!</v>
      </c>
      <c r="AS186" s="48" t="e">
        <f>+#REF!*AG186</f>
        <v>#REF!</v>
      </c>
      <c r="AU186" s="52" t="e">
        <f>+AT186*#REF!</f>
        <v>#REF!</v>
      </c>
      <c r="AV186" s="52">
        <f>+AT186*M186</f>
        <v>0</v>
      </c>
      <c r="AW186" t="b">
        <f>+P186&gt;=T186</f>
        <v>1</v>
      </c>
      <c r="AX186" t="e">
        <f>VLOOKUP(B186,'[5]6914'!$C$23:$J$23,8,FALSE)</f>
        <v>#N/A</v>
      </c>
      <c r="AZ186" s="49">
        <f>VLOOKUP(B186,'[4]OrdenCompra (51)'!$A$2:$K$78,11,FALSE)</f>
        <v>24</v>
      </c>
    </row>
    <row r="187" spans="1:52" ht="12.75" customHeight="1" x14ac:dyDescent="0.2">
      <c r="B187" s="79">
        <v>1633</v>
      </c>
      <c r="C187" s="1"/>
      <c r="D187" s="32" t="s">
        <v>97</v>
      </c>
      <c r="E187" s="47" t="str">
        <f>VLOOKUP(B187,[1]Análisis!$B$3:$F$2141,5,FALSE)</f>
        <v>Key</v>
      </c>
      <c r="F187" s="3">
        <v>33</v>
      </c>
      <c r="G187" s="3">
        <v>17</v>
      </c>
      <c r="H187" s="3">
        <v>48</v>
      </c>
      <c r="I187" s="3">
        <v>88</v>
      </c>
      <c r="J187" s="3">
        <f>VLOOKUP(B187,'Vta + Mov 80'!$A$3:$B$703,2,FALSE)</f>
        <v>68</v>
      </c>
      <c r="K187" s="3">
        <v>96</v>
      </c>
      <c r="L187" s="3">
        <f>VLOOKUP(B187,'Vta + Mov 80'!$A$3:$D$703,4,FALSE)</f>
        <v>25</v>
      </c>
      <c r="M187" s="7">
        <f>+AVERAGE(F187:K187)</f>
        <v>58.333333333333336</v>
      </c>
      <c r="N187" s="62">
        <f>+COUNTIF(F187:K187,"&gt;0")</f>
        <v>6</v>
      </c>
      <c r="O187" s="62" t="str">
        <f>+IF(N187&gt;=6,"A",IF(N187&gt;=5,"B",IF(N187&gt;=4,"C","F")))</f>
        <v>A</v>
      </c>
      <c r="P187" s="7">
        <v>35</v>
      </c>
      <c r="Q187" s="2">
        <v>0</v>
      </c>
      <c r="R187" s="2">
        <v>0</v>
      </c>
      <c r="S187" s="2">
        <v>0</v>
      </c>
      <c r="T187" s="2">
        <f>+IF(S187&gt;R187,S187,R187)</f>
        <v>0</v>
      </c>
      <c r="U187" s="2" t="e">
        <f>+((P187-T187)/#REF!)*30</f>
        <v>#REF!</v>
      </c>
      <c r="V187" s="2" t="e">
        <f>+((P187-T187+Q187)/#REF!)*30</f>
        <v>#REF!</v>
      </c>
      <c r="W187" s="2">
        <v>0</v>
      </c>
      <c r="X187" s="9">
        <v>12</v>
      </c>
      <c r="Y187" s="11">
        <f>+((P187-T187+Q187+X187)/M187)*30</f>
        <v>24.171428571428571</v>
      </c>
      <c r="Z187" s="5">
        <v>12</v>
      </c>
      <c r="AA187" s="46"/>
      <c r="AB187" s="74">
        <f>VLOOKUP(B187,[2]Hoja1!$A$2:$C$9041,3,FALSE)</f>
        <v>73.989999999999995</v>
      </c>
      <c r="AC187" s="76">
        <f>VLOOKUP(B187,'[3]listado de producto'!$A$7:$F$7046,6,FALSE)</f>
        <v>8</v>
      </c>
      <c r="AG187" s="58">
        <v>418.56</v>
      </c>
      <c r="AH187" s="48">
        <f>+P187*AG187</f>
        <v>14649.6</v>
      </c>
      <c r="AI187" s="48" t="e">
        <f>+AG187*#REF!</f>
        <v>#REF!</v>
      </c>
      <c r="AK187" s="44" t="e">
        <f>+IF(OR(#REF!="A",#REF!="B",#REF!="C",O187="A",O187="B",O187="C"),_xlfn.CEILING.PRECISE(#REF!*0.5,Z187),"0")</f>
        <v>#REF!</v>
      </c>
      <c r="AL187" t="e">
        <f>+AK187*AG187</f>
        <v>#REF!</v>
      </c>
      <c r="AM187" s="51" t="e">
        <f>+IF(OR(#REF!="A",#REF!="B",#REF!="C",O187="A",O187="B",O187="C"),_xlfn.CEILING.PRECISE(#REF!*0.7,Z187),"0")</f>
        <v>#REF!</v>
      </c>
      <c r="AN187" s="48" t="e">
        <f>+AM187*AG187</f>
        <v>#REF!</v>
      </c>
      <c r="AO187" s="44" t="e">
        <f>+IF(OR(#REF!="A",#REF!="B",#REF!="C",O187="A",O187="B",O187="C"),_xlfn.CEILING.PRECISE(#REF!*1,Z187),"0")</f>
        <v>#REF!</v>
      </c>
      <c r="AP187" s="48" t="e">
        <f>+AO187*$AG187</f>
        <v>#REF!</v>
      </c>
      <c r="AQ187" s="48" t="e">
        <f>+IF(OR(#REF!="A",#REF!="B",#REF!="C",O187="A",O187="B",O187="C"),_xlfn.CEILING.PRECISE(#REF!*1.33,Z187),"0")</f>
        <v>#REF!</v>
      </c>
      <c r="AR187" s="48" t="e">
        <f>+AQ187*$AG187</f>
        <v>#REF!</v>
      </c>
      <c r="AS187" s="48" t="e">
        <f>+#REF!*AG187</f>
        <v>#REF!</v>
      </c>
      <c r="AU187" s="52" t="e">
        <f>+AT187*#REF!</f>
        <v>#REF!</v>
      </c>
      <c r="AV187" s="52">
        <f>+AT187*M187</f>
        <v>0</v>
      </c>
      <c r="AW187" t="b">
        <f>+P187&gt;=T187</f>
        <v>1</v>
      </c>
    </row>
    <row r="188" spans="1:52" ht="12.75" customHeight="1" x14ac:dyDescent="0.2">
      <c r="B188" s="79">
        <v>6368</v>
      </c>
      <c r="C188" s="1"/>
      <c r="D188" s="32" t="s">
        <v>291</v>
      </c>
      <c r="E188" s="47" t="str">
        <f>VLOOKUP(B188,[1]Análisis!$B$3:$F$2141,5,FALSE)</f>
        <v>Key</v>
      </c>
      <c r="F188" s="3">
        <v>135</v>
      </c>
      <c r="G188" s="3">
        <v>106</v>
      </c>
      <c r="H188" s="3">
        <v>148</v>
      </c>
      <c r="I188" s="3">
        <v>86</v>
      </c>
      <c r="J188" s="3">
        <f>VLOOKUP(B188,'Vta + Mov 80'!$A$3:$B$703,2,FALSE)</f>
        <v>218</v>
      </c>
      <c r="K188" s="3">
        <v>155</v>
      </c>
      <c r="L188" s="3">
        <f>VLOOKUP(B188,'Vta + Mov 80'!$A$3:$D$703,4,FALSE)</f>
        <v>16</v>
      </c>
      <c r="M188" s="7">
        <f>+AVERAGE(F188:K188)</f>
        <v>141.33333333333334</v>
      </c>
      <c r="N188" s="62">
        <f>+COUNTIF(F188:K188,"&gt;0")</f>
        <v>6</v>
      </c>
      <c r="O188" s="62" t="str">
        <f>+IF(N188&gt;=6,"A",IF(N188&gt;=5,"B",IF(N188&gt;=4,"C","F")))</f>
        <v>A</v>
      </c>
      <c r="P188" s="7">
        <v>91</v>
      </c>
      <c r="Q188" s="2">
        <v>0</v>
      </c>
      <c r="R188" s="2">
        <v>4</v>
      </c>
      <c r="S188" s="2">
        <v>4</v>
      </c>
      <c r="T188" s="2">
        <f>+IF(S188&gt;R188,S188,R188)</f>
        <v>4</v>
      </c>
      <c r="U188" s="2" t="e">
        <f>+((P188-T188)/#REF!)*30</f>
        <v>#REF!</v>
      </c>
      <c r="V188" s="2" t="e">
        <f>+((P188-T188+Q188)/#REF!)*30</f>
        <v>#REF!</v>
      </c>
      <c r="W188" s="2">
        <v>0</v>
      </c>
      <c r="X188" s="9">
        <v>32</v>
      </c>
      <c r="Y188" s="11">
        <f>+((P188-T188+Q188+X188)/M188)*30</f>
        <v>25.259433962264151</v>
      </c>
      <c r="Z188" s="5">
        <v>4</v>
      </c>
      <c r="AA188" s="46"/>
      <c r="AB188" s="74">
        <f>VLOOKUP(B188,[2]Hoja1!$A$2:$C$9041,3,FALSE)</f>
        <v>72.14</v>
      </c>
      <c r="AC188" s="76">
        <f>VLOOKUP(B188,'[3]listado de producto'!$A$7:$F$7046,6,FALSE)</f>
        <v>8</v>
      </c>
      <c r="AG188" s="58">
        <v>37.5</v>
      </c>
      <c r="AH188" s="48">
        <f>+P188*AG188</f>
        <v>3412.5</v>
      </c>
      <c r="AI188" s="48" t="e">
        <f>+AG188*#REF!</f>
        <v>#REF!</v>
      </c>
      <c r="AK188" s="44" t="e">
        <f>+IF(OR(#REF!="A",#REF!="B",#REF!="C",O188="A",O188="B",O188="C"),_xlfn.CEILING.PRECISE(#REF!*0.5,Z188),"0")</f>
        <v>#REF!</v>
      </c>
      <c r="AL188" t="e">
        <f>+AK188*AG188</f>
        <v>#REF!</v>
      </c>
      <c r="AM188" s="51" t="e">
        <f>+IF(OR(#REF!="A",#REF!="B",#REF!="C",O188="A",O188="B",O188="C"),_xlfn.CEILING.PRECISE(#REF!*0.7,Z188),"0")</f>
        <v>#REF!</v>
      </c>
      <c r="AN188" s="48" t="e">
        <f>+AM188*AG188</f>
        <v>#REF!</v>
      </c>
      <c r="AO188" s="44" t="e">
        <f>+IF(OR(#REF!="A",#REF!="B",#REF!="C",O188="A",O188="B",O188="C"),_xlfn.CEILING.PRECISE(#REF!*1,Z188),"0")</f>
        <v>#REF!</v>
      </c>
      <c r="AP188" s="48" t="e">
        <f>+AO188*$AG188</f>
        <v>#REF!</v>
      </c>
      <c r="AQ188" s="48" t="e">
        <f>+IF(OR(#REF!="A",#REF!="B",#REF!="C",O188="A",O188="B",O188="C"),_xlfn.CEILING.PRECISE(#REF!*1.33,Z188),"0")</f>
        <v>#REF!</v>
      </c>
      <c r="AR188" s="48" t="e">
        <f>+AQ188*$AG188</f>
        <v>#REF!</v>
      </c>
      <c r="AS188" s="48" t="e">
        <f>+#REF!*AG188</f>
        <v>#REF!</v>
      </c>
      <c r="AU188" s="52" t="e">
        <f>+AT188*#REF!</f>
        <v>#REF!</v>
      </c>
      <c r="AV188" s="52">
        <f>+AT188*M188</f>
        <v>0</v>
      </c>
      <c r="AW188" t="b">
        <f>+P188&gt;=T188</f>
        <v>1</v>
      </c>
      <c r="AZ188" s="78"/>
    </row>
    <row r="189" spans="1:52" ht="12.75" customHeight="1" x14ac:dyDescent="0.2">
      <c r="A189" s="53" t="s">
        <v>685</v>
      </c>
      <c r="B189" s="79">
        <v>70218</v>
      </c>
      <c r="C189" s="1"/>
      <c r="D189" s="32" t="s">
        <v>403</v>
      </c>
      <c r="E189" s="47" t="str">
        <f>VLOOKUP(B189,[1]Análisis!$B$3:$F$2141,5,FALSE)</f>
        <v>Key</v>
      </c>
      <c r="F189" s="3">
        <v>374</v>
      </c>
      <c r="G189" s="3">
        <v>19</v>
      </c>
      <c r="H189" s="3">
        <v>8</v>
      </c>
      <c r="I189" s="3">
        <v>8</v>
      </c>
      <c r="J189" s="3">
        <f>VLOOKUP(B189,'Vta + Mov 80'!$A$3:$B$703,2,FALSE)</f>
        <v>196</v>
      </c>
      <c r="K189" s="3">
        <v>80</v>
      </c>
      <c r="L189" s="3">
        <f>VLOOKUP(B189,'Vta + Mov 80'!$A$3:$D$703,4,FALSE)</f>
        <v>0</v>
      </c>
      <c r="M189" s="7">
        <f>+AVERAGE(F189:K189)</f>
        <v>114.16666666666667</v>
      </c>
      <c r="N189" s="62">
        <f>+COUNTIF(F189:K189,"&gt;0")</f>
        <v>6</v>
      </c>
      <c r="O189" s="62" t="str">
        <f>+IF(N189&gt;=6,"A",IF(N189&gt;=5,"B",IF(N189&gt;=4,"C","F")))</f>
        <v>A</v>
      </c>
      <c r="P189" s="7">
        <v>308</v>
      </c>
      <c r="Q189" s="2">
        <v>8</v>
      </c>
      <c r="R189" s="2">
        <v>244</v>
      </c>
      <c r="S189" s="2">
        <v>244</v>
      </c>
      <c r="T189" s="2">
        <f>+IF(S189&gt;R189,S189,R189)</f>
        <v>244</v>
      </c>
      <c r="U189" s="2" t="e">
        <f>+((P189-T189)/#REF!)*30</f>
        <v>#REF!</v>
      </c>
      <c r="V189" s="2" t="e">
        <f>+((P189-T189+Q189)/#REF!)*30</f>
        <v>#REF!</v>
      </c>
      <c r="W189" s="2">
        <v>0</v>
      </c>
      <c r="X189" s="14">
        <v>24</v>
      </c>
      <c r="Y189" s="11">
        <f>+((P189-T189+Q189+X189)/M189)*30</f>
        <v>25.226277372262775</v>
      </c>
      <c r="Z189" s="5">
        <v>4</v>
      </c>
      <c r="AA189" s="46"/>
      <c r="AB189" s="74">
        <f>VLOOKUP(B189,[2]Hoja1!$A$2:$C$9041,3,FALSE)</f>
        <v>27.08</v>
      </c>
      <c r="AC189" s="76">
        <f>VLOOKUP(B189,'[3]listado de producto'!$A$7:$F$7046,6,FALSE)</f>
        <v>8</v>
      </c>
      <c r="AG189" s="58">
        <v>275.58999999999997</v>
      </c>
      <c r="AH189" s="48">
        <f>+P189*AG189</f>
        <v>84881.719999999987</v>
      </c>
      <c r="AI189" s="48" t="e">
        <f>+AG189*#REF!</f>
        <v>#REF!</v>
      </c>
      <c r="AK189" s="44" t="e">
        <f>+IF(OR(#REF!="A",#REF!="B",#REF!="C",O189="A",O189="B",O189="C"),_xlfn.CEILING.PRECISE(#REF!*0.5,Z189),"0")</f>
        <v>#REF!</v>
      </c>
      <c r="AL189" t="e">
        <f>+AK189*AG189</f>
        <v>#REF!</v>
      </c>
      <c r="AM189" s="51" t="e">
        <f>+IF(OR(#REF!="A",#REF!="B",#REF!="C",O189="A",O189="B",O189="C"),_xlfn.CEILING.PRECISE(#REF!*0.7,Z189),"0")</f>
        <v>#REF!</v>
      </c>
      <c r="AN189" s="48" t="e">
        <f>+AM189*AG189</f>
        <v>#REF!</v>
      </c>
      <c r="AO189" s="44" t="e">
        <f>+IF(OR(#REF!="A",#REF!="B",#REF!="C",O189="A",O189="B",O189="C"),_xlfn.CEILING.PRECISE(#REF!*1,Z189),"0")</f>
        <v>#REF!</v>
      </c>
      <c r="AP189" s="48" t="e">
        <f>+AO189*$AG189</f>
        <v>#REF!</v>
      </c>
      <c r="AQ189" s="48" t="e">
        <f>+IF(OR(#REF!="A",#REF!="B",#REF!="C",O189="A",O189="B",O189="C"),_xlfn.CEILING.PRECISE(#REF!*1.33,Z189),"0")</f>
        <v>#REF!</v>
      </c>
      <c r="AR189" s="48" t="e">
        <f>+AQ189*$AG189</f>
        <v>#REF!</v>
      </c>
      <c r="AS189" s="48" t="e">
        <f>+#REF!*AG189</f>
        <v>#REF!</v>
      </c>
      <c r="AT189" s="58">
        <v>18.7</v>
      </c>
      <c r="AU189" s="52" t="e">
        <f>+AT189*#REF!</f>
        <v>#REF!</v>
      </c>
      <c r="AV189" s="52">
        <f>+AT189*M189</f>
        <v>2134.9166666666665</v>
      </c>
      <c r="AW189" t="b">
        <f>+P189&gt;=T189</f>
        <v>1</v>
      </c>
      <c r="AX189" s="78">
        <f>X189*AB189</f>
        <v>649.91999999999996</v>
      </c>
      <c r="AZ189" s="49">
        <f>VLOOKUP(B189,'[4]OrdenCompra (51)'!$A$2:$K$78,11,FALSE)</f>
        <v>8</v>
      </c>
    </row>
    <row r="190" spans="1:52" ht="12.75" customHeight="1" x14ac:dyDescent="0.2">
      <c r="B190" s="79">
        <v>6314</v>
      </c>
      <c r="C190" s="1"/>
      <c r="D190" s="32" t="s">
        <v>286</v>
      </c>
      <c r="E190" s="47" t="str">
        <f>VLOOKUP(B190,[1]Análisis!$B$3:$F$2141,5,FALSE)</f>
        <v>Key</v>
      </c>
      <c r="F190" s="3">
        <v>13</v>
      </c>
      <c r="G190" s="3">
        <v>23</v>
      </c>
      <c r="H190" s="3">
        <v>12</v>
      </c>
      <c r="I190" s="3">
        <v>18</v>
      </c>
      <c r="J190" s="3">
        <f>VLOOKUP(B190,'Vta + Mov 80'!$A$3:$B$703,2,FALSE)</f>
        <v>27</v>
      </c>
      <c r="K190" s="3">
        <v>20</v>
      </c>
      <c r="L190" s="3">
        <f>VLOOKUP(B190,'Vta + Mov 80'!$A$3:$D$703,4,FALSE)</f>
        <v>8</v>
      </c>
      <c r="M190" s="7">
        <f>+AVERAGE(F190:K190)</f>
        <v>18.833333333333332</v>
      </c>
      <c r="N190" s="62">
        <f>+COUNTIF(F190:K190,"&gt;0")</f>
        <v>6</v>
      </c>
      <c r="O190" s="62" t="str">
        <f>+IF(N190&gt;=6,"A",IF(N190&gt;=5,"B",IF(N190&gt;=4,"C","F")))</f>
        <v>A</v>
      </c>
      <c r="P190" s="7">
        <v>12</v>
      </c>
      <c r="Q190" s="2">
        <v>0</v>
      </c>
      <c r="R190" s="2">
        <v>0</v>
      </c>
      <c r="S190" s="2">
        <v>0</v>
      </c>
      <c r="T190" s="2">
        <f>+IF(S190&gt;R190,S190,R190)</f>
        <v>0</v>
      </c>
      <c r="U190" s="2" t="e">
        <f>+((P190-T190)/#REF!)*30</f>
        <v>#REF!</v>
      </c>
      <c r="V190" s="2" t="e">
        <f>+((P190-T190+Q190)/#REF!)*30</f>
        <v>#REF!</v>
      </c>
      <c r="W190" s="2">
        <v>0</v>
      </c>
      <c r="X190" s="9">
        <v>4</v>
      </c>
      <c r="Y190" s="11">
        <f>+((P190-T190+Q190+X190)/M190)*30</f>
        <v>25.486725663716818</v>
      </c>
      <c r="Z190" s="5">
        <v>1</v>
      </c>
      <c r="AA190" s="46"/>
      <c r="AB190" s="74">
        <f>VLOOKUP(B190,[2]Hoja1!$A$2:$C$9041,3,FALSE)</f>
        <v>370.01</v>
      </c>
      <c r="AC190" s="76">
        <f>VLOOKUP(B190,'[3]listado de producto'!$A$7:$F$7046,6,FALSE)</f>
        <v>8</v>
      </c>
      <c r="AG190" s="58">
        <v>31.459999084472699</v>
      </c>
      <c r="AH190" s="48">
        <f>+P190*AG190</f>
        <v>377.51998901367239</v>
      </c>
      <c r="AI190" s="48" t="e">
        <f>+AG190*#REF!</f>
        <v>#REF!</v>
      </c>
      <c r="AK190" s="44" t="e">
        <f>+IF(OR(#REF!="A",#REF!="B",#REF!="C",O190="A",O190="B",O190="C"),_xlfn.CEILING.PRECISE(#REF!*0.5,Z190),"0")</f>
        <v>#REF!</v>
      </c>
      <c r="AL190" t="e">
        <f>+AK190*AG190</f>
        <v>#REF!</v>
      </c>
      <c r="AM190" s="51" t="e">
        <f>+IF(OR(#REF!="A",#REF!="B",#REF!="C",O190="A",O190="B",O190="C"),_xlfn.CEILING.PRECISE(#REF!*0.7,Z190),"0")</f>
        <v>#REF!</v>
      </c>
      <c r="AN190" s="48" t="e">
        <f>+AM190*AG190</f>
        <v>#REF!</v>
      </c>
      <c r="AO190" s="44" t="e">
        <f>+IF(OR(#REF!="A",#REF!="B",#REF!="C",O190="A",O190="B",O190="C"),_xlfn.CEILING.PRECISE(#REF!*1,Z190),"0")</f>
        <v>#REF!</v>
      </c>
      <c r="AP190" s="48" t="e">
        <f>+AO190*$AG190</f>
        <v>#REF!</v>
      </c>
      <c r="AQ190" s="48" t="e">
        <f>+IF(OR(#REF!="A",#REF!="B",#REF!="C",O190="A",O190="B",O190="C"),_xlfn.CEILING.PRECISE(#REF!*1.33,Z190),"0")</f>
        <v>#REF!</v>
      </c>
      <c r="AR190" s="48" t="e">
        <f>+AQ190*$AG190</f>
        <v>#REF!</v>
      </c>
      <c r="AS190" s="48" t="e">
        <f>+#REF!*AG190</f>
        <v>#REF!</v>
      </c>
      <c r="AU190" s="52" t="e">
        <f>+AT190*#REF!</f>
        <v>#REF!</v>
      </c>
      <c r="AV190" s="52">
        <f>+AT190*M190</f>
        <v>0</v>
      </c>
      <c r="AW190" t="b">
        <f>+P190&gt;=T190</f>
        <v>1</v>
      </c>
    </row>
    <row r="191" spans="1:52" ht="12.75" customHeight="1" x14ac:dyDescent="0.2">
      <c r="B191" s="79">
        <v>8656</v>
      </c>
      <c r="C191" s="1"/>
      <c r="D191" s="32" t="s">
        <v>338</v>
      </c>
      <c r="E191" s="47" t="str">
        <f>VLOOKUP(B191,[1]Análisis!$B$3:$F$2141,5,FALSE)</f>
        <v>Key</v>
      </c>
      <c r="F191" s="3">
        <v>255</v>
      </c>
      <c r="G191" s="3">
        <v>101</v>
      </c>
      <c r="H191" s="3">
        <v>466</v>
      </c>
      <c r="I191" s="3">
        <v>480</v>
      </c>
      <c r="J191" s="3">
        <f>VLOOKUP(B191,'Vta + Mov 80'!$A$3:$B$703,2,FALSE)</f>
        <v>625</v>
      </c>
      <c r="K191" s="3">
        <v>20</v>
      </c>
      <c r="L191" s="3">
        <f>VLOOKUP(B191,'Vta + Mov 80'!$A$3:$D$703,4,FALSE)</f>
        <v>0</v>
      </c>
      <c r="M191" s="7">
        <f>+AVERAGE(F191:K191)</f>
        <v>324.5</v>
      </c>
      <c r="N191" s="62">
        <f>+COUNTIF(F191:K191,"&gt;0")</f>
        <v>6</v>
      </c>
      <c r="O191" s="62" t="str">
        <f>+IF(N191&gt;=6,"A",IF(N191&gt;=5,"B",IF(N191&gt;=4,"C","F")))</f>
        <v>A</v>
      </c>
      <c r="P191" s="7">
        <v>0</v>
      </c>
      <c r="Q191" s="2">
        <v>250</v>
      </c>
      <c r="R191" s="2">
        <v>0</v>
      </c>
      <c r="S191" s="2">
        <v>39</v>
      </c>
      <c r="T191" s="2">
        <f>+IF(S191&gt;R191,S191,R191)</f>
        <v>39</v>
      </c>
      <c r="U191" s="2" t="e">
        <f>+((P191-T191)/#REF!)*30</f>
        <v>#REF!</v>
      </c>
      <c r="V191" s="2" t="e">
        <f>+((P191-T191+Q191)/#REF!)*30</f>
        <v>#REF!</v>
      </c>
      <c r="W191" s="2">
        <v>0</v>
      </c>
      <c r="X191" s="9">
        <v>50</v>
      </c>
      <c r="Y191" s="11">
        <f>+((P191-T191+Q191+X191)/M191)*30</f>
        <v>24.129429892141754</v>
      </c>
      <c r="Z191" s="5">
        <v>50</v>
      </c>
      <c r="AA191" s="46"/>
      <c r="AB191" s="74">
        <f>VLOOKUP(B191,[2]Hoja1!$A$2:$C$9041,3,FALSE)</f>
        <v>5.86</v>
      </c>
      <c r="AC191" s="76">
        <f>VLOOKUP(B191,'[3]listado de producto'!$A$7:$F$7046,6,FALSE)</f>
        <v>8</v>
      </c>
      <c r="AE191" t="s">
        <v>569</v>
      </c>
      <c r="AG191" s="58">
        <v>39.869998931884801</v>
      </c>
      <c r="AH191" s="48">
        <f>+P191*AG191</f>
        <v>0</v>
      </c>
      <c r="AI191" s="48" t="e">
        <f>+AG191*#REF!</f>
        <v>#REF!</v>
      </c>
      <c r="AK191" s="44" t="e">
        <f>+IF(OR(#REF!="A",#REF!="B",#REF!="C",O191="A",O191="B",O191="C"),_xlfn.CEILING.PRECISE(#REF!*0.5,Z191),"0")</f>
        <v>#REF!</v>
      </c>
      <c r="AL191" t="e">
        <f>+AK191*AG191</f>
        <v>#REF!</v>
      </c>
      <c r="AM191" s="51" t="e">
        <f>+IF(OR(#REF!="A",#REF!="B",#REF!="C",O191="A",O191="B",O191="C"),_xlfn.CEILING.PRECISE(#REF!*0.7,Z191),"0")</f>
        <v>#REF!</v>
      </c>
      <c r="AN191" s="48" t="e">
        <f>+AM191*AG191</f>
        <v>#REF!</v>
      </c>
      <c r="AO191" s="44" t="e">
        <f>+IF(OR(#REF!="A",#REF!="B",#REF!="C",O191="A",O191="B",O191="C"),_xlfn.CEILING.PRECISE(#REF!*1,Z191),"0")</f>
        <v>#REF!</v>
      </c>
      <c r="AP191" s="48" t="e">
        <f>+AO191*$AG191</f>
        <v>#REF!</v>
      </c>
      <c r="AQ191" s="48" t="e">
        <f>+IF(OR(#REF!="A",#REF!="B",#REF!="C",O191="A",O191="B",O191="C"),_xlfn.CEILING.PRECISE(#REF!*1.33,Z191),"0")</f>
        <v>#REF!</v>
      </c>
      <c r="AR191" s="48" t="e">
        <f>+AQ191*$AG191</f>
        <v>#REF!</v>
      </c>
      <c r="AS191" s="48" t="e">
        <f>+#REF!*AG191</f>
        <v>#REF!</v>
      </c>
      <c r="AU191" s="52" t="e">
        <f>+AT191*#REF!</f>
        <v>#REF!</v>
      </c>
      <c r="AV191" s="52">
        <f>+AT191*M191</f>
        <v>0</v>
      </c>
      <c r="AW191" t="b">
        <f>+P191&gt;=T191</f>
        <v>0</v>
      </c>
      <c r="AZ191" s="49">
        <f>VLOOKUP(B191,'[4]OrdenCompra (51)'!$A$2:$K$78,11,FALSE)</f>
        <v>100</v>
      </c>
    </row>
    <row r="192" spans="1:52" ht="12.75" customHeight="1" x14ac:dyDescent="0.2">
      <c r="B192" s="79">
        <v>110620</v>
      </c>
      <c r="C192" s="1"/>
      <c r="D192" s="32" t="s">
        <v>430</v>
      </c>
      <c r="E192" s="47" t="s">
        <v>561</v>
      </c>
      <c r="F192" s="3">
        <v>0</v>
      </c>
      <c r="G192" s="3">
        <v>0</v>
      </c>
      <c r="H192" s="3">
        <v>30</v>
      </c>
      <c r="I192" s="3">
        <v>0</v>
      </c>
      <c r="J192" s="3">
        <f>VLOOKUP(B192,'Vta + Mov 80'!$A$3:$B$703,2,FALSE)</f>
        <v>6</v>
      </c>
      <c r="K192" s="3">
        <v>1</v>
      </c>
      <c r="L192" s="3">
        <f>VLOOKUP(B192,'Vta + Mov 80'!$A$3:$D$703,4,FALSE)</f>
        <v>5</v>
      </c>
      <c r="M192" s="7">
        <f>+AVERAGE(F192:K192)</f>
        <v>6.166666666666667</v>
      </c>
      <c r="N192" s="62">
        <f>+COUNTIF(F192:K192,"&gt;0")</f>
        <v>3</v>
      </c>
      <c r="O192" s="62" t="str">
        <f>+IF(N192&gt;=6,"A",IF(N192&gt;=5,"B",IF(N192&gt;=4,"C","F")))</f>
        <v>F</v>
      </c>
      <c r="P192" s="7">
        <v>0</v>
      </c>
      <c r="Q192" s="2">
        <v>0</v>
      </c>
      <c r="R192" s="2">
        <v>0</v>
      </c>
      <c r="S192" s="2">
        <v>0</v>
      </c>
      <c r="T192" s="2">
        <f>+IF(S192&gt;R192,S192,R192)</f>
        <v>0</v>
      </c>
      <c r="U192" s="2" t="e">
        <f>+((P192-T192)/#REF!)*30</f>
        <v>#REF!</v>
      </c>
      <c r="V192" s="2" t="e">
        <f>+((P192-T192+Q192)/#REF!)*30</f>
        <v>#REF!</v>
      </c>
      <c r="W192" s="2">
        <v>0</v>
      </c>
      <c r="X192" s="9"/>
      <c r="Y192" s="11">
        <f>+((P192-T192+Q192+X192)/M192)*30</f>
        <v>0</v>
      </c>
      <c r="Z192" s="5" t="e">
        <v>#N/A</v>
      </c>
      <c r="AA192" s="46"/>
      <c r="AB192" s="74">
        <f>VLOOKUP(B192,[2]Hoja1!$A$2:$C$9041,3,FALSE)</f>
        <v>300.75</v>
      </c>
      <c r="AC192" s="76" t="e">
        <f>VLOOKUP(B192,'[3]listado de producto'!$A$7:$F$7046,6,FALSE)</f>
        <v>#N/A</v>
      </c>
      <c r="AG192" s="58">
        <v>33.33</v>
      </c>
      <c r="AH192" s="48">
        <f>+P192*AG192</f>
        <v>0</v>
      </c>
      <c r="AI192" s="48" t="e">
        <f>+AG192*#REF!</f>
        <v>#REF!</v>
      </c>
      <c r="AK192" s="44" t="e">
        <f>+IF(OR(#REF!="A",#REF!="B",#REF!="C",O192="A",O192="B",O192="C"),_xlfn.CEILING.PRECISE(#REF!*0.5,Z192),"0")</f>
        <v>#REF!</v>
      </c>
      <c r="AL192" t="e">
        <f>+AK192*AG192</f>
        <v>#REF!</v>
      </c>
      <c r="AM192" s="51" t="e">
        <f>+IF(OR(#REF!="A",#REF!="B",#REF!="C",O192="A",O192="B",O192="C"),_xlfn.CEILING.PRECISE(#REF!*0.7,Z192),"0")</f>
        <v>#REF!</v>
      </c>
      <c r="AN192" s="48" t="e">
        <f>+AM192*AG192</f>
        <v>#REF!</v>
      </c>
      <c r="AO192" s="44" t="e">
        <f>+IF(OR(#REF!="A",#REF!="B",#REF!="C",O192="A",O192="B",O192="C"),_xlfn.CEILING.PRECISE(#REF!*1,Z192),"0")</f>
        <v>#REF!</v>
      </c>
      <c r="AP192" s="48" t="e">
        <f>+AO192*$AG192</f>
        <v>#REF!</v>
      </c>
      <c r="AQ192" s="48" t="e">
        <f>+IF(OR(#REF!="A",#REF!="B",#REF!="C",O192="A",O192="B",O192="C"),_xlfn.CEILING.PRECISE(#REF!*1.33,Z192),"0")</f>
        <v>#REF!</v>
      </c>
      <c r="AR192" s="48" t="e">
        <f>+AQ192*$AG192</f>
        <v>#REF!</v>
      </c>
      <c r="AS192" s="48" t="e">
        <f>+#REF!*AG192</f>
        <v>#REF!</v>
      </c>
      <c r="AT192" s="58">
        <v>1.1000000000000001</v>
      </c>
      <c r="AU192" s="52" t="e">
        <f>+AT192*#REF!</f>
        <v>#REF!</v>
      </c>
      <c r="AV192" s="52">
        <f>+AT192*M192</f>
        <v>6.7833333333333341</v>
      </c>
      <c r="AW192" t="b">
        <f>+P192&gt;=T192</f>
        <v>1</v>
      </c>
      <c r="AX192" s="78">
        <f>X192*AB192</f>
        <v>0</v>
      </c>
    </row>
    <row r="193" spans="1:52" ht="12.75" customHeight="1" x14ac:dyDescent="0.2">
      <c r="B193" s="79">
        <v>110623</v>
      </c>
      <c r="C193" s="1"/>
      <c r="D193" s="32" t="s">
        <v>431</v>
      </c>
      <c r="E193" s="47" t="s">
        <v>561</v>
      </c>
      <c r="F193" s="3">
        <v>0</v>
      </c>
      <c r="G193" s="3">
        <v>3</v>
      </c>
      <c r="H193" s="3">
        <v>0</v>
      </c>
      <c r="I193" s="3">
        <v>0</v>
      </c>
      <c r="J193" s="3">
        <f>VLOOKUP(B193,'Vta + Mov 80'!$A$3:$B$703,2,FALSE)</f>
        <v>0</v>
      </c>
      <c r="K193" s="3">
        <v>0</v>
      </c>
      <c r="L193" s="3">
        <f>VLOOKUP(B193,'Vta + Mov 80'!$A$3:$D$703,4,FALSE)</f>
        <v>0</v>
      </c>
      <c r="M193" s="7">
        <f>+AVERAGE(F193:K193)</f>
        <v>0.5</v>
      </c>
      <c r="N193" s="62">
        <f>+COUNTIF(F193:K193,"&gt;0")</f>
        <v>1</v>
      </c>
      <c r="O193" s="62" t="str">
        <f>+IF(N193&gt;=6,"A",IF(N193&gt;=5,"B",IF(N193&gt;=4,"C","F")))</f>
        <v>F</v>
      </c>
      <c r="P193" s="7">
        <v>0</v>
      </c>
      <c r="Q193" s="2">
        <v>0</v>
      </c>
      <c r="R193" s="2">
        <v>0</v>
      </c>
      <c r="S193" s="2">
        <v>0</v>
      </c>
      <c r="T193" s="2">
        <f>+IF(S193&gt;R193,S193,R193)</f>
        <v>0</v>
      </c>
      <c r="U193" s="2" t="e">
        <f>+((P193-T193)/#REF!)*30</f>
        <v>#REF!</v>
      </c>
      <c r="V193" s="2" t="e">
        <f>+((P193-T193+Q193)/#REF!)*30</f>
        <v>#REF!</v>
      </c>
      <c r="W193" s="2">
        <v>0</v>
      </c>
      <c r="X193" s="9"/>
      <c r="Y193" s="11">
        <f>+((P193-T193+Q193+X193)/M193)*30</f>
        <v>0</v>
      </c>
      <c r="Z193" s="5" t="e">
        <v>#N/A</v>
      </c>
      <c r="AA193" s="46"/>
      <c r="AB193" s="74">
        <f>VLOOKUP(B193,[2]Hoja1!$A$2:$C$9041,3,FALSE)</f>
        <v>203.77000427246099</v>
      </c>
      <c r="AC193" s="76" t="e">
        <f>VLOOKUP(B193,'[3]listado de producto'!$A$7:$F$7046,6,FALSE)</f>
        <v>#N/A</v>
      </c>
      <c r="AG193" s="58">
        <v>23.49</v>
      </c>
      <c r="AH193" s="48">
        <f>+P193*AG193</f>
        <v>0</v>
      </c>
      <c r="AI193" s="48" t="e">
        <f>+AG193*#REF!</f>
        <v>#REF!</v>
      </c>
      <c r="AK193" s="44" t="e">
        <f>+IF(OR(#REF!="A",#REF!="B",#REF!="C",O193="A",O193="B",O193="C"),_xlfn.CEILING.PRECISE(#REF!*0.5,Z193),"0")</f>
        <v>#REF!</v>
      </c>
      <c r="AL193" t="e">
        <f>+AK193*AG193</f>
        <v>#REF!</v>
      </c>
      <c r="AM193" s="51" t="e">
        <f>+IF(OR(#REF!="A",#REF!="B",#REF!="C",O193="A",O193="B",O193="C"),_xlfn.CEILING.PRECISE(#REF!*0.7,Z193),"0")</f>
        <v>#REF!</v>
      </c>
      <c r="AN193" s="48" t="e">
        <f>+AM193*AG193</f>
        <v>#REF!</v>
      </c>
      <c r="AO193" s="44" t="e">
        <f>+IF(OR(#REF!="A",#REF!="B",#REF!="C",O193="A",O193="B",O193="C"),_xlfn.CEILING.PRECISE(#REF!*1,Z193),"0")</f>
        <v>#REF!</v>
      </c>
      <c r="AP193" s="48" t="e">
        <f>+AO193*$AG193</f>
        <v>#REF!</v>
      </c>
      <c r="AQ193" s="48" t="e">
        <f>+IF(OR(#REF!="A",#REF!="B",#REF!="C",O193="A",O193="B",O193="C"),_xlfn.CEILING.PRECISE(#REF!*1.33,Z193),"0")</f>
        <v>#REF!</v>
      </c>
      <c r="AR193" s="48" t="e">
        <f>+AQ193*$AG193</f>
        <v>#REF!</v>
      </c>
      <c r="AS193" s="48" t="e">
        <f>+#REF!*AG193</f>
        <v>#REF!</v>
      </c>
      <c r="AU193" s="52" t="e">
        <f>+AT193*#REF!</f>
        <v>#REF!</v>
      </c>
      <c r="AV193" s="52">
        <f>+AT193*M193</f>
        <v>0</v>
      </c>
      <c r="AW193" t="b">
        <f>+P193&gt;=T193</f>
        <v>1</v>
      </c>
    </row>
    <row r="194" spans="1:52" ht="12.75" customHeight="1" x14ac:dyDescent="0.2">
      <c r="B194" s="79">
        <v>8700</v>
      </c>
      <c r="C194" s="1"/>
      <c r="D194" s="32" t="s">
        <v>504</v>
      </c>
      <c r="E194" s="47" t="str">
        <f>VLOOKUP(B194,[1]Análisis!$B$3:$F$2141,5,FALSE)</f>
        <v>Key</v>
      </c>
      <c r="F194" s="3">
        <v>100</v>
      </c>
      <c r="G194" s="3">
        <v>15</v>
      </c>
      <c r="H194" s="3">
        <v>50</v>
      </c>
      <c r="I194" s="3">
        <v>0</v>
      </c>
      <c r="J194" s="3">
        <f>VLOOKUP(B194,'Vta + Mov 80'!$A$3:$B$703,2,FALSE)</f>
        <v>45</v>
      </c>
      <c r="K194" s="3">
        <v>21</v>
      </c>
      <c r="L194" s="3">
        <f>VLOOKUP(B194,'Vta + Mov 80'!$A$3:$D$703,4,FALSE)</f>
        <v>15</v>
      </c>
      <c r="M194" s="7">
        <f>+AVERAGE(F194:K194)</f>
        <v>38.5</v>
      </c>
      <c r="N194" s="62">
        <f>+COUNTIF(F194:K194,"&gt;0")</f>
        <v>5</v>
      </c>
      <c r="O194" s="62" t="str">
        <f>+IF(N194&gt;=6,"A",IF(N194&gt;=5,"B",IF(N194&gt;=4,"C","F")))</f>
        <v>B</v>
      </c>
      <c r="P194" s="7">
        <v>27</v>
      </c>
      <c r="Q194" s="2">
        <v>5</v>
      </c>
      <c r="R194" s="2">
        <v>0</v>
      </c>
      <c r="S194" s="2">
        <v>0</v>
      </c>
      <c r="T194" s="2">
        <f>+IF(S194&gt;R194,S194,R194)</f>
        <v>0</v>
      </c>
      <c r="U194" s="2" t="e">
        <f>+((P194-T194)/#REF!)*30</f>
        <v>#REF!</v>
      </c>
      <c r="V194" s="2" t="e">
        <f>+((P194-T194+Q194)/#REF!)*30</f>
        <v>#REF!</v>
      </c>
      <c r="W194" s="2">
        <v>0</v>
      </c>
      <c r="X194" s="9"/>
      <c r="Y194" s="11">
        <f>+((P194-T194+Q194+X194)/M194)*30</f>
        <v>24.935064935064936</v>
      </c>
      <c r="Z194" s="5">
        <v>1</v>
      </c>
      <c r="AA194" s="46"/>
      <c r="AB194" s="74">
        <f>VLOOKUP(B194,[2]Hoja1!$A$2:$C$9041,3,FALSE)</f>
        <v>12.18</v>
      </c>
      <c r="AC194" s="76">
        <f>VLOOKUP(B194,'[3]listado de producto'!$A$7:$F$7046,6,FALSE)</f>
        <v>8</v>
      </c>
      <c r="AG194" s="58">
        <v>5.3000001907348597</v>
      </c>
      <c r="AH194" s="48">
        <f>+P194*AG194</f>
        <v>143.10000514984122</v>
      </c>
      <c r="AI194" s="48" t="e">
        <f>+AG194*#REF!</f>
        <v>#REF!</v>
      </c>
      <c r="AK194" s="44" t="e">
        <f>+IF(OR(#REF!="A",#REF!="B",#REF!="C",O194="A",O194="B",O194="C"),_xlfn.CEILING.PRECISE(#REF!*0.5,Z194),"0")</f>
        <v>#REF!</v>
      </c>
      <c r="AL194" t="e">
        <f>+AK194*AG194</f>
        <v>#REF!</v>
      </c>
      <c r="AM194" s="51" t="e">
        <f>+IF(OR(#REF!="A",#REF!="B",#REF!="C",O194="A",O194="B",O194="C"),_xlfn.CEILING.PRECISE(#REF!*0.7,Z194),"0")</f>
        <v>#REF!</v>
      </c>
      <c r="AN194" s="48" t="e">
        <f>+AM194*AG194</f>
        <v>#REF!</v>
      </c>
      <c r="AO194" s="44" t="e">
        <f>+IF(OR(#REF!="A",#REF!="B",#REF!="C",O194="A",O194="B",O194="C"),_xlfn.CEILING.PRECISE(#REF!*1,Z194),"0")</f>
        <v>#REF!</v>
      </c>
      <c r="AP194" s="48" t="e">
        <f>+AO194*$AG194</f>
        <v>#REF!</v>
      </c>
      <c r="AQ194" s="48" t="e">
        <f>+IF(OR(#REF!="A",#REF!="B",#REF!="C",O194="A",O194="B",O194="C"),_xlfn.CEILING.PRECISE(#REF!*1.33,Z194),"0")</f>
        <v>#REF!</v>
      </c>
      <c r="AR194" s="48" t="e">
        <f>+AQ194*$AG194</f>
        <v>#REF!</v>
      </c>
      <c r="AS194" s="48" t="e">
        <f>+#REF!*AG194</f>
        <v>#REF!</v>
      </c>
      <c r="AU194" s="52" t="e">
        <f>+AT194*#REF!</f>
        <v>#REF!</v>
      </c>
      <c r="AV194" s="52">
        <f>+AT194*M194</f>
        <v>0</v>
      </c>
      <c r="AW194" t="b">
        <f>+P194&gt;=T194</f>
        <v>1</v>
      </c>
      <c r="AZ194" s="49">
        <f>VLOOKUP(B194,'[4]OrdenCompra (51)'!$A$2:$K$78,11,FALSE)</f>
        <v>5</v>
      </c>
    </row>
    <row r="195" spans="1:52" ht="12.75" customHeight="1" x14ac:dyDescent="0.2">
      <c r="B195" s="79">
        <v>3334</v>
      </c>
      <c r="C195" s="1"/>
      <c r="D195" s="32" t="s">
        <v>207</v>
      </c>
      <c r="E195" s="47" t="str">
        <f>VLOOKUP(B195,[1]Análisis!$B$3:$F$2141,5,FALSE)</f>
        <v>Key</v>
      </c>
      <c r="F195" s="3">
        <v>2</v>
      </c>
      <c r="G195" s="3">
        <v>2</v>
      </c>
      <c r="H195" s="3">
        <v>1</v>
      </c>
      <c r="I195" s="3">
        <v>0</v>
      </c>
      <c r="J195" s="3">
        <f>VLOOKUP(B195,'Vta + Mov 80'!$A$3:$B$703,2,FALSE)</f>
        <v>1</v>
      </c>
      <c r="K195" s="3">
        <v>1</v>
      </c>
      <c r="L195" s="3">
        <f>VLOOKUP(B195,'Vta + Mov 80'!$A$3:$D$703,4,FALSE)</f>
        <v>-1</v>
      </c>
      <c r="M195" s="7">
        <f>+AVERAGE(F195:K195)</f>
        <v>1.1666666666666667</v>
      </c>
      <c r="N195" s="62">
        <f>+COUNTIF(F195:K195,"&gt;0")</f>
        <v>5</v>
      </c>
      <c r="O195" s="62" t="str">
        <f>+IF(N195&gt;=6,"A",IF(N195&gt;=5,"B",IF(N195&gt;=4,"C","F")))</f>
        <v>B</v>
      </c>
      <c r="P195" s="7">
        <v>1</v>
      </c>
      <c r="Q195" s="2">
        <v>0</v>
      </c>
      <c r="R195" s="2">
        <v>0</v>
      </c>
      <c r="S195" s="2">
        <v>0</v>
      </c>
      <c r="T195" s="2">
        <f>+IF(S195&gt;R195,S195,R195)</f>
        <v>0</v>
      </c>
      <c r="U195" s="2" t="e">
        <f>+((P195-T195)/#REF!)*30</f>
        <v>#REF!</v>
      </c>
      <c r="V195" s="2" t="e">
        <f>+((P195-T195+Q195)/#REF!)*30</f>
        <v>#REF!</v>
      </c>
      <c r="W195" s="2">
        <v>0</v>
      </c>
      <c r="X195" s="9"/>
      <c r="Y195" s="11">
        <f>+((P195-T195+Q195+X195)/M195)*30</f>
        <v>25.714285714285712</v>
      </c>
      <c r="Z195" s="5">
        <v>1</v>
      </c>
      <c r="AA195" s="99" t="s">
        <v>573</v>
      </c>
      <c r="AB195" s="74">
        <f>VLOOKUP(B195,[2]Hoja1!$A$2:$C$9041,3,FALSE)</f>
        <v>327.76</v>
      </c>
      <c r="AC195" s="76">
        <f>VLOOKUP(B195,'[3]listado de producto'!$A$7:$F$7046,6,FALSE)</f>
        <v>8</v>
      </c>
      <c r="AE195" t="s">
        <v>569</v>
      </c>
      <c r="AG195" s="58">
        <v>4.5999999046325701</v>
      </c>
      <c r="AH195" s="48">
        <f>+P195*AG195</f>
        <v>4.5999999046325701</v>
      </c>
      <c r="AI195" s="48" t="e">
        <f>+AG195*#REF!</f>
        <v>#REF!</v>
      </c>
      <c r="AK195" s="44" t="e">
        <f>+IF(OR(#REF!="A",#REF!="B",#REF!="C",O195="A",O195="B",O195="C"),_xlfn.CEILING.PRECISE(#REF!*0.5,Z195),"0")</f>
        <v>#REF!</v>
      </c>
      <c r="AL195" t="e">
        <f>+AK195*AG195</f>
        <v>#REF!</v>
      </c>
      <c r="AM195" s="51" t="e">
        <f>+IF(OR(#REF!="A",#REF!="B",#REF!="C",O195="A",O195="B",O195="C"),_xlfn.CEILING.PRECISE(#REF!*0.7,Z195),"0")</f>
        <v>#REF!</v>
      </c>
      <c r="AN195" s="48" t="e">
        <f>+AM195*AG195</f>
        <v>#REF!</v>
      </c>
      <c r="AO195" s="44" t="e">
        <f>+IF(OR(#REF!="A",#REF!="B",#REF!="C",O195="A",O195="B",O195="C"),_xlfn.CEILING.PRECISE(#REF!*1,Z195),"0")</f>
        <v>#REF!</v>
      </c>
      <c r="AP195" s="48" t="e">
        <f>+AO195*$AG195</f>
        <v>#REF!</v>
      </c>
      <c r="AQ195" s="48" t="e">
        <f>+IF(OR(#REF!="A",#REF!="B",#REF!="C",O195="A",O195="B",O195="C"),_xlfn.CEILING.PRECISE(#REF!*1.33,Z195),"0")</f>
        <v>#REF!</v>
      </c>
      <c r="AR195" s="48" t="e">
        <f>+AQ195*$AG195</f>
        <v>#REF!</v>
      </c>
      <c r="AS195" s="48" t="e">
        <f>+#REF!*AG195</f>
        <v>#REF!</v>
      </c>
      <c r="AU195" s="52" t="e">
        <f>+AT195*#REF!</f>
        <v>#REF!</v>
      </c>
      <c r="AV195" s="52">
        <f>+AT195*M195</f>
        <v>0</v>
      </c>
      <c r="AW195" t="b">
        <f>+P195&gt;=T195</f>
        <v>1</v>
      </c>
      <c r="AZ195" s="49"/>
    </row>
    <row r="196" spans="1:52" ht="12.75" customHeight="1" x14ac:dyDescent="0.2">
      <c r="B196" s="79">
        <v>2196</v>
      </c>
      <c r="C196" s="1"/>
      <c r="D196" s="32" t="s">
        <v>160</v>
      </c>
      <c r="E196" s="47" t="str">
        <f>VLOOKUP(B196,[1]Análisis!$B$3:$F$2141,5,FALSE)</f>
        <v>Key</v>
      </c>
      <c r="F196" s="3">
        <v>353</v>
      </c>
      <c r="G196" s="3">
        <v>82</v>
      </c>
      <c r="H196" s="3">
        <v>346</v>
      </c>
      <c r="I196" s="3">
        <v>116</v>
      </c>
      <c r="J196" s="3">
        <f>VLOOKUP(B196,'Vta + Mov 80'!$A$3:$B$703,2,FALSE)</f>
        <v>228</v>
      </c>
      <c r="K196" s="3">
        <v>273</v>
      </c>
      <c r="L196" s="3">
        <f>VLOOKUP(B196,'Vta + Mov 80'!$A$3:$D$703,4,FALSE)</f>
        <v>93</v>
      </c>
      <c r="M196" s="7">
        <f>+AVERAGE(F196:K196)</f>
        <v>233</v>
      </c>
      <c r="N196" s="62">
        <f>+COUNTIF(F196:K196,"&gt;0")</f>
        <v>6</v>
      </c>
      <c r="O196" s="62" t="str">
        <f>+IF(N196&gt;=6,"A",IF(N196&gt;=5,"B",IF(N196&gt;=4,"C","F")))</f>
        <v>A</v>
      </c>
      <c r="P196" s="7">
        <v>179</v>
      </c>
      <c r="Q196" s="2">
        <v>15</v>
      </c>
      <c r="R196" s="2">
        <v>38</v>
      </c>
      <c r="S196" s="2">
        <v>38</v>
      </c>
      <c r="T196" s="2">
        <f>+IF(S196&gt;R196,S196,R196)</f>
        <v>38</v>
      </c>
      <c r="U196" s="2" t="e">
        <f>+((P196-T196)/#REF!)*30</f>
        <v>#REF!</v>
      </c>
      <c r="V196" s="2" t="e">
        <f>+((P196-T196+Q196)/#REF!)*30</f>
        <v>#REF!</v>
      </c>
      <c r="W196" s="2">
        <v>0</v>
      </c>
      <c r="X196" s="9">
        <v>39</v>
      </c>
      <c r="Y196" s="11">
        <f>+((P196-T196+Q196+X196)/M196)*30</f>
        <v>25.107296137339056</v>
      </c>
      <c r="Z196" s="5">
        <v>3</v>
      </c>
      <c r="AA196" s="83"/>
      <c r="AB196" s="74">
        <f>VLOOKUP(B196,[2]Hoja1!$A$2:$C$9041,3,FALSE)</f>
        <v>88.5</v>
      </c>
      <c r="AC196" s="76">
        <f>VLOOKUP(B196,'[3]listado de producto'!$A$7:$F$7046,6,FALSE)</f>
        <v>8</v>
      </c>
      <c r="AF196" s="42" t="s">
        <v>594</v>
      </c>
      <c r="AG196" s="58">
        <v>10.82</v>
      </c>
      <c r="AH196" s="48">
        <f>+P196*AG196</f>
        <v>1936.78</v>
      </c>
      <c r="AI196" s="48" t="e">
        <f>+AG196*#REF!</f>
        <v>#REF!</v>
      </c>
      <c r="AK196" s="44" t="e">
        <f>+IF(OR(#REF!="A",#REF!="B",#REF!="C",O196="A",O196="B",O196="C"),_xlfn.CEILING.PRECISE(#REF!*0.5,Z196),"0")</f>
        <v>#REF!</v>
      </c>
      <c r="AL196" t="e">
        <f>+AK196*AG196</f>
        <v>#REF!</v>
      </c>
      <c r="AM196" s="51" t="e">
        <f>+IF(OR(#REF!="A",#REF!="B",#REF!="C",O196="A",O196="B",O196="C"),_xlfn.CEILING.PRECISE(#REF!*0.7,Z196),"0")</f>
        <v>#REF!</v>
      </c>
      <c r="AN196" s="48" t="e">
        <f>+AM196*AG196</f>
        <v>#REF!</v>
      </c>
      <c r="AO196" s="44" t="e">
        <f>+IF(OR(#REF!="A",#REF!="B",#REF!="C",O196="A",O196="B",O196="C"),_xlfn.CEILING.PRECISE(#REF!*1,Z196),"0")</f>
        <v>#REF!</v>
      </c>
      <c r="AP196" s="48" t="e">
        <f>+AO196*$AG196</f>
        <v>#REF!</v>
      </c>
      <c r="AQ196" s="48" t="e">
        <f>+IF(OR(#REF!="A",#REF!="B",#REF!="C",O196="A",O196="B",O196="C"),_xlfn.CEILING.PRECISE(#REF!*1.33,Z196),"0")</f>
        <v>#REF!</v>
      </c>
      <c r="AR196" s="48" t="e">
        <f>+AQ196*$AG196</f>
        <v>#REF!</v>
      </c>
      <c r="AS196" s="48" t="e">
        <f>+#REF!*AG196</f>
        <v>#REF!</v>
      </c>
      <c r="AU196" s="52" t="e">
        <f>+AT196*#REF!</f>
        <v>#REF!</v>
      </c>
      <c r="AV196" s="52">
        <f>+AT196*M196</f>
        <v>0</v>
      </c>
      <c r="AW196" t="b">
        <f>+P196&gt;=T196</f>
        <v>1</v>
      </c>
      <c r="AX196" s="78">
        <f>X196*AB196</f>
        <v>3451.5</v>
      </c>
      <c r="AZ196" s="49">
        <f>VLOOKUP(B196,'[4]OrdenCompra (51)'!$A$2:$K$78,11,FALSE)</f>
        <v>15</v>
      </c>
    </row>
    <row r="197" spans="1:52" ht="12.75" customHeight="1" x14ac:dyDescent="0.2">
      <c r="A197" s="53" t="s">
        <v>672</v>
      </c>
      <c r="B197" s="79">
        <v>70095</v>
      </c>
      <c r="C197" s="1"/>
      <c r="D197" s="32" t="s">
        <v>394</v>
      </c>
      <c r="E197" s="47" t="str">
        <f>VLOOKUP(B197,[1]Análisis!$B$3:$F$2141,5,FALSE)</f>
        <v>Key</v>
      </c>
      <c r="F197" s="3">
        <v>11</v>
      </c>
      <c r="G197" s="3">
        <v>15</v>
      </c>
      <c r="H197" s="3">
        <v>28</v>
      </c>
      <c r="I197" s="3">
        <v>24</v>
      </c>
      <c r="J197" s="3">
        <f>VLOOKUP(B197,'Vta + Mov 80'!$A$3:$B$703,2,FALSE)</f>
        <v>16</v>
      </c>
      <c r="K197" s="3">
        <v>20</v>
      </c>
      <c r="L197" s="3">
        <f>VLOOKUP(B197,'Vta + Mov 80'!$A$3:$D$703,4,FALSE)</f>
        <v>14</v>
      </c>
      <c r="M197" s="7">
        <f>+AVERAGE(F197:K197)</f>
        <v>19</v>
      </c>
      <c r="N197" s="62">
        <f>+COUNTIF(F197:K197,"&gt;0")</f>
        <v>6</v>
      </c>
      <c r="O197" s="62" t="str">
        <f>+IF(N197&gt;=6,"A",IF(N197&gt;=5,"B",IF(N197&gt;=4,"C","F")))</f>
        <v>A</v>
      </c>
      <c r="P197" s="7">
        <v>13</v>
      </c>
      <c r="Q197" s="2">
        <v>0</v>
      </c>
      <c r="R197" s="2">
        <v>0</v>
      </c>
      <c r="S197" s="2">
        <v>0</v>
      </c>
      <c r="T197" s="2">
        <f>+IF(S197&gt;R197,S197,R197)</f>
        <v>0</v>
      </c>
      <c r="U197" s="2" t="e">
        <f>+((P197-T197)/#REF!)*30</f>
        <v>#REF!</v>
      </c>
      <c r="V197" s="2" t="e">
        <f>+((P197-T197+Q197)/#REF!)*30</f>
        <v>#REF!</v>
      </c>
      <c r="W197" s="2">
        <v>0</v>
      </c>
      <c r="X197" s="9">
        <v>3</v>
      </c>
      <c r="Y197" s="11">
        <f>+((P197-T197+Q197+X197)/M197)*30</f>
        <v>25.263157894736842</v>
      </c>
      <c r="Z197" s="5">
        <v>1</v>
      </c>
      <c r="AA197" s="46"/>
      <c r="AB197" s="74">
        <f>VLOOKUP(B197,[2]Hoja1!$A$2:$C$9041,3,FALSE)</f>
        <v>522.98</v>
      </c>
      <c r="AC197" s="76">
        <f>VLOOKUP(B197,'[3]listado de producto'!$A$7:$F$7046,6,FALSE)</f>
        <v>8</v>
      </c>
      <c r="AG197" s="58">
        <v>47.05</v>
      </c>
      <c r="AH197" s="48">
        <f>+P197*AG197</f>
        <v>611.65</v>
      </c>
      <c r="AI197" s="48" t="e">
        <f>+AG197*#REF!</f>
        <v>#REF!</v>
      </c>
      <c r="AK197" s="44" t="e">
        <f>+IF(OR(#REF!="A",#REF!="B",#REF!="C",O197="A",O197="B",O197="C"),_xlfn.CEILING.PRECISE(#REF!*0.5,Z197),"0")</f>
        <v>#REF!</v>
      </c>
      <c r="AL197" t="e">
        <f>+AK197*AG197</f>
        <v>#REF!</v>
      </c>
      <c r="AM197" s="51" t="e">
        <f>+IF(OR(#REF!="A",#REF!="B",#REF!="C",O197="A",O197="B",O197="C"),_xlfn.CEILING.PRECISE(#REF!*0.7,Z197),"0")</f>
        <v>#REF!</v>
      </c>
      <c r="AN197" s="48" t="e">
        <f>+AM197*AG197</f>
        <v>#REF!</v>
      </c>
      <c r="AO197" s="44" t="e">
        <f>+IF(OR(#REF!="A",#REF!="B",#REF!="C",O197="A",O197="B",O197="C"),_xlfn.CEILING.PRECISE(#REF!*1,Z197),"0")</f>
        <v>#REF!</v>
      </c>
      <c r="AP197" s="48" t="e">
        <f>+AO197*$AG197</f>
        <v>#REF!</v>
      </c>
      <c r="AQ197" s="48" t="e">
        <f>+IF(OR(#REF!="A",#REF!="B",#REF!="C",O197="A",O197="B",O197="C"),_xlfn.CEILING.PRECISE(#REF!*1.33,Z197),"0")</f>
        <v>#REF!</v>
      </c>
      <c r="AR197" s="48" t="e">
        <f>+AQ197*$AG197</f>
        <v>#REF!</v>
      </c>
      <c r="AS197" s="48" t="e">
        <f>+#REF!*AG197</f>
        <v>#REF!</v>
      </c>
      <c r="AU197" s="52" t="e">
        <f>+AT197*#REF!</f>
        <v>#REF!</v>
      </c>
      <c r="AV197" s="52">
        <f>+AT197*M197</f>
        <v>0</v>
      </c>
      <c r="AW197" t="b">
        <f>+P197&gt;=T197</f>
        <v>1</v>
      </c>
    </row>
    <row r="198" spans="1:52" ht="12.75" customHeight="1" x14ac:dyDescent="0.2">
      <c r="A198" s="53" t="s">
        <v>670</v>
      </c>
      <c r="B198" s="79">
        <v>2084</v>
      </c>
      <c r="C198" s="1"/>
      <c r="D198" s="32" t="s">
        <v>143</v>
      </c>
      <c r="E198" s="47" t="str">
        <f>VLOOKUP(B198,[1]Análisis!$B$3:$F$2141,5,FALSE)</f>
        <v>Key</v>
      </c>
      <c r="F198" s="3">
        <v>0</v>
      </c>
      <c r="G198" s="3">
        <v>6</v>
      </c>
      <c r="H198" s="3">
        <v>1</v>
      </c>
      <c r="I198" s="3">
        <v>2</v>
      </c>
      <c r="J198" s="3">
        <f>VLOOKUP(B198,'Vta + Mov 80'!$A$3:$B$703,2,FALSE)</f>
        <v>13</v>
      </c>
      <c r="K198" s="3">
        <v>0</v>
      </c>
      <c r="L198" s="3">
        <f>VLOOKUP(B198,'Vta + Mov 80'!$A$3:$D$703,4,FALSE)</f>
        <v>0</v>
      </c>
      <c r="M198" s="7">
        <f>+AVERAGE(F198:K198)</f>
        <v>3.6666666666666665</v>
      </c>
      <c r="N198" s="62">
        <f>+COUNTIF(F198:K198,"&gt;0")</f>
        <v>4</v>
      </c>
      <c r="O198" s="62" t="str">
        <f>+IF(N198&gt;=6,"A",IF(N198&gt;=5,"B",IF(N198&gt;=4,"C","F")))</f>
        <v>C</v>
      </c>
      <c r="P198" s="7">
        <v>4</v>
      </c>
      <c r="Q198" s="2">
        <v>3</v>
      </c>
      <c r="R198" s="2">
        <v>4</v>
      </c>
      <c r="S198" s="2">
        <v>4</v>
      </c>
      <c r="T198" s="2">
        <f>+IF(S198&gt;R198,S198,R198)</f>
        <v>4</v>
      </c>
      <c r="U198" s="2" t="e">
        <f>+((P198-T198)/#REF!)*30</f>
        <v>#REF!</v>
      </c>
      <c r="V198" s="2" t="e">
        <f>+((P198-T198+Q198)/#REF!)*30</f>
        <v>#REF!</v>
      </c>
      <c r="W198" s="2">
        <v>0</v>
      </c>
      <c r="X198" s="9"/>
      <c r="Y198" s="11">
        <f>+((P198-T198+Q198+X198)/M198)*30</f>
        <v>24.545454545454547</v>
      </c>
      <c r="Z198" s="5">
        <v>1</v>
      </c>
      <c r="AA198" s="46"/>
      <c r="AB198" s="74">
        <f>VLOOKUP(B198,[2]Hoja1!$A$2:$C$9041,3,FALSE)</f>
        <v>862.93</v>
      </c>
      <c r="AC198" s="76">
        <f>VLOOKUP(B198,'[3]listado de producto'!$A$7:$F$7046,6,FALSE)</f>
        <v>8</v>
      </c>
      <c r="AG198" s="58">
        <v>73.540000000000006</v>
      </c>
      <c r="AH198" s="48">
        <f>+P198*AG198</f>
        <v>294.16000000000003</v>
      </c>
      <c r="AI198" s="48" t="e">
        <f>+AG198*#REF!</f>
        <v>#REF!</v>
      </c>
      <c r="AK198" s="44" t="e">
        <f>+IF(OR(#REF!="A",#REF!="B",#REF!="C",O198="A",O198="B",O198="C"),_xlfn.CEILING.PRECISE(#REF!*0.5,Z198),"0")</f>
        <v>#REF!</v>
      </c>
      <c r="AL198" t="e">
        <f>+AK198*AG198</f>
        <v>#REF!</v>
      </c>
      <c r="AM198" s="51" t="e">
        <f>+IF(OR(#REF!="A",#REF!="B",#REF!="C",O198="A",O198="B",O198="C"),_xlfn.CEILING.PRECISE(#REF!*0.7,Z198),"0")</f>
        <v>#REF!</v>
      </c>
      <c r="AN198" s="48" t="e">
        <f>+AM198*AG198</f>
        <v>#REF!</v>
      </c>
      <c r="AO198" s="44" t="e">
        <f>+IF(OR(#REF!="A",#REF!="B",#REF!="C",O198="A",O198="B",O198="C"),_xlfn.CEILING.PRECISE(#REF!*1,Z198),"0")</f>
        <v>#REF!</v>
      </c>
      <c r="AP198" s="48" t="e">
        <f>+AO198*$AG198</f>
        <v>#REF!</v>
      </c>
      <c r="AQ198" s="48" t="e">
        <f>+IF(OR(#REF!="A",#REF!="B",#REF!="C",O198="A",O198="B",O198="C"),_xlfn.CEILING.PRECISE(#REF!*1.33,Z198),"0")</f>
        <v>#REF!</v>
      </c>
      <c r="AR198" s="48" t="e">
        <f>+AQ198*$AG198</f>
        <v>#REF!</v>
      </c>
      <c r="AS198" s="48" t="e">
        <f>+#REF!*AG198</f>
        <v>#REF!</v>
      </c>
      <c r="AU198" s="52" t="e">
        <f>+AT198*#REF!</f>
        <v>#REF!</v>
      </c>
      <c r="AV198" s="52">
        <f>+AT198*M198</f>
        <v>0</v>
      </c>
      <c r="AW198" t="b">
        <f>+P198&gt;=T198</f>
        <v>1</v>
      </c>
      <c r="AZ198" s="49">
        <f>VLOOKUP(B198,'[4]OrdenCompra (51)'!$A$2:$K$78,11,FALSE)</f>
        <v>3</v>
      </c>
    </row>
    <row r="199" spans="1:52" ht="12.75" customHeight="1" x14ac:dyDescent="0.2">
      <c r="B199" s="79">
        <v>882</v>
      </c>
      <c r="C199" s="1"/>
      <c r="D199" s="32" t="s">
        <v>56</v>
      </c>
      <c r="E199" s="47" t="str">
        <f>VLOOKUP(B199,[1]Análisis!$B$3:$F$2141,5,FALSE)</f>
        <v>Key</v>
      </c>
      <c r="F199" s="3">
        <v>2</v>
      </c>
      <c r="G199" s="3">
        <v>0</v>
      </c>
      <c r="H199" s="3">
        <v>3</v>
      </c>
      <c r="I199" s="3">
        <v>4</v>
      </c>
      <c r="J199" s="3">
        <f>VLOOKUP(B199,'Vta + Mov 80'!$A$3:$B$703,2,FALSE)</f>
        <v>3</v>
      </c>
      <c r="K199" s="3">
        <v>2</v>
      </c>
      <c r="L199" s="3">
        <f>VLOOKUP(B199,'Vta + Mov 80'!$A$3:$D$703,4,FALSE)</f>
        <v>0</v>
      </c>
      <c r="M199" s="7">
        <f>+AVERAGE(F199:K199)</f>
        <v>2.3333333333333335</v>
      </c>
      <c r="N199" s="62">
        <f>+COUNTIF(F199:K199,"&gt;0")</f>
        <v>5</v>
      </c>
      <c r="O199" s="62" t="str">
        <f>+IF(N199&gt;=6,"A",IF(N199&gt;=5,"B",IF(N199&gt;=4,"C","F")))</f>
        <v>B</v>
      </c>
      <c r="P199" s="7">
        <v>2</v>
      </c>
      <c r="Q199" s="2">
        <v>0</v>
      </c>
      <c r="R199" s="2">
        <v>0</v>
      </c>
      <c r="S199" s="2">
        <v>0</v>
      </c>
      <c r="T199" s="2">
        <f>+IF(S199&gt;R199,S199,R199)</f>
        <v>0</v>
      </c>
      <c r="U199" s="2" t="e">
        <f>+((P199-T199)/#REF!)*30</f>
        <v>#REF!</v>
      </c>
      <c r="V199" s="2" t="e">
        <f>+((P199-T199+Q199)/#REF!)*30</f>
        <v>#REF!</v>
      </c>
      <c r="W199" s="2">
        <v>0</v>
      </c>
      <c r="X199" s="9"/>
      <c r="Y199" s="11">
        <f>+((P199-T199+Q199+X199)/M199)*30</f>
        <v>25.714285714285712</v>
      </c>
      <c r="Z199" s="5">
        <v>1</v>
      </c>
      <c r="AA199" s="46"/>
      <c r="AB199" s="74">
        <f>VLOOKUP(B199,[2]Hoja1!$A$2:$C$9041,3,FALSE)</f>
        <v>755.07</v>
      </c>
      <c r="AC199" s="76">
        <f>VLOOKUP(B199,'[3]listado de producto'!$A$7:$F$7046,6,FALSE)</f>
        <v>8</v>
      </c>
      <c r="AF199" s="42" t="s">
        <v>594</v>
      </c>
      <c r="AG199" s="58">
        <v>60.22</v>
      </c>
      <c r="AH199" s="48">
        <f>+P199*AG199</f>
        <v>120.44</v>
      </c>
      <c r="AI199" s="48" t="e">
        <f>+AG199*#REF!</f>
        <v>#REF!</v>
      </c>
      <c r="AK199" s="44" t="e">
        <f>+IF(OR(#REF!="A",#REF!="B",#REF!="C",O199="A",O199="B",O199="C"),_xlfn.CEILING.PRECISE(#REF!*0.5,Z199),"0")</f>
        <v>#REF!</v>
      </c>
      <c r="AL199" t="e">
        <f>+AK199*AG199</f>
        <v>#REF!</v>
      </c>
      <c r="AM199" s="51" t="e">
        <f>+IF(OR(#REF!="A",#REF!="B",#REF!="C",O199="A",O199="B",O199="C"),_xlfn.CEILING.PRECISE(#REF!*0.7,Z199),"0")</f>
        <v>#REF!</v>
      </c>
      <c r="AN199" s="48" t="e">
        <f>+AM199*AG199</f>
        <v>#REF!</v>
      </c>
      <c r="AO199" s="44" t="e">
        <f>+IF(OR(#REF!="A",#REF!="B",#REF!="C",O199="A",O199="B",O199="C"),_xlfn.CEILING.PRECISE(#REF!*1,Z199),"0")</f>
        <v>#REF!</v>
      </c>
      <c r="AP199" s="48" t="e">
        <f>+AO199*$AG199</f>
        <v>#REF!</v>
      </c>
      <c r="AQ199" s="48" t="e">
        <f>+IF(OR(#REF!="A",#REF!="B",#REF!="C",O199="A",O199="B",O199="C"),_xlfn.CEILING.PRECISE(#REF!*1.33,Z199),"0")</f>
        <v>#REF!</v>
      </c>
      <c r="AR199" s="48" t="e">
        <f>+AQ199*$AG199</f>
        <v>#REF!</v>
      </c>
      <c r="AS199" s="48" t="e">
        <f>+#REF!*AG199</f>
        <v>#REF!</v>
      </c>
      <c r="AT199" s="58">
        <v>4.4000000000000004</v>
      </c>
      <c r="AU199" s="52" t="e">
        <f>+AT199*#REF!</f>
        <v>#REF!</v>
      </c>
      <c r="AV199" s="52">
        <f>+AT199*M199</f>
        <v>10.266666666666667</v>
      </c>
      <c r="AW199" t="b">
        <f>+P199&gt;=T199</f>
        <v>1</v>
      </c>
      <c r="AX199" s="78">
        <f>X199*AB199</f>
        <v>0</v>
      </c>
    </row>
    <row r="200" spans="1:52" ht="12.75" customHeight="1" x14ac:dyDescent="0.2">
      <c r="B200" s="79">
        <v>123</v>
      </c>
      <c r="C200" s="1"/>
      <c r="D200" s="32" t="s">
        <v>10</v>
      </c>
      <c r="E200" s="47" t="str">
        <f>VLOOKUP(B200,[1]Análisis!$B$3:$F$2141,5,FALSE)</f>
        <v>Key</v>
      </c>
      <c r="F200" s="3">
        <v>11</v>
      </c>
      <c r="G200" s="3">
        <v>8</v>
      </c>
      <c r="H200" s="3">
        <v>13</v>
      </c>
      <c r="I200" s="3">
        <v>50</v>
      </c>
      <c r="J200" s="3">
        <f>VLOOKUP(B200,'Vta + Mov 80'!$A$3:$B$703,2,FALSE)</f>
        <v>4</v>
      </c>
      <c r="K200" s="3">
        <v>18</v>
      </c>
      <c r="L200" s="3">
        <f>VLOOKUP(B200,'Vta + Mov 80'!$A$3:$D$703,4,FALSE)</f>
        <v>4</v>
      </c>
      <c r="M200" s="7">
        <f>+AVERAGE(F200:K200)</f>
        <v>17.333333333333332</v>
      </c>
      <c r="N200" s="62">
        <f>+COUNTIF(F200:K200,"&gt;0")</f>
        <v>6</v>
      </c>
      <c r="O200" s="62" t="str">
        <f>+IF(N200&gt;=6,"A",IF(N200&gt;=5,"B",IF(N200&gt;=4,"C","F")))</f>
        <v>A</v>
      </c>
      <c r="P200" s="7">
        <v>14</v>
      </c>
      <c r="Q200" s="2">
        <v>0</v>
      </c>
      <c r="R200" s="2">
        <v>2</v>
      </c>
      <c r="S200" s="2">
        <v>2</v>
      </c>
      <c r="T200" s="2">
        <f>+IF(S200&gt;R200,S200,R200)</f>
        <v>2</v>
      </c>
      <c r="U200" s="2" t="e">
        <f>+((P200-T200)/#REF!)*30</f>
        <v>#REF!</v>
      </c>
      <c r="V200" s="2" t="e">
        <f>+((P200-T200+Q200)/#REF!)*30</f>
        <v>#REF!</v>
      </c>
      <c r="W200" s="2">
        <v>0</v>
      </c>
      <c r="X200" s="9">
        <v>4</v>
      </c>
      <c r="Y200" s="11">
        <f>+((P200-T200+Q200+X200)/M200)*30</f>
        <v>27.692307692307693</v>
      </c>
      <c r="Z200" s="5">
        <v>4</v>
      </c>
      <c r="AA200" s="46"/>
      <c r="AB200" s="74">
        <f>VLOOKUP(B200,[2]Hoja1!$A$2:$C$9041,3,FALSE)</f>
        <v>92.25</v>
      </c>
      <c r="AC200" s="76">
        <f>VLOOKUP(B200,'[3]listado de producto'!$A$7:$F$7046,6,FALSE)</f>
        <v>8</v>
      </c>
      <c r="AE200" t="s">
        <v>569</v>
      </c>
      <c r="AG200" s="58">
        <v>10</v>
      </c>
      <c r="AH200" s="48">
        <f>+P200*AG200</f>
        <v>140</v>
      </c>
      <c r="AI200" s="48" t="e">
        <f>+AG200*#REF!</f>
        <v>#REF!</v>
      </c>
      <c r="AK200" s="44" t="e">
        <f>+IF(OR(#REF!="A",#REF!="B",#REF!="C",O200="A",O200="B",O200="C"),_xlfn.CEILING.PRECISE(#REF!*0.5,Z200),"0")</f>
        <v>#REF!</v>
      </c>
      <c r="AL200" t="e">
        <f>+AK200*AG200</f>
        <v>#REF!</v>
      </c>
      <c r="AM200" s="51" t="e">
        <f>+IF(OR(#REF!="A",#REF!="B",#REF!="C",O200="A",O200="B",O200="C"),_xlfn.CEILING.PRECISE(#REF!*0.7,Z200),"0")</f>
        <v>#REF!</v>
      </c>
      <c r="AN200" s="48" t="e">
        <f>+AM200*AG200</f>
        <v>#REF!</v>
      </c>
      <c r="AO200" s="44" t="e">
        <f>+IF(OR(#REF!="A",#REF!="B",#REF!="C",O200="A",O200="B",O200="C"),_xlfn.CEILING.PRECISE(#REF!*1,Z200),"0")</f>
        <v>#REF!</v>
      </c>
      <c r="AP200" s="48" t="e">
        <f>+AO200*$AG200</f>
        <v>#REF!</v>
      </c>
      <c r="AQ200" s="48" t="e">
        <f>+IF(OR(#REF!="A",#REF!="B",#REF!="C",O200="A",O200="B",O200="C"),_xlfn.CEILING.PRECISE(#REF!*1.33,Z200),"0")</f>
        <v>#REF!</v>
      </c>
      <c r="AR200" s="48" t="e">
        <f>+AQ200*$AG200</f>
        <v>#REF!</v>
      </c>
      <c r="AS200" s="48" t="e">
        <f>+#REF!*AG200</f>
        <v>#REF!</v>
      </c>
      <c r="AU200" s="52" t="e">
        <f>+AT200*#REF!</f>
        <v>#REF!</v>
      </c>
      <c r="AV200" s="52">
        <f>+AT200*M200</f>
        <v>0</v>
      </c>
      <c r="AW200" t="b">
        <f>+P200&gt;=T200</f>
        <v>1</v>
      </c>
    </row>
    <row r="201" spans="1:52" ht="12.75" customHeight="1" x14ac:dyDescent="0.2">
      <c r="A201" s="53" t="s">
        <v>685</v>
      </c>
      <c r="B201" s="79">
        <v>110642</v>
      </c>
      <c r="C201" s="1"/>
      <c r="D201" s="32" t="s">
        <v>436</v>
      </c>
      <c r="E201" s="47" t="s">
        <v>561</v>
      </c>
      <c r="F201" s="3">
        <v>30</v>
      </c>
      <c r="G201" s="3">
        <v>0</v>
      </c>
      <c r="H201" s="3">
        <v>0</v>
      </c>
      <c r="I201" s="3">
        <v>0</v>
      </c>
      <c r="J201" s="3">
        <f>VLOOKUP(B201,'Vta + Mov 80'!$A$3:$B$703,2,FALSE)</f>
        <v>0</v>
      </c>
      <c r="K201" s="3">
        <v>0</v>
      </c>
      <c r="L201" s="3">
        <f>VLOOKUP(B201,'Vta + Mov 80'!$A$3:$D$703,4,FALSE)</f>
        <v>0</v>
      </c>
      <c r="M201" s="7">
        <f>+AVERAGE(F201:K201)</f>
        <v>5</v>
      </c>
      <c r="N201" s="62">
        <f>+COUNTIF(F201:K201,"&gt;0")</f>
        <v>1</v>
      </c>
      <c r="O201" s="62" t="str">
        <f>+IF(N201&gt;=6,"A",IF(N201&gt;=5,"B",IF(N201&gt;=4,"C","F")))</f>
        <v>F</v>
      </c>
      <c r="P201" s="7">
        <v>0</v>
      </c>
      <c r="Q201" s="2">
        <v>0</v>
      </c>
      <c r="R201" s="2">
        <v>0</v>
      </c>
      <c r="S201" s="2">
        <v>0</v>
      </c>
      <c r="T201" s="2">
        <f>+IF(S201&gt;R201,S201,R201)</f>
        <v>0</v>
      </c>
      <c r="U201" s="2" t="e">
        <f>+((P201-T201)/#REF!)*30</f>
        <v>#REF!</v>
      </c>
      <c r="V201" s="2" t="e">
        <f>+((P201-T201+Q201)/#REF!)*30</f>
        <v>#REF!</v>
      </c>
      <c r="W201" s="2">
        <v>0</v>
      </c>
      <c r="X201" s="9"/>
      <c r="Y201" s="11">
        <f>+((P201-T201+Q201+X201)/M201)*30</f>
        <v>0</v>
      </c>
      <c r="Z201" s="5" t="e">
        <v>#N/A</v>
      </c>
      <c r="AA201" s="46"/>
      <c r="AB201" s="74">
        <f>VLOOKUP(B201,[2]Hoja1!$A$2:$C$9041,3,FALSE)</f>
        <v>11.3699998855591</v>
      </c>
      <c r="AC201" s="76" t="e">
        <f>VLOOKUP(B201,'[3]listado de producto'!$A$7:$F$7046,6,FALSE)</f>
        <v>#N/A</v>
      </c>
      <c r="AG201" s="58">
        <v>56.94</v>
      </c>
      <c r="AH201" s="48">
        <f>+P201*AG201</f>
        <v>0</v>
      </c>
      <c r="AI201" s="48" t="e">
        <f>+AG201*#REF!</f>
        <v>#REF!</v>
      </c>
      <c r="AK201" s="44" t="e">
        <f>+IF(OR(#REF!="A",#REF!="B",#REF!="C",O201="A",O201="B",O201="C"),_xlfn.CEILING.PRECISE(#REF!*0.5,Z201),"0")</f>
        <v>#REF!</v>
      </c>
      <c r="AL201" t="e">
        <f>+AK201*AG201</f>
        <v>#REF!</v>
      </c>
      <c r="AM201" s="51" t="e">
        <f>+IF(OR(#REF!="A",#REF!="B",#REF!="C",O201="A",O201="B",O201="C"),_xlfn.CEILING.PRECISE(#REF!*0.7,Z201),"0")</f>
        <v>#REF!</v>
      </c>
      <c r="AN201" s="48" t="e">
        <f>+AM201*AG201</f>
        <v>#REF!</v>
      </c>
      <c r="AO201" s="44" t="e">
        <f>+IF(OR(#REF!="A",#REF!="B",#REF!="C",O201="A",O201="B",O201="C"),_xlfn.CEILING.PRECISE(#REF!*1,Z201),"0")</f>
        <v>#REF!</v>
      </c>
      <c r="AP201" s="48" t="e">
        <f>+AO201*$AG201</f>
        <v>#REF!</v>
      </c>
      <c r="AQ201" s="48" t="e">
        <f>+IF(OR(#REF!="A",#REF!="B",#REF!="C",O201="A",O201="B",O201="C"),_xlfn.CEILING.PRECISE(#REF!*1.33,Z201),"0")</f>
        <v>#REF!</v>
      </c>
      <c r="AR201" s="48" t="e">
        <f>+AQ201*$AG201</f>
        <v>#REF!</v>
      </c>
      <c r="AS201" s="48" t="e">
        <f>+#REF!*AG201</f>
        <v>#REF!</v>
      </c>
      <c r="AT201" s="58">
        <v>1.1000000000000001</v>
      </c>
      <c r="AU201" s="52" t="e">
        <f>+AT201*#REF!</f>
        <v>#REF!</v>
      </c>
      <c r="AV201" s="52">
        <f>+AT201*M201</f>
        <v>5.5</v>
      </c>
      <c r="AW201" t="b">
        <f>+P201&gt;=T201</f>
        <v>1</v>
      </c>
    </row>
    <row r="202" spans="1:52" ht="12.75" customHeight="1" x14ac:dyDescent="0.2">
      <c r="B202" s="79">
        <v>110700</v>
      </c>
      <c r="C202" s="1"/>
      <c r="D202" s="32" t="s">
        <v>437</v>
      </c>
      <c r="E202" s="47" t="str">
        <f>VLOOKUP(B202,[1]Análisis!$B$3:$F$2141,5,FALSE)</f>
        <v>Local</v>
      </c>
      <c r="F202" s="3">
        <v>0</v>
      </c>
      <c r="G202" s="3">
        <v>4</v>
      </c>
      <c r="H202" s="3">
        <v>0</v>
      </c>
      <c r="I202" s="3">
        <v>0</v>
      </c>
      <c r="J202" s="3">
        <f>VLOOKUP(B202,'Vta + Mov 80'!$A$3:$B$703,2,FALSE)</f>
        <v>0</v>
      </c>
      <c r="K202" s="3">
        <v>0</v>
      </c>
      <c r="L202" s="3">
        <f>VLOOKUP(B202,'Vta + Mov 80'!$A$3:$D$703,4,FALSE)</f>
        <v>10</v>
      </c>
      <c r="M202" s="7">
        <f>+AVERAGE(F202:K202)</f>
        <v>0.66666666666666663</v>
      </c>
      <c r="N202" s="62">
        <f>+COUNTIF(F202:K202,"&gt;0")</f>
        <v>1</v>
      </c>
      <c r="O202" s="62" t="str">
        <f>+IF(N202&gt;=6,"A",IF(N202&gt;=5,"B",IF(N202&gt;=4,"C","F")))</f>
        <v>F</v>
      </c>
      <c r="P202" s="7">
        <v>0</v>
      </c>
      <c r="Q202" s="2">
        <v>0</v>
      </c>
      <c r="R202" s="2">
        <v>0</v>
      </c>
      <c r="S202" s="2">
        <v>0</v>
      </c>
      <c r="T202" s="2">
        <f>+IF(S202&gt;R202,S202,R202)</f>
        <v>0</v>
      </c>
      <c r="U202" s="2" t="e">
        <f>+((P202-T202)/#REF!)*30</f>
        <v>#REF!</v>
      </c>
      <c r="V202" s="2" t="e">
        <f>+((P202-T202+Q202)/#REF!)*30</f>
        <v>#REF!</v>
      </c>
      <c r="W202" s="2">
        <v>0</v>
      </c>
      <c r="X202" s="9"/>
      <c r="Y202" s="11">
        <f>+((P202-T202+Q202+X202)/M202)*30</f>
        <v>0</v>
      </c>
      <c r="Z202" s="5" t="e">
        <v>#N/A</v>
      </c>
      <c r="AA202" s="46"/>
      <c r="AB202" s="74">
        <f>VLOOKUP(B202,[2]Hoja1!$A$2:$C$9041,3,FALSE)</f>
        <v>14.25</v>
      </c>
      <c r="AC202" s="76" t="e">
        <f>VLOOKUP(B202,'[3]listado de producto'!$A$7:$F$7046,6,FALSE)</f>
        <v>#N/A</v>
      </c>
      <c r="AG202" s="58">
        <v>98.04</v>
      </c>
      <c r="AH202" s="48">
        <f>+P202*AG202</f>
        <v>0</v>
      </c>
      <c r="AI202" s="48" t="e">
        <f>+AG202*#REF!</f>
        <v>#REF!</v>
      </c>
      <c r="AK202" s="44" t="e">
        <f>+IF(OR(#REF!="A",#REF!="B",#REF!="C",O202="A",O202="B",O202="C"),_xlfn.CEILING.PRECISE(#REF!*0.5,Z202),"0")</f>
        <v>#REF!</v>
      </c>
      <c r="AL202" t="e">
        <f>+AK202*AG202</f>
        <v>#REF!</v>
      </c>
      <c r="AM202" s="51" t="e">
        <f>+IF(OR(#REF!="A",#REF!="B",#REF!="C",O202="A",O202="B",O202="C"),_xlfn.CEILING.PRECISE(#REF!*0.7,Z202),"0")</f>
        <v>#REF!</v>
      </c>
      <c r="AN202" s="48" t="e">
        <f>+AM202*AG202</f>
        <v>#REF!</v>
      </c>
      <c r="AO202" s="44" t="e">
        <f>+IF(OR(#REF!="A",#REF!="B",#REF!="C",O202="A",O202="B",O202="C"),_xlfn.CEILING.PRECISE(#REF!*1,Z202),"0")</f>
        <v>#REF!</v>
      </c>
      <c r="AP202" s="48" t="e">
        <f>+AO202*$AG202</f>
        <v>#REF!</v>
      </c>
      <c r="AQ202" s="48" t="e">
        <f>+IF(OR(#REF!="A",#REF!="B",#REF!="C",O202="A",O202="B",O202="C"),_xlfn.CEILING.PRECISE(#REF!*1.33,Z202),"0")</f>
        <v>#REF!</v>
      </c>
      <c r="AR202" s="48" t="e">
        <f>+AQ202*$AG202</f>
        <v>#REF!</v>
      </c>
      <c r="AS202" s="48" t="e">
        <f>+#REF!*AG202</f>
        <v>#REF!</v>
      </c>
      <c r="AU202" s="52" t="e">
        <f>+AT202*#REF!</f>
        <v>#REF!</v>
      </c>
      <c r="AV202" s="52">
        <f>+AT202*M202</f>
        <v>0</v>
      </c>
      <c r="AW202" t="b">
        <f>+P202&gt;=T202</f>
        <v>1</v>
      </c>
    </row>
    <row r="203" spans="1:52" ht="12.75" customHeight="1" x14ac:dyDescent="0.2">
      <c r="B203" s="79">
        <v>6123</v>
      </c>
      <c r="C203" s="1"/>
      <c r="D203" s="32" t="s">
        <v>282</v>
      </c>
      <c r="E203" s="47" t="str">
        <f>VLOOKUP(B203,[1]Análisis!$B$3:$F$2141,5,FALSE)</f>
        <v>Key</v>
      </c>
      <c r="F203" s="3">
        <v>3870</v>
      </c>
      <c r="G203" s="3">
        <v>361</v>
      </c>
      <c r="H203" s="3">
        <v>2491</v>
      </c>
      <c r="I203" s="3">
        <v>538</v>
      </c>
      <c r="J203" s="3">
        <f>VLOOKUP(B203,'Vta + Mov 80'!$A$3:$B$703,2,FALSE)</f>
        <v>2351</v>
      </c>
      <c r="K203" s="3">
        <v>1078</v>
      </c>
      <c r="L203" s="3">
        <f>VLOOKUP(B203,'Vta + Mov 80'!$A$3:$D$703,4,FALSE)</f>
        <v>234</v>
      </c>
      <c r="M203" s="7">
        <f>+AVERAGE(F203:K203)</f>
        <v>1781.5</v>
      </c>
      <c r="N203" s="62">
        <f>+COUNTIF(F203:K203,"&gt;0")</f>
        <v>6</v>
      </c>
      <c r="O203" s="62" t="str">
        <f>+IF(N203&gt;=6,"A",IF(N203&gt;=5,"B",IF(N203&gt;=4,"C","F")))</f>
        <v>A</v>
      </c>
      <c r="P203" s="7">
        <v>1166</v>
      </c>
      <c r="Q203" s="2">
        <v>120</v>
      </c>
      <c r="R203" s="2">
        <v>8</v>
      </c>
      <c r="S203" s="2">
        <v>8</v>
      </c>
      <c r="T203" s="2">
        <f>+IF(S203&gt;R203,S203,R203)</f>
        <v>8</v>
      </c>
      <c r="U203" s="2" t="e">
        <f>+((P203-T203)/#REF!)*30</f>
        <v>#REF!</v>
      </c>
      <c r="V203" s="2" t="e">
        <f>+((P203-T203+Q203)/#REF!)*30</f>
        <v>#REF!</v>
      </c>
      <c r="W203" s="2">
        <v>0</v>
      </c>
      <c r="X203" s="9">
        <v>200</v>
      </c>
      <c r="Y203" s="11">
        <f>+((P203-T203+Q203+X203)/M203)*30</f>
        <v>24.889138366545044</v>
      </c>
      <c r="Z203" s="5">
        <v>4</v>
      </c>
      <c r="AA203" s="46"/>
      <c r="AB203" s="74">
        <f>VLOOKUP(B203,[2]Hoja1!$A$2:$C$9041,3,FALSE)</f>
        <v>64.180000000000007</v>
      </c>
      <c r="AC203" s="76">
        <f>VLOOKUP(B203,'[3]listado de producto'!$A$7:$F$7046,6,FALSE)</f>
        <v>8</v>
      </c>
      <c r="AG203" s="58">
        <v>866.22998046875</v>
      </c>
      <c r="AH203" s="48">
        <f>+P203*AG203</f>
        <v>1010024.1572265625</v>
      </c>
      <c r="AI203" s="48" t="e">
        <f>+AG203*#REF!</f>
        <v>#REF!</v>
      </c>
      <c r="AK203" s="44" t="e">
        <f>+IF(OR(#REF!="A",#REF!="B",#REF!="C",O203="A",O203="B",O203="C"),_xlfn.CEILING.PRECISE(#REF!*0.5,Z203),"0")</f>
        <v>#REF!</v>
      </c>
      <c r="AL203" t="e">
        <f>+AK203*AG203</f>
        <v>#REF!</v>
      </c>
      <c r="AM203" s="51" t="e">
        <f>+IF(OR(#REF!="A",#REF!="B",#REF!="C",O203="A",O203="B",O203="C"),_xlfn.CEILING.PRECISE(#REF!*0.7,Z203),"0")</f>
        <v>#REF!</v>
      </c>
      <c r="AN203" s="48" t="e">
        <f>+AM203*AG203</f>
        <v>#REF!</v>
      </c>
      <c r="AO203" s="44" t="e">
        <f>+IF(OR(#REF!="A",#REF!="B",#REF!="C",O203="A",O203="B",O203="C"),_xlfn.CEILING.PRECISE(#REF!*1,Z203),"0")</f>
        <v>#REF!</v>
      </c>
      <c r="AP203" s="48" t="e">
        <f>+AO203*$AG203</f>
        <v>#REF!</v>
      </c>
      <c r="AQ203" s="48" t="e">
        <f>+IF(OR(#REF!="A",#REF!="B",#REF!="C",O203="A",O203="B",O203="C"),_xlfn.CEILING.PRECISE(#REF!*1.33,Z203),"0")</f>
        <v>#REF!</v>
      </c>
      <c r="AR203" s="48" t="e">
        <f>+AQ203*$AG203</f>
        <v>#REF!</v>
      </c>
      <c r="AS203" s="48" t="e">
        <f>+#REF!*AG203</f>
        <v>#REF!</v>
      </c>
      <c r="AU203" s="52" t="e">
        <f>+AT203*#REF!</f>
        <v>#REF!</v>
      </c>
      <c r="AV203" s="52">
        <f>+AT203*M203</f>
        <v>0</v>
      </c>
      <c r="AW203" t="b">
        <f>+P203&gt;=T203</f>
        <v>1</v>
      </c>
      <c r="AZ203" s="49">
        <f>VLOOKUP(B203,'[4]OrdenCompra (51)'!$A$2:$K$78,11,FALSE)</f>
        <v>120</v>
      </c>
    </row>
    <row r="204" spans="1:52" ht="12.75" customHeight="1" x14ac:dyDescent="0.2">
      <c r="A204" s="53" t="s">
        <v>670</v>
      </c>
      <c r="B204" s="79">
        <v>2199</v>
      </c>
      <c r="C204" s="1"/>
      <c r="D204" s="32" t="s">
        <v>163</v>
      </c>
      <c r="E204" s="47" t="str">
        <f>VLOOKUP(B204,[1]Análisis!$B$3:$F$2141,5,FALSE)</f>
        <v>Key</v>
      </c>
      <c r="F204" s="3">
        <v>284</v>
      </c>
      <c r="G204" s="3">
        <v>237</v>
      </c>
      <c r="H204" s="3">
        <v>315</v>
      </c>
      <c r="I204" s="3">
        <v>267</v>
      </c>
      <c r="J204" s="3">
        <f>VLOOKUP(B204,'Vta + Mov 80'!$A$3:$B$703,2,FALSE)</f>
        <v>299</v>
      </c>
      <c r="K204" s="3">
        <v>224</v>
      </c>
      <c r="L204" s="3">
        <f>VLOOKUP(B204,'Vta + Mov 80'!$A$3:$D$703,4,FALSE)</f>
        <v>117</v>
      </c>
      <c r="M204" s="7">
        <f>+AVERAGE(F204:K204)</f>
        <v>271</v>
      </c>
      <c r="N204" s="62">
        <f>+COUNTIF(F204:K204,"&gt;0")</f>
        <v>6</v>
      </c>
      <c r="O204" s="62" t="str">
        <f>+IF(N204&gt;=6,"A",IF(N204&gt;=5,"B",IF(N204&gt;=4,"C","F")))</f>
        <v>A</v>
      </c>
      <c r="P204" s="7">
        <v>195</v>
      </c>
      <c r="Q204" s="2">
        <v>0</v>
      </c>
      <c r="R204" s="2">
        <v>0</v>
      </c>
      <c r="S204" s="2">
        <v>0</v>
      </c>
      <c r="T204" s="2">
        <f>+IF(S204&gt;R204,S204,R204)</f>
        <v>0</v>
      </c>
      <c r="U204" s="2" t="e">
        <f>+((P204-T204)/#REF!)*30</f>
        <v>#REF!</v>
      </c>
      <c r="V204" s="2" t="e">
        <f>+((P204-T204+Q204)/#REF!)*30</f>
        <v>#REF!</v>
      </c>
      <c r="W204" s="2">
        <v>0</v>
      </c>
      <c r="X204" s="9">
        <v>30</v>
      </c>
      <c r="Y204" s="11">
        <f>+((P204-T204+Q204+X204)/M204)*30</f>
        <v>24.907749077490774</v>
      </c>
      <c r="Z204" s="5">
        <v>3</v>
      </c>
      <c r="AA204" s="46"/>
      <c r="AB204" s="74">
        <f>VLOOKUP(B204,[2]Hoja1!$A$2:$C$9041,3,FALSE)</f>
        <v>85.09</v>
      </c>
      <c r="AC204" s="76">
        <f>VLOOKUP(B204,'[3]listado de producto'!$A$7:$F$7046,6,FALSE)</f>
        <v>8</v>
      </c>
      <c r="AG204" s="58">
        <v>37.47</v>
      </c>
      <c r="AH204" s="48">
        <f>+P204*AG204</f>
        <v>7306.65</v>
      </c>
      <c r="AI204" s="48" t="e">
        <f>+AG204*#REF!</f>
        <v>#REF!</v>
      </c>
      <c r="AK204" s="44" t="e">
        <f>+IF(OR(#REF!="A",#REF!="B",#REF!="C",O204="A",O204="B",O204="C"),_xlfn.CEILING.PRECISE(#REF!*0.5,Z204),"0")</f>
        <v>#REF!</v>
      </c>
      <c r="AL204" t="e">
        <f>+AK204*AG204</f>
        <v>#REF!</v>
      </c>
      <c r="AM204" s="51" t="e">
        <f>+IF(OR(#REF!="A",#REF!="B",#REF!="C",O204="A",O204="B",O204="C"),_xlfn.CEILING.PRECISE(#REF!*0.7,Z204),"0")</f>
        <v>#REF!</v>
      </c>
      <c r="AN204" s="48" t="e">
        <f>+AM204*AG204</f>
        <v>#REF!</v>
      </c>
      <c r="AO204" s="44" t="e">
        <f>+IF(OR(#REF!="A",#REF!="B",#REF!="C",O204="A",O204="B",O204="C"),_xlfn.CEILING.PRECISE(#REF!*1,Z204),"0")</f>
        <v>#REF!</v>
      </c>
      <c r="AP204" s="48" t="e">
        <f>+AO204*$AG204</f>
        <v>#REF!</v>
      </c>
      <c r="AQ204" s="48" t="e">
        <f>+IF(OR(#REF!="A",#REF!="B",#REF!="C",O204="A",O204="B",O204="C"),_xlfn.CEILING.PRECISE(#REF!*1.33,Z204),"0")</f>
        <v>#REF!</v>
      </c>
      <c r="AR204" s="48" t="e">
        <f>+AQ204*$AG204</f>
        <v>#REF!</v>
      </c>
      <c r="AS204" s="48" t="e">
        <f>+#REF!*AG204</f>
        <v>#REF!</v>
      </c>
      <c r="AU204" s="52" t="e">
        <f>+AT204*#REF!</f>
        <v>#REF!</v>
      </c>
      <c r="AV204" s="52">
        <f>+AT204*M204</f>
        <v>0</v>
      </c>
      <c r="AW204" t="b">
        <f>+P204&gt;=T204</f>
        <v>1</v>
      </c>
    </row>
    <row r="205" spans="1:52" ht="12.75" customHeight="1" x14ac:dyDescent="0.2">
      <c r="B205" s="79">
        <v>2140</v>
      </c>
      <c r="C205" s="1"/>
      <c r="D205" s="32" t="s">
        <v>148</v>
      </c>
      <c r="E205" s="47" t="str">
        <f>VLOOKUP(B205,[1]Análisis!$B$3:$F$2141,5,FALSE)</f>
        <v>Key</v>
      </c>
      <c r="F205" s="3">
        <v>66</v>
      </c>
      <c r="G205" s="3">
        <v>63</v>
      </c>
      <c r="H205" s="3">
        <v>60</v>
      </c>
      <c r="I205" s="3">
        <v>9</v>
      </c>
      <c r="J205" s="3">
        <f>VLOOKUP(B205,'Vta + Mov 80'!$A$3:$B$703,2,FALSE)</f>
        <v>42</v>
      </c>
      <c r="K205" s="3">
        <v>107</v>
      </c>
      <c r="L205" s="3">
        <f>VLOOKUP(B205,'Vta + Mov 80'!$A$3:$D$703,4,FALSE)</f>
        <v>24</v>
      </c>
      <c r="M205" s="7">
        <f>+AVERAGE(F205:K205)</f>
        <v>57.833333333333336</v>
      </c>
      <c r="N205" s="62">
        <f>+COUNTIF(F205:K205,"&gt;0")</f>
        <v>6</v>
      </c>
      <c r="O205" s="62" t="str">
        <f>+IF(N205&gt;=6,"A",IF(N205&gt;=5,"B",IF(N205&gt;=4,"C","F")))</f>
        <v>A</v>
      </c>
      <c r="P205" s="7">
        <v>42</v>
      </c>
      <c r="Q205" s="2">
        <v>12</v>
      </c>
      <c r="R205" s="2">
        <v>12</v>
      </c>
      <c r="S205" s="2">
        <v>12</v>
      </c>
      <c r="T205" s="2">
        <f>+IF(S205&gt;R205,S205,R205)</f>
        <v>12</v>
      </c>
      <c r="U205" s="2" t="e">
        <f>+((P205-T205)/#REF!)*30</f>
        <v>#REF!</v>
      </c>
      <c r="V205" s="2" t="e">
        <f>+((P205-T205+Q205)/#REF!)*30</f>
        <v>#REF!</v>
      </c>
      <c r="W205" s="2">
        <v>0</v>
      </c>
      <c r="X205" s="9">
        <v>6</v>
      </c>
      <c r="Y205" s="11">
        <f>+((P205-T205+Q205+X205)/M205)*30</f>
        <v>24.899135446685879</v>
      </c>
      <c r="Z205" s="5">
        <v>6</v>
      </c>
      <c r="AA205" s="46"/>
      <c r="AB205" s="74">
        <f>VLOOKUP(B205,[2]Hoja1!$A$2:$C$9041,3,FALSE)</f>
        <v>20.32</v>
      </c>
      <c r="AC205" s="76">
        <f>VLOOKUP(B205,'[3]listado de producto'!$A$7:$F$7046,6,FALSE)</f>
        <v>8</v>
      </c>
      <c r="AG205" s="58">
        <v>80.959999999999994</v>
      </c>
      <c r="AH205" s="48">
        <f>+P205*AG205</f>
        <v>3400.3199999999997</v>
      </c>
      <c r="AI205" s="48" t="e">
        <f>+AG205*#REF!</f>
        <v>#REF!</v>
      </c>
      <c r="AK205" s="44" t="e">
        <f>+IF(OR(#REF!="A",#REF!="B",#REF!="C",O205="A",O205="B",O205="C"),_xlfn.CEILING.PRECISE(#REF!*0.5,Z205),"0")</f>
        <v>#REF!</v>
      </c>
      <c r="AL205" t="e">
        <f>+AK205*AG205</f>
        <v>#REF!</v>
      </c>
      <c r="AM205" s="51" t="e">
        <f>+IF(OR(#REF!="A",#REF!="B",#REF!="C",O205="A",O205="B",O205="C"),_xlfn.CEILING.PRECISE(#REF!*0.7,Z205),"0")</f>
        <v>#REF!</v>
      </c>
      <c r="AN205" s="48" t="e">
        <f>+AM205*AG205</f>
        <v>#REF!</v>
      </c>
      <c r="AO205" s="44" t="e">
        <f>+IF(OR(#REF!="A",#REF!="B",#REF!="C",O205="A",O205="B",O205="C"),_xlfn.CEILING.PRECISE(#REF!*1,Z205),"0")</f>
        <v>#REF!</v>
      </c>
      <c r="AP205" s="48" t="e">
        <f>+AO205*$AG205</f>
        <v>#REF!</v>
      </c>
      <c r="AQ205" s="48" t="e">
        <f>+IF(OR(#REF!="A",#REF!="B",#REF!="C",O205="A",O205="B",O205="C"),_xlfn.CEILING.PRECISE(#REF!*1.33,Z205),"0")</f>
        <v>#REF!</v>
      </c>
      <c r="AR205" s="48" t="e">
        <f>+AQ205*$AG205</f>
        <v>#REF!</v>
      </c>
      <c r="AS205" s="48" t="e">
        <f>+#REF!*AG205</f>
        <v>#REF!</v>
      </c>
      <c r="AU205" s="52" t="e">
        <f>+AT205*#REF!</f>
        <v>#REF!</v>
      </c>
      <c r="AV205" s="52">
        <f>+AT205*M205</f>
        <v>0</v>
      </c>
      <c r="AW205" t="b">
        <f>+P205&gt;=T205</f>
        <v>1</v>
      </c>
      <c r="AZ205" s="49">
        <f>VLOOKUP(B205,'[4]OrdenCompra (51)'!$A$2:$K$78,11,FALSE)</f>
        <v>12</v>
      </c>
    </row>
    <row r="206" spans="1:52" ht="12.75" customHeight="1" x14ac:dyDescent="0.2">
      <c r="B206" s="79">
        <v>417</v>
      </c>
      <c r="C206" s="1"/>
      <c r="D206" s="32" t="s">
        <v>34</v>
      </c>
      <c r="E206" s="47" t="str">
        <f>VLOOKUP(B206,[1]Análisis!$B$3:$F$2141,5,FALSE)</f>
        <v>Key</v>
      </c>
      <c r="F206" s="3">
        <v>0</v>
      </c>
      <c r="G206" s="3">
        <v>0</v>
      </c>
      <c r="H206" s="3">
        <v>18</v>
      </c>
      <c r="I206" s="3">
        <v>63</v>
      </c>
      <c r="J206" s="3">
        <f>VLOOKUP(B206,'Vta + Mov 80'!$A$3:$B$703,2,FALSE)</f>
        <v>24</v>
      </c>
      <c r="K206" s="3">
        <v>15</v>
      </c>
      <c r="L206" s="3">
        <f>VLOOKUP(B206,'Vta + Mov 80'!$A$3:$D$703,4,FALSE)</f>
        <v>13</v>
      </c>
      <c r="M206" s="7">
        <f>+AVERAGE(F206:K206)</f>
        <v>20</v>
      </c>
      <c r="N206" s="62">
        <f>+COUNTIF(F206:K206,"&gt;0")</f>
        <v>4</v>
      </c>
      <c r="O206" s="62" t="str">
        <f>+IF(N206&gt;=6,"A",IF(N206&gt;=5,"B",IF(N206&gt;=4,"C","F")))</f>
        <v>C</v>
      </c>
      <c r="P206" s="7">
        <v>17</v>
      </c>
      <c r="Q206" s="2">
        <v>0</v>
      </c>
      <c r="R206" s="2">
        <v>0</v>
      </c>
      <c r="S206" s="2">
        <v>0</v>
      </c>
      <c r="T206" s="2">
        <f>+IF(S206&gt;R206,S206,R206)</f>
        <v>0</v>
      </c>
      <c r="U206" s="2" t="e">
        <f>+((P206-T206)/#REF!)*30</f>
        <v>#REF!</v>
      </c>
      <c r="V206" s="2" t="e">
        <f>+((P206-T206+Q206)/#REF!)*30</f>
        <v>#REF!</v>
      </c>
      <c r="W206" s="2">
        <v>0</v>
      </c>
      <c r="X206" s="9"/>
      <c r="Y206" s="11">
        <f>+((P206-T206+Q206+X206)/M206)*30</f>
        <v>25.5</v>
      </c>
      <c r="Z206" s="5">
        <v>12</v>
      </c>
      <c r="AA206" s="46"/>
      <c r="AB206" s="74">
        <f>VLOOKUP(B206,[2]Hoja1!$A$2:$C$9041,3,FALSE)</f>
        <v>56.94</v>
      </c>
      <c r="AC206" s="76">
        <f>VLOOKUP(B206,'[3]listado de producto'!$A$7:$F$7046,6,FALSE)</f>
        <v>8</v>
      </c>
      <c r="AG206" s="58">
        <v>38.47</v>
      </c>
      <c r="AH206" s="48">
        <f>+P206*AG206</f>
        <v>653.99</v>
      </c>
      <c r="AI206" s="48" t="e">
        <f>+AG206*#REF!</f>
        <v>#REF!</v>
      </c>
      <c r="AK206" s="44" t="e">
        <f>+IF(OR(#REF!="A",#REF!="B",#REF!="C",O206="A",O206="B",O206="C"),_xlfn.CEILING.PRECISE(#REF!*0.5,Z206),"0")</f>
        <v>#REF!</v>
      </c>
      <c r="AL206" t="e">
        <f>+AK206*AG206</f>
        <v>#REF!</v>
      </c>
      <c r="AM206" s="51" t="e">
        <f>+IF(OR(#REF!="A",#REF!="B",#REF!="C",O206="A",O206="B",O206="C"),_xlfn.CEILING.PRECISE(#REF!*0.7,Z206),"0")</f>
        <v>#REF!</v>
      </c>
      <c r="AN206" s="48" t="e">
        <f>+AM206*AG206</f>
        <v>#REF!</v>
      </c>
      <c r="AO206" s="44" t="e">
        <f>+IF(OR(#REF!="A",#REF!="B",#REF!="C",O206="A",O206="B",O206="C"),_xlfn.CEILING.PRECISE(#REF!*1,Z206),"0")</f>
        <v>#REF!</v>
      </c>
      <c r="AP206" s="48" t="e">
        <f>+AO206*$AG206</f>
        <v>#REF!</v>
      </c>
      <c r="AQ206" s="48" t="e">
        <f>+IF(OR(#REF!="A",#REF!="B",#REF!="C",O206="A",O206="B",O206="C"),_xlfn.CEILING.PRECISE(#REF!*1.33,Z206),"0")</f>
        <v>#REF!</v>
      </c>
      <c r="AR206" s="48" t="e">
        <f>+AQ206*$AG206</f>
        <v>#REF!</v>
      </c>
      <c r="AS206" s="48" t="e">
        <f>+#REF!*AG206</f>
        <v>#REF!</v>
      </c>
      <c r="AU206" s="52" t="e">
        <f>+AT206*#REF!</f>
        <v>#REF!</v>
      </c>
      <c r="AV206" s="52">
        <f>+AT206*M206</f>
        <v>0</v>
      </c>
      <c r="AW206" t="b">
        <f>+P206&gt;=T206</f>
        <v>1</v>
      </c>
    </row>
    <row r="207" spans="1:52" ht="12.75" customHeight="1" x14ac:dyDescent="0.2">
      <c r="A207" s="53" t="s">
        <v>670</v>
      </c>
      <c r="B207" s="79">
        <v>533</v>
      </c>
      <c r="C207" s="1"/>
      <c r="D207" s="32" t="s">
        <v>45</v>
      </c>
      <c r="E207" s="47" t="str">
        <f>VLOOKUP(B207,[1]Análisis!$B$3:$F$2141,5,FALSE)</f>
        <v>Key</v>
      </c>
      <c r="F207" s="3">
        <v>13</v>
      </c>
      <c r="G207" s="3">
        <v>0</v>
      </c>
      <c r="H207" s="3">
        <v>2</v>
      </c>
      <c r="I207" s="3">
        <v>2</v>
      </c>
      <c r="J207" s="3">
        <f>VLOOKUP(B207,'Vta + Mov 80'!$A$3:$B$703,2,FALSE)</f>
        <v>3</v>
      </c>
      <c r="K207" s="3">
        <v>0</v>
      </c>
      <c r="L207" s="3">
        <f>VLOOKUP(B207,'Vta + Mov 80'!$A$3:$D$703,4,FALSE)</f>
        <v>3</v>
      </c>
      <c r="M207" s="7">
        <f>+AVERAGE(F207:K207)</f>
        <v>3.3333333333333335</v>
      </c>
      <c r="N207" s="62">
        <f>+COUNTIF(F207:K207,"&gt;0")</f>
        <v>4</v>
      </c>
      <c r="O207" s="62" t="str">
        <f>+IF(N207&gt;=6,"A",IF(N207&gt;=5,"B",IF(N207&gt;=4,"C","F")))</f>
        <v>C</v>
      </c>
      <c r="P207" s="7">
        <v>3</v>
      </c>
      <c r="Q207" s="2">
        <v>0</v>
      </c>
      <c r="R207" s="2">
        <v>0</v>
      </c>
      <c r="S207" s="2">
        <v>0</v>
      </c>
      <c r="T207" s="2">
        <f>+IF(S207&gt;R207,S207,R207)</f>
        <v>0</v>
      </c>
      <c r="U207" s="2" t="e">
        <f>+((P207-T207)/#REF!)*30</f>
        <v>#REF!</v>
      </c>
      <c r="V207" s="2" t="e">
        <f>+((P207-T207+Q207)/#REF!)*30</f>
        <v>#REF!</v>
      </c>
      <c r="W207" s="2">
        <v>0</v>
      </c>
      <c r="X207" s="9"/>
      <c r="Y207" s="11">
        <f>+((P207-T207+Q207+X207)/M207)*30</f>
        <v>26.999999999999996</v>
      </c>
      <c r="Z207" s="5">
        <v>4</v>
      </c>
      <c r="AA207" s="46"/>
      <c r="AB207" s="74">
        <f>VLOOKUP(B207,[2]Hoja1!$A$2:$C$9041,3,FALSE)</f>
        <v>68.319999999999993</v>
      </c>
      <c r="AC207" s="76">
        <f>VLOOKUP(B207,'[3]listado de producto'!$A$7:$F$7046,6,FALSE)</f>
        <v>8</v>
      </c>
      <c r="AG207" s="58">
        <v>213.39999389648401</v>
      </c>
      <c r="AH207" s="48">
        <f>+P207*AG207</f>
        <v>640.19998168945199</v>
      </c>
      <c r="AI207" s="48" t="e">
        <f>+AG207*#REF!</f>
        <v>#REF!</v>
      </c>
      <c r="AK207" s="44" t="e">
        <f>+IF(OR(#REF!="A",#REF!="B",#REF!="C",O207="A",O207="B",O207="C"),_xlfn.CEILING.PRECISE(#REF!*0.5,Z207),"0")</f>
        <v>#REF!</v>
      </c>
      <c r="AL207" t="e">
        <f>+AK207*AG207</f>
        <v>#REF!</v>
      </c>
      <c r="AM207" s="51" t="e">
        <f>+IF(OR(#REF!="A",#REF!="B",#REF!="C",O207="A",O207="B",O207="C"),_xlfn.CEILING.PRECISE(#REF!*0.7,Z207),"0")</f>
        <v>#REF!</v>
      </c>
      <c r="AN207" s="48" t="e">
        <f>+AM207*AG207</f>
        <v>#REF!</v>
      </c>
      <c r="AO207" s="44" t="e">
        <f>+IF(OR(#REF!="A",#REF!="B",#REF!="C",O207="A",O207="B",O207="C"),_xlfn.CEILING.PRECISE(#REF!*1,Z207),"0")</f>
        <v>#REF!</v>
      </c>
      <c r="AP207" s="48" t="e">
        <f>+AO207*$AG207</f>
        <v>#REF!</v>
      </c>
      <c r="AQ207" s="48" t="e">
        <f>+IF(OR(#REF!="A",#REF!="B",#REF!="C",O207="A",O207="B",O207="C"),_xlfn.CEILING.PRECISE(#REF!*1.33,Z207),"0")</f>
        <v>#REF!</v>
      </c>
      <c r="AR207" s="48" t="e">
        <f>+AQ207*$AG207</f>
        <v>#REF!</v>
      </c>
      <c r="AS207" s="48" t="e">
        <f>+#REF!*AG207</f>
        <v>#REF!</v>
      </c>
      <c r="AU207" s="52"/>
      <c r="AV207" s="52"/>
      <c r="AW207" t="b">
        <f>+P207&gt;=T207</f>
        <v>1</v>
      </c>
    </row>
    <row r="208" spans="1:52" ht="12.75" customHeight="1" x14ac:dyDescent="0.2">
      <c r="B208" s="79">
        <v>70108</v>
      </c>
      <c r="C208" s="1"/>
      <c r="D208" s="32" t="s">
        <v>396</v>
      </c>
      <c r="E208" s="47" t="str">
        <f>VLOOKUP(B208,[1]Análisis!$B$3:$F$2141,5,FALSE)</f>
        <v>Key</v>
      </c>
      <c r="F208" s="3">
        <v>975</v>
      </c>
      <c r="G208" s="3">
        <v>500</v>
      </c>
      <c r="H208" s="3">
        <v>512</v>
      </c>
      <c r="I208" s="3">
        <v>422</v>
      </c>
      <c r="J208" s="3">
        <f>VLOOKUP(B208,'Vta + Mov 80'!$A$3:$B$703,2,FALSE)</f>
        <v>952</v>
      </c>
      <c r="K208" s="3">
        <v>707</v>
      </c>
      <c r="L208" s="3">
        <f>VLOOKUP(B208,'Vta + Mov 80'!$A$3:$D$703,4,FALSE)</f>
        <v>120</v>
      </c>
      <c r="M208" s="7">
        <f>+AVERAGE(F208:K208)</f>
        <v>678</v>
      </c>
      <c r="N208" s="62">
        <f>+COUNTIF(F208:K208,"&gt;0")</f>
        <v>6</v>
      </c>
      <c r="O208" s="62" t="str">
        <f>+IF(N208&gt;=6,"A",IF(N208&gt;=5,"B",IF(N208&gt;=4,"C","F")))</f>
        <v>A</v>
      </c>
      <c r="P208" s="7">
        <v>522</v>
      </c>
      <c r="Q208" s="2">
        <v>126</v>
      </c>
      <c r="R208" s="2">
        <v>155</v>
      </c>
      <c r="S208" s="2">
        <v>155</v>
      </c>
      <c r="T208" s="2">
        <f>+IF(S208&gt;R208,S208,R208)</f>
        <v>155</v>
      </c>
      <c r="U208" s="2" t="e">
        <f>+((P208-T208)/#REF!)*30</f>
        <v>#REF!</v>
      </c>
      <c r="V208" s="2" t="e">
        <f>+((P208-T208+Q208)/#REF!)*30</f>
        <v>#REF!</v>
      </c>
      <c r="W208" s="2">
        <v>0</v>
      </c>
      <c r="X208" s="9">
        <v>66</v>
      </c>
      <c r="Y208" s="11">
        <f>+((P208-T208+Q208+X208)/M208)*30</f>
        <v>24.734513274336283</v>
      </c>
      <c r="Z208" s="5">
        <v>6</v>
      </c>
      <c r="AA208" s="46"/>
      <c r="AB208" s="74">
        <f>VLOOKUP(B208,[2]Hoja1!$A$2:$C$9041,3,FALSE)</f>
        <v>27.89</v>
      </c>
      <c r="AC208" s="76">
        <f>VLOOKUP(B208,'[3]listado de producto'!$A$7:$F$7046,6,FALSE)</f>
        <v>8</v>
      </c>
      <c r="AG208" s="58">
        <v>440.8</v>
      </c>
      <c r="AH208" s="48">
        <f>+P208*AG208</f>
        <v>230097.6</v>
      </c>
      <c r="AI208" s="48" t="e">
        <f>+AG208*#REF!</f>
        <v>#REF!</v>
      </c>
      <c r="AK208" s="44" t="e">
        <f>+IF(OR(#REF!="A",#REF!="B",#REF!="C",O208="A",O208="B",O208="C"),_xlfn.CEILING.PRECISE(#REF!*0.5,Z208),"0")</f>
        <v>#REF!</v>
      </c>
      <c r="AL208" t="e">
        <f>+AK208*AG208</f>
        <v>#REF!</v>
      </c>
      <c r="AM208" s="51" t="e">
        <f>+IF(OR(#REF!="A",#REF!="B",#REF!="C",O208="A",O208="B",O208="C"),_xlfn.CEILING.PRECISE(#REF!*0.7,Z208),"0")</f>
        <v>#REF!</v>
      </c>
      <c r="AN208" s="48" t="e">
        <f>+AM208*AG208</f>
        <v>#REF!</v>
      </c>
      <c r="AO208" s="44" t="e">
        <f>+IF(OR(#REF!="A",#REF!="B",#REF!="C",O208="A",O208="B",O208="C"),_xlfn.CEILING.PRECISE(#REF!*1,Z208),"0")</f>
        <v>#REF!</v>
      </c>
      <c r="AP208" s="48" t="e">
        <f>+AO208*$AG208</f>
        <v>#REF!</v>
      </c>
      <c r="AQ208" s="48" t="e">
        <f>+IF(OR(#REF!="A",#REF!="B",#REF!="C",O208="A",O208="B",O208="C"),_xlfn.CEILING.PRECISE(#REF!*1.33,Z208),"0")</f>
        <v>#REF!</v>
      </c>
      <c r="AR208" s="48" t="e">
        <f>+AQ208*$AG208</f>
        <v>#REF!</v>
      </c>
      <c r="AS208" s="48" t="e">
        <f>+#REF!*AG208</f>
        <v>#REF!</v>
      </c>
      <c r="AT208" s="58">
        <v>20</v>
      </c>
      <c r="AU208" s="52" t="e">
        <f>+AT208*#REF!</f>
        <v>#REF!</v>
      </c>
      <c r="AV208" s="52">
        <f>+AT208*M208</f>
        <v>13560</v>
      </c>
      <c r="AW208" t="b">
        <f>+P208&gt;=T208</f>
        <v>1</v>
      </c>
      <c r="AZ208" s="49">
        <f>VLOOKUP(B208,'[4]OrdenCompra (51)'!$A$2:$K$78,11,FALSE)</f>
        <v>246</v>
      </c>
    </row>
    <row r="209" spans="1:52" ht="12.75" customHeight="1" x14ac:dyDescent="0.2">
      <c r="B209" s="79">
        <v>110703</v>
      </c>
      <c r="C209" s="1"/>
      <c r="D209" s="32" t="s">
        <v>638</v>
      </c>
      <c r="E209" s="47" t="s">
        <v>561</v>
      </c>
      <c r="F209" s="3">
        <v>0</v>
      </c>
      <c r="G209" s="3">
        <v>0</v>
      </c>
      <c r="H209" s="3">
        <v>0</v>
      </c>
      <c r="I209" s="3">
        <v>0</v>
      </c>
      <c r="J209" s="3">
        <f>VLOOKUP(B209,'Vta + Mov 80'!$A$3:$B$703,2,FALSE)</f>
        <v>5</v>
      </c>
      <c r="K209" s="3">
        <v>0</v>
      </c>
      <c r="L209" s="3">
        <f>VLOOKUP(B209,'Vta + Mov 80'!$A$3:$D$703,4,FALSE)</f>
        <v>0</v>
      </c>
      <c r="M209" s="7">
        <f>+AVERAGE(F209:K209)</f>
        <v>0.83333333333333337</v>
      </c>
      <c r="N209" s="62">
        <f>+COUNTIF(F209:K209,"&gt;0")</f>
        <v>1</v>
      </c>
      <c r="O209" s="62" t="str">
        <f>+IF(N209&gt;=6,"A",IF(N209&gt;=5,"B",IF(N209&gt;=4,"C","F")))</f>
        <v>F</v>
      </c>
      <c r="P209" s="7">
        <v>0</v>
      </c>
      <c r="Q209" s="2">
        <v>0</v>
      </c>
      <c r="R209" s="2">
        <v>0</v>
      </c>
      <c r="S209" s="2">
        <v>0</v>
      </c>
      <c r="T209" s="2">
        <f>+IF(S209&gt;R209,S209,R209)</f>
        <v>0</v>
      </c>
      <c r="U209" s="2" t="e">
        <f>+((P209-T209)/#REF!)*30</f>
        <v>#REF!</v>
      </c>
      <c r="V209" s="2" t="e">
        <f>+((P209-T209+Q209)/#REF!)*30</f>
        <v>#REF!</v>
      </c>
      <c r="W209" s="2">
        <v>0</v>
      </c>
      <c r="X209" s="9"/>
      <c r="Y209" s="11">
        <f>+((P209-T209+Q209+X209)/M209)*30</f>
        <v>0</v>
      </c>
      <c r="Z209" s="5" t="e">
        <v>#N/A</v>
      </c>
      <c r="AA209" s="83"/>
      <c r="AB209" s="74">
        <f>VLOOKUP(B209,[2]Hoja1!$A$2:$C$9041,3,FALSE)</f>
        <v>30</v>
      </c>
      <c r="AC209" s="76" t="e">
        <f>VLOOKUP(B209,'[3]listado de producto'!$A$7:$F$7046,6,FALSE)</f>
        <v>#N/A</v>
      </c>
      <c r="AG209" s="58">
        <v>839.3</v>
      </c>
      <c r="AH209" s="48">
        <f>+P209*AG209</f>
        <v>0</v>
      </c>
      <c r="AI209" s="48" t="e">
        <f>+AG209*#REF!</f>
        <v>#REF!</v>
      </c>
      <c r="AK209" s="44" t="e">
        <f>+IF(OR(#REF!="A",#REF!="B",#REF!="C",O209="A",O209="B",O209="C"),_xlfn.CEILING.PRECISE(#REF!*0.5,Z209),"0")</f>
        <v>#REF!</v>
      </c>
      <c r="AL209" t="e">
        <f>+AK209*AG209</f>
        <v>#REF!</v>
      </c>
      <c r="AM209" s="51" t="e">
        <f>+IF(OR(#REF!="A",#REF!="B",#REF!="C",O209="A",O209="B",O209="C"),_xlfn.CEILING.PRECISE(#REF!*0.7,Z209),"0")</f>
        <v>#REF!</v>
      </c>
      <c r="AN209" s="48" t="e">
        <f>+AM209*AG209</f>
        <v>#REF!</v>
      </c>
      <c r="AO209" s="44" t="e">
        <f>+IF(OR(#REF!="A",#REF!="B",#REF!="C",O209="A",O209="B",O209="C"),_xlfn.CEILING.PRECISE(#REF!*1,Z209),"0")</f>
        <v>#REF!</v>
      </c>
      <c r="AP209" s="48" t="e">
        <f>+AO209*$AG209</f>
        <v>#REF!</v>
      </c>
      <c r="AQ209" s="48" t="e">
        <f>+IF(OR(#REF!="A",#REF!="B",#REF!="C",O209="A",O209="B",O209="C"),_xlfn.CEILING.PRECISE(#REF!*1.33,Z209),"0")</f>
        <v>#REF!</v>
      </c>
      <c r="AR209" s="48" t="e">
        <f>+AQ209*$AG209</f>
        <v>#REF!</v>
      </c>
      <c r="AS209" s="48" t="e">
        <f>+#REF!*AG209</f>
        <v>#REF!</v>
      </c>
      <c r="AT209" s="58">
        <v>22.5</v>
      </c>
      <c r="AU209" s="52" t="e">
        <f>+AT209*#REF!</f>
        <v>#REF!</v>
      </c>
      <c r="AV209" s="52">
        <f>+AT209*M209</f>
        <v>18.75</v>
      </c>
      <c r="AW209" t="b">
        <f>+P209&gt;=T209</f>
        <v>1</v>
      </c>
      <c r="AX209" s="78">
        <f>X209*AB209</f>
        <v>0</v>
      </c>
    </row>
    <row r="210" spans="1:52" ht="12.75" customHeight="1" x14ac:dyDescent="0.2">
      <c r="B210" s="79">
        <v>6679</v>
      </c>
      <c r="C210" s="1"/>
      <c r="D210" s="32" t="s">
        <v>319</v>
      </c>
      <c r="E210" s="47" t="str">
        <f>VLOOKUP(B210,[1]Análisis!$B$3:$F$2141,5,FALSE)</f>
        <v>Key</v>
      </c>
      <c r="F210" s="3">
        <v>6</v>
      </c>
      <c r="G210" s="3">
        <v>0</v>
      </c>
      <c r="H210" s="3">
        <v>5</v>
      </c>
      <c r="I210" s="3">
        <v>0</v>
      </c>
      <c r="J210" s="3">
        <f>VLOOKUP(B210,'Vta + Mov 80'!$A$3:$B$703,2,FALSE)</f>
        <v>3</v>
      </c>
      <c r="K210" s="3">
        <v>5</v>
      </c>
      <c r="L210" s="3">
        <f>VLOOKUP(B210,'Vta + Mov 80'!$A$3:$D$703,4,FALSE)</f>
        <v>0</v>
      </c>
      <c r="M210" s="7">
        <f>+AVERAGE(F210:K210)</f>
        <v>3.1666666666666665</v>
      </c>
      <c r="N210" s="62">
        <f>+COUNTIF(F210:K210,"&gt;0")</f>
        <v>4</v>
      </c>
      <c r="O210" s="62" t="str">
        <f>+IF(N210&gt;=6,"A",IF(N210&gt;=5,"B",IF(N210&gt;=4,"C","F")))</f>
        <v>C</v>
      </c>
      <c r="P210" s="7">
        <v>3</v>
      </c>
      <c r="Q210" s="2">
        <v>0</v>
      </c>
      <c r="R210" s="2">
        <v>0</v>
      </c>
      <c r="S210" s="2">
        <v>0</v>
      </c>
      <c r="T210" s="2">
        <f>+IF(S210&gt;R210,S210,R210)</f>
        <v>0</v>
      </c>
      <c r="U210" s="2" t="e">
        <f>+((P210-T210)/#REF!)*30</f>
        <v>#REF!</v>
      </c>
      <c r="V210" s="2" t="e">
        <f>+((P210-T210+Q210)/#REF!)*30</f>
        <v>#REF!</v>
      </c>
      <c r="W210" s="2">
        <v>0</v>
      </c>
      <c r="X210" s="9"/>
      <c r="Y210" s="11">
        <f>+((P210-T210+Q210+X210)/M210)*30</f>
        <v>28.421052631578949</v>
      </c>
      <c r="Z210" s="5">
        <v>1</v>
      </c>
      <c r="AA210" s="46"/>
      <c r="AB210" s="74">
        <f>VLOOKUP(B210,[2]Hoja1!$A$2:$C$9041,3,FALSE)</f>
        <v>811.36</v>
      </c>
      <c r="AC210" s="76">
        <f>VLOOKUP(B210,'[3]listado de producto'!$A$7:$F$7046,6,FALSE)</f>
        <v>8</v>
      </c>
      <c r="AG210" s="58">
        <v>17</v>
      </c>
      <c r="AH210" s="48">
        <f>+P210*AG210</f>
        <v>51</v>
      </c>
      <c r="AI210" s="48" t="e">
        <f>+AG210*#REF!</f>
        <v>#REF!</v>
      </c>
      <c r="AK210" s="44" t="e">
        <f>+IF(OR(#REF!="A",#REF!="B",#REF!="C",O210="A",O210="B",O210="C"),_xlfn.CEILING.PRECISE(#REF!*0.5,Z210),"0")</f>
        <v>#REF!</v>
      </c>
      <c r="AL210" t="e">
        <f>+AK210*AG210</f>
        <v>#REF!</v>
      </c>
      <c r="AM210" s="51" t="e">
        <f>+IF(OR(#REF!="A",#REF!="B",#REF!="C",O210="A",O210="B",O210="C"),_xlfn.CEILING.PRECISE(#REF!*0.7,Z210),"0")</f>
        <v>#REF!</v>
      </c>
      <c r="AN210" s="48" t="e">
        <f>+AM210*AG210</f>
        <v>#REF!</v>
      </c>
      <c r="AO210" s="44" t="e">
        <f>+IF(OR(#REF!="A",#REF!="B",#REF!="C",O210="A",O210="B",O210="C"),_xlfn.CEILING.PRECISE(#REF!*1,Z210),"0")</f>
        <v>#REF!</v>
      </c>
      <c r="AP210" s="48" t="e">
        <f>+AO210*$AG210</f>
        <v>#REF!</v>
      </c>
      <c r="AQ210" s="48" t="e">
        <f>+IF(OR(#REF!="A",#REF!="B",#REF!="C",O210="A",O210="B",O210="C"),_xlfn.CEILING.PRECISE(#REF!*1.33,Z210),"0")</f>
        <v>#REF!</v>
      </c>
      <c r="AR210" s="48" t="e">
        <f>+AQ210*$AG210</f>
        <v>#REF!</v>
      </c>
      <c r="AS210" s="48" t="e">
        <f>+#REF!*AG210</f>
        <v>#REF!</v>
      </c>
      <c r="AU210" s="52" t="e">
        <f>+AT210*#REF!</f>
        <v>#REF!</v>
      </c>
      <c r="AV210" s="52">
        <f>+AT210*M210</f>
        <v>0</v>
      </c>
      <c r="AW210" t="b">
        <f>+P210&gt;=T210</f>
        <v>1</v>
      </c>
    </row>
    <row r="211" spans="1:52" ht="12.75" customHeight="1" x14ac:dyDescent="0.2">
      <c r="B211" s="79">
        <v>4815</v>
      </c>
      <c r="C211" s="1"/>
      <c r="D211" s="32" t="s">
        <v>224</v>
      </c>
      <c r="E211" s="47" t="str">
        <f>VLOOKUP(B211,[1]Análisis!$B$3:$F$2141,5,FALSE)</f>
        <v>Key</v>
      </c>
      <c r="F211" s="3">
        <v>1</v>
      </c>
      <c r="G211" s="3">
        <v>0</v>
      </c>
      <c r="H211" s="3">
        <v>12</v>
      </c>
      <c r="I211" s="3">
        <v>15</v>
      </c>
      <c r="J211" s="3">
        <f>VLOOKUP(B211,'Vta + Mov 80'!$A$3:$B$703,2,FALSE)</f>
        <v>65</v>
      </c>
      <c r="K211" s="3">
        <v>0</v>
      </c>
      <c r="L211" s="3">
        <f>VLOOKUP(B211,'Vta + Mov 80'!$A$3:$D$703,4,FALSE)</f>
        <v>2</v>
      </c>
      <c r="M211" s="7">
        <f>+AVERAGE(F211:K211)</f>
        <v>15.5</v>
      </c>
      <c r="N211" s="62">
        <f>+COUNTIF(F211:K211,"&gt;0")</f>
        <v>4</v>
      </c>
      <c r="O211" s="62" t="str">
        <f>+IF(N211&gt;=6,"A",IF(N211&gt;=5,"B",IF(N211&gt;=4,"C","F")))</f>
        <v>C</v>
      </c>
      <c r="P211" s="7">
        <v>15</v>
      </c>
      <c r="Q211" s="2">
        <v>0</v>
      </c>
      <c r="R211" s="2">
        <v>0</v>
      </c>
      <c r="S211" s="2">
        <v>0</v>
      </c>
      <c r="T211" s="2">
        <f>+IF(S211&gt;R211,S211,R211)</f>
        <v>0</v>
      </c>
      <c r="U211" s="2" t="e">
        <f>+((P211-T211)/#REF!)*30</f>
        <v>#REF!</v>
      </c>
      <c r="V211" s="2" t="e">
        <f>+((P211-T211+Q211)/#REF!)*30</f>
        <v>#REF!</v>
      </c>
      <c r="W211" s="2">
        <v>0</v>
      </c>
      <c r="X211" s="9"/>
      <c r="Y211" s="11">
        <f>+((P211-T211+Q211+X211)/M211)*30</f>
        <v>29.032258064516128</v>
      </c>
      <c r="Z211" s="5">
        <v>6</v>
      </c>
      <c r="AA211" s="86"/>
      <c r="AB211" s="74">
        <f>VLOOKUP(B211,[2]Hoja1!$A$2:$C$9041,3,FALSE)</f>
        <v>63.26</v>
      </c>
      <c r="AC211" s="76">
        <f>VLOOKUP(B211,'[3]listado de producto'!$A$7:$F$7046,6,FALSE)</f>
        <v>8</v>
      </c>
      <c r="AG211" s="58">
        <v>51.900001525878899</v>
      </c>
      <c r="AH211" s="48">
        <f>+P211*AG211</f>
        <v>778.50002288818348</v>
      </c>
      <c r="AI211" s="48" t="e">
        <f>+AG211*#REF!</f>
        <v>#REF!</v>
      </c>
      <c r="AK211" s="44" t="e">
        <f>+IF(OR(#REF!="A",#REF!="B",#REF!="C",O211="A",O211="B",O211="C"),_xlfn.CEILING.PRECISE(#REF!*0.5,Z211),"0")</f>
        <v>#REF!</v>
      </c>
      <c r="AL211" t="e">
        <f>+AK211*AG211</f>
        <v>#REF!</v>
      </c>
      <c r="AM211" s="51" t="e">
        <f>+IF(OR(#REF!="A",#REF!="B",#REF!="C",O211="A",O211="B",O211="C"),_xlfn.CEILING.PRECISE(#REF!*0.7,Z211),"0")</f>
        <v>#REF!</v>
      </c>
      <c r="AN211" s="48" t="e">
        <f>+AM211*AG211</f>
        <v>#REF!</v>
      </c>
      <c r="AO211" s="44" t="e">
        <f>+IF(OR(#REF!="A",#REF!="B",#REF!="C",O211="A",O211="B",O211="C"),_xlfn.CEILING.PRECISE(#REF!*1,Z211),"0")</f>
        <v>#REF!</v>
      </c>
      <c r="AP211" s="48" t="e">
        <f>+AO211*$AG211</f>
        <v>#REF!</v>
      </c>
      <c r="AQ211" s="48" t="e">
        <f>+IF(OR(#REF!="A",#REF!="B",#REF!="C",O211="A",O211="B",O211="C"),_xlfn.CEILING.PRECISE(#REF!*1.33,Z211),"0")</f>
        <v>#REF!</v>
      </c>
      <c r="AR211" s="48" t="e">
        <f>+AQ211*$AG211</f>
        <v>#REF!</v>
      </c>
      <c r="AS211" s="48" t="e">
        <f>+#REF!*AG211</f>
        <v>#REF!</v>
      </c>
    </row>
    <row r="212" spans="1:52" ht="12.75" customHeight="1" x14ac:dyDescent="0.2">
      <c r="A212" s="53" t="s">
        <v>674</v>
      </c>
      <c r="B212" s="79">
        <v>110715</v>
      </c>
      <c r="C212" s="1"/>
      <c r="D212" s="32" t="s">
        <v>441</v>
      </c>
      <c r="E212" s="47" t="s">
        <v>561</v>
      </c>
      <c r="F212" s="3">
        <v>0</v>
      </c>
      <c r="G212" s="3">
        <v>4</v>
      </c>
      <c r="H212" s="3">
        <v>0</v>
      </c>
      <c r="I212" s="3">
        <v>0</v>
      </c>
      <c r="J212" s="3">
        <f>VLOOKUP(B212,'Vta + Mov 80'!$A$3:$B$703,2,FALSE)</f>
        <v>0</v>
      </c>
      <c r="K212" s="3">
        <v>0</v>
      </c>
      <c r="L212" s="3">
        <f>VLOOKUP(B212,'Vta + Mov 80'!$A$3:$D$703,4,FALSE)</f>
        <v>0</v>
      </c>
      <c r="M212" s="7">
        <f>+AVERAGE(F212:K212)</f>
        <v>0.66666666666666663</v>
      </c>
      <c r="N212" s="62">
        <f>+COUNTIF(F212:K212,"&gt;0")</f>
        <v>1</v>
      </c>
      <c r="O212" s="62" t="str">
        <f>+IF(N212&gt;=6,"A",IF(N212&gt;=5,"B",IF(N212&gt;=4,"C","F")))</f>
        <v>F</v>
      </c>
      <c r="P212" s="7">
        <v>0</v>
      </c>
      <c r="Q212" s="2">
        <v>0</v>
      </c>
      <c r="R212" s="2">
        <v>0</v>
      </c>
      <c r="S212" s="2">
        <v>0</v>
      </c>
      <c r="T212" s="2">
        <f>+IF(S212&gt;R212,S212,R212)</f>
        <v>0</v>
      </c>
      <c r="U212" s="2" t="e">
        <f>+((P212-T212)/#REF!)*30</f>
        <v>#REF!</v>
      </c>
      <c r="V212" s="2" t="e">
        <f>+((P212-T212+Q212)/#REF!)*30</f>
        <v>#REF!</v>
      </c>
      <c r="W212" s="2">
        <v>0</v>
      </c>
      <c r="X212" s="9"/>
      <c r="Y212" s="11">
        <f>+((P212-T212+Q212+X212)/M212)*30</f>
        <v>0</v>
      </c>
      <c r="Z212" s="5" t="e">
        <v>#N/A</v>
      </c>
      <c r="AA212" s="46"/>
      <c r="AB212" s="74">
        <f>VLOOKUP(B212,[2]Hoja1!$A$2:$C$9041,3,FALSE)</f>
        <v>20</v>
      </c>
      <c r="AC212" s="76" t="e">
        <f>VLOOKUP(B212,'[3]listado de producto'!$A$7:$F$7046,6,FALSE)</f>
        <v>#N/A</v>
      </c>
      <c r="AG212" s="58">
        <v>38.340000000000003</v>
      </c>
      <c r="AH212" s="48">
        <f>+P212*AG212</f>
        <v>0</v>
      </c>
      <c r="AI212" s="48" t="e">
        <f>+AG212*#REF!</f>
        <v>#REF!</v>
      </c>
      <c r="AK212" s="44" t="e">
        <f>+IF(OR(#REF!="A",#REF!="B",#REF!="C",O212="A",O212="B",O212="C"),_xlfn.CEILING.PRECISE(#REF!*0.5,Z212),"0")</f>
        <v>#REF!</v>
      </c>
      <c r="AL212" t="e">
        <f>+AK212*AG212</f>
        <v>#REF!</v>
      </c>
      <c r="AM212" s="51" t="e">
        <f>+IF(OR(#REF!="A",#REF!="B",#REF!="C",O212="A",O212="B",O212="C"),_xlfn.CEILING.PRECISE(#REF!*0.7,Z212),"0")</f>
        <v>#REF!</v>
      </c>
      <c r="AN212" s="48" t="e">
        <f>+AM212*AG212</f>
        <v>#REF!</v>
      </c>
      <c r="AO212" s="44" t="e">
        <f>+IF(OR(#REF!="A",#REF!="B",#REF!="C",O212="A",O212="B",O212="C"),_xlfn.CEILING.PRECISE(#REF!*1,Z212),"0")</f>
        <v>#REF!</v>
      </c>
      <c r="AP212" s="48" t="e">
        <f>+AO212*$AG212</f>
        <v>#REF!</v>
      </c>
      <c r="AQ212" s="48" t="e">
        <f>+IF(OR(#REF!="A",#REF!="B",#REF!="C",O212="A",O212="B",O212="C"),_xlfn.CEILING.PRECISE(#REF!*1.33,Z212),"0")</f>
        <v>#REF!</v>
      </c>
      <c r="AR212" s="48" t="e">
        <f>+AQ212*$AG212</f>
        <v>#REF!</v>
      </c>
      <c r="AS212" s="48" t="e">
        <f>+#REF!*AG212</f>
        <v>#REF!</v>
      </c>
      <c r="AU212" s="52" t="e">
        <f>+AT212*#REF!</f>
        <v>#REF!</v>
      </c>
      <c r="AV212" s="52">
        <f>+AT212*M212</f>
        <v>0</v>
      </c>
      <c r="AW212" t="b">
        <f>+P212&gt;=T212</f>
        <v>1</v>
      </c>
    </row>
    <row r="213" spans="1:52" ht="12.75" customHeight="1" x14ac:dyDescent="0.2">
      <c r="B213" s="79">
        <v>3384</v>
      </c>
      <c r="C213" s="1"/>
      <c r="D213" s="32" t="s">
        <v>209</v>
      </c>
      <c r="E213" s="47" t="str">
        <f>VLOOKUP(B213,[1]Análisis!$B$3:$F$2141,5,FALSE)</f>
        <v>Key</v>
      </c>
      <c r="F213" s="3">
        <v>11</v>
      </c>
      <c r="G213" s="3">
        <v>1</v>
      </c>
      <c r="H213" s="3">
        <v>12</v>
      </c>
      <c r="I213" s="3">
        <v>0</v>
      </c>
      <c r="J213" s="3">
        <f>VLOOKUP(B213,'Vta + Mov 80'!$A$3:$B$703,2,FALSE)</f>
        <v>1</v>
      </c>
      <c r="K213" s="3">
        <v>3</v>
      </c>
      <c r="L213" s="3">
        <f>VLOOKUP(B213,'Vta + Mov 80'!$A$3:$D$703,4,FALSE)</f>
        <v>1</v>
      </c>
      <c r="M213" s="7">
        <f>+AVERAGE(F213:K213)</f>
        <v>4.666666666666667</v>
      </c>
      <c r="N213" s="62">
        <f>+COUNTIF(F213:K213,"&gt;0")</f>
        <v>5</v>
      </c>
      <c r="O213" s="62" t="str">
        <f>+IF(N213&gt;=6,"A",IF(N213&gt;=5,"B",IF(N213&gt;=4,"C","F")))</f>
        <v>B</v>
      </c>
      <c r="P213" s="7">
        <v>4</v>
      </c>
      <c r="Q213" s="2">
        <v>0</v>
      </c>
      <c r="R213" s="2">
        <v>0</v>
      </c>
      <c r="S213" s="2">
        <v>0</v>
      </c>
      <c r="T213" s="2">
        <f>+IF(S213&gt;R213,S213,R213)</f>
        <v>0</v>
      </c>
      <c r="U213" s="2" t="e">
        <f>+((P213-T213)/#REF!)*30</f>
        <v>#REF!</v>
      </c>
      <c r="V213" s="2" t="e">
        <f>+((P213-T213+Q213)/#REF!)*30</f>
        <v>#REF!</v>
      </c>
      <c r="W213" s="2">
        <v>0</v>
      </c>
      <c r="X213" s="9"/>
      <c r="Y213" s="11">
        <f>+((P213-T213+Q213+X213)/M213)*30</f>
        <v>25.714285714285712</v>
      </c>
      <c r="Z213" s="5">
        <v>1</v>
      </c>
      <c r="AA213" s="46"/>
      <c r="AB213" s="74">
        <f>VLOOKUP(B213,[2]Hoja1!$A$2:$C$9041,3,FALSE)</f>
        <v>623.53</v>
      </c>
      <c r="AC213" s="76">
        <f>VLOOKUP(B213,'[3]listado de producto'!$A$7:$F$7046,6,FALSE)</f>
        <v>8</v>
      </c>
      <c r="AG213" s="58">
        <v>132</v>
      </c>
      <c r="AH213" s="48">
        <f>+P213*AG213</f>
        <v>528</v>
      </c>
      <c r="AI213" s="48" t="e">
        <f>+AG213*#REF!</f>
        <v>#REF!</v>
      </c>
      <c r="AK213" s="44" t="e">
        <f>+IF(OR(#REF!="A",#REF!="B",#REF!="C",O213="A",O213="B",O213="C"),_xlfn.CEILING.PRECISE(#REF!*0.5,Z213),"0")</f>
        <v>#REF!</v>
      </c>
      <c r="AL213" t="e">
        <f>+AK213*AG213</f>
        <v>#REF!</v>
      </c>
      <c r="AM213" s="51" t="e">
        <f>+IF(OR(#REF!="A",#REF!="B",#REF!="C",O213="A",O213="B",O213="C"),_xlfn.CEILING.PRECISE(#REF!*0.7,Z213),"0")</f>
        <v>#REF!</v>
      </c>
      <c r="AN213" s="48" t="e">
        <f>+AM213*AG213</f>
        <v>#REF!</v>
      </c>
      <c r="AO213" s="44" t="e">
        <f>+IF(OR(#REF!="A",#REF!="B",#REF!="C",O213="A",O213="B",O213="C"),_xlfn.CEILING.PRECISE(#REF!*1,Z213),"0")</f>
        <v>#REF!</v>
      </c>
      <c r="AP213" s="48" t="e">
        <f>+AO213*$AG213</f>
        <v>#REF!</v>
      </c>
      <c r="AQ213" s="48" t="e">
        <f>+IF(OR(#REF!="A",#REF!="B",#REF!="C",O213="A",O213="B",O213="C"),_xlfn.CEILING.PRECISE(#REF!*1.33,Z213),"0")</f>
        <v>#REF!</v>
      </c>
      <c r="AR213" s="48" t="e">
        <f>+AQ213*$AG213</f>
        <v>#REF!</v>
      </c>
      <c r="AS213" s="48" t="e">
        <f>+#REF!*AG213</f>
        <v>#REF!</v>
      </c>
      <c r="AU213" s="52"/>
      <c r="AV213" s="52"/>
      <c r="AW213" t="b">
        <f>+P213&gt;=T213</f>
        <v>1</v>
      </c>
    </row>
    <row r="214" spans="1:52" ht="12.75" customHeight="1" x14ac:dyDescent="0.2">
      <c r="A214" s="53" t="s">
        <v>670</v>
      </c>
      <c r="B214" s="79">
        <v>538</v>
      </c>
      <c r="C214" s="1"/>
      <c r="D214" s="32" t="s">
        <v>46</v>
      </c>
      <c r="E214" s="47" t="str">
        <f>VLOOKUP(B214,[1]Análisis!$B$3:$F$2141,5,FALSE)</f>
        <v>Key</v>
      </c>
      <c r="F214" s="3">
        <v>0</v>
      </c>
      <c r="G214" s="3">
        <v>24</v>
      </c>
      <c r="H214" s="3">
        <v>24</v>
      </c>
      <c r="I214" s="3">
        <v>0</v>
      </c>
      <c r="J214" s="3">
        <f>VLOOKUP(B214,'Vta + Mov 80'!$A$3:$B$703,2,FALSE)</f>
        <v>12</v>
      </c>
      <c r="K214" s="3">
        <v>12</v>
      </c>
      <c r="L214" s="3">
        <f>VLOOKUP(B214,'Vta + Mov 80'!$A$3:$D$703,4,FALSE)</f>
        <v>0</v>
      </c>
      <c r="M214" s="7">
        <f>+AVERAGE(F214:K214)</f>
        <v>12</v>
      </c>
      <c r="N214" s="62">
        <f>+COUNTIF(F214:K214,"&gt;0")</f>
        <v>4</v>
      </c>
      <c r="O214" s="62" t="str">
        <f>+IF(N214&gt;=6,"A",IF(N214&gt;=5,"B",IF(N214&gt;=4,"C","F")))</f>
        <v>C</v>
      </c>
      <c r="P214" s="7">
        <v>12</v>
      </c>
      <c r="Q214" s="2">
        <v>0</v>
      </c>
      <c r="R214" s="2">
        <v>0</v>
      </c>
      <c r="S214" s="2">
        <v>0</v>
      </c>
      <c r="T214" s="2">
        <f>+IF(S214&gt;R214,S214,R214)</f>
        <v>0</v>
      </c>
      <c r="U214" s="2" t="e">
        <f>+((P214-T214)/#REF!)*30</f>
        <v>#REF!</v>
      </c>
      <c r="V214" s="2" t="e">
        <f>+((P214-T214+Q214)/#REF!)*30</f>
        <v>#REF!</v>
      </c>
      <c r="W214" s="2">
        <v>0</v>
      </c>
      <c r="X214" s="9"/>
      <c r="Y214" s="11">
        <f>+((P214-T214+Q214+X214)/M214)*30</f>
        <v>30</v>
      </c>
      <c r="Z214" s="5">
        <v>12</v>
      </c>
      <c r="AA214" s="46"/>
      <c r="AB214" s="74">
        <f>VLOOKUP(B214,[2]Hoja1!$A$2:$C$9041,3,FALSE)</f>
        <v>168.62</v>
      </c>
      <c r="AC214" s="76">
        <f>VLOOKUP(B214,'[3]listado de producto'!$A$7:$F$7046,6,FALSE)</f>
        <v>8</v>
      </c>
      <c r="AG214" s="58">
        <v>503.7</v>
      </c>
      <c r="AH214" s="48">
        <f>+P214*AG214</f>
        <v>6044.4</v>
      </c>
      <c r="AI214" s="48" t="e">
        <f>+AG214*#REF!</f>
        <v>#REF!</v>
      </c>
      <c r="AK214" s="44" t="e">
        <f>+IF(OR(#REF!="A",#REF!="B",#REF!="C",O214="A",O214="B",O214="C"),_xlfn.CEILING.PRECISE(#REF!*0.5,Z214),"0")</f>
        <v>#REF!</v>
      </c>
      <c r="AL214" t="e">
        <f>+AK214*AG214</f>
        <v>#REF!</v>
      </c>
      <c r="AM214" s="51" t="e">
        <f>+IF(OR(#REF!="A",#REF!="B",#REF!="C",O214="A",O214="B",O214="C"),_xlfn.CEILING.PRECISE(#REF!*0.7,Z214),"0")</f>
        <v>#REF!</v>
      </c>
      <c r="AN214" s="48" t="e">
        <f>+AM214*AG214</f>
        <v>#REF!</v>
      </c>
      <c r="AO214" s="44" t="e">
        <f>+IF(OR(#REF!="A",#REF!="B",#REF!="C",O214="A",O214="B",O214="C"),_xlfn.CEILING.PRECISE(#REF!*1,Z214),"0")</f>
        <v>#REF!</v>
      </c>
      <c r="AP214" s="48" t="e">
        <f>+AO214*$AG214</f>
        <v>#REF!</v>
      </c>
      <c r="AQ214" s="48" t="e">
        <f>+IF(OR(#REF!="A",#REF!="B",#REF!="C",O214="A",O214="B",O214="C"),_xlfn.CEILING.PRECISE(#REF!*1.33,Z214),"0")</f>
        <v>#REF!</v>
      </c>
      <c r="AR214" s="48" t="e">
        <f>+AQ214*$AG214</f>
        <v>#REF!</v>
      </c>
      <c r="AS214" s="48" t="e">
        <f>+#REF!*AG214</f>
        <v>#REF!</v>
      </c>
      <c r="AU214" s="52" t="e">
        <f>+AT214*#REF!</f>
        <v>#REF!</v>
      </c>
      <c r="AV214" s="52">
        <f>+AT214*M214</f>
        <v>0</v>
      </c>
      <c r="AW214" t="b">
        <f>+P214&gt;=T214</f>
        <v>1</v>
      </c>
    </row>
    <row r="215" spans="1:52" ht="12.75" customHeight="1" x14ac:dyDescent="0.2">
      <c r="B215" s="79">
        <v>110735</v>
      </c>
      <c r="C215" s="1"/>
      <c r="D215" s="32" t="s">
        <v>768</v>
      </c>
      <c r="E215" s="47" t="str">
        <f>VLOOKUP(B215,[1]Análisis!$B$3:$F$2141,5,FALSE)</f>
        <v>Local</v>
      </c>
      <c r="F215" s="3">
        <v>0</v>
      </c>
      <c r="G215" s="3">
        <v>0</v>
      </c>
      <c r="H215" s="3">
        <v>0</v>
      </c>
      <c r="I215" s="3">
        <v>7</v>
      </c>
      <c r="J215" s="3">
        <f>VLOOKUP(B215,'Vta + Mov 80'!$A$3:$B$703,2,FALSE)</f>
        <v>0</v>
      </c>
      <c r="K215" s="3">
        <v>0</v>
      </c>
      <c r="L215" s="3">
        <f>VLOOKUP(B215,'Vta + Mov 80'!$A$3:$D$703,4,FALSE)</f>
        <v>0</v>
      </c>
      <c r="M215" s="7">
        <f>+AVERAGE(F215:K215)</f>
        <v>1.1666666666666667</v>
      </c>
      <c r="N215" s="62">
        <f>+COUNTIF(F215:K215,"&gt;0")</f>
        <v>1</v>
      </c>
      <c r="O215" s="62" t="str">
        <f>+IF(N215&gt;=6,"A",IF(N215&gt;=5,"B",IF(N215&gt;=4,"C","F")))</f>
        <v>F</v>
      </c>
      <c r="P215" s="7">
        <v>0</v>
      </c>
      <c r="Q215" s="2">
        <v>0</v>
      </c>
      <c r="R215" s="2">
        <v>0</v>
      </c>
      <c r="S215" s="2">
        <v>0</v>
      </c>
      <c r="T215" s="2">
        <f>+IF(S215&gt;R215,S215,R215)</f>
        <v>0</v>
      </c>
      <c r="U215" s="2" t="e">
        <f>+((P215-T215)/#REF!)*30</f>
        <v>#REF!</v>
      </c>
      <c r="V215" s="2" t="e">
        <f>+((P215-T215+Q215)/#REF!)*30</f>
        <v>#REF!</v>
      </c>
      <c r="W215" s="2">
        <v>0</v>
      </c>
      <c r="X215" s="9"/>
      <c r="Y215" s="11">
        <f>+((P215-T215+Q215+X215)/M215)*30</f>
        <v>0</v>
      </c>
      <c r="Z215" s="5" t="e">
        <v>#N/A</v>
      </c>
      <c r="AA215" s="46"/>
      <c r="AB215" s="74">
        <f>VLOOKUP(B215,[2]Hoja1!$A$2:$C$9041,3,FALSE)</f>
        <v>279.48001098632801</v>
      </c>
      <c r="AC215" s="76" t="e">
        <f>VLOOKUP(B215,'[3]listado de producto'!$A$7:$F$7046,6,FALSE)</f>
        <v>#N/A</v>
      </c>
      <c r="AG215" s="58">
        <v>195.13</v>
      </c>
      <c r="AH215" s="48">
        <f>+P215*AG215</f>
        <v>0</v>
      </c>
      <c r="AI215" s="48" t="e">
        <f>+AG215*#REF!</f>
        <v>#REF!</v>
      </c>
      <c r="AK215" s="44" t="e">
        <f>+IF(OR(#REF!="A",#REF!="B",#REF!="C",O215="A",O215="B",O215="C"),_xlfn.CEILING.PRECISE(#REF!*0.5,Z215),"0")</f>
        <v>#REF!</v>
      </c>
      <c r="AL215" t="e">
        <f>+AK215*AG215</f>
        <v>#REF!</v>
      </c>
      <c r="AM215" s="51" t="e">
        <f>+IF(OR(#REF!="A",#REF!="B",#REF!="C",O215="A",O215="B",O215="C"),_xlfn.CEILING.PRECISE(#REF!*0.7,Z215),"0")</f>
        <v>#REF!</v>
      </c>
      <c r="AN215" s="48" t="e">
        <f>+AM215*AG215</f>
        <v>#REF!</v>
      </c>
      <c r="AO215" s="44" t="e">
        <f>+IF(OR(#REF!="A",#REF!="B",#REF!="C",O215="A",O215="B",O215="C"),_xlfn.CEILING.PRECISE(#REF!*1,Z215),"0")</f>
        <v>#REF!</v>
      </c>
      <c r="AP215" s="48" t="e">
        <f>+AO215*$AG215</f>
        <v>#REF!</v>
      </c>
      <c r="AQ215" s="48" t="e">
        <f>+IF(OR(#REF!="A",#REF!="B",#REF!="C",O215="A",O215="B",O215="C"),_xlfn.CEILING.PRECISE(#REF!*1.33,Z215),"0")</f>
        <v>#REF!</v>
      </c>
      <c r="AR215" s="48" t="e">
        <f>+AQ215*$AG215</f>
        <v>#REF!</v>
      </c>
      <c r="AS215" s="48" t="e">
        <f>+#REF!*AG215</f>
        <v>#REF!</v>
      </c>
      <c r="AU215" s="52" t="e">
        <f>+AT215*#REF!</f>
        <v>#REF!</v>
      </c>
      <c r="AV215" s="52">
        <f>+AT215*M215</f>
        <v>0</v>
      </c>
      <c r="AW215" t="b">
        <f>+P215&gt;=T215</f>
        <v>1</v>
      </c>
    </row>
    <row r="216" spans="1:52" ht="12.75" customHeight="1" x14ac:dyDescent="0.2">
      <c r="B216" s="79">
        <v>110806</v>
      </c>
      <c r="C216" s="1"/>
      <c r="D216" s="32" t="s">
        <v>655</v>
      </c>
      <c r="E216" s="47" t="str">
        <f>VLOOKUP(B216,[1]Análisis!$B$3:$F$2141,5,FALSE)</f>
        <v>Local</v>
      </c>
      <c r="F216" s="3">
        <v>2</v>
      </c>
      <c r="G216" s="3">
        <v>0</v>
      </c>
      <c r="H216" s="3">
        <v>5</v>
      </c>
      <c r="I216" s="3">
        <v>0</v>
      </c>
      <c r="J216" s="3">
        <f>VLOOKUP(B216,'Vta + Mov 80'!$A$3:$B$703,2,FALSE)</f>
        <v>0</v>
      </c>
      <c r="K216" s="3">
        <v>0</v>
      </c>
      <c r="L216" s="3">
        <f>VLOOKUP(B216,'Vta + Mov 80'!$A$3:$D$703,4,FALSE)</f>
        <v>0</v>
      </c>
      <c r="M216" s="7">
        <f>+AVERAGE(F216:K216)</f>
        <v>1.1666666666666667</v>
      </c>
      <c r="N216" s="62">
        <f>+COUNTIF(F216:K216,"&gt;0")</f>
        <v>2</v>
      </c>
      <c r="O216" s="62" t="str">
        <f>+IF(N216&gt;=6,"A",IF(N216&gt;=5,"B",IF(N216&gt;=4,"C","F")))</f>
        <v>F</v>
      </c>
      <c r="P216" s="7">
        <v>0</v>
      </c>
      <c r="Q216" s="2">
        <v>0</v>
      </c>
      <c r="R216" s="2">
        <v>0</v>
      </c>
      <c r="S216" s="2">
        <v>0</v>
      </c>
      <c r="T216" s="2">
        <f>+IF(S216&gt;R216,S216,R216)</f>
        <v>0</v>
      </c>
      <c r="U216" s="2" t="e">
        <f>+((P216-T216)/#REF!)*30</f>
        <v>#REF!</v>
      </c>
      <c r="V216" s="2" t="e">
        <f>+((P216-T216+Q216)/#REF!)*30</f>
        <v>#REF!</v>
      </c>
      <c r="W216" s="2">
        <v>0</v>
      </c>
      <c r="X216" s="9"/>
      <c r="Y216" s="11">
        <f>+((P216-T216+Q216+X216)/M216)*30</f>
        <v>0</v>
      </c>
      <c r="Z216" s="5" t="e">
        <v>#N/A</v>
      </c>
      <c r="AA216" s="46"/>
      <c r="AB216" s="74">
        <f>VLOOKUP(B216,[2]Hoja1!$A$2:$C$9041,3,FALSE)</f>
        <v>1009.90002441406</v>
      </c>
      <c r="AC216" s="76" t="e">
        <f>VLOOKUP(B216,'[3]listado de producto'!$A$7:$F$7046,6,FALSE)</f>
        <v>#N/A</v>
      </c>
      <c r="AG216" s="58">
        <v>66</v>
      </c>
      <c r="AH216" s="48">
        <f>+P216*AG216</f>
        <v>0</v>
      </c>
      <c r="AI216" s="48" t="e">
        <f>+AG216*#REF!</f>
        <v>#REF!</v>
      </c>
      <c r="AK216" s="44" t="e">
        <f>+IF(OR(#REF!="A",#REF!="B",#REF!="C",O216="A",O216="B",O216="C"),_xlfn.CEILING.PRECISE(#REF!*0.5,Z216),"0")</f>
        <v>#REF!</v>
      </c>
      <c r="AL216" t="e">
        <f>+AK216*AG216</f>
        <v>#REF!</v>
      </c>
      <c r="AM216" s="51" t="e">
        <f>+IF(OR(#REF!="A",#REF!="B",#REF!="C",O216="A",O216="B",O216="C"),_xlfn.CEILING.PRECISE(#REF!*0.7,Z216),"0")</f>
        <v>#REF!</v>
      </c>
      <c r="AN216" s="48" t="e">
        <f>+AM216*AG216</f>
        <v>#REF!</v>
      </c>
      <c r="AO216" s="44" t="e">
        <f>+IF(OR(#REF!="A",#REF!="B",#REF!="C",O216="A",O216="B",O216="C"),_xlfn.CEILING.PRECISE(#REF!*1,Z216),"0")</f>
        <v>#REF!</v>
      </c>
      <c r="AP216" s="48" t="e">
        <f>+AO216*$AG216</f>
        <v>#REF!</v>
      </c>
      <c r="AQ216" s="48" t="e">
        <f>+IF(OR(#REF!="A",#REF!="B",#REF!="C",O216="A",O216="B",O216="C"),_xlfn.CEILING.PRECISE(#REF!*1.33,Z216),"0")</f>
        <v>#REF!</v>
      </c>
      <c r="AR216" s="48" t="e">
        <f>+AQ216*$AG216</f>
        <v>#REF!</v>
      </c>
      <c r="AS216" s="48" t="e">
        <f>+#REF!*AG216</f>
        <v>#REF!</v>
      </c>
      <c r="AU216" s="52" t="e">
        <f>+AT216*#REF!</f>
        <v>#REF!</v>
      </c>
      <c r="AV216" s="52">
        <f>+AT216*M216</f>
        <v>0</v>
      </c>
      <c r="AW216" t="b">
        <f>+P216&gt;=T216</f>
        <v>1</v>
      </c>
    </row>
    <row r="217" spans="1:52" ht="12.75" customHeight="1" x14ac:dyDescent="0.2">
      <c r="B217" s="79">
        <v>6113</v>
      </c>
      <c r="C217" s="1"/>
      <c r="D217" s="32" t="s">
        <v>280</v>
      </c>
      <c r="E217" s="47" t="str">
        <f>VLOOKUP(B217,[1]Análisis!$B$3:$F$2141,5,FALSE)</f>
        <v>Key</v>
      </c>
      <c r="F217" s="3">
        <v>38</v>
      </c>
      <c r="G217" s="3">
        <v>16</v>
      </c>
      <c r="H217" s="3">
        <v>26</v>
      </c>
      <c r="I217" s="3">
        <v>3</v>
      </c>
      <c r="J217" s="3">
        <f>VLOOKUP(B217,'Vta + Mov 80'!$A$3:$B$703,2,FALSE)</f>
        <v>19</v>
      </c>
      <c r="K217" s="3">
        <v>12</v>
      </c>
      <c r="L217" s="3">
        <f>VLOOKUP(B217,'Vta + Mov 80'!$A$3:$D$703,4,FALSE)</f>
        <v>5</v>
      </c>
      <c r="M217" s="7">
        <f>+AVERAGE(F217:K217)</f>
        <v>19</v>
      </c>
      <c r="N217" s="62">
        <f>+COUNTIF(F217:K217,"&gt;0")</f>
        <v>6</v>
      </c>
      <c r="O217" s="62" t="str">
        <f>+IF(N217&gt;=6,"A",IF(N217&gt;=5,"B",IF(N217&gt;=4,"C","F")))</f>
        <v>A</v>
      </c>
      <c r="P217" s="7">
        <v>3</v>
      </c>
      <c r="Q217" s="2">
        <v>12</v>
      </c>
      <c r="R217" s="2">
        <v>1</v>
      </c>
      <c r="S217" s="2">
        <v>1</v>
      </c>
      <c r="T217" s="2">
        <f>+IF(S217&gt;R217,S217,R217)</f>
        <v>1</v>
      </c>
      <c r="U217" s="2" t="e">
        <f>+((P217-T217)/#REF!)*30</f>
        <v>#REF!</v>
      </c>
      <c r="V217" s="2" t="e">
        <f>+((P217-T217+Q217)/#REF!)*30</f>
        <v>#REF!</v>
      </c>
      <c r="W217" s="2">
        <v>0</v>
      </c>
      <c r="X217" s="9">
        <v>4</v>
      </c>
      <c r="Y217" s="11">
        <f>+((P217-T217+Q217+X217)/M217)*30</f>
        <v>28.421052631578945</v>
      </c>
      <c r="Z217" s="5">
        <v>4</v>
      </c>
      <c r="AA217" s="46"/>
      <c r="AB217" s="74">
        <f>VLOOKUP(B217,[2]Hoja1!$A$2:$C$9041,3,FALSE)</f>
        <v>120.5</v>
      </c>
      <c r="AC217" s="76">
        <f>VLOOKUP(B217,'[3]listado de producto'!$A$7:$F$7046,6,FALSE)</f>
        <v>8</v>
      </c>
      <c r="AG217" s="58">
        <v>20</v>
      </c>
      <c r="AH217" s="48">
        <f>+P217*AG217</f>
        <v>60</v>
      </c>
      <c r="AI217" s="48" t="e">
        <f>+AG217*#REF!</f>
        <v>#REF!</v>
      </c>
      <c r="AK217" s="44" t="e">
        <f>+IF(OR(#REF!="A",#REF!="B",#REF!="C",O217="A",O217="B",O217="C"),_xlfn.CEILING.PRECISE(#REF!*0.5,Z217),"0")</f>
        <v>#REF!</v>
      </c>
      <c r="AL217" t="e">
        <f>+AK217*AG217</f>
        <v>#REF!</v>
      </c>
      <c r="AM217" s="51" t="e">
        <f>+IF(OR(#REF!="A",#REF!="B",#REF!="C",O217="A",O217="B",O217="C"),_xlfn.CEILING.PRECISE(#REF!*0.7,Z217),"0")</f>
        <v>#REF!</v>
      </c>
      <c r="AN217" s="48" t="e">
        <f>+AM217*AG217</f>
        <v>#REF!</v>
      </c>
      <c r="AO217" s="44" t="e">
        <f>+IF(OR(#REF!="A",#REF!="B",#REF!="C",O217="A",O217="B",O217="C"),_xlfn.CEILING.PRECISE(#REF!*1,Z217),"0")</f>
        <v>#REF!</v>
      </c>
      <c r="AP217" s="48" t="e">
        <f>+AO217*$AG217</f>
        <v>#REF!</v>
      </c>
      <c r="AQ217" s="48" t="e">
        <f>+IF(OR(#REF!="A",#REF!="B",#REF!="C",O217="A",O217="B",O217="C"),_xlfn.CEILING.PRECISE(#REF!*1.33,Z217),"0")</f>
        <v>#REF!</v>
      </c>
      <c r="AR217" s="48" t="e">
        <f>+AQ217*$AG217</f>
        <v>#REF!</v>
      </c>
      <c r="AS217" s="48" t="e">
        <f>+#REF!*AG217</f>
        <v>#REF!</v>
      </c>
      <c r="AU217" s="52" t="e">
        <f>+AT217*#REF!</f>
        <v>#REF!</v>
      </c>
      <c r="AV217" s="52">
        <f>+AT217*M217</f>
        <v>0</v>
      </c>
      <c r="AW217" t="b">
        <f>+P217&gt;=T217</f>
        <v>1</v>
      </c>
    </row>
    <row r="218" spans="1:52" ht="12.75" customHeight="1" x14ac:dyDescent="0.2">
      <c r="B218" s="79">
        <v>111297</v>
      </c>
      <c r="C218" s="1"/>
      <c r="D218" s="32" t="s">
        <v>470</v>
      </c>
      <c r="E218" s="47" t="str">
        <f>VLOOKUP(B218,[1]Análisis!$B$3:$F$2141,5,FALSE)</f>
        <v>Key</v>
      </c>
      <c r="F218" s="3">
        <v>0</v>
      </c>
      <c r="G218" s="3">
        <v>0</v>
      </c>
      <c r="H218" s="3">
        <v>360</v>
      </c>
      <c r="I218" s="3">
        <v>65</v>
      </c>
      <c r="J218" s="3">
        <f>VLOOKUP(B218,'Vta + Mov 80'!$A$3:$B$703,2,FALSE)</f>
        <v>111</v>
      </c>
      <c r="K218" s="3">
        <v>23</v>
      </c>
      <c r="L218" s="3">
        <f>VLOOKUP(B218,'Vta + Mov 80'!$A$3:$D$703,4,FALSE)</f>
        <v>11</v>
      </c>
      <c r="M218" s="7">
        <f>+AVERAGE(F218:K218)</f>
        <v>93.166666666666671</v>
      </c>
      <c r="N218" s="62">
        <f>+COUNTIF(F218:K218,"&gt;0")</f>
        <v>4</v>
      </c>
      <c r="O218" s="62" t="str">
        <f>+IF(N218&gt;=6,"A",IF(N218&gt;=5,"B",IF(N218&gt;=4,"C","F")))</f>
        <v>C</v>
      </c>
      <c r="P218" s="7">
        <v>98</v>
      </c>
      <c r="Q218" s="2">
        <v>0</v>
      </c>
      <c r="R218" s="2">
        <v>0</v>
      </c>
      <c r="S218" s="2">
        <v>0</v>
      </c>
      <c r="T218" s="2">
        <f>+IF(S218&gt;R218,S218,R218)</f>
        <v>0</v>
      </c>
      <c r="U218" s="2" t="e">
        <f>+((P218-T218)/#REF!)*30</f>
        <v>#REF!</v>
      </c>
      <c r="V218" s="2" t="e">
        <f>+((P218-T218+Q218)/#REF!)*30</f>
        <v>#REF!</v>
      </c>
      <c r="W218" s="2">
        <v>0</v>
      </c>
      <c r="X218" s="9"/>
      <c r="Y218" s="11">
        <f>+((P218-T218+Q218+X218)/M218)*30</f>
        <v>31.556350626118068</v>
      </c>
      <c r="Z218" s="5" t="e">
        <v>#N/A</v>
      </c>
      <c r="AA218" s="83"/>
      <c r="AB218" s="74">
        <f>VLOOKUP(B218,[2]Hoja1!$A$2:$C$9041,3,FALSE)</f>
        <v>4.7399997711181596</v>
      </c>
      <c r="AC218" s="76" t="e">
        <f>VLOOKUP(B218,'[3]listado de producto'!$A$7:$F$7046,6,FALSE)</f>
        <v>#N/A</v>
      </c>
      <c r="AG218" s="58">
        <v>156.9</v>
      </c>
      <c r="AH218" s="48">
        <f>+P218*AG218</f>
        <v>15376.2</v>
      </c>
      <c r="AI218" s="48" t="e">
        <f>+AG218*#REF!</f>
        <v>#REF!</v>
      </c>
      <c r="AK218" s="44" t="e">
        <f>+IF(OR(#REF!="A",#REF!="B",#REF!="C",O218="A",O218="B",O218="C"),_xlfn.CEILING.PRECISE(#REF!*0.5,Z218),"0")</f>
        <v>#REF!</v>
      </c>
      <c r="AL218" t="e">
        <f>+AK218*AG218</f>
        <v>#REF!</v>
      </c>
      <c r="AM218" s="51" t="e">
        <f>+IF(OR(#REF!="A",#REF!="B",#REF!="C",O218="A",O218="B",O218="C"),_xlfn.CEILING.PRECISE(#REF!*0.7,Z218),"0")</f>
        <v>#REF!</v>
      </c>
      <c r="AN218" s="48" t="e">
        <f>+AM218*AG218</f>
        <v>#REF!</v>
      </c>
      <c r="AO218" s="44" t="e">
        <f>+IF(OR(#REF!="A",#REF!="B",#REF!="C",O218="A",O218="B",O218="C"),_xlfn.CEILING.PRECISE(#REF!*1,Z218),"0")</f>
        <v>#REF!</v>
      </c>
      <c r="AP218" s="48" t="e">
        <f>+AO218*$AG218</f>
        <v>#REF!</v>
      </c>
      <c r="AQ218" s="48" t="e">
        <f>+IF(OR(#REF!="A",#REF!="B",#REF!="C",O218="A",O218="B",O218="C"),_xlfn.CEILING.PRECISE(#REF!*1.33,Z218),"0")</f>
        <v>#REF!</v>
      </c>
      <c r="AR218" s="48" t="e">
        <f>+AQ218*$AG218</f>
        <v>#REF!</v>
      </c>
      <c r="AS218" s="48" t="e">
        <f>+#REF!*AG218</f>
        <v>#REF!</v>
      </c>
      <c r="AT218" s="58">
        <v>4.4000000000000004</v>
      </c>
      <c r="AU218" s="52" t="e">
        <f>+AT218*#REF!</f>
        <v>#REF!</v>
      </c>
      <c r="AV218" s="52">
        <f>+AT218*M218</f>
        <v>409.93333333333339</v>
      </c>
      <c r="AW218" t="b">
        <f>+P218&gt;=T218</f>
        <v>1</v>
      </c>
      <c r="AX218" s="78">
        <f>X218*AB218</f>
        <v>0</v>
      </c>
    </row>
    <row r="219" spans="1:52" ht="12.75" customHeight="1" x14ac:dyDescent="0.2">
      <c r="B219" s="79">
        <v>7100</v>
      </c>
      <c r="C219" s="1">
        <f>VLOOKUP(B219,[1]Análisis!$B$3:$C$2141,2,FALSE)</f>
        <v>700175</v>
      </c>
      <c r="D219" s="32" t="s">
        <v>647</v>
      </c>
      <c r="E219" s="47" t="str">
        <f>VLOOKUP(B219,[1]Análisis!$B$3:$F$2141,5,FALSE)</f>
        <v>SCA</v>
      </c>
      <c r="F219" s="3">
        <v>71</v>
      </c>
      <c r="G219" s="3">
        <v>19</v>
      </c>
      <c r="H219" s="3">
        <v>107</v>
      </c>
      <c r="I219" s="3">
        <v>45</v>
      </c>
      <c r="J219" s="3">
        <f>VLOOKUP(B219,'Vta + Mov 80'!$A$3:$B$703,2,FALSE)</f>
        <v>50</v>
      </c>
      <c r="K219" s="3">
        <v>78</v>
      </c>
      <c r="L219" s="3">
        <f>VLOOKUP(B219,'Vta + Mov 80'!$A$3:$D$703,4,FALSE)</f>
        <v>23</v>
      </c>
      <c r="M219" s="7">
        <f>+AVERAGE(F219:K219)</f>
        <v>61.666666666666664</v>
      </c>
      <c r="N219" s="62">
        <f>+COUNTIF(F219:K219,"&gt;0")</f>
        <v>6</v>
      </c>
      <c r="O219" s="62" t="str">
        <f>+IF(N219&gt;=6,"A",IF(N219&gt;=5,"B",IF(N219&gt;=4,"C","F")))</f>
        <v>A</v>
      </c>
      <c r="P219" s="7">
        <v>28</v>
      </c>
      <c r="Q219" s="2">
        <v>0</v>
      </c>
      <c r="R219" s="2">
        <v>28</v>
      </c>
      <c r="S219" s="2">
        <v>30</v>
      </c>
      <c r="T219" s="2">
        <f>+IF(S219&gt;R219,S219,R219)</f>
        <v>30</v>
      </c>
      <c r="U219" s="2" t="e">
        <f>+((P219-T219)/#REF!)*30</f>
        <v>#REF!</v>
      </c>
      <c r="V219" s="2" t="e">
        <f>+((P219-T219+Q219)/#REF!)*30</f>
        <v>#REF!</v>
      </c>
      <c r="W219" s="2">
        <v>0</v>
      </c>
      <c r="X219" s="9"/>
      <c r="Y219" s="11">
        <f>+((P219-T219+Q219+X219)/M219)*30</f>
        <v>-0.97297297297297303</v>
      </c>
      <c r="Z219" s="5">
        <v>1</v>
      </c>
      <c r="AA219" s="83"/>
      <c r="AB219" s="74">
        <f>VLOOKUP(B219,[2]Hoja1!$A$2:$C$9041,3,FALSE)</f>
        <v>121.78</v>
      </c>
      <c r="AC219" s="76">
        <f>VLOOKUP(B219,'[3]listado de producto'!$A$7:$F$7046,6,FALSE)</f>
        <v>28</v>
      </c>
      <c r="AG219" s="58">
        <v>55.47</v>
      </c>
      <c r="AH219" s="48">
        <f>+P219*AG219</f>
        <v>1553.1599999999999</v>
      </c>
      <c r="AI219" s="48" t="e">
        <f>+AG219*#REF!</f>
        <v>#REF!</v>
      </c>
      <c r="AK219" s="44" t="e">
        <f>+IF(OR(#REF!="A",#REF!="B",#REF!="C",O219="A",O219="B",O219="C"),_xlfn.CEILING.PRECISE(#REF!*0.5,Z219),"0")</f>
        <v>#REF!</v>
      </c>
      <c r="AL219" t="e">
        <f>+AK219*AG219</f>
        <v>#REF!</v>
      </c>
      <c r="AM219" s="51" t="e">
        <f>+IF(OR(#REF!="A",#REF!="B",#REF!="C",O219="A",O219="B",O219="C"),_xlfn.CEILING.PRECISE(#REF!*0.7,Z219),"0")</f>
        <v>#REF!</v>
      </c>
      <c r="AN219" s="48" t="e">
        <f>+AM219*AG219</f>
        <v>#REF!</v>
      </c>
      <c r="AO219" s="44" t="e">
        <f>+IF(OR(#REF!="A",#REF!="B",#REF!="C",O219="A",O219="B",O219="C"),_xlfn.CEILING.PRECISE(#REF!*1,Z219),"0")</f>
        <v>#REF!</v>
      </c>
      <c r="AP219" s="48" t="e">
        <f>+AO219*$AG219</f>
        <v>#REF!</v>
      </c>
      <c r="AQ219" s="48" t="e">
        <f>+IF(OR(#REF!="A",#REF!="B",#REF!="C",O219="A",O219="B",O219="C"),_xlfn.CEILING.PRECISE(#REF!*1.33,Z219),"0")</f>
        <v>#REF!</v>
      </c>
      <c r="AR219" s="48" t="e">
        <f>+AQ219*$AG219</f>
        <v>#REF!</v>
      </c>
      <c r="AS219" s="48" t="e">
        <f>+#REF!*AG219</f>
        <v>#REF!</v>
      </c>
      <c r="AT219" s="58">
        <v>4.4000000000000004</v>
      </c>
      <c r="AU219" s="52" t="e">
        <f>+AT219*#REF!</f>
        <v>#REF!</v>
      </c>
      <c r="AV219" s="52">
        <f>+AT219*M219</f>
        <v>271.33333333333337</v>
      </c>
      <c r="AW219" t="b">
        <f>+P219&gt;=T219</f>
        <v>0</v>
      </c>
      <c r="AX219" s="78">
        <f>X219*AB219</f>
        <v>0</v>
      </c>
    </row>
    <row r="220" spans="1:52" ht="12.75" customHeight="1" x14ac:dyDescent="0.2">
      <c r="B220" s="79">
        <v>2259</v>
      </c>
      <c r="C220" s="1"/>
      <c r="D220" s="32" t="s">
        <v>740</v>
      </c>
      <c r="E220" s="47" t="str">
        <f>VLOOKUP(B220,[1]Análisis!$B$3:$F$2141,5,FALSE)</f>
        <v>Key</v>
      </c>
      <c r="F220" s="3">
        <v>2</v>
      </c>
      <c r="G220" s="3">
        <v>1</v>
      </c>
      <c r="H220" s="3">
        <v>4</v>
      </c>
      <c r="I220" s="3">
        <v>0</v>
      </c>
      <c r="J220" s="3">
        <f>VLOOKUP(B220,'Vta + Mov 80'!$A$3:$B$703,2,FALSE)</f>
        <v>4</v>
      </c>
      <c r="K220" s="3">
        <v>3</v>
      </c>
      <c r="L220" s="3">
        <f>VLOOKUP(B220,'Vta + Mov 80'!$A$3:$D$703,4,FALSE)</f>
        <v>0</v>
      </c>
      <c r="M220" s="7">
        <f>+AVERAGE(F220:K220)</f>
        <v>2.3333333333333335</v>
      </c>
      <c r="N220" s="62">
        <f>+COUNTIF(F220:K220,"&gt;0")</f>
        <v>5</v>
      </c>
      <c r="O220" s="62" t="str">
        <f>+IF(N220&gt;=6,"A",IF(N220&gt;=5,"B",IF(N220&gt;=4,"C","F")))</f>
        <v>B</v>
      </c>
      <c r="P220" s="7">
        <v>3</v>
      </c>
      <c r="Q220" s="2">
        <v>0</v>
      </c>
      <c r="R220" s="2">
        <v>1</v>
      </c>
      <c r="S220" s="2">
        <v>1</v>
      </c>
      <c r="T220" s="2">
        <f>+IF(S220&gt;R220,S220,R220)</f>
        <v>1</v>
      </c>
      <c r="U220" s="2" t="e">
        <f>+((P220-T220)/#REF!)*30</f>
        <v>#REF!</v>
      </c>
      <c r="V220" s="2" t="e">
        <f>+((P220-T220+Q220)/#REF!)*30</f>
        <v>#REF!</v>
      </c>
      <c r="W220" s="2">
        <v>0</v>
      </c>
      <c r="X220" s="9"/>
      <c r="Y220" s="11">
        <f>+((P220-T220+Q220+X220)/M220)*30</f>
        <v>25.714285714285712</v>
      </c>
      <c r="Z220" s="5">
        <v>1</v>
      </c>
      <c r="AA220" s="83"/>
      <c r="AB220" s="74">
        <f>VLOOKUP(B220,[2]Hoja1!$A$2:$C$9041,3,FALSE)</f>
        <v>719.4</v>
      </c>
      <c r="AC220" s="76">
        <f>VLOOKUP(B220,'[3]listado de producto'!$A$7:$F$7046,6,FALSE)</f>
        <v>21</v>
      </c>
      <c r="AG220" s="58">
        <v>33.21</v>
      </c>
      <c r="AH220" s="48">
        <f>+P220*AG220</f>
        <v>99.63</v>
      </c>
      <c r="AI220" s="48" t="e">
        <f>+AG220*#REF!</f>
        <v>#REF!</v>
      </c>
      <c r="AK220" s="44" t="e">
        <f>+IF(OR(#REF!="A",#REF!="B",#REF!="C",O220="A",O220="B",O220="C"),_xlfn.CEILING.PRECISE(#REF!*0.5,Z220),"0")</f>
        <v>#REF!</v>
      </c>
      <c r="AL220" t="e">
        <f>+AK220*AG220</f>
        <v>#REF!</v>
      </c>
      <c r="AM220" s="51" t="e">
        <f>+IF(OR(#REF!="A",#REF!="B",#REF!="C",O220="A",O220="B",O220="C"),_xlfn.CEILING.PRECISE(#REF!*0.7,Z220),"0")</f>
        <v>#REF!</v>
      </c>
      <c r="AN220" s="48" t="e">
        <f>+AM220*AG220</f>
        <v>#REF!</v>
      </c>
      <c r="AO220" s="44" t="e">
        <f>+IF(OR(#REF!="A",#REF!="B",#REF!="C",O220="A",O220="B",O220="C"),_xlfn.CEILING.PRECISE(#REF!*1,Z220),"0")</f>
        <v>#REF!</v>
      </c>
      <c r="AP220" s="48" t="e">
        <f>+AO220*$AG220</f>
        <v>#REF!</v>
      </c>
      <c r="AQ220" s="48" t="e">
        <f>+IF(OR(#REF!="A",#REF!="B",#REF!="C",O220="A",O220="B",O220="C"),_xlfn.CEILING.PRECISE(#REF!*1.33,Z220),"0")</f>
        <v>#REF!</v>
      </c>
      <c r="AR220" s="48" t="e">
        <f>+AQ220*$AG220</f>
        <v>#REF!</v>
      </c>
      <c r="AS220" s="48" t="e">
        <f>+#REF!*AG220</f>
        <v>#REF!</v>
      </c>
      <c r="AU220" s="52"/>
      <c r="AV220" s="52"/>
    </row>
    <row r="221" spans="1:52" ht="12.75" customHeight="1" x14ac:dyDescent="0.2">
      <c r="A221" s="53" t="s">
        <v>670</v>
      </c>
      <c r="B221" s="79">
        <v>110889</v>
      </c>
      <c r="C221" s="1"/>
      <c r="D221" s="32" t="s">
        <v>448</v>
      </c>
      <c r="E221" s="47" t="str">
        <f>VLOOKUP(B221,[1]Análisis!$B$3:$F$2141,5,FALSE)</f>
        <v>Local</v>
      </c>
      <c r="F221" s="3">
        <v>8</v>
      </c>
      <c r="G221" s="3">
        <v>0</v>
      </c>
      <c r="H221" s="3">
        <v>13</v>
      </c>
      <c r="I221" s="3">
        <v>0</v>
      </c>
      <c r="J221" s="3">
        <f>VLOOKUP(B221,'Vta + Mov 80'!$A$3:$B$703,2,FALSE)</f>
        <v>0</v>
      </c>
      <c r="K221" s="3">
        <v>7</v>
      </c>
      <c r="L221" s="3">
        <f>VLOOKUP(B221,'Vta + Mov 80'!$A$3:$D$703,4,FALSE)</f>
        <v>4</v>
      </c>
      <c r="M221" s="7">
        <f>+AVERAGE(F221:K221)</f>
        <v>4.666666666666667</v>
      </c>
      <c r="N221" s="62">
        <f>+COUNTIF(F221:K221,"&gt;0")</f>
        <v>3</v>
      </c>
      <c r="O221" s="62" t="str">
        <f>+IF(N221&gt;=6,"A",IF(N221&gt;=5,"B",IF(N221&gt;=4,"C","F")))</f>
        <v>F</v>
      </c>
      <c r="P221" s="7">
        <v>0</v>
      </c>
      <c r="Q221" s="2">
        <v>0</v>
      </c>
      <c r="R221" s="2">
        <v>0</v>
      </c>
      <c r="S221" s="2">
        <v>0</v>
      </c>
      <c r="T221" s="2">
        <f>+IF(S221&gt;R221,S221,R221)</f>
        <v>0</v>
      </c>
      <c r="U221" s="2" t="e">
        <f>+((P221-T221)/#REF!)*30</f>
        <v>#REF!</v>
      </c>
      <c r="V221" s="2" t="e">
        <f>+((P221-T221+Q221)/#REF!)*30</f>
        <v>#REF!</v>
      </c>
      <c r="W221" s="2">
        <v>0</v>
      </c>
      <c r="X221" s="9"/>
      <c r="Y221" s="11">
        <f>+((P221-T221+Q221+X221)/M221)*30</f>
        <v>0</v>
      </c>
      <c r="Z221" s="5" t="e">
        <v>#N/A</v>
      </c>
      <c r="AA221" s="83"/>
      <c r="AB221" s="74">
        <f>VLOOKUP(B221,[2]Hoja1!$A$2:$C$9041,3,FALSE)</f>
        <v>522</v>
      </c>
      <c r="AC221" s="76" t="e">
        <f>VLOOKUP(B221,'[3]listado de producto'!$A$7:$F$7046,6,FALSE)</f>
        <v>#N/A</v>
      </c>
      <c r="AG221" s="58">
        <v>145.25</v>
      </c>
      <c r="AH221" s="48">
        <f>+P221*AG221</f>
        <v>0</v>
      </c>
      <c r="AI221" s="48" t="e">
        <f>+AG221*#REF!</f>
        <v>#REF!</v>
      </c>
      <c r="AK221" s="44" t="e">
        <f>+IF(OR(#REF!="A",#REF!="B",#REF!="C",O221="A",O221="B",O221="C"),_xlfn.CEILING.PRECISE(#REF!*0.5,Z221),"0")</f>
        <v>#REF!</v>
      </c>
      <c r="AL221" t="e">
        <f>+AK221*AG221</f>
        <v>#REF!</v>
      </c>
      <c r="AM221" s="51" t="e">
        <f>+IF(OR(#REF!="A",#REF!="B",#REF!="C",O221="A",O221="B",O221="C"),_xlfn.CEILING.PRECISE(#REF!*0.7,Z221),"0")</f>
        <v>#REF!</v>
      </c>
      <c r="AN221" s="48" t="e">
        <f>+AM221*AG221</f>
        <v>#REF!</v>
      </c>
      <c r="AO221" s="44" t="e">
        <f>+IF(OR(#REF!="A",#REF!="B",#REF!="C",O221="A",O221="B",O221="C"),_xlfn.CEILING.PRECISE(#REF!*1,Z221),"0")</f>
        <v>#REF!</v>
      </c>
      <c r="AP221" s="48" t="e">
        <f>+AO221*$AG221</f>
        <v>#REF!</v>
      </c>
      <c r="AQ221" s="48" t="e">
        <f>+IF(OR(#REF!="A",#REF!="B",#REF!="C",O221="A",O221="B",O221="C"),_xlfn.CEILING.PRECISE(#REF!*1.33,Z221),"0")</f>
        <v>#REF!</v>
      </c>
      <c r="AR221" s="48" t="e">
        <f>+AQ221*$AG221</f>
        <v>#REF!</v>
      </c>
      <c r="AS221" s="48" t="e">
        <f>+#REF!*AG221</f>
        <v>#REF!</v>
      </c>
      <c r="AU221" s="52" t="e">
        <f>+AT221*#REF!</f>
        <v>#REF!</v>
      </c>
      <c r="AV221" s="52">
        <f>+AT221*M221</f>
        <v>0</v>
      </c>
      <c r="AW221" t="b">
        <f>+P221&gt;=T221</f>
        <v>1</v>
      </c>
    </row>
    <row r="222" spans="1:52" ht="12.75" customHeight="1" x14ac:dyDescent="0.2">
      <c r="B222" s="79">
        <v>225</v>
      </c>
      <c r="C222" s="1"/>
      <c r="D222" s="32" t="s">
        <v>25</v>
      </c>
      <c r="E222" s="47" t="str">
        <f>VLOOKUP(B222,[1]Análisis!$B$3:$F$2141,5,FALSE)</f>
        <v>Key</v>
      </c>
      <c r="F222" s="3">
        <v>5</v>
      </c>
      <c r="G222" s="3">
        <v>5</v>
      </c>
      <c r="H222" s="3">
        <v>2</v>
      </c>
      <c r="I222" s="3">
        <v>2</v>
      </c>
      <c r="J222" s="3">
        <f>VLOOKUP(B222,'Vta + Mov 80'!$A$3:$B$703,2,FALSE)</f>
        <v>6</v>
      </c>
      <c r="K222" s="3">
        <v>4</v>
      </c>
      <c r="L222" s="3">
        <f>VLOOKUP(B222,'Vta + Mov 80'!$A$3:$D$703,4,FALSE)</f>
        <v>2</v>
      </c>
      <c r="M222" s="7">
        <f>+AVERAGE(F222:K222)</f>
        <v>4</v>
      </c>
      <c r="N222" s="62">
        <f>+COUNTIF(F222:K222,"&gt;0")</f>
        <v>6</v>
      </c>
      <c r="O222" s="62" t="str">
        <f>+IF(N222&gt;=6,"A",IF(N222&gt;=5,"B",IF(N222&gt;=4,"C","F")))</f>
        <v>A</v>
      </c>
      <c r="P222" s="7">
        <v>0</v>
      </c>
      <c r="Q222" s="2">
        <v>3</v>
      </c>
      <c r="R222" s="2">
        <v>0</v>
      </c>
      <c r="S222" s="2">
        <v>0</v>
      </c>
      <c r="T222" s="2">
        <f>+IF(S222&gt;R222,S222,R222)</f>
        <v>0</v>
      </c>
      <c r="U222" s="2" t="e">
        <f>+((P222-T222)/#REF!)*30</f>
        <v>#REF!</v>
      </c>
      <c r="V222" s="2" t="e">
        <f>+((P222-T222+Q222)/#REF!)*30</f>
        <v>#REF!</v>
      </c>
      <c r="W222" s="2">
        <v>0</v>
      </c>
      <c r="X222" s="9">
        <v>1</v>
      </c>
      <c r="Y222" s="11">
        <f>+((P222-T222+Q222+X222)/M222)*30</f>
        <v>30</v>
      </c>
      <c r="Z222" s="5">
        <v>1</v>
      </c>
      <c r="AA222" s="46"/>
      <c r="AB222" s="74">
        <f>VLOOKUP(B222,[2]Hoja1!$A$2:$C$9041,3,FALSE)</f>
        <v>2483.13</v>
      </c>
      <c r="AC222" s="76">
        <f>VLOOKUP(B222,'[3]listado de producto'!$A$7:$F$7046,6,FALSE)</f>
        <v>14</v>
      </c>
      <c r="AG222" s="58">
        <v>21.5</v>
      </c>
      <c r="AH222" s="48">
        <f>+P222*AG222</f>
        <v>0</v>
      </c>
      <c r="AI222" s="48" t="e">
        <f>+AG222*#REF!</f>
        <v>#REF!</v>
      </c>
      <c r="AK222" s="44" t="e">
        <f>+IF(OR(#REF!="A",#REF!="B",#REF!="C",O222="A",O222="B",O222="C"),_xlfn.CEILING.PRECISE(#REF!*0.5,Z222),"0")</f>
        <v>#REF!</v>
      </c>
      <c r="AL222" t="e">
        <f>+AK222*AG222</f>
        <v>#REF!</v>
      </c>
      <c r="AM222" s="51" t="e">
        <f>+IF(OR(#REF!="A",#REF!="B",#REF!="C",O222="A",O222="B",O222="C"),_xlfn.CEILING.PRECISE(#REF!*0.7,Z222),"0")</f>
        <v>#REF!</v>
      </c>
      <c r="AN222" s="48" t="e">
        <f>+AM222*AG222</f>
        <v>#REF!</v>
      </c>
      <c r="AO222" s="44" t="e">
        <f>+IF(OR(#REF!="A",#REF!="B",#REF!="C",O222="A",O222="B",O222="C"),_xlfn.CEILING.PRECISE(#REF!*1,Z222),"0")</f>
        <v>#REF!</v>
      </c>
      <c r="AP222" s="48" t="e">
        <f>+AO222*$AG222</f>
        <v>#REF!</v>
      </c>
      <c r="AQ222" s="48" t="e">
        <f>+IF(OR(#REF!="A",#REF!="B",#REF!="C",O222="A",O222="B",O222="C"),_xlfn.CEILING.PRECISE(#REF!*1.33,Z222),"0")</f>
        <v>#REF!</v>
      </c>
      <c r="AR222" s="48" t="e">
        <f>+AQ222*$AG222</f>
        <v>#REF!</v>
      </c>
      <c r="AS222" s="48" t="e">
        <f>+#REF!*AG222</f>
        <v>#REF!</v>
      </c>
      <c r="AU222" s="52" t="e">
        <f>+AT222*#REF!</f>
        <v>#REF!</v>
      </c>
      <c r="AV222" s="52">
        <f>+AT222*M222</f>
        <v>0</v>
      </c>
      <c r="AW222" t="b">
        <f>+P222&gt;=T222</f>
        <v>1</v>
      </c>
      <c r="AZ222" s="49">
        <f>VLOOKUP(B222,'[4]OrdenCompra (51)'!$A$2:$K$78,11,FALSE)</f>
        <v>4</v>
      </c>
    </row>
    <row r="223" spans="1:52" ht="12.75" customHeight="1" x14ac:dyDescent="0.2">
      <c r="A223" s="53" t="s">
        <v>673</v>
      </c>
      <c r="B223" s="79">
        <v>149</v>
      </c>
      <c r="C223" s="1"/>
      <c r="D223" s="32" t="s">
        <v>16</v>
      </c>
      <c r="E223" s="47" t="str">
        <f>VLOOKUP(B223,[1]Análisis!$B$3:$F$2141,5,FALSE)</f>
        <v>Key</v>
      </c>
      <c r="F223" s="3">
        <v>0</v>
      </c>
      <c r="G223" s="3">
        <v>15</v>
      </c>
      <c r="H223" s="3">
        <v>7</v>
      </c>
      <c r="I223" s="3">
        <v>12</v>
      </c>
      <c r="J223" s="3">
        <f>VLOOKUP(B223,'Vta + Mov 80'!$A$3:$B$703,2,FALSE)</f>
        <v>6</v>
      </c>
      <c r="K223" s="3">
        <v>9</v>
      </c>
      <c r="L223" s="3">
        <f>VLOOKUP(B223,'Vta + Mov 80'!$A$3:$D$703,4,FALSE)</f>
        <v>3</v>
      </c>
      <c r="M223" s="7">
        <f>+AVERAGE(F223:K223)</f>
        <v>8.1666666666666661</v>
      </c>
      <c r="N223" s="62">
        <f>+COUNTIF(F223:K223,"&gt;0")</f>
        <v>5</v>
      </c>
      <c r="O223" s="62" t="str">
        <f>+IF(N223&gt;=6,"A",IF(N223&gt;=5,"B",IF(N223&gt;=4,"C","F")))</f>
        <v>B</v>
      </c>
      <c r="P223" s="7">
        <v>18</v>
      </c>
      <c r="Q223" s="2">
        <v>0</v>
      </c>
      <c r="R223" s="2">
        <v>11</v>
      </c>
      <c r="S223" s="2">
        <v>11</v>
      </c>
      <c r="T223" s="2">
        <f>+IF(S223&gt;R223,S223,R223)</f>
        <v>11</v>
      </c>
      <c r="U223" s="2" t="e">
        <f>+((P223-T223)/#REF!)*30</f>
        <v>#REF!</v>
      </c>
      <c r="V223" s="2" t="e">
        <f>+((P223-T223+Q223)/#REF!)*30</f>
        <v>#REF!</v>
      </c>
      <c r="W223" s="2">
        <v>0</v>
      </c>
      <c r="X223" s="9"/>
      <c r="Y223" s="11">
        <f>+((P223-T223+Q223+X223)/M223)*30</f>
        <v>25.714285714285715</v>
      </c>
      <c r="Z223" s="5">
        <v>1</v>
      </c>
      <c r="AA223" s="46"/>
      <c r="AB223" s="74">
        <f>VLOOKUP(B223,[2]Hoja1!$A$2:$C$9041,3,FALSE)</f>
        <v>269.83</v>
      </c>
      <c r="AC223" s="76">
        <f>VLOOKUP(B223,'[3]listado de producto'!$A$7:$F$7046,6,FALSE)</f>
        <v>8</v>
      </c>
      <c r="AF223" t="s">
        <v>580</v>
      </c>
      <c r="AG223" s="58">
        <v>300.75</v>
      </c>
      <c r="AH223" s="48">
        <f>+P223*AG223</f>
        <v>5413.5</v>
      </c>
      <c r="AI223" s="48" t="e">
        <f>+AG223*#REF!</f>
        <v>#REF!</v>
      </c>
      <c r="AK223" s="44" t="e">
        <f>+IF(OR(#REF!="A",#REF!="B",#REF!="C",O223="A",O223="B",O223="C"),_xlfn.CEILING.PRECISE(#REF!*0.5,Z223),"0")</f>
        <v>#REF!</v>
      </c>
      <c r="AL223" t="e">
        <f>+AK223*AG223</f>
        <v>#REF!</v>
      </c>
      <c r="AM223" s="51" t="e">
        <f>+IF(OR(#REF!="A",#REF!="B",#REF!="C",O223="A",O223="B",O223="C"),_xlfn.CEILING.PRECISE(#REF!*0.7,Z223),"0")</f>
        <v>#REF!</v>
      </c>
      <c r="AN223" s="48" t="e">
        <f>+AM223*AG223</f>
        <v>#REF!</v>
      </c>
      <c r="AO223" s="44" t="e">
        <f>+IF(OR(#REF!="A",#REF!="B",#REF!="C",O223="A",O223="B",O223="C"),_xlfn.CEILING.PRECISE(#REF!*1,Z223),"0")</f>
        <v>#REF!</v>
      </c>
      <c r="AP223" s="48" t="e">
        <f>+AO223*$AG223</f>
        <v>#REF!</v>
      </c>
      <c r="AQ223" s="48" t="e">
        <f>+IF(OR(#REF!="A",#REF!="B",#REF!="C",O223="A",O223="B",O223="C"),_xlfn.CEILING.PRECISE(#REF!*1.33,Z223),"0")</f>
        <v>#REF!</v>
      </c>
      <c r="AR223" s="48" t="e">
        <f>+AQ223*$AG223</f>
        <v>#REF!</v>
      </c>
      <c r="AS223" s="48" t="e">
        <f>+#REF!*AG223</f>
        <v>#REF!</v>
      </c>
      <c r="AU223" s="52" t="e">
        <f>+AT223*#REF!</f>
        <v>#REF!</v>
      </c>
      <c r="AV223" s="52">
        <f>+AT223*M223</f>
        <v>0</v>
      </c>
      <c r="AW223" t="b">
        <f>+P223&gt;=T223</f>
        <v>1</v>
      </c>
    </row>
    <row r="224" spans="1:52" ht="12.75" customHeight="1" x14ac:dyDescent="0.2">
      <c r="B224" s="79">
        <v>110900</v>
      </c>
      <c r="C224" s="1"/>
      <c r="D224" s="32" t="s">
        <v>449</v>
      </c>
      <c r="E224" s="47" t="str">
        <f>VLOOKUP(B224,[1]Análisis!$B$3:$F$2141,5,FALSE)</f>
        <v>Local</v>
      </c>
      <c r="F224" s="3">
        <v>0</v>
      </c>
      <c r="G224" s="3">
        <v>0</v>
      </c>
      <c r="H224" s="3">
        <v>0</v>
      </c>
      <c r="I224" s="3">
        <v>0</v>
      </c>
      <c r="J224" s="3">
        <f>VLOOKUP(B224,'Vta + Mov 80'!$A$3:$B$703,2,FALSE)</f>
        <v>0</v>
      </c>
      <c r="K224" s="3">
        <v>4</v>
      </c>
      <c r="L224" s="3">
        <f>VLOOKUP(B224,'Vta + Mov 80'!$A$3:$D$703,4,FALSE)</f>
        <v>0</v>
      </c>
      <c r="M224" s="7">
        <f>+AVERAGE(F224:K224)</f>
        <v>0.66666666666666663</v>
      </c>
      <c r="N224" s="62">
        <f>+COUNTIF(F224:K224,"&gt;0")</f>
        <v>1</v>
      </c>
      <c r="O224" s="62" t="str">
        <f>+IF(N224&gt;=6,"A",IF(N224&gt;=5,"B",IF(N224&gt;=4,"C","F")))</f>
        <v>F</v>
      </c>
      <c r="P224" s="7">
        <v>0</v>
      </c>
      <c r="Q224" s="2">
        <v>0</v>
      </c>
      <c r="R224" s="2">
        <v>0</v>
      </c>
      <c r="S224" s="2">
        <v>0</v>
      </c>
      <c r="T224" s="2">
        <f>+IF(S224&gt;R224,S224,R224)</f>
        <v>0</v>
      </c>
      <c r="U224" s="2" t="e">
        <f>+((P224-T224)/#REF!)*30</f>
        <v>#REF!</v>
      </c>
      <c r="V224" s="2" t="e">
        <f>+((P224-T224+Q224)/#REF!)*30</f>
        <v>#REF!</v>
      </c>
      <c r="W224" s="2">
        <v>0</v>
      </c>
      <c r="X224" s="9"/>
      <c r="Y224" s="11">
        <f>+((P224-T224+Q224+X224)/M224)*30</f>
        <v>0</v>
      </c>
      <c r="Z224" s="5" t="e">
        <v>#N/A</v>
      </c>
      <c r="AA224" s="46"/>
      <c r="AB224" s="74">
        <f>VLOOKUP(B224,[2]Hoja1!$A$2:$C$9041,3,FALSE)</f>
        <v>9085.17</v>
      </c>
      <c r="AC224" s="76" t="e">
        <f>VLOOKUP(B224,'[3]listado de producto'!$A$7:$F$7046,6,FALSE)</f>
        <v>#N/A</v>
      </c>
      <c r="AG224" s="58">
        <v>202.25</v>
      </c>
      <c r="AH224" s="48">
        <f>+P224*AG224</f>
        <v>0</v>
      </c>
      <c r="AI224" s="48" t="e">
        <f>+AG224*#REF!</f>
        <v>#REF!</v>
      </c>
      <c r="AK224" s="44" t="e">
        <f>+IF(OR(#REF!="A",#REF!="B",#REF!="C",O224="A",O224="B",O224="C"),_xlfn.CEILING.PRECISE(#REF!*0.5,Z224),"0")</f>
        <v>#REF!</v>
      </c>
      <c r="AL224" t="e">
        <f>+AK224*AG224</f>
        <v>#REF!</v>
      </c>
      <c r="AM224" s="51" t="e">
        <f>+IF(OR(#REF!="A",#REF!="B",#REF!="C",O224="A",O224="B",O224="C"),_xlfn.CEILING.PRECISE(#REF!*0.7,Z224),"0")</f>
        <v>#REF!</v>
      </c>
      <c r="AN224" s="48" t="e">
        <f>+AM224*AG224</f>
        <v>#REF!</v>
      </c>
      <c r="AO224" s="44" t="e">
        <f>+IF(OR(#REF!="A",#REF!="B",#REF!="C",O224="A",O224="B",O224="C"),_xlfn.CEILING.PRECISE(#REF!*1,Z224),"0")</f>
        <v>#REF!</v>
      </c>
      <c r="AP224" s="48" t="e">
        <f>+AO224*$AG224</f>
        <v>#REF!</v>
      </c>
      <c r="AQ224" s="48" t="e">
        <f>+IF(OR(#REF!="A",#REF!="B",#REF!="C",O224="A",O224="B",O224="C"),_xlfn.CEILING.PRECISE(#REF!*1.33,Z224),"0")</f>
        <v>#REF!</v>
      </c>
      <c r="AR224" s="48" t="e">
        <f>+AQ224*$AG224</f>
        <v>#REF!</v>
      </c>
      <c r="AS224" s="48" t="e">
        <f>+#REF!*AG224</f>
        <v>#REF!</v>
      </c>
      <c r="AT224" s="58">
        <v>22.5</v>
      </c>
      <c r="AU224" s="52" t="e">
        <f>+AT224*#REF!</f>
        <v>#REF!</v>
      </c>
      <c r="AV224" s="52">
        <f>+AT224*M224</f>
        <v>15</v>
      </c>
      <c r="AW224" t="b">
        <f>+P224&gt;=T224</f>
        <v>1</v>
      </c>
      <c r="AX224" s="78">
        <f>X224*AB224</f>
        <v>0</v>
      </c>
    </row>
    <row r="225" spans="1:52" ht="12.75" customHeight="1" x14ac:dyDescent="0.2">
      <c r="B225" s="79">
        <v>934</v>
      </c>
      <c r="C225" s="1"/>
      <c r="D225" s="32" t="s">
        <v>59</v>
      </c>
      <c r="E225" s="47" t="str">
        <f>VLOOKUP(B225,[1]Análisis!$B$3:$F$2141,5,FALSE)</f>
        <v>Key</v>
      </c>
      <c r="F225" s="3">
        <v>21</v>
      </c>
      <c r="G225" s="3">
        <v>6</v>
      </c>
      <c r="H225" s="3">
        <v>9</v>
      </c>
      <c r="I225" s="3">
        <v>11</v>
      </c>
      <c r="J225" s="3">
        <f>VLOOKUP(B225,'Vta + Mov 80'!$A$3:$B$703,2,FALSE)</f>
        <v>16</v>
      </c>
      <c r="K225" s="3">
        <v>9</v>
      </c>
      <c r="L225" s="3">
        <f>VLOOKUP(B225,'Vta + Mov 80'!$A$3:$D$703,4,FALSE)</f>
        <v>3</v>
      </c>
      <c r="M225" s="7">
        <f>+AVERAGE(F225:K225)</f>
        <v>12</v>
      </c>
      <c r="N225" s="62">
        <f>+COUNTIF(F225:K225,"&gt;0")</f>
        <v>6</v>
      </c>
      <c r="O225" s="62" t="str">
        <f>+IF(N225&gt;=6,"A",IF(N225&gt;=5,"B",IF(N225&gt;=4,"C","F")))</f>
        <v>A</v>
      </c>
      <c r="P225" s="7">
        <v>8</v>
      </c>
      <c r="Q225" s="2">
        <v>1</v>
      </c>
      <c r="R225" s="2">
        <v>0</v>
      </c>
      <c r="S225" s="2">
        <v>0</v>
      </c>
      <c r="T225" s="2">
        <f>+IF(S225&gt;R225,S225,R225)</f>
        <v>0</v>
      </c>
      <c r="U225" s="2" t="e">
        <f>+((P225-T225)/#REF!)*30</f>
        <v>#REF!</v>
      </c>
      <c r="V225" s="2" t="e">
        <f>+((P225-T225+Q225)/#REF!)*30</f>
        <v>#REF!</v>
      </c>
      <c r="W225" s="2">
        <v>0</v>
      </c>
      <c r="X225" s="9">
        <v>1</v>
      </c>
      <c r="Y225" s="11">
        <f>+((P225-T225+Q225+X225)/M225)*30</f>
        <v>25</v>
      </c>
      <c r="Z225" s="5">
        <v>1</v>
      </c>
      <c r="AA225" s="46"/>
      <c r="AB225" s="74">
        <f>VLOOKUP(B225,[2]Hoja1!$A$2:$C$9041,3,FALSE)</f>
        <v>591.19000000000005</v>
      </c>
      <c r="AC225" s="76">
        <f>VLOOKUP(B225,'[3]listado de producto'!$A$7:$F$7046,6,FALSE)</f>
        <v>8</v>
      </c>
      <c r="AG225" s="58">
        <v>600.9</v>
      </c>
      <c r="AH225" s="48">
        <f>+P225*AG225</f>
        <v>4807.2</v>
      </c>
      <c r="AI225" s="48" t="e">
        <f>+AG225*#REF!</f>
        <v>#REF!</v>
      </c>
      <c r="AK225" s="44" t="e">
        <f>+IF(OR(#REF!="A",#REF!="B",#REF!="C",O225="A",O225="B",O225="C"),_xlfn.CEILING.PRECISE(#REF!*0.5,Z225),"0")</f>
        <v>#REF!</v>
      </c>
      <c r="AL225" t="e">
        <f>+AK225*AG225</f>
        <v>#REF!</v>
      </c>
      <c r="AM225" s="51" t="e">
        <f>+IF(OR(#REF!="A",#REF!="B",#REF!="C",O225="A",O225="B",O225="C"),_xlfn.CEILING.PRECISE(#REF!*0.7,Z225),"0")</f>
        <v>#REF!</v>
      </c>
      <c r="AN225" s="48" t="e">
        <f>+AM225*AG225</f>
        <v>#REF!</v>
      </c>
      <c r="AO225" s="44" t="e">
        <f>+IF(OR(#REF!="A",#REF!="B",#REF!="C",O225="A",O225="B",O225="C"),_xlfn.CEILING.PRECISE(#REF!*1,Z225),"0")</f>
        <v>#REF!</v>
      </c>
      <c r="AP225" s="48" t="e">
        <f>+AO225*$AG225</f>
        <v>#REF!</v>
      </c>
      <c r="AQ225" s="48" t="e">
        <f>+IF(OR(#REF!="A",#REF!="B",#REF!="C",O225="A",O225="B",O225="C"),_xlfn.CEILING.PRECISE(#REF!*1.33,Z225),"0")</f>
        <v>#REF!</v>
      </c>
      <c r="AR225" s="48" t="e">
        <f>+AQ225*$AG225</f>
        <v>#REF!</v>
      </c>
      <c r="AS225" s="48" t="e">
        <f>+#REF!*AG225</f>
        <v>#REF!</v>
      </c>
      <c r="AU225" s="52" t="e">
        <f>+AT225*#REF!</f>
        <v>#REF!</v>
      </c>
      <c r="AV225" s="52">
        <f>+AT225*M225</f>
        <v>0</v>
      </c>
      <c r="AW225" t="b">
        <f>+P225&gt;=T225</f>
        <v>1</v>
      </c>
      <c r="AZ225" s="49">
        <f>VLOOKUP(B225,'[4]OrdenCompra (51)'!$A$2:$K$78,11,FALSE)</f>
        <v>1</v>
      </c>
    </row>
    <row r="226" spans="1:52" ht="12.75" customHeight="1" x14ac:dyDescent="0.2">
      <c r="B226" s="81">
        <v>5654</v>
      </c>
      <c r="C226" s="1"/>
      <c r="D226" s="32" t="s">
        <v>714</v>
      </c>
      <c r="E226" s="47" t="str">
        <f>VLOOKUP(B226,[1]Análisis!$B$3:$F$2141,5,FALSE)</f>
        <v>Key</v>
      </c>
      <c r="F226" s="3">
        <v>21</v>
      </c>
      <c r="G226" s="3">
        <v>5</v>
      </c>
      <c r="H226" s="3">
        <v>29</v>
      </c>
      <c r="I226" s="3">
        <v>12</v>
      </c>
      <c r="J226" s="3">
        <f>VLOOKUP(B226,'Vta + Mov 80'!$A$3:$B$703,2,FALSE)</f>
        <v>15</v>
      </c>
      <c r="K226" s="3">
        <v>13</v>
      </c>
      <c r="L226" s="3">
        <f>VLOOKUP(B226,'Vta + Mov 80'!$A$3:$D$703,4,FALSE)</f>
        <v>8</v>
      </c>
      <c r="M226" s="7">
        <f>+AVERAGE(F226:K226)</f>
        <v>15.833333333333334</v>
      </c>
      <c r="N226" s="62">
        <f>+COUNTIF(F226:K226,"&gt;0")</f>
        <v>6</v>
      </c>
      <c r="O226" s="62" t="str">
        <f>+IF(N226&gt;=6,"A",IF(N226&gt;=5,"B",IF(N226&gt;=4,"C","F")))</f>
        <v>A</v>
      </c>
      <c r="P226" s="7">
        <v>11</v>
      </c>
      <c r="Q226" s="2">
        <v>1</v>
      </c>
      <c r="R226" s="2">
        <v>0</v>
      </c>
      <c r="S226" s="2">
        <v>0</v>
      </c>
      <c r="T226" s="2">
        <f>+IF(S226&gt;R226,S226,R226)</f>
        <v>0</v>
      </c>
      <c r="U226" s="2" t="e">
        <f>+((P226-T226)/#REF!)*30</f>
        <v>#REF!</v>
      </c>
      <c r="V226" s="2" t="e">
        <f>+((P226-T226+Q226)/#REF!)*30</f>
        <v>#REF!</v>
      </c>
      <c r="W226" s="2">
        <v>0</v>
      </c>
      <c r="X226" s="9">
        <v>1</v>
      </c>
      <c r="Y226" s="11">
        <f>+((P226-T226+Q226+X226)/M226)*30</f>
        <v>24.631578947368421</v>
      </c>
      <c r="Z226" s="5">
        <v>1</v>
      </c>
      <c r="AA226" s="46"/>
      <c r="AB226" s="74">
        <f>VLOOKUP(B226,[2]Hoja1!$A$2:$C$9041,3,FALSE)</f>
        <v>358.75</v>
      </c>
      <c r="AC226" s="76">
        <v>8</v>
      </c>
      <c r="AG226" s="58">
        <v>1</v>
      </c>
      <c r="AH226" s="48">
        <f>+P226*AG226</f>
        <v>11</v>
      </c>
      <c r="AI226" s="48" t="e">
        <f>+AG226*#REF!</f>
        <v>#REF!</v>
      </c>
      <c r="AK226" s="44" t="e">
        <f>+IF(OR(#REF!="A",#REF!="B",#REF!="C",O226="A",O226="B",O226="C"),_xlfn.CEILING.PRECISE(#REF!*0.5,Z226),"0")</f>
        <v>#REF!</v>
      </c>
      <c r="AL226" t="e">
        <f>+AK226*AG226</f>
        <v>#REF!</v>
      </c>
      <c r="AM226" s="51" t="e">
        <f>+IF(OR(#REF!="A",#REF!="B",#REF!="C",O226="A",O226="B",O226="C"),_xlfn.CEILING.PRECISE(#REF!*0.7,Z226),"0")</f>
        <v>#REF!</v>
      </c>
      <c r="AN226" s="48" t="e">
        <f>+AM226*AG226</f>
        <v>#REF!</v>
      </c>
      <c r="AO226" s="44" t="e">
        <f>+IF(OR(#REF!="A",#REF!="B",#REF!="C",O226="A",O226="B",O226="C"),_xlfn.CEILING.PRECISE(#REF!*1,Z226),"0")</f>
        <v>#REF!</v>
      </c>
      <c r="AP226" s="48" t="e">
        <f>+AO226*$AG226</f>
        <v>#REF!</v>
      </c>
      <c r="AQ226" s="48" t="e">
        <f>+IF(OR(#REF!="A",#REF!="B",#REF!="C",O226="A",O226="B",O226="C"),_xlfn.CEILING.PRECISE(#REF!*1.33,Z226),"0")</f>
        <v>#REF!</v>
      </c>
      <c r="AR226" s="48" t="e">
        <f>+AQ226*$AG226</f>
        <v>#REF!</v>
      </c>
      <c r="AS226" s="48" t="e">
        <f>+#REF!*AG226</f>
        <v>#REF!</v>
      </c>
      <c r="AU226" s="52"/>
      <c r="AV226" s="52"/>
      <c r="AW226" t="b">
        <f>+P226&gt;=T226</f>
        <v>1</v>
      </c>
      <c r="AZ226" s="49" t="e">
        <f>VLOOKUP(B226,'[4]OrdenCompra (51)'!$A$2:$K$78,11,FALSE)</f>
        <v>#N/A</v>
      </c>
    </row>
    <row r="227" spans="1:52" ht="12.75" customHeight="1" x14ac:dyDescent="0.2">
      <c r="B227" s="79">
        <v>28</v>
      </c>
      <c r="C227" s="1"/>
      <c r="D227" s="32" t="s">
        <v>2</v>
      </c>
      <c r="E227" s="47" t="str">
        <f>VLOOKUP(B227,[1]Análisis!$B$3:$F$2141,5,FALSE)</f>
        <v>Key</v>
      </c>
      <c r="F227" s="3">
        <v>127</v>
      </c>
      <c r="G227" s="3">
        <v>44</v>
      </c>
      <c r="H227" s="3">
        <v>125</v>
      </c>
      <c r="I227" s="3">
        <v>152</v>
      </c>
      <c r="J227" s="3">
        <f>VLOOKUP(B227,'Vta + Mov 80'!$A$3:$B$703,2,FALSE)</f>
        <v>128</v>
      </c>
      <c r="K227" s="3">
        <v>95</v>
      </c>
      <c r="L227" s="3">
        <f>VLOOKUP(B227,'Vta + Mov 80'!$A$3:$D$703,4,FALSE)</f>
        <v>58</v>
      </c>
      <c r="M227" s="7">
        <f>+AVERAGE(F227:K227)</f>
        <v>111.83333333333333</v>
      </c>
      <c r="N227" s="62">
        <f>+COUNTIF(F227:K227,"&gt;0")</f>
        <v>6</v>
      </c>
      <c r="O227" s="62" t="str">
        <f>+IF(N227&gt;=6,"A",IF(N227&gt;=5,"B",IF(N227&gt;=4,"C","F")))</f>
        <v>A</v>
      </c>
      <c r="P227" s="7">
        <v>73</v>
      </c>
      <c r="Q227" s="2">
        <v>12</v>
      </c>
      <c r="R227" s="2">
        <v>0</v>
      </c>
      <c r="S227" s="2">
        <v>0</v>
      </c>
      <c r="T227" s="2">
        <f>+IF(S227&gt;R227,S227,R227)</f>
        <v>0</v>
      </c>
      <c r="U227" s="2" t="e">
        <f>+((P227-T227)/#REF!)*30</f>
        <v>#REF!</v>
      </c>
      <c r="V227" s="2" t="e">
        <f>+((P227-T227+Q227)/#REF!)*30</f>
        <v>#REF!</v>
      </c>
      <c r="W227" s="2">
        <v>0</v>
      </c>
      <c r="X227" s="9">
        <v>8</v>
      </c>
      <c r="Y227" s="11">
        <f>+((P227-T227+Q227+X227)/M227)*30</f>
        <v>24.947839046199704</v>
      </c>
      <c r="Z227" s="5">
        <v>4</v>
      </c>
      <c r="AA227" s="46"/>
      <c r="AB227" s="74">
        <f>VLOOKUP(B227,[2]Hoja1!$A$2:$C$9041,3,FALSE)</f>
        <v>71.77</v>
      </c>
      <c r="AC227" s="76">
        <f>VLOOKUP(B227,'[3]listado de producto'!$A$7:$F$7046,6,FALSE)</f>
        <v>8</v>
      </c>
      <c r="AG227" s="58">
        <v>62.77</v>
      </c>
      <c r="AH227" s="48">
        <f>+P227*AG227</f>
        <v>4582.21</v>
      </c>
      <c r="AI227" s="48" t="e">
        <f>+AG227*#REF!</f>
        <v>#REF!</v>
      </c>
      <c r="AK227" s="44" t="e">
        <f>+IF(OR(#REF!="A",#REF!="B",#REF!="C",O227="A",O227="B",O227="C"),_xlfn.CEILING.PRECISE(#REF!*0.5,Z227),"0")</f>
        <v>#REF!</v>
      </c>
      <c r="AL227" t="e">
        <f>+AK227*AG227</f>
        <v>#REF!</v>
      </c>
      <c r="AM227" s="51" t="e">
        <f>+IF(OR(#REF!="A",#REF!="B",#REF!="C",O227="A",O227="B",O227="C"),_xlfn.CEILING.PRECISE(#REF!*0.7,Z227),"0")</f>
        <v>#REF!</v>
      </c>
      <c r="AN227" s="48" t="e">
        <f>+AM227*AG227</f>
        <v>#REF!</v>
      </c>
      <c r="AO227" s="44" t="e">
        <f>+IF(OR(#REF!="A",#REF!="B",#REF!="C",O227="A",O227="B",O227="C"),_xlfn.CEILING.PRECISE(#REF!*1,Z227),"0")</f>
        <v>#REF!</v>
      </c>
      <c r="AP227" s="48" t="e">
        <f>+AO227*$AG227</f>
        <v>#REF!</v>
      </c>
      <c r="AQ227" s="48" t="e">
        <f>+IF(OR(#REF!="A",#REF!="B",#REF!="C",O227="A",O227="B",O227="C"),_xlfn.CEILING.PRECISE(#REF!*1.33,Z227),"0")</f>
        <v>#REF!</v>
      </c>
      <c r="AR227" s="48" t="e">
        <f>+AQ227*$AG227</f>
        <v>#REF!</v>
      </c>
      <c r="AS227" s="48" t="e">
        <f>+#REF!*AG227</f>
        <v>#REF!</v>
      </c>
      <c r="AU227" s="52" t="e">
        <f>+AT227*#REF!</f>
        <v>#REF!</v>
      </c>
      <c r="AV227" s="52">
        <f>+AT227*M227</f>
        <v>0</v>
      </c>
      <c r="AW227" t="b">
        <f>+P227&gt;=T227</f>
        <v>1</v>
      </c>
      <c r="AZ227" s="49">
        <f>VLOOKUP(B227,'[4]OrdenCompra (51)'!$A$2:$K$78,11,FALSE)</f>
        <v>12</v>
      </c>
    </row>
    <row r="228" spans="1:52" ht="12.75" customHeight="1" x14ac:dyDescent="0.2">
      <c r="B228" s="79">
        <v>6369</v>
      </c>
      <c r="C228" s="1"/>
      <c r="D228" s="32" t="s">
        <v>291</v>
      </c>
      <c r="E228" s="47" t="str">
        <f>VLOOKUP(B228,[1]Análisis!$B$3:$F$2141,5,FALSE)</f>
        <v>Key</v>
      </c>
      <c r="F228" s="3">
        <v>65</v>
      </c>
      <c r="G228" s="3">
        <v>60</v>
      </c>
      <c r="H228" s="3">
        <v>53</v>
      </c>
      <c r="I228" s="3">
        <v>66</v>
      </c>
      <c r="J228" s="3">
        <f>VLOOKUP(B228,'Vta + Mov 80'!$A$3:$B$703,2,FALSE)</f>
        <v>62</v>
      </c>
      <c r="K228" s="3">
        <v>39</v>
      </c>
      <c r="L228" s="3">
        <f>VLOOKUP(B228,'Vta + Mov 80'!$A$3:$D$703,4,FALSE)</f>
        <v>35</v>
      </c>
      <c r="M228" s="7">
        <f>+AVERAGE(F228:K228)</f>
        <v>57.5</v>
      </c>
      <c r="N228" s="62">
        <f>+COUNTIF(F228:K228,"&gt;0")</f>
        <v>6</v>
      </c>
      <c r="O228" s="62" t="str">
        <f>+IF(N228&gt;=6,"A",IF(N228&gt;=5,"B",IF(N228&gt;=4,"C","F")))</f>
        <v>A</v>
      </c>
      <c r="P228" s="7">
        <v>34</v>
      </c>
      <c r="Q228" s="2">
        <v>24</v>
      </c>
      <c r="R228" s="2">
        <v>14</v>
      </c>
      <c r="S228" s="2">
        <v>14</v>
      </c>
      <c r="T228" s="2">
        <f>+IF(S228&gt;R228,S228,R228)</f>
        <v>14</v>
      </c>
      <c r="U228" s="2" t="e">
        <f>+((P228-T228)/#REF!)*30</f>
        <v>#REF!</v>
      </c>
      <c r="V228" s="2" t="e">
        <f>+((P228-T228+Q228)/#REF!)*30</f>
        <v>#REF!</v>
      </c>
      <c r="W228" s="2">
        <v>0</v>
      </c>
      <c r="X228" s="9">
        <v>3</v>
      </c>
      <c r="Y228" s="11">
        <f>+((P228-T228+Q228+X228)/M228)*30</f>
        <v>24.521739130434785</v>
      </c>
      <c r="Z228" s="5">
        <v>1</v>
      </c>
      <c r="AA228" s="46"/>
      <c r="AB228" s="74">
        <f>VLOOKUP(B228,[2]Hoja1!$A$2:$C$9041,3,FALSE)</f>
        <v>319.04000000000002</v>
      </c>
      <c r="AC228" s="76">
        <f>VLOOKUP(B228,'[3]listado de producto'!$A$7:$F$7046,6,FALSE)</f>
        <v>8</v>
      </c>
      <c r="AG228" s="58">
        <v>5748</v>
      </c>
      <c r="AH228" s="48">
        <f>+P228*AG228</f>
        <v>195432</v>
      </c>
      <c r="AI228" s="48" t="e">
        <f>+AG228*#REF!</f>
        <v>#REF!</v>
      </c>
      <c r="AK228" s="44" t="e">
        <f>+IF(OR(#REF!="A",#REF!="B",#REF!="C",O228="A",O228="B",O228="C"),_xlfn.CEILING.PRECISE(#REF!*0.5,Z228),"0")</f>
        <v>#REF!</v>
      </c>
      <c r="AL228" t="e">
        <f>+AK228*AG228</f>
        <v>#REF!</v>
      </c>
      <c r="AM228" s="51" t="e">
        <f>+IF(OR(#REF!="A",#REF!="B",#REF!="C",O228="A",O228="B",O228="C"),_xlfn.CEILING.PRECISE(#REF!*0.7,Z228),"0")</f>
        <v>#REF!</v>
      </c>
      <c r="AN228" s="48" t="e">
        <f>+AM228*AG228</f>
        <v>#REF!</v>
      </c>
      <c r="AO228" s="44" t="e">
        <f>+IF(OR(#REF!="A",#REF!="B",#REF!="C",O228="A",O228="B",O228="C"),_xlfn.CEILING.PRECISE(#REF!*1,Z228),"0")</f>
        <v>#REF!</v>
      </c>
      <c r="AP228" s="48" t="e">
        <f>+AO228*$AG228</f>
        <v>#REF!</v>
      </c>
      <c r="AQ228" s="48" t="e">
        <f>+IF(OR(#REF!="A",#REF!="B",#REF!="C",O228="A",O228="B",O228="C"),_xlfn.CEILING.PRECISE(#REF!*1.33,Z228),"0")</f>
        <v>#REF!</v>
      </c>
      <c r="AR228" s="48" t="e">
        <f>+AQ228*$AG228</f>
        <v>#REF!</v>
      </c>
      <c r="AS228" s="48" t="e">
        <f>+#REF!*AG228</f>
        <v>#REF!</v>
      </c>
      <c r="AU228" s="52" t="e">
        <f>+AT228*#REF!</f>
        <v>#REF!</v>
      </c>
      <c r="AV228" s="52">
        <f>+AT228*M228</f>
        <v>0</v>
      </c>
      <c r="AW228" t="b">
        <f>+P228&gt;=T228</f>
        <v>1</v>
      </c>
      <c r="AZ228" s="49">
        <f>VLOOKUP(B228,'[4]OrdenCompra (51)'!$A$2:$K$78,11,FALSE)</f>
        <v>24</v>
      </c>
    </row>
    <row r="229" spans="1:52" ht="12.75" customHeight="1" x14ac:dyDescent="0.2">
      <c r="A229" s="53" t="s">
        <v>670</v>
      </c>
      <c r="B229" s="79">
        <v>110937</v>
      </c>
      <c r="C229" s="1"/>
      <c r="D229" s="32" t="s">
        <v>769</v>
      </c>
      <c r="E229" s="47" t="str">
        <f>VLOOKUP(B229,[1]Análisis!$B$3:$F$2141,5,FALSE)</f>
        <v>Local</v>
      </c>
      <c r="F229" s="3">
        <v>10</v>
      </c>
      <c r="G229" s="3">
        <v>0</v>
      </c>
      <c r="H229" s="3">
        <v>0</v>
      </c>
      <c r="I229" s="3">
        <v>0</v>
      </c>
      <c r="J229" s="3">
        <f>VLOOKUP(B229,'Vta + Mov 80'!$A$3:$B$703,2,FALSE)</f>
        <v>0</v>
      </c>
      <c r="K229" s="3">
        <v>0</v>
      </c>
      <c r="L229" s="3">
        <f>VLOOKUP(B229,'Vta + Mov 80'!$A$3:$D$703,4,FALSE)</f>
        <v>0</v>
      </c>
      <c r="M229" s="7">
        <f>+AVERAGE(F229:K229)</f>
        <v>1.6666666666666667</v>
      </c>
      <c r="N229" s="62">
        <f>+COUNTIF(F229:K229,"&gt;0")</f>
        <v>1</v>
      </c>
      <c r="O229" s="62" t="str">
        <f>+IF(N229&gt;=6,"A",IF(N229&gt;=5,"B",IF(N229&gt;=4,"C","F")))</f>
        <v>F</v>
      </c>
      <c r="P229" s="7">
        <v>0</v>
      </c>
      <c r="Q229" s="2">
        <v>0</v>
      </c>
      <c r="R229" s="2">
        <v>0</v>
      </c>
      <c r="S229" s="2">
        <v>0</v>
      </c>
      <c r="T229" s="2">
        <f>+IF(S229&gt;R229,S229,R229)</f>
        <v>0</v>
      </c>
      <c r="U229" s="2" t="e">
        <f>+((P229-T229)/#REF!)*30</f>
        <v>#REF!</v>
      </c>
      <c r="V229" s="2" t="e">
        <f>+((P229-T229+Q229)/#REF!)*30</f>
        <v>#REF!</v>
      </c>
      <c r="W229" s="2">
        <v>0</v>
      </c>
      <c r="X229" s="9"/>
      <c r="Y229" s="11">
        <f>+((P229-T229+Q229+X229)/M229)*30</f>
        <v>0</v>
      </c>
      <c r="Z229" s="5" t="e">
        <v>#N/A</v>
      </c>
      <c r="AA229" s="46"/>
      <c r="AB229" s="74">
        <f>VLOOKUP(B229,[2]Hoja1!$A$2:$C$9041,3,FALSE)</f>
        <v>295.07998657226602</v>
      </c>
      <c r="AC229" s="76" t="e">
        <f>VLOOKUP(B229,'[3]listado de producto'!$A$7:$F$7046,6,FALSE)</f>
        <v>#N/A</v>
      </c>
      <c r="AG229" s="58">
        <v>10.48</v>
      </c>
      <c r="AH229" s="48">
        <f>+P229*AG229</f>
        <v>0</v>
      </c>
      <c r="AI229" s="48" t="e">
        <f>+AG229*#REF!</f>
        <v>#REF!</v>
      </c>
      <c r="AK229" s="44" t="e">
        <f>+IF(OR(#REF!="A",#REF!="B",#REF!="C",O229="A",O229="B",O229="C"),_xlfn.CEILING.PRECISE(#REF!*0.5,Z229),"0")</f>
        <v>#REF!</v>
      </c>
      <c r="AL229" t="e">
        <f>+AK229*AG229</f>
        <v>#REF!</v>
      </c>
      <c r="AM229" s="51" t="e">
        <f>+IF(OR(#REF!="A",#REF!="B",#REF!="C",O229="A",O229="B",O229="C"),_xlfn.CEILING.PRECISE(#REF!*0.7,Z229),"0")</f>
        <v>#REF!</v>
      </c>
      <c r="AN229" s="48" t="e">
        <f>+AM229*AG229</f>
        <v>#REF!</v>
      </c>
      <c r="AO229" s="44" t="e">
        <f>+IF(OR(#REF!="A",#REF!="B",#REF!="C",O229="A",O229="B",O229="C"),_xlfn.CEILING.PRECISE(#REF!*1,Z229),"0")</f>
        <v>#REF!</v>
      </c>
      <c r="AP229" s="48" t="e">
        <f>+AO229*$AG229</f>
        <v>#REF!</v>
      </c>
      <c r="AQ229" s="48" t="e">
        <f>+IF(OR(#REF!="A",#REF!="B",#REF!="C",O229="A",O229="B",O229="C"),_xlfn.CEILING.PRECISE(#REF!*1.33,Z229),"0")</f>
        <v>#REF!</v>
      </c>
      <c r="AR229" s="48" t="e">
        <f>+AQ229*$AG229</f>
        <v>#REF!</v>
      </c>
      <c r="AS229" s="48" t="e">
        <f>+#REF!*AG229</f>
        <v>#REF!</v>
      </c>
      <c r="AU229" s="52"/>
      <c r="AV229" s="52"/>
      <c r="AW229" t="b">
        <f>+P229&gt;=T229</f>
        <v>1</v>
      </c>
    </row>
    <row r="230" spans="1:52" ht="12.75" customHeight="1" x14ac:dyDescent="0.2">
      <c r="B230" s="79">
        <v>4849</v>
      </c>
      <c r="C230" s="1"/>
      <c r="D230" s="32" t="s">
        <v>237</v>
      </c>
      <c r="E230" s="47" t="str">
        <f>VLOOKUP(B230,[1]Análisis!$B$3:$F$2141,5,FALSE)</f>
        <v>Key</v>
      </c>
      <c r="F230" s="3">
        <v>10</v>
      </c>
      <c r="G230" s="3">
        <v>0</v>
      </c>
      <c r="H230" s="3">
        <v>5</v>
      </c>
      <c r="I230" s="3">
        <v>10</v>
      </c>
      <c r="J230" s="3">
        <f>VLOOKUP(B230,'Vta + Mov 80'!$A$3:$B$703,2,FALSE)</f>
        <v>20</v>
      </c>
      <c r="K230" s="3">
        <v>0</v>
      </c>
      <c r="L230" s="3">
        <f>VLOOKUP(B230,'Vta + Mov 80'!$A$3:$D$703,4,FALSE)</f>
        <v>2</v>
      </c>
      <c r="M230" s="7">
        <f>+AVERAGE(F230:K230)</f>
        <v>7.5</v>
      </c>
      <c r="N230" s="62">
        <f>+COUNTIF(F230:K230,"&gt;0")</f>
        <v>4</v>
      </c>
      <c r="O230" s="62" t="str">
        <f>+IF(N230&gt;=6,"A",IF(N230&gt;=5,"B",IF(N230&gt;=4,"C","F")))</f>
        <v>C</v>
      </c>
      <c r="P230" s="7">
        <v>8</v>
      </c>
      <c r="Q230" s="2">
        <v>0</v>
      </c>
      <c r="R230" s="2">
        <v>0</v>
      </c>
      <c r="S230" s="2">
        <v>0</v>
      </c>
      <c r="T230" s="2">
        <f>+IF(S230&gt;R230,S230,R230)</f>
        <v>0</v>
      </c>
      <c r="U230" s="2" t="e">
        <f>+((P230-T230)/#REF!)*30</f>
        <v>#REF!</v>
      </c>
      <c r="V230" s="2" t="e">
        <f>+((P230-T230+Q230)/#REF!)*30</f>
        <v>#REF!</v>
      </c>
      <c r="W230" s="2">
        <v>0</v>
      </c>
      <c r="X230" s="9"/>
      <c r="Y230" s="11">
        <f>+((P230-T230+Q230+X230)/M230)*30</f>
        <v>32</v>
      </c>
      <c r="Z230" s="5">
        <v>24</v>
      </c>
      <c r="AA230" s="46"/>
      <c r="AB230" s="74">
        <f>VLOOKUP(B230,[2]Hoja1!$A$2:$C$9041,3,FALSE)</f>
        <v>22.23</v>
      </c>
      <c r="AC230" s="76">
        <f>VLOOKUP(B230,'[3]listado de producto'!$A$7:$F$7046,6,FALSE)</f>
        <v>8</v>
      </c>
      <c r="AG230" s="58">
        <v>36.430000305175803</v>
      </c>
      <c r="AH230" s="48">
        <f>+P230*AG230</f>
        <v>291.44000244140642</v>
      </c>
      <c r="AI230" s="48" t="e">
        <f>+AG230*#REF!</f>
        <v>#REF!</v>
      </c>
      <c r="AK230" s="44" t="e">
        <f>+IF(OR(#REF!="A",#REF!="B",#REF!="C",O230="A",O230="B",O230="C"),_xlfn.CEILING.PRECISE(#REF!*0.5,Z230),"0")</f>
        <v>#REF!</v>
      </c>
      <c r="AL230" t="e">
        <f>+AK230*AG230</f>
        <v>#REF!</v>
      </c>
      <c r="AM230" s="51" t="e">
        <f>+IF(OR(#REF!="A",#REF!="B",#REF!="C",O230="A",O230="B",O230="C"),_xlfn.CEILING.PRECISE(#REF!*0.7,Z230),"0")</f>
        <v>#REF!</v>
      </c>
      <c r="AN230" s="48" t="e">
        <f>+AM230*AG230</f>
        <v>#REF!</v>
      </c>
      <c r="AO230" s="44" t="e">
        <f>+IF(OR(#REF!="A",#REF!="B",#REF!="C",O230="A",O230="B",O230="C"),_xlfn.CEILING.PRECISE(#REF!*1,Z230),"0")</f>
        <v>#REF!</v>
      </c>
      <c r="AP230" s="48" t="e">
        <f>+AO230*$AG230</f>
        <v>#REF!</v>
      </c>
      <c r="AQ230" s="48" t="e">
        <f>+IF(OR(#REF!="A",#REF!="B",#REF!="C",O230="A",O230="B",O230="C"),_xlfn.CEILING.PRECISE(#REF!*1.33,Z230),"0")</f>
        <v>#REF!</v>
      </c>
      <c r="AR230" s="48" t="e">
        <f>+AQ230*$AG230</f>
        <v>#REF!</v>
      </c>
      <c r="AS230" s="48" t="e">
        <f>+#REF!*AG230</f>
        <v>#REF!</v>
      </c>
      <c r="AU230" s="52"/>
      <c r="AV230" s="52"/>
      <c r="AW230" t="b">
        <f>+P230&gt;=T230</f>
        <v>1</v>
      </c>
    </row>
    <row r="231" spans="1:52" ht="12.75" customHeight="1" x14ac:dyDescent="0.2">
      <c r="B231" s="79">
        <v>110951</v>
      </c>
      <c r="C231" s="1"/>
      <c r="D231" s="32" t="s">
        <v>750</v>
      </c>
      <c r="E231" s="47" t="str">
        <f>VLOOKUP(B231,[1]Análisis!$B$3:$F$2141,5,FALSE)</f>
        <v>Local</v>
      </c>
      <c r="F231" s="3">
        <v>0</v>
      </c>
      <c r="G231" s="3">
        <v>5</v>
      </c>
      <c r="H231" s="3">
        <v>0</v>
      </c>
      <c r="I231" s="3">
        <v>0</v>
      </c>
      <c r="J231" s="3">
        <f>VLOOKUP(B231,'Vta + Mov 80'!$A$3:$B$703,2,FALSE)</f>
        <v>0</v>
      </c>
      <c r="K231" s="3">
        <v>0</v>
      </c>
      <c r="L231" s="3">
        <f>VLOOKUP(B231,'Vta + Mov 80'!$A$3:$D$703,4,FALSE)</f>
        <v>0</v>
      </c>
      <c r="M231" s="7">
        <f>+AVERAGE(F231:K231)</f>
        <v>0.83333333333333337</v>
      </c>
      <c r="N231" s="62">
        <f>+COUNTIF(F231:K231,"&gt;0")</f>
        <v>1</v>
      </c>
      <c r="O231" s="62" t="str">
        <f>+IF(N231&gt;=6,"A",IF(N231&gt;=5,"B",IF(N231&gt;=4,"C","F")))</f>
        <v>F</v>
      </c>
      <c r="P231" s="7">
        <v>0</v>
      </c>
      <c r="Q231" s="2">
        <v>0</v>
      </c>
      <c r="R231" s="2">
        <v>0</v>
      </c>
      <c r="S231" s="2">
        <v>0</v>
      </c>
      <c r="T231" s="2">
        <f>+IF(S231&gt;R231,S231,R231)</f>
        <v>0</v>
      </c>
      <c r="U231" s="2" t="e">
        <f>+((P231-T231)/#REF!)*30</f>
        <v>#REF!</v>
      </c>
      <c r="V231" s="2" t="e">
        <f>+((P231-T231+Q231)/#REF!)*30</f>
        <v>#REF!</v>
      </c>
      <c r="W231" s="2">
        <v>0</v>
      </c>
      <c r="X231" s="9"/>
      <c r="Y231" s="11">
        <f>+((P231-T231+Q231+X231)/M231)*30</f>
        <v>0</v>
      </c>
      <c r="Z231" s="5" t="e">
        <v>#N/A</v>
      </c>
      <c r="AA231" s="46"/>
      <c r="AB231" s="74">
        <f>VLOOKUP(B231,[2]Hoja1!$A$2:$C$9041,3,FALSE)</f>
        <v>45.5</v>
      </c>
      <c r="AC231" s="76" t="e">
        <f>VLOOKUP(B231,'[3]listado de producto'!$A$7:$F$7046,6,FALSE)</f>
        <v>#N/A</v>
      </c>
      <c r="AG231" s="58">
        <v>171</v>
      </c>
      <c r="AH231" s="48">
        <f>+P231*AG231</f>
        <v>0</v>
      </c>
      <c r="AI231" s="48" t="e">
        <f>+AG231*#REF!</f>
        <v>#REF!</v>
      </c>
      <c r="AK231" s="44" t="e">
        <f>+IF(OR(#REF!="A",#REF!="B",#REF!="C",O231="A",O231="B",O231="C"),_xlfn.CEILING.PRECISE(#REF!*0.5,Z231),"0")</f>
        <v>#REF!</v>
      </c>
      <c r="AL231" t="e">
        <f>+AK231*AG231</f>
        <v>#REF!</v>
      </c>
      <c r="AM231" s="51" t="e">
        <f>+IF(OR(#REF!="A",#REF!="B",#REF!="C",O231="A",O231="B",O231="C"),_xlfn.CEILING.PRECISE(#REF!*0.7,Z231),"0")</f>
        <v>#REF!</v>
      </c>
      <c r="AN231" s="48" t="e">
        <f>+AM231*AG231</f>
        <v>#REF!</v>
      </c>
      <c r="AO231" s="44" t="e">
        <f>+IF(OR(#REF!="A",#REF!="B",#REF!="C",O231="A",O231="B",O231="C"),_xlfn.CEILING.PRECISE(#REF!*1,Z231),"0")</f>
        <v>#REF!</v>
      </c>
      <c r="AP231" s="48" t="e">
        <f>+AO231*$AG231</f>
        <v>#REF!</v>
      </c>
      <c r="AQ231" s="48" t="e">
        <f>+IF(OR(#REF!="A",#REF!="B",#REF!="C",O231="A",O231="B",O231="C"),_xlfn.CEILING.PRECISE(#REF!*1.33,Z231),"0")</f>
        <v>#REF!</v>
      </c>
      <c r="AR231" s="48" t="e">
        <f>+AQ231*$AG231</f>
        <v>#REF!</v>
      </c>
      <c r="AS231" s="48" t="e">
        <f>+#REF!*AG231</f>
        <v>#REF!</v>
      </c>
      <c r="AU231" s="52"/>
      <c r="AV231" s="52"/>
      <c r="AW231" t="b">
        <f>+P231&gt;=T231</f>
        <v>1</v>
      </c>
    </row>
    <row r="232" spans="1:52" ht="12.75" customHeight="1" x14ac:dyDescent="0.2">
      <c r="B232" s="79">
        <v>6489</v>
      </c>
      <c r="C232" s="1"/>
      <c r="D232" s="32" t="s">
        <v>307</v>
      </c>
      <c r="E232" s="47" t="str">
        <f>VLOOKUP(B232,[1]Análisis!$B$3:$F$2141,5,FALSE)</f>
        <v>Key</v>
      </c>
      <c r="F232" s="3">
        <v>3</v>
      </c>
      <c r="G232" s="3">
        <v>4</v>
      </c>
      <c r="H232" s="3">
        <v>8</v>
      </c>
      <c r="I232" s="3">
        <v>0</v>
      </c>
      <c r="J232" s="3">
        <f>VLOOKUP(B232,'Vta + Mov 80'!$A$3:$B$703,2,FALSE)</f>
        <v>1</v>
      </c>
      <c r="K232" s="3">
        <v>0</v>
      </c>
      <c r="L232" s="3">
        <f>VLOOKUP(B232,'Vta + Mov 80'!$A$3:$D$703,4,FALSE)</f>
        <v>1</v>
      </c>
      <c r="M232" s="7">
        <f>+AVERAGE(F232:K232)</f>
        <v>2.6666666666666665</v>
      </c>
      <c r="N232" s="62">
        <f>+COUNTIF(F232:K232,"&gt;0")</f>
        <v>4</v>
      </c>
      <c r="O232" s="62" t="str">
        <f>+IF(N232&gt;=6,"A",IF(N232&gt;=5,"B",IF(N232&gt;=4,"C","F")))</f>
        <v>C</v>
      </c>
      <c r="P232" s="7">
        <v>3</v>
      </c>
      <c r="Q232" s="2">
        <v>0</v>
      </c>
      <c r="R232" s="2">
        <v>0</v>
      </c>
      <c r="S232" s="2">
        <v>0</v>
      </c>
      <c r="T232" s="2">
        <f>+IF(S232&gt;R232,S232,R232)</f>
        <v>0</v>
      </c>
      <c r="U232" s="2" t="e">
        <f>+((P232-T232)/#REF!)*30</f>
        <v>#REF!</v>
      </c>
      <c r="V232" s="2" t="e">
        <f>+((P232-T232+Q232)/#REF!)*30</f>
        <v>#REF!</v>
      </c>
      <c r="W232" s="2">
        <v>0</v>
      </c>
      <c r="X232" s="9"/>
      <c r="Y232" s="11">
        <f>+((P232-T232+Q232+X232)/M232)*30</f>
        <v>33.75</v>
      </c>
      <c r="Z232" s="5">
        <v>1</v>
      </c>
      <c r="AA232" s="46"/>
      <c r="AB232" s="74">
        <f>VLOOKUP(B232,[2]Hoja1!$A$2:$C$9041,3,FALSE)</f>
        <v>505.58</v>
      </c>
      <c r="AC232" s="76">
        <f>VLOOKUP(B232,'[3]listado de producto'!$A$7:$F$7046,6,FALSE)</f>
        <v>8</v>
      </c>
      <c r="AG232" s="58">
        <v>960</v>
      </c>
      <c r="AH232" s="48">
        <f>+P232*AG232</f>
        <v>2880</v>
      </c>
      <c r="AI232" s="48" t="e">
        <f>+AG232*#REF!</f>
        <v>#REF!</v>
      </c>
      <c r="AK232" s="44" t="e">
        <f>+IF(OR(#REF!="A",#REF!="B",#REF!="C",O232="A",O232="B",O232="C"),_xlfn.CEILING.PRECISE(#REF!*0.5,Z232),"0")</f>
        <v>#REF!</v>
      </c>
      <c r="AL232" t="e">
        <f>+AK232*AG232</f>
        <v>#REF!</v>
      </c>
      <c r="AM232" s="51" t="e">
        <f>+IF(OR(#REF!="A",#REF!="B",#REF!="C",O232="A",O232="B",O232="C"),_xlfn.CEILING.PRECISE(#REF!*0.7,Z232),"0")</f>
        <v>#REF!</v>
      </c>
      <c r="AN232" s="48" t="e">
        <f>+AM232*AG232</f>
        <v>#REF!</v>
      </c>
      <c r="AO232" s="44" t="e">
        <f>+IF(OR(#REF!="A",#REF!="B",#REF!="C",O232="A",O232="B",O232="C"),_xlfn.CEILING.PRECISE(#REF!*1,Z232),"0")</f>
        <v>#REF!</v>
      </c>
      <c r="AP232" s="48" t="e">
        <f>+AO232*$AG232</f>
        <v>#REF!</v>
      </c>
      <c r="AQ232" s="48" t="e">
        <f>+IF(OR(#REF!="A",#REF!="B",#REF!="C",O232="A",O232="B",O232="C"),_xlfn.CEILING.PRECISE(#REF!*1.33,Z232),"0")</f>
        <v>#REF!</v>
      </c>
      <c r="AR232" s="48" t="e">
        <f>+AQ232*$AG232</f>
        <v>#REF!</v>
      </c>
      <c r="AS232" s="48" t="e">
        <f>+#REF!*AG232</f>
        <v>#REF!</v>
      </c>
      <c r="AU232" s="52" t="e">
        <f>+AT232*#REF!</f>
        <v>#REF!</v>
      </c>
      <c r="AV232" s="52">
        <f>+AT232*M232</f>
        <v>0</v>
      </c>
      <c r="AW232" t="b">
        <f>+P232&gt;=T232</f>
        <v>1</v>
      </c>
    </row>
    <row r="233" spans="1:52" ht="12.75" customHeight="1" x14ac:dyDescent="0.2">
      <c r="B233" s="79">
        <v>477</v>
      </c>
      <c r="C233" s="1"/>
      <c r="D233" s="32" t="s">
        <v>42</v>
      </c>
      <c r="E233" s="47" t="str">
        <f>VLOOKUP(B233,[1]Análisis!$B$3:$F$2141,5,FALSE)</f>
        <v>Key</v>
      </c>
      <c r="F233" s="3">
        <v>256</v>
      </c>
      <c r="G233" s="3">
        <v>111</v>
      </c>
      <c r="H233" s="3">
        <v>249</v>
      </c>
      <c r="I233" s="3">
        <v>156</v>
      </c>
      <c r="J233" s="3">
        <f>VLOOKUP(B233,'Vta + Mov 80'!$A$3:$B$703,2,FALSE)</f>
        <v>225</v>
      </c>
      <c r="K233" s="3">
        <v>99</v>
      </c>
      <c r="L233" s="3">
        <f>VLOOKUP(B233,'Vta + Mov 80'!$A$3:$D$703,4,FALSE)</f>
        <v>100</v>
      </c>
      <c r="M233" s="7">
        <f>+AVERAGE(F233:K233)</f>
        <v>182.66666666666666</v>
      </c>
      <c r="N233" s="62">
        <f>+COUNTIF(F233:K233,"&gt;0")</f>
        <v>6</v>
      </c>
      <c r="O233" s="62" t="str">
        <f>+IF(N233&gt;=6,"A",IF(N233&gt;=5,"B",IF(N233&gt;=4,"C","F")))</f>
        <v>A</v>
      </c>
      <c r="P233" s="7">
        <v>140</v>
      </c>
      <c r="Q233" s="2">
        <v>24</v>
      </c>
      <c r="R233" s="2">
        <v>24</v>
      </c>
      <c r="S233" s="2">
        <v>24</v>
      </c>
      <c r="T233" s="2">
        <f>+IF(S233&gt;R233,S233,R233)</f>
        <v>24</v>
      </c>
      <c r="U233" s="2" t="e">
        <f>+((P233-T233)/#REF!)*30</f>
        <v>#REF!</v>
      </c>
      <c r="V233" s="2" t="e">
        <f>+((P233-T233+Q233)/#REF!)*30</f>
        <v>#REF!</v>
      </c>
      <c r="W233" s="2">
        <v>0</v>
      </c>
      <c r="X233" s="9">
        <v>12</v>
      </c>
      <c r="Y233" s="11">
        <f>+((P233-T233+Q233+X233)/M233)*30</f>
        <v>24.96350364963504</v>
      </c>
      <c r="Z233" s="5">
        <v>12</v>
      </c>
      <c r="AA233" s="46"/>
      <c r="AB233" s="74">
        <f>VLOOKUP(B233,[2]Hoja1!$A$2:$C$9041,3,FALSE)</f>
        <v>47.19</v>
      </c>
      <c r="AC233" s="76">
        <f>VLOOKUP(B233,'[3]listado de producto'!$A$7:$F$7046,6,FALSE)</f>
        <v>8</v>
      </c>
      <c r="AG233" s="58">
        <v>327.76</v>
      </c>
      <c r="AH233" s="48">
        <f>+P233*AG233</f>
        <v>45886.400000000001</v>
      </c>
      <c r="AI233" s="48" t="e">
        <f>+AG233*#REF!</f>
        <v>#REF!</v>
      </c>
      <c r="AK233" s="44" t="e">
        <f>+IF(OR(#REF!="A",#REF!="B",#REF!="C",O233="A",O233="B",O233="C"),_xlfn.CEILING.PRECISE(#REF!*0.5,Z233),"0")</f>
        <v>#REF!</v>
      </c>
      <c r="AL233" t="e">
        <f>+AK233*AG233</f>
        <v>#REF!</v>
      </c>
      <c r="AM233" s="51" t="e">
        <f>+IF(OR(#REF!="A",#REF!="B",#REF!="C",O233="A",O233="B",O233="C"),_xlfn.CEILING.PRECISE(#REF!*0.7,Z233),"0")</f>
        <v>#REF!</v>
      </c>
      <c r="AN233" s="48" t="e">
        <f>+AM233*AG233</f>
        <v>#REF!</v>
      </c>
      <c r="AO233" s="44" t="e">
        <f>+IF(OR(#REF!="A",#REF!="B",#REF!="C",O233="A",O233="B",O233="C"),_xlfn.CEILING.PRECISE(#REF!*1,Z233),"0")</f>
        <v>#REF!</v>
      </c>
      <c r="AP233" s="48" t="e">
        <f>+AO233*$AG233</f>
        <v>#REF!</v>
      </c>
      <c r="AQ233" s="48" t="e">
        <f>+IF(OR(#REF!="A",#REF!="B",#REF!="C",O233="A",O233="B",O233="C"),_xlfn.CEILING.PRECISE(#REF!*1.33,Z233),"0")</f>
        <v>#REF!</v>
      </c>
      <c r="AR233" s="48" t="e">
        <f>+AQ233*$AG233</f>
        <v>#REF!</v>
      </c>
      <c r="AS233" s="48" t="e">
        <f>+#REF!*AG233</f>
        <v>#REF!</v>
      </c>
      <c r="AU233" s="52" t="e">
        <f>+AT233*#REF!</f>
        <v>#REF!</v>
      </c>
      <c r="AV233" s="52">
        <f>+AT233*M233</f>
        <v>0</v>
      </c>
      <c r="AW233" t="b">
        <f>+P233&gt;=T233</f>
        <v>1</v>
      </c>
      <c r="AZ233" s="49">
        <f>VLOOKUP(B233,'[4]OrdenCompra (51)'!$A$2:$K$78,11,FALSE)</f>
        <v>24</v>
      </c>
    </row>
    <row r="234" spans="1:52" ht="12.75" customHeight="1" x14ac:dyDescent="0.2">
      <c r="A234" s="53" t="s">
        <v>672</v>
      </c>
      <c r="B234" s="79">
        <v>9011</v>
      </c>
      <c r="C234" s="1"/>
      <c r="D234" s="32" t="s">
        <v>365</v>
      </c>
      <c r="E234" s="47" t="str">
        <f>VLOOKUP(B234,[1]Análisis!$B$3:$F$2141,5,FALSE)</f>
        <v>Key</v>
      </c>
      <c r="F234" s="3">
        <v>41</v>
      </c>
      <c r="G234" s="3">
        <v>0</v>
      </c>
      <c r="H234" s="3">
        <v>78</v>
      </c>
      <c r="I234" s="3">
        <v>0</v>
      </c>
      <c r="J234" s="3">
        <f>VLOOKUP(B234,'Vta + Mov 80'!$A$3:$B$703,2,FALSE)</f>
        <v>81</v>
      </c>
      <c r="K234" s="3">
        <v>21</v>
      </c>
      <c r="L234" s="3">
        <f>VLOOKUP(B234,'Vta + Mov 80'!$A$3:$D$703,4,FALSE)</f>
        <v>0</v>
      </c>
      <c r="M234" s="7">
        <f>+AVERAGE(F234:K234)</f>
        <v>36.833333333333336</v>
      </c>
      <c r="N234" s="62">
        <f>+COUNTIF(F234:K234,"&gt;0")</f>
        <v>4</v>
      </c>
      <c r="O234" s="62" t="str">
        <f>+IF(N234&gt;=6,"A",IF(N234&gt;=5,"B",IF(N234&gt;=4,"C","F")))</f>
        <v>C</v>
      </c>
      <c r="P234" s="7">
        <v>40</v>
      </c>
      <c r="Q234" s="2">
        <v>2</v>
      </c>
      <c r="R234" s="2">
        <v>0</v>
      </c>
      <c r="S234" s="2">
        <v>0</v>
      </c>
      <c r="T234" s="2">
        <f>+IF(S234&gt;R234,S234,R234)</f>
        <v>0</v>
      </c>
      <c r="U234" s="2" t="e">
        <f>+((P234-T234)/#REF!)*30</f>
        <v>#REF!</v>
      </c>
      <c r="V234" s="2" t="e">
        <f>+((P234-T234+Q234)/#REF!)*30</f>
        <v>#REF!</v>
      </c>
      <c r="W234" s="2">
        <v>0</v>
      </c>
      <c r="X234" s="9"/>
      <c r="Y234" s="11">
        <f>+((P234-T234+Q234+X234)/M234)*30</f>
        <v>34.20814479638009</v>
      </c>
      <c r="Z234" s="5">
        <v>1</v>
      </c>
      <c r="AA234" s="46"/>
      <c r="AB234" s="74">
        <f>VLOOKUP(B234,[2]Hoja1!$A$2:$C$9041,3,FALSE)</f>
        <v>10.9</v>
      </c>
      <c r="AC234" s="76">
        <f>VLOOKUP(B234,'[3]listado de producto'!$A$7:$F$7046,6,FALSE)</f>
        <v>8</v>
      </c>
      <c r="AG234" s="58">
        <v>794.8</v>
      </c>
      <c r="AH234" s="48">
        <f>+P234*AG234</f>
        <v>31792</v>
      </c>
      <c r="AI234" s="48" t="e">
        <f>+AG234*#REF!</f>
        <v>#REF!</v>
      </c>
      <c r="AK234" s="44" t="e">
        <f>+IF(OR(#REF!="A",#REF!="B",#REF!="C",O234="A",O234="B",O234="C"),_xlfn.CEILING.PRECISE(#REF!*0.5,Z234),"0")</f>
        <v>#REF!</v>
      </c>
      <c r="AL234" t="e">
        <f>+AK234*AG234</f>
        <v>#REF!</v>
      </c>
      <c r="AM234" s="51" t="e">
        <f>+IF(OR(#REF!="A",#REF!="B",#REF!="C",O234="A",O234="B",O234="C"),_xlfn.CEILING.PRECISE(#REF!*0.7,Z234),"0")</f>
        <v>#REF!</v>
      </c>
      <c r="AN234" s="48" t="e">
        <f>+AM234*AG234</f>
        <v>#REF!</v>
      </c>
      <c r="AO234" s="44" t="e">
        <f>+IF(OR(#REF!="A",#REF!="B",#REF!="C",O234="A",O234="B",O234="C"),_xlfn.CEILING.PRECISE(#REF!*1,Z234),"0")</f>
        <v>#REF!</v>
      </c>
      <c r="AP234" s="48" t="e">
        <f>+AO234*$AG234</f>
        <v>#REF!</v>
      </c>
      <c r="AQ234" s="48" t="e">
        <f>+IF(OR(#REF!="A",#REF!="B",#REF!="C",O234="A",O234="B",O234="C"),_xlfn.CEILING.PRECISE(#REF!*1.33,Z234),"0")</f>
        <v>#REF!</v>
      </c>
      <c r="AR234" s="48" t="e">
        <f>+AQ234*$AG234</f>
        <v>#REF!</v>
      </c>
      <c r="AS234" s="48" t="e">
        <f>+#REF!*AG234</f>
        <v>#REF!</v>
      </c>
      <c r="AU234" s="52"/>
      <c r="AV234" s="52"/>
      <c r="AW234" t="b">
        <f>+P234&gt;=T234</f>
        <v>1</v>
      </c>
    </row>
    <row r="235" spans="1:52" ht="12.75" customHeight="1" x14ac:dyDescent="0.2">
      <c r="B235" s="79">
        <v>111120</v>
      </c>
      <c r="C235" s="1"/>
      <c r="D235" s="32" t="s">
        <v>455</v>
      </c>
      <c r="E235" s="47" t="str">
        <f>VLOOKUP(B235,[1]Análisis!$B$3:$F$2141,5,FALSE)</f>
        <v>Local</v>
      </c>
      <c r="F235" s="3">
        <v>0</v>
      </c>
      <c r="G235" s="3">
        <v>0</v>
      </c>
      <c r="H235" s="3">
        <v>0</v>
      </c>
      <c r="I235" s="3">
        <v>0</v>
      </c>
      <c r="J235" s="3">
        <f>VLOOKUP(B235,'Vta + Mov 80'!$A$3:$B$703,2,FALSE)</f>
        <v>4</v>
      </c>
      <c r="K235" s="3">
        <v>1</v>
      </c>
      <c r="L235" s="3">
        <f>VLOOKUP(B235,'Vta + Mov 80'!$A$3:$D$703,4,FALSE)</f>
        <v>0</v>
      </c>
      <c r="M235" s="7">
        <f>+AVERAGE(F235:K235)</f>
        <v>0.83333333333333337</v>
      </c>
      <c r="N235" s="62">
        <f>+COUNTIF(F235:K235,"&gt;0")</f>
        <v>2</v>
      </c>
      <c r="O235" s="62" t="str">
        <f>+IF(N235&gt;=6,"A",IF(N235&gt;=5,"B",IF(N235&gt;=4,"C","F")))</f>
        <v>F</v>
      </c>
      <c r="P235" s="7">
        <v>0</v>
      </c>
      <c r="Q235" s="2">
        <v>0</v>
      </c>
      <c r="R235" s="2">
        <v>0</v>
      </c>
      <c r="S235" s="2">
        <v>0</v>
      </c>
      <c r="T235" s="2">
        <f>+IF(S235&gt;R235,S235,R235)</f>
        <v>0</v>
      </c>
      <c r="U235" s="2" t="e">
        <f>+((P235-T235)/#REF!)*30</f>
        <v>#REF!</v>
      </c>
      <c r="V235" s="2" t="e">
        <f>+((P235-T235+Q235)/#REF!)*30</f>
        <v>#REF!</v>
      </c>
      <c r="W235" s="2">
        <v>0</v>
      </c>
      <c r="X235" s="9"/>
      <c r="Y235" s="11">
        <f>+((P235-T235+Q235+X235)/M235)*30</f>
        <v>0</v>
      </c>
      <c r="Z235" s="5" t="e">
        <v>#N/A</v>
      </c>
      <c r="AA235" s="46"/>
      <c r="AB235" s="74">
        <f>VLOOKUP(B235,[2]Hoja1!$A$2:$C$9041,3,FALSE)</f>
        <v>69.699996948242202</v>
      </c>
      <c r="AC235" s="76" t="e">
        <f>VLOOKUP(B235,'[3]listado de producto'!$A$7:$F$7046,6,FALSE)</f>
        <v>#N/A</v>
      </c>
      <c r="AG235" s="58">
        <v>46.549999237060497</v>
      </c>
      <c r="AH235" s="48">
        <f>+P235*AG235</f>
        <v>0</v>
      </c>
      <c r="AI235" s="48" t="e">
        <f>+AG235*#REF!</f>
        <v>#REF!</v>
      </c>
      <c r="AK235" s="44" t="e">
        <f>+IF(OR(#REF!="A",#REF!="B",#REF!="C",O235="A",O235="B",O235="C"),_xlfn.CEILING.PRECISE(#REF!*0.5,Z235),"0")</f>
        <v>#REF!</v>
      </c>
      <c r="AL235" t="e">
        <f>+AK235*AG235</f>
        <v>#REF!</v>
      </c>
      <c r="AM235" s="51" t="e">
        <f>+IF(OR(#REF!="A",#REF!="B",#REF!="C",O235="A",O235="B",O235="C"),_xlfn.CEILING.PRECISE(#REF!*0.7,Z235),"0")</f>
        <v>#REF!</v>
      </c>
      <c r="AN235" s="48" t="e">
        <f>+AM235*AG235</f>
        <v>#REF!</v>
      </c>
      <c r="AO235" s="44" t="e">
        <f>+IF(OR(#REF!="A",#REF!="B",#REF!="C",O235="A",O235="B",O235="C"),_xlfn.CEILING.PRECISE(#REF!*1,Z235),"0")</f>
        <v>#REF!</v>
      </c>
      <c r="AP235" s="48" t="e">
        <f>+AO235*$AG235</f>
        <v>#REF!</v>
      </c>
      <c r="AQ235" s="48" t="e">
        <f>+IF(OR(#REF!="A",#REF!="B",#REF!="C",O235="A",O235="B",O235="C"),_xlfn.CEILING.PRECISE(#REF!*1.33,Z235),"0")</f>
        <v>#REF!</v>
      </c>
      <c r="AR235" s="48" t="e">
        <f>+AQ235*$AG235</f>
        <v>#REF!</v>
      </c>
      <c r="AS235" s="48" t="e">
        <f>+#REF!*AG235</f>
        <v>#REF!</v>
      </c>
      <c r="AU235" s="52"/>
      <c r="AV235" s="52"/>
      <c r="AW235" t="b">
        <f>+P235&gt;=T235</f>
        <v>1</v>
      </c>
    </row>
    <row r="236" spans="1:52" ht="12.75" customHeight="1" x14ac:dyDescent="0.2">
      <c r="B236" s="79">
        <v>6364</v>
      </c>
      <c r="C236" s="1"/>
      <c r="D236" s="32" t="s">
        <v>574</v>
      </c>
      <c r="E236" s="47" t="str">
        <f>VLOOKUP(B236,[1]Análisis!$B$3:$F$2141,5,FALSE)</f>
        <v>Key</v>
      </c>
      <c r="F236" s="3">
        <v>4</v>
      </c>
      <c r="G236" s="3">
        <v>6</v>
      </c>
      <c r="H236" s="3">
        <v>4</v>
      </c>
      <c r="I236" s="3">
        <v>5</v>
      </c>
      <c r="J236" s="3">
        <f>VLOOKUP(B236,'Vta + Mov 80'!$A$3:$B$703,2,FALSE)</f>
        <v>8</v>
      </c>
      <c r="K236" s="3">
        <v>4</v>
      </c>
      <c r="L236" s="3">
        <f>VLOOKUP(B236,'Vta + Mov 80'!$A$3:$D$703,4,FALSE)</f>
        <v>0</v>
      </c>
      <c r="M236" s="7">
        <f>+AVERAGE(F236:K236)</f>
        <v>5.166666666666667</v>
      </c>
      <c r="N236" s="62">
        <f>+COUNTIF(F236:K236,"&gt;0")</f>
        <v>6</v>
      </c>
      <c r="O236" s="62" t="str">
        <f>+IF(N236&gt;=6,"A",IF(N236&gt;=5,"B",IF(N236&gt;=4,"C","F")))</f>
        <v>A</v>
      </c>
      <c r="P236" s="7">
        <v>5</v>
      </c>
      <c r="Q236" s="2">
        <v>0</v>
      </c>
      <c r="R236" s="2">
        <v>1</v>
      </c>
      <c r="S236" s="2">
        <v>1</v>
      </c>
      <c r="T236" s="2">
        <f>+IF(S236&gt;R236,S236,R236)</f>
        <v>1</v>
      </c>
      <c r="U236" s="2" t="e">
        <f>+((P236-T236)/#REF!)*30</f>
        <v>#REF!</v>
      </c>
      <c r="V236" s="2" t="e">
        <f>+((P236-T236+Q236)/#REF!)*30</f>
        <v>#REF!</v>
      </c>
      <c r="W236" s="2">
        <v>0</v>
      </c>
      <c r="X236" s="9"/>
      <c r="Y236" s="11">
        <f>+((P236-T236+Q236+X236)/M236)*30</f>
        <v>23.225806451612904</v>
      </c>
      <c r="Z236" s="5">
        <v>1</v>
      </c>
      <c r="AA236" s="46"/>
      <c r="AB236" s="74">
        <f>VLOOKUP(B236,[2]Hoja1!$A$2:$C$9041,3,FALSE)</f>
        <v>518.95000000000005</v>
      </c>
      <c r="AC236" s="76">
        <f>VLOOKUP(B236,'[3]listado de producto'!$A$7:$F$7046,6,FALSE)</f>
        <v>8</v>
      </c>
      <c r="AG236" s="58">
        <v>533</v>
      </c>
      <c r="AH236" s="48">
        <f>+P236*AG236</f>
        <v>2665</v>
      </c>
      <c r="AI236" s="48" t="e">
        <f>+AG236*#REF!</f>
        <v>#REF!</v>
      </c>
      <c r="AK236" s="44" t="e">
        <f>+IF(OR(#REF!="A",#REF!="B",#REF!="C",O236="A",O236="B",O236="C"),_xlfn.CEILING.PRECISE(#REF!*0.5,Z236),"0")</f>
        <v>#REF!</v>
      </c>
      <c r="AL236" t="e">
        <f>+AK236*AG236</f>
        <v>#REF!</v>
      </c>
      <c r="AM236" s="51" t="e">
        <f>+IF(OR(#REF!="A",#REF!="B",#REF!="C",O236="A",O236="B",O236="C"),_xlfn.CEILING.PRECISE(#REF!*0.7,Z236),"0")</f>
        <v>#REF!</v>
      </c>
      <c r="AN236" s="48" t="e">
        <f>+AM236*AG236</f>
        <v>#REF!</v>
      </c>
      <c r="AO236" s="44" t="e">
        <f>+IF(OR(#REF!="A",#REF!="B",#REF!="C",O236="A",O236="B",O236="C"),_xlfn.CEILING.PRECISE(#REF!*1,Z236),"0")</f>
        <v>#REF!</v>
      </c>
      <c r="AP236" s="48" t="e">
        <f>+AO236*$AG236</f>
        <v>#REF!</v>
      </c>
      <c r="AQ236" s="48" t="e">
        <f>+IF(OR(#REF!="A",#REF!="B",#REF!="C",O236="A",O236="B",O236="C"),_xlfn.CEILING.PRECISE(#REF!*1.33,Z236),"0")</f>
        <v>#REF!</v>
      </c>
      <c r="AR236" s="48" t="e">
        <f>+AQ236*$AG236</f>
        <v>#REF!</v>
      </c>
      <c r="AS236" s="48" t="e">
        <f>+#REF!*AG236</f>
        <v>#REF!</v>
      </c>
      <c r="AU236" s="52"/>
      <c r="AV236" s="52"/>
      <c r="AW236" t="b">
        <f>+P236&gt;=T236</f>
        <v>1</v>
      </c>
    </row>
    <row r="237" spans="1:52" ht="12.75" customHeight="1" x14ac:dyDescent="0.2">
      <c r="B237" s="79">
        <v>1632</v>
      </c>
      <c r="C237" s="1"/>
      <c r="D237" s="32" t="s">
        <v>96</v>
      </c>
      <c r="E237" s="47" t="str">
        <f>VLOOKUP(B237,[1]Análisis!$B$3:$F$2141,5,FALSE)</f>
        <v>Key</v>
      </c>
      <c r="F237" s="3">
        <v>10</v>
      </c>
      <c r="G237" s="3">
        <v>55</v>
      </c>
      <c r="H237" s="3">
        <v>196</v>
      </c>
      <c r="I237" s="3">
        <v>280</v>
      </c>
      <c r="J237" s="3">
        <f>VLOOKUP(B237,'Vta + Mov 80'!$A$3:$B$703,2,FALSE)</f>
        <v>298</v>
      </c>
      <c r="K237" s="3">
        <v>255</v>
      </c>
      <c r="L237" s="3">
        <f>VLOOKUP(B237,'Vta + Mov 80'!$A$3:$D$703,4,FALSE)</f>
        <v>312</v>
      </c>
      <c r="M237" s="7">
        <f>+AVERAGE(F237:K237)</f>
        <v>182.33333333333334</v>
      </c>
      <c r="N237" s="62">
        <f>+COUNTIF(F237:K237,"&gt;0")</f>
        <v>6</v>
      </c>
      <c r="O237" s="62" t="str">
        <f>+IF(N237&gt;=6,"A",IF(N237&gt;=5,"B",IF(N237&gt;=4,"C","F")))</f>
        <v>A</v>
      </c>
      <c r="P237" s="7">
        <v>130</v>
      </c>
      <c r="Q237" s="2">
        <v>12</v>
      </c>
      <c r="R237" s="2">
        <v>0</v>
      </c>
      <c r="S237" s="2">
        <v>0</v>
      </c>
      <c r="T237" s="2">
        <f>+IF(S237&gt;R237,S237,R237)</f>
        <v>0</v>
      </c>
      <c r="U237" s="2" t="e">
        <f>+((P237-T237)/#REF!)*30</f>
        <v>#REF!</v>
      </c>
      <c r="V237" s="2" t="e">
        <f>+((P237-T237+Q237)/#REF!)*30</f>
        <v>#REF!</v>
      </c>
      <c r="W237" s="2">
        <v>0</v>
      </c>
      <c r="X237" s="9">
        <v>12</v>
      </c>
      <c r="Y237" s="11">
        <f>+((P237-T237+Q237+X237)/M237)*30</f>
        <v>25.338208409506397</v>
      </c>
      <c r="Z237" s="5">
        <v>12</v>
      </c>
      <c r="AA237" s="46"/>
      <c r="AB237" s="74">
        <f>VLOOKUP(B237,[2]Hoja1!$A$2:$C$9041,3,FALSE)</f>
        <v>73.989999999999995</v>
      </c>
      <c r="AC237" s="76">
        <f>VLOOKUP(B237,'[3]listado de producto'!$A$7:$F$7046,6,FALSE)</f>
        <v>8</v>
      </c>
      <c r="AG237" s="58">
        <v>67.42</v>
      </c>
      <c r="AH237" s="48">
        <f>+P237*AG237</f>
        <v>8764.6</v>
      </c>
      <c r="AI237" s="48" t="e">
        <f>+AG237*#REF!</f>
        <v>#REF!</v>
      </c>
      <c r="AK237" s="44" t="e">
        <f>+IF(OR(#REF!="A",#REF!="B",#REF!="C",O237="A",O237="B",O237="C"),_xlfn.CEILING.PRECISE(#REF!*0.5,Z237),"0")</f>
        <v>#REF!</v>
      </c>
      <c r="AL237" t="e">
        <f>+AK237*AG237</f>
        <v>#REF!</v>
      </c>
      <c r="AM237" s="51" t="e">
        <f>+IF(OR(#REF!="A",#REF!="B",#REF!="C",O237="A",O237="B",O237="C"),_xlfn.CEILING.PRECISE(#REF!*0.7,Z237),"0")</f>
        <v>#REF!</v>
      </c>
      <c r="AN237" s="48" t="e">
        <f>+AM237*AG237</f>
        <v>#REF!</v>
      </c>
      <c r="AO237" s="44" t="e">
        <f>+IF(OR(#REF!="A",#REF!="B",#REF!="C",O237="A",O237="B",O237="C"),_xlfn.CEILING.PRECISE(#REF!*1,Z237),"0")</f>
        <v>#REF!</v>
      </c>
      <c r="AP237" s="48" t="e">
        <f>+AO237*$AG237</f>
        <v>#REF!</v>
      </c>
      <c r="AQ237" s="48" t="e">
        <f>+IF(OR(#REF!="A",#REF!="B",#REF!="C",O237="A",O237="B",O237="C"),_xlfn.CEILING.PRECISE(#REF!*1.33,Z237),"0")</f>
        <v>#REF!</v>
      </c>
      <c r="AR237" s="48" t="e">
        <f>+AQ237*$AG237</f>
        <v>#REF!</v>
      </c>
      <c r="AS237" s="48" t="e">
        <f>+#REF!*AG237</f>
        <v>#REF!</v>
      </c>
      <c r="AU237" s="52" t="e">
        <f>+AT237*#REF!</f>
        <v>#REF!</v>
      </c>
      <c r="AV237" s="52">
        <f>+AT237*M237</f>
        <v>0</v>
      </c>
      <c r="AW237" t="b">
        <f>+P237&gt;=T237</f>
        <v>1</v>
      </c>
      <c r="AZ237" s="49">
        <f>VLOOKUP(B237,'[4]OrdenCompra (51)'!$A$2:$K$78,11,FALSE)</f>
        <v>12</v>
      </c>
    </row>
    <row r="238" spans="1:52" ht="12.75" customHeight="1" x14ac:dyDescent="0.2">
      <c r="B238" s="79">
        <v>2243</v>
      </c>
      <c r="C238" s="1"/>
      <c r="D238" s="32" t="s">
        <v>165</v>
      </c>
      <c r="E238" s="47" t="str">
        <f>VLOOKUP(B238,[1]Análisis!$B$3:$F$2141,5,FALSE)</f>
        <v>Key</v>
      </c>
      <c r="F238" s="3">
        <v>170</v>
      </c>
      <c r="G238" s="3">
        <v>127</v>
      </c>
      <c r="H238" s="3">
        <v>193</v>
      </c>
      <c r="I238" s="3">
        <v>136</v>
      </c>
      <c r="J238" s="3">
        <f>VLOOKUP(B238,'Vta + Mov 80'!$A$3:$B$703,2,FALSE)</f>
        <v>204</v>
      </c>
      <c r="K238" s="3">
        <v>148</v>
      </c>
      <c r="L238" s="3">
        <f>VLOOKUP(B238,'Vta + Mov 80'!$A$3:$D$703,4,FALSE)</f>
        <v>78</v>
      </c>
      <c r="M238" s="7">
        <f>+AVERAGE(F238:K238)</f>
        <v>163</v>
      </c>
      <c r="N238" s="62">
        <f>+COUNTIF(F238:K238,"&gt;0")</f>
        <v>6</v>
      </c>
      <c r="O238" s="62" t="str">
        <f>+IF(N238&gt;=6,"A",IF(N238&gt;=5,"B",IF(N238&gt;=4,"C","F")))</f>
        <v>A</v>
      </c>
      <c r="P238" s="7">
        <v>127</v>
      </c>
      <c r="Q238" s="2">
        <v>0</v>
      </c>
      <c r="R238" s="2">
        <v>0</v>
      </c>
      <c r="S238" s="2">
        <v>0</v>
      </c>
      <c r="T238" s="2">
        <f>+IF(S238&gt;R238,S238,R238)</f>
        <v>0</v>
      </c>
      <c r="U238" s="2" t="e">
        <f>+((P238-T238)/#REF!)*30</f>
        <v>#REF!</v>
      </c>
      <c r="V238" s="2" t="e">
        <f>+((P238-T238+Q238)/#REF!)*30</f>
        <v>#REF!</v>
      </c>
      <c r="W238" s="2">
        <v>0</v>
      </c>
      <c r="X238" s="9">
        <v>8</v>
      </c>
      <c r="Y238" s="11">
        <f>+((P238-T238+Q238+X238)/M238)*30</f>
        <v>24.846625766871167</v>
      </c>
      <c r="Z238" s="5">
        <v>4</v>
      </c>
      <c r="AA238" s="46"/>
      <c r="AB238" s="74">
        <f>VLOOKUP(B238,[2]Hoja1!$A$2:$C$9041,3,FALSE)</f>
        <v>48.2</v>
      </c>
      <c r="AC238" s="76">
        <f>VLOOKUP(B238,'[3]listado de producto'!$A$7:$F$7046,6,FALSE)</f>
        <v>8</v>
      </c>
      <c r="AG238" s="58">
        <v>68.319999999999993</v>
      </c>
      <c r="AH238" s="48">
        <f>+P238*AG238</f>
        <v>8676.64</v>
      </c>
      <c r="AI238" s="48" t="e">
        <f>+AG238*#REF!</f>
        <v>#REF!</v>
      </c>
      <c r="AK238" s="44" t="e">
        <f>+IF(OR(#REF!="A",#REF!="B",#REF!="C",O238="A",O238="B",O238="C"),_xlfn.CEILING.PRECISE(#REF!*0.5,Z238),"0")</f>
        <v>#REF!</v>
      </c>
      <c r="AL238" t="e">
        <f>+AK238*AG238</f>
        <v>#REF!</v>
      </c>
      <c r="AM238" s="51" t="e">
        <f>+IF(OR(#REF!="A",#REF!="B",#REF!="C",O238="A",O238="B",O238="C"),_xlfn.CEILING.PRECISE(#REF!*0.7,Z238),"0")</f>
        <v>#REF!</v>
      </c>
      <c r="AN238" s="48" t="e">
        <f>+AM238*AG238</f>
        <v>#REF!</v>
      </c>
      <c r="AO238" s="44" t="e">
        <f>+IF(OR(#REF!="A",#REF!="B",#REF!="C",O238="A",O238="B",O238="C"),_xlfn.CEILING.PRECISE(#REF!*1,Z238),"0")</f>
        <v>#REF!</v>
      </c>
      <c r="AP238" s="48" t="e">
        <f>+AO238*$AG238</f>
        <v>#REF!</v>
      </c>
      <c r="AQ238" s="48" t="e">
        <f>+IF(OR(#REF!="A",#REF!="B",#REF!="C",O238="A",O238="B",O238="C"),_xlfn.CEILING.PRECISE(#REF!*1.33,Z238),"0")</f>
        <v>#REF!</v>
      </c>
      <c r="AR238" s="48" t="e">
        <f>+AQ238*$AG238</f>
        <v>#REF!</v>
      </c>
      <c r="AS238" s="48" t="e">
        <f>+#REF!*AG238</f>
        <v>#REF!</v>
      </c>
      <c r="AT238" s="58">
        <v>4.4000000000000004</v>
      </c>
      <c r="AU238" s="52" t="e">
        <f>+AT238*#REF!</f>
        <v>#REF!</v>
      </c>
      <c r="AV238" s="52">
        <f>+AT238*M238</f>
        <v>717.2</v>
      </c>
      <c r="AW238" t="b">
        <f>+P238&gt;=T238</f>
        <v>1</v>
      </c>
    </row>
    <row r="239" spans="1:52" ht="12.75" customHeight="1" x14ac:dyDescent="0.2">
      <c r="A239" s="53" t="s">
        <v>670</v>
      </c>
      <c r="B239" s="79">
        <v>1748</v>
      </c>
      <c r="C239" s="1"/>
      <c r="D239" s="32" t="s">
        <v>116</v>
      </c>
      <c r="E239" s="47" t="str">
        <f>VLOOKUP(B239,[1]Análisis!$B$3:$F$2141,5,FALSE)</f>
        <v>Key</v>
      </c>
      <c r="F239" s="3">
        <v>25</v>
      </c>
      <c r="G239" s="3">
        <v>0</v>
      </c>
      <c r="H239" s="3">
        <v>29</v>
      </c>
      <c r="I239" s="3">
        <v>0</v>
      </c>
      <c r="J239" s="3">
        <f>VLOOKUP(B239,'Vta + Mov 80'!$A$3:$B$703,2,FALSE)</f>
        <v>5</v>
      </c>
      <c r="K239" s="3">
        <v>11</v>
      </c>
      <c r="L239" s="3">
        <f>VLOOKUP(B239,'Vta + Mov 80'!$A$3:$D$703,4,FALSE)</f>
        <v>0</v>
      </c>
      <c r="M239" s="7">
        <f>+AVERAGE(F239:K239)</f>
        <v>11.666666666666666</v>
      </c>
      <c r="N239" s="62">
        <f>+COUNTIF(F239:K239,"&gt;0")</f>
        <v>4</v>
      </c>
      <c r="O239" s="62" t="str">
        <f>+IF(N239&gt;=6,"A",IF(N239&gt;=5,"B",IF(N239&gt;=4,"C","F")))</f>
        <v>C</v>
      </c>
      <c r="P239" s="7">
        <v>14</v>
      </c>
      <c r="Q239" s="2">
        <v>0</v>
      </c>
      <c r="R239" s="2">
        <v>0</v>
      </c>
      <c r="S239" s="2">
        <v>0</v>
      </c>
      <c r="T239" s="2">
        <f>+IF(S239&gt;R239,S239,R239)</f>
        <v>0</v>
      </c>
      <c r="U239" s="2" t="e">
        <f>+((P239-T239)/#REF!)*30</f>
        <v>#REF!</v>
      </c>
      <c r="V239" s="2" t="e">
        <f>+((P239-T239+Q239)/#REF!)*30</f>
        <v>#REF!</v>
      </c>
      <c r="W239" s="2">
        <v>0</v>
      </c>
      <c r="X239" s="9"/>
      <c r="Y239" s="11">
        <f>+((P239-T239+Q239+X239)/M239)*30</f>
        <v>36</v>
      </c>
      <c r="Z239" s="5">
        <v>12</v>
      </c>
      <c r="AA239" s="46"/>
      <c r="AB239" s="74">
        <f>VLOOKUP(B239,[2]Hoja1!$A$2:$C$9041,3,FALSE)</f>
        <v>21</v>
      </c>
      <c r="AC239" s="76">
        <f>VLOOKUP(B239,'[3]listado de producto'!$A$7:$F$7046,6,FALSE)</f>
        <v>8</v>
      </c>
      <c r="AG239" s="58">
        <v>6.06</v>
      </c>
      <c r="AH239" s="48">
        <f>+P239*AG239</f>
        <v>84.839999999999989</v>
      </c>
      <c r="AI239" s="48" t="e">
        <f>+AG239*#REF!</f>
        <v>#REF!</v>
      </c>
      <c r="AK239" s="44" t="e">
        <f>+IF(OR(#REF!="A",#REF!="B",#REF!="C",O239="A",O239="B",O239="C"),_xlfn.CEILING.PRECISE(#REF!*0.5,Z239),"0")</f>
        <v>#REF!</v>
      </c>
      <c r="AL239" t="e">
        <f>+AK239*AG239</f>
        <v>#REF!</v>
      </c>
      <c r="AM239" s="51" t="e">
        <f>+IF(OR(#REF!="A",#REF!="B",#REF!="C",O239="A",O239="B",O239="C"),_xlfn.CEILING.PRECISE(#REF!*0.7,Z239),"0")</f>
        <v>#REF!</v>
      </c>
      <c r="AN239" s="48" t="e">
        <f>+AM239*AG239</f>
        <v>#REF!</v>
      </c>
      <c r="AO239" s="44" t="e">
        <f>+IF(OR(#REF!="A",#REF!="B",#REF!="C",O239="A",O239="B",O239="C"),_xlfn.CEILING.PRECISE(#REF!*1,Z239),"0")</f>
        <v>#REF!</v>
      </c>
      <c r="AP239" s="48" t="e">
        <f>+AO239*$AG239</f>
        <v>#REF!</v>
      </c>
      <c r="AQ239" s="48" t="e">
        <f>+IF(OR(#REF!="A",#REF!="B",#REF!="C",O239="A",O239="B",O239="C"),_xlfn.CEILING.PRECISE(#REF!*1.33,Z239),"0")</f>
        <v>#REF!</v>
      </c>
      <c r="AR239" s="48" t="e">
        <f>+AQ239*$AG239</f>
        <v>#REF!</v>
      </c>
      <c r="AS239" s="48" t="e">
        <f>+#REF!*AG239</f>
        <v>#REF!</v>
      </c>
      <c r="AU239" s="52"/>
      <c r="AV239" s="52"/>
      <c r="AW239" t="b">
        <f>+P239&gt;=T239</f>
        <v>1</v>
      </c>
      <c r="AZ239" s="49"/>
    </row>
    <row r="240" spans="1:52" ht="12.75" customHeight="1" x14ac:dyDescent="0.2">
      <c r="A240" s="53" t="s">
        <v>670</v>
      </c>
      <c r="B240" s="79">
        <v>4643</v>
      </c>
      <c r="C240" s="1"/>
      <c r="D240" s="32" t="s">
        <v>222</v>
      </c>
      <c r="E240" s="47" t="str">
        <f>VLOOKUP(B240,[1]Análisis!$B$3:$F$2141,5,FALSE)</f>
        <v>Key</v>
      </c>
      <c r="F240" s="3">
        <v>22</v>
      </c>
      <c r="G240" s="3">
        <v>12</v>
      </c>
      <c r="H240" s="3">
        <v>10</v>
      </c>
      <c r="I240" s="3">
        <v>11</v>
      </c>
      <c r="J240" s="3">
        <f>VLOOKUP(B240,'Vta + Mov 80'!$A$3:$B$703,2,FALSE)</f>
        <v>14</v>
      </c>
      <c r="K240" s="3">
        <v>0</v>
      </c>
      <c r="L240" s="3">
        <f>VLOOKUP(B240,'Vta + Mov 80'!$A$3:$D$703,4,FALSE)</f>
        <v>0</v>
      </c>
      <c r="M240" s="7">
        <f>+AVERAGE(F240:K240)</f>
        <v>11.5</v>
      </c>
      <c r="N240" s="62">
        <f>+COUNTIF(F240:K240,"&gt;0")</f>
        <v>5</v>
      </c>
      <c r="O240" s="62" t="str">
        <f>+IF(N240&gt;=6,"A",IF(N240&gt;=5,"B",IF(N240&gt;=4,"C","F")))</f>
        <v>B</v>
      </c>
      <c r="P240" s="7">
        <v>22</v>
      </c>
      <c r="Q240" s="2">
        <v>0</v>
      </c>
      <c r="R240" s="2">
        <v>12</v>
      </c>
      <c r="S240" s="2">
        <v>12</v>
      </c>
      <c r="T240" s="2">
        <f>+IF(S240&gt;R240,S240,R240)</f>
        <v>12</v>
      </c>
      <c r="U240" s="2" t="e">
        <f>+((P240-T240)/#REF!)*30</f>
        <v>#REF!</v>
      </c>
      <c r="V240" s="2" t="e">
        <f>+((P240-T240+Q240)/#REF!)*30</f>
        <v>#REF!</v>
      </c>
      <c r="W240" s="2">
        <v>0</v>
      </c>
      <c r="X240" s="9"/>
      <c r="Y240" s="11">
        <f>+((P240-T240+Q240+X240)/M240)*30</f>
        <v>26.086956521739129</v>
      </c>
      <c r="Z240" s="5">
        <v>4</v>
      </c>
      <c r="AA240" s="86"/>
      <c r="AB240" s="74">
        <f>VLOOKUP(B240,[2]Hoja1!$A$2:$C$9041,3,FALSE)</f>
        <v>190.71</v>
      </c>
      <c r="AC240" s="76">
        <f>VLOOKUP(B240,'[3]listado de producto'!$A$7:$F$7046,6,FALSE)</f>
        <v>8</v>
      </c>
      <c r="AG240" s="58">
        <v>572.88000488281295</v>
      </c>
      <c r="AH240" s="48">
        <f>+P240*AG240</f>
        <v>12603.360107421886</v>
      </c>
      <c r="AI240" s="48" t="e">
        <f>+AG240*#REF!</f>
        <v>#REF!</v>
      </c>
      <c r="AK240" s="44" t="e">
        <f>+IF(OR(#REF!="A",#REF!="B",#REF!="C",O240="A",O240="B",O240="C"),_xlfn.CEILING.PRECISE(#REF!*0.5,Z240),"0")</f>
        <v>#REF!</v>
      </c>
      <c r="AL240" t="e">
        <f>+AK240*AG240</f>
        <v>#REF!</v>
      </c>
      <c r="AM240" s="51" t="e">
        <f>+IF(OR(#REF!="A",#REF!="B",#REF!="C",O240="A",O240="B",O240="C"),_xlfn.CEILING.PRECISE(#REF!*0.7,Z240),"0")</f>
        <v>#REF!</v>
      </c>
      <c r="AN240" s="48" t="e">
        <f>+AM240*AG240</f>
        <v>#REF!</v>
      </c>
      <c r="AO240" s="44" t="e">
        <f>+IF(OR(#REF!="A",#REF!="B",#REF!="C",O240="A",O240="B",O240="C"),_xlfn.CEILING.PRECISE(#REF!*1,Z240),"0")</f>
        <v>#REF!</v>
      </c>
      <c r="AP240" s="48" t="e">
        <f>+AO240*$AG240</f>
        <v>#REF!</v>
      </c>
      <c r="AQ240" s="48" t="e">
        <f>+IF(OR(#REF!="A",#REF!="B",#REF!="C",O240="A",O240="B",O240="C"),_xlfn.CEILING.PRECISE(#REF!*1.33,Z240),"0")</f>
        <v>#REF!</v>
      </c>
      <c r="AR240" s="48" t="e">
        <f>+AQ240*$AG240</f>
        <v>#REF!</v>
      </c>
      <c r="AS240" s="48" t="e">
        <f>+#REF!*AG240</f>
        <v>#REF!</v>
      </c>
    </row>
    <row r="241" spans="1:52" ht="12.75" customHeight="1" x14ac:dyDescent="0.2">
      <c r="A241" s="53" t="s">
        <v>670</v>
      </c>
      <c r="B241" s="79">
        <v>111161</v>
      </c>
      <c r="C241" s="1"/>
      <c r="D241" s="32" t="s">
        <v>690</v>
      </c>
      <c r="E241" s="47" t="str">
        <f>VLOOKUP(B241,[1]Análisis!$B$3:$F$2141,5,FALSE)</f>
        <v>Local</v>
      </c>
      <c r="F241" s="3">
        <v>0</v>
      </c>
      <c r="G241" s="3">
        <v>0</v>
      </c>
      <c r="H241" s="3">
        <v>0</v>
      </c>
      <c r="I241" s="3">
        <v>12</v>
      </c>
      <c r="J241" s="3">
        <f>VLOOKUP(B241,'Vta + Mov 80'!$A$3:$B$703,2,FALSE)</f>
        <v>0</v>
      </c>
      <c r="K241" s="3">
        <v>0</v>
      </c>
      <c r="L241" s="3">
        <f>VLOOKUP(B241,'Vta + Mov 80'!$A$3:$D$703,4,FALSE)</f>
        <v>0</v>
      </c>
      <c r="M241" s="7">
        <f>+AVERAGE(F241:K241)</f>
        <v>2</v>
      </c>
      <c r="N241" s="62">
        <f>+COUNTIF(F241:K241,"&gt;0")</f>
        <v>1</v>
      </c>
      <c r="O241" s="62" t="str">
        <f>+IF(N241&gt;=6,"A",IF(N241&gt;=5,"B",IF(N241&gt;=4,"C","F")))</f>
        <v>F</v>
      </c>
      <c r="P241" s="7">
        <v>1</v>
      </c>
      <c r="Q241" s="2">
        <v>0</v>
      </c>
      <c r="R241" s="2">
        <v>1</v>
      </c>
      <c r="S241" s="2">
        <v>1</v>
      </c>
      <c r="T241" s="2">
        <f>+IF(S241&gt;R241,S241,R241)</f>
        <v>1</v>
      </c>
      <c r="U241" s="2" t="e">
        <f>+((P241-T241)/#REF!)*30</f>
        <v>#REF!</v>
      </c>
      <c r="V241" s="2" t="e">
        <f>+((P241-T241+Q241)/#REF!)*30</f>
        <v>#REF!</v>
      </c>
      <c r="W241" s="2">
        <v>0</v>
      </c>
      <c r="X241" s="9"/>
      <c r="Y241" s="11">
        <f>+((P241-T241+Q241+X241)/M241)*30</f>
        <v>0</v>
      </c>
      <c r="Z241" s="5" t="e">
        <v>#N/A</v>
      </c>
      <c r="AA241" s="46"/>
      <c r="AB241" s="74">
        <f>VLOOKUP(B241,[2]Hoja1!$A$2:$C$9041,3,FALSE)</f>
        <v>318.10000610351602</v>
      </c>
      <c r="AC241" s="76" t="e">
        <f>VLOOKUP(B241,'[3]listado de producto'!$A$7:$F$7046,6,FALSE)</f>
        <v>#N/A</v>
      </c>
      <c r="AG241" s="58">
        <v>647.79</v>
      </c>
      <c r="AH241" s="48">
        <f>+P241*AG241</f>
        <v>647.79</v>
      </c>
      <c r="AI241" s="48" t="e">
        <f>+AG241*#REF!</f>
        <v>#REF!</v>
      </c>
      <c r="AK241" s="44" t="e">
        <f>+IF(OR(#REF!="A",#REF!="B",#REF!="C",O241="A",O241="B",O241="C"),_xlfn.CEILING.PRECISE(#REF!*0.5,Z241),"0")</f>
        <v>#REF!</v>
      </c>
      <c r="AL241" t="e">
        <f>+AK241*AG241</f>
        <v>#REF!</v>
      </c>
      <c r="AM241" s="51" t="e">
        <f>+IF(OR(#REF!="A",#REF!="B",#REF!="C",O241="A",O241="B",O241="C"),_xlfn.CEILING.PRECISE(#REF!*0.7,Z241),"0")</f>
        <v>#REF!</v>
      </c>
      <c r="AN241" s="48" t="e">
        <f>+AM241*AG241</f>
        <v>#REF!</v>
      </c>
      <c r="AO241" s="44" t="e">
        <f>+IF(OR(#REF!="A",#REF!="B",#REF!="C",O241="A",O241="B",O241="C"),_xlfn.CEILING.PRECISE(#REF!*1,Z241),"0")</f>
        <v>#REF!</v>
      </c>
      <c r="AP241" s="48" t="e">
        <f>+AO241*$AG241</f>
        <v>#REF!</v>
      </c>
      <c r="AQ241" s="48" t="e">
        <f>+IF(OR(#REF!="A",#REF!="B",#REF!="C",O241="A",O241="B",O241="C"),_xlfn.CEILING.PRECISE(#REF!*1.33,Z241),"0")</f>
        <v>#REF!</v>
      </c>
      <c r="AR241" s="48" t="e">
        <f>+AQ241*$AG241</f>
        <v>#REF!</v>
      </c>
      <c r="AS241" s="48" t="e">
        <f>+#REF!*AG241</f>
        <v>#REF!</v>
      </c>
      <c r="AU241" s="52" t="e">
        <f>+AT241*#REF!</f>
        <v>#REF!</v>
      </c>
      <c r="AV241" s="52">
        <f>+AT241*M241</f>
        <v>0</v>
      </c>
      <c r="AW241" t="b">
        <f>+P241&gt;=T241</f>
        <v>1</v>
      </c>
    </row>
    <row r="242" spans="1:52" ht="12.75" customHeight="1" x14ac:dyDescent="0.2">
      <c r="B242" s="79">
        <v>2128</v>
      </c>
      <c r="C242" s="1"/>
      <c r="D242" s="32" t="s">
        <v>500</v>
      </c>
      <c r="E242" s="47" t="str">
        <f>VLOOKUP(B242,[1]Análisis!$B$3:$F$2141,5,FALSE)</f>
        <v>Key</v>
      </c>
      <c r="F242" s="3">
        <v>8</v>
      </c>
      <c r="G242" s="3">
        <v>21</v>
      </c>
      <c r="H242" s="3">
        <v>8</v>
      </c>
      <c r="I242" s="3">
        <v>21</v>
      </c>
      <c r="J242" s="3">
        <f>VLOOKUP(B242,'Vta + Mov 80'!$A$3:$B$703,2,FALSE)</f>
        <v>24</v>
      </c>
      <c r="K242" s="3">
        <v>0</v>
      </c>
      <c r="L242" s="3">
        <f>VLOOKUP(B242,'Vta + Mov 80'!$A$3:$D$703,4,FALSE)</f>
        <v>0</v>
      </c>
      <c r="M242" s="7">
        <f>+AVERAGE(F242:K242)</f>
        <v>13.666666666666666</v>
      </c>
      <c r="N242" s="62">
        <f>+COUNTIF(F242:K242,"&gt;0")</f>
        <v>5</v>
      </c>
      <c r="O242" s="62" t="str">
        <f>+IF(N242&gt;=6,"A",IF(N242&gt;=5,"B",IF(N242&gt;=4,"C","F")))</f>
        <v>B</v>
      </c>
      <c r="P242" s="7">
        <v>30</v>
      </c>
      <c r="Q242" s="2">
        <v>0</v>
      </c>
      <c r="R242" s="2">
        <v>18</v>
      </c>
      <c r="S242" s="2">
        <v>18</v>
      </c>
      <c r="T242" s="2">
        <f>+IF(S242&gt;R242,S242,R242)</f>
        <v>18</v>
      </c>
      <c r="U242" s="2" t="e">
        <f>+((P242-T242)/#REF!)*30</f>
        <v>#REF!</v>
      </c>
      <c r="V242" s="2" t="e">
        <f>+((P242-T242+Q242)/#REF!)*30</f>
        <v>#REF!</v>
      </c>
      <c r="W242" s="2">
        <v>0</v>
      </c>
      <c r="X242" s="9"/>
      <c r="Y242" s="11">
        <f>+((P242-T242+Q242+X242)/M242)*30</f>
        <v>26.341463414634145</v>
      </c>
      <c r="Z242" s="5">
        <v>4</v>
      </c>
      <c r="AA242" s="46"/>
      <c r="AB242" s="74">
        <f>VLOOKUP(B242,[2]Hoja1!$A$2:$C$9041,3,FALSE)</f>
        <v>94.47</v>
      </c>
      <c r="AC242" s="76">
        <f>VLOOKUP(B242,'[3]listado de producto'!$A$7:$F$7046,6,FALSE)</f>
        <v>8</v>
      </c>
      <c r="AG242" s="58">
        <v>12.07</v>
      </c>
      <c r="AH242" s="48">
        <f>+P242*AG242</f>
        <v>362.1</v>
      </c>
      <c r="AI242" s="48" t="e">
        <f>+AG242*#REF!</f>
        <v>#REF!</v>
      </c>
      <c r="AK242" s="44" t="e">
        <f>+IF(OR(#REF!="A",#REF!="B",#REF!="C",O242="A",O242="B",O242="C"),_xlfn.CEILING.PRECISE(#REF!*0.5,Z242),"0")</f>
        <v>#REF!</v>
      </c>
      <c r="AL242" t="e">
        <f>+AK242*AG242</f>
        <v>#REF!</v>
      </c>
      <c r="AM242" s="51" t="e">
        <f>+IF(OR(#REF!="A",#REF!="B",#REF!="C",O242="A",O242="B",O242="C"),_xlfn.CEILING.PRECISE(#REF!*0.7,Z242),"0")</f>
        <v>#REF!</v>
      </c>
      <c r="AN242" s="48" t="e">
        <f>+AM242*AG242</f>
        <v>#REF!</v>
      </c>
      <c r="AO242" s="44" t="e">
        <f>+IF(OR(#REF!="A",#REF!="B",#REF!="C",O242="A",O242="B",O242="C"),_xlfn.CEILING.PRECISE(#REF!*1,Z242),"0")</f>
        <v>#REF!</v>
      </c>
      <c r="AP242" s="48" t="e">
        <f>+AO242*$AG242</f>
        <v>#REF!</v>
      </c>
      <c r="AQ242" s="48" t="e">
        <f>+IF(OR(#REF!="A",#REF!="B",#REF!="C",O242="A",O242="B",O242="C"),_xlfn.CEILING.PRECISE(#REF!*1.33,Z242),"0")</f>
        <v>#REF!</v>
      </c>
      <c r="AR242" s="48" t="e">
        <f>+AQ242*$AG242</f>
        <v>#REF!</v>
      </c>
      <c r="AS242" s="48" t="e">
        <f>+#REF!*AG242</f>
        <v>#REF!</v>
      </c>
      <c r="AU242" s="52" t="e">
        <f>+AT242*#REF!</f>
        <v>#REF!</v>
      </c>
      <c r="AV242" s="52">
        <f>+AT242*M242</f>
        <v>0</v>
      </c>
      <c r="AW242" t="b">
        <f>+P242&gt;=T242</f>
        <v>1</v>
      </c>
    </row>
    <row r="243" spans="1:52" ht="12.75" customHeight="1" x14ac:dyDescent="0.2">
      <c r="B243" s="79">
        <v>6128</v>
      </c>
      <c r="C243" s="1"/>
      <c r="D243" s="32" t="s">
        <v>283</v>
      </c>
      <c r="E243" s="47" t="str">
        <f>VLOOKUP(B243,[1]Análisis!$B$3:$F$2141,5,FALSE)</f>
        <v>Key</v>
      </c>
      <c r="F243" s="3">
        <v>395</v>
      </c>
      <c r="G243" s="3">
        <v>371</v>
      </c>
      <c r="H243" s="3">
        <v>334</v>
      </c>
      <c r="I243" s="3">
        <v>187</v>
      </c>
      <c r="J243" s="3">
        <f>VLOOKUP(B243,'Vta + Mov 80'!$A$3:$B$703,2,FALSE)</f>
        <v>618</v>
      </c>
      <c r="K243" s="3">
        <v>452</v>
      </c>
      <c r="L243" s="3">
        <f>VLOOKUP(B243,'Vta + Mov 80'!$A$3:$D$703,4,FALSE)</f>
        <v>150</v>
      </c>
      <c r="M243" s="7">
        <f>+AVERAGE(F243:K243)</f>
        <v>392.83333333333331</v>
      </c>
      <c r="N243" s="62">
        <f>+COUNTIF(F243:K243,"&gt;0")</f>
        <v>6</v>
      </c>
      <c r="O243" s="62" t="str">
        <f>+IF(N243&gt;=6,"A",IF(N243&gt;=5,"B",IF(N243&gt;=4,"C","F")))</f>
        <v>A</v>
      </c>
      <c r="P243" s="7">
        <v>35</v>
      </c>
      <c r="Q243" s="2">
        <v>280</v>
      </c>
      <c r="R243" s="2">
        <v>0</v>
      </c>
      <c r="S243" s="2">
        <v>3</v>
      </c>
      <c r="T243" s="2">
        <f>+IF(S243&gt;R243,S243,R243)</f>
        <v>3</v>
      </c>
      <c r="U243" s="2" t="e">
        <f>+((P243-T243)/#REF!)*30</f>
        <v>#REF!</v>
      </c>
      <c r="V243" s="2" t="e">
        <f>+((P243-T243+Q243)/#REF!)*30</f>
        <v>#REF!</v>
      </c>
      <c r="W243" s="2">
        <v>0</v>
      </c>
      <c r="X243" s="9">
        <v>12</v>
      </c>
      <c r="Y243" s="11">
        <f>+((P243-T243+Q243+X243)/M243)*30</f>
        <v>24.743317776834964</v>
      </c>
      <c r="Z243" s="5">
        <v>4</v>
      </c>
      <c r="AA243" s="46"/>
      <c r="AB243" s="74">
        <f>VLOOKUP(B243,[2]Hoja1!$A$2:$C$9041,3,FALSE)</f>
        <v>66.400000000000006</v>
      </c>
      <c r="AC243" s="76">
        <f>VLOOKUP(B243,'[3]listado de producto'!$A$7:$F$7046,6,FALSE)</f>
        <v>8</v>
      </c>
      <c r="AG243" s="58">
        <v>29</v>
      </c>
      <c r="AH243" s="48">
        <f>+P243*AG243</f>
        <v>1015</v>
      </c>
      <c r="AI243" s="48" t="e">
        <f>+AG243*#REF!</f>
        <v>#REF!</v>
      </c>
      <c r="AK243" s="44" t="e">
        <f>+IF(OR(#REF!="A",#REF!="B",#REF!="C",O243="A",O243="B",O243="C"),_xlfn.CEILING.PRECISE(#REF!*0.5,Z243),"0")</f>
        <v>#REF!</v>
      </c>
      <c r="AL243" t="e">
        <f>+AK243*AG243</f>
        <v>#REF!</v>
      </c>
      <c r="AM243" s="51" t="e">
        <f>+IF(OR(#REF!="A",#REF!="B",#REF!="C",O243="A",O243="B",O243="C"),_xlfn.CEILING.PRECISE(#REF!*0.7,Z243),"0")</f>
        <v>#REF!</v>
      </c>
      <c r="AN243" s="48" t="e">
        <f>+AM243*AG243</f>
        <v>#REF!</v>
      </c>
      <c r="AO243" s="44" t="e">
        <f>+IF(OR(#REF!="A",#REF!="B",#REF!="C",O243="A",O243="B",O243="C"),_xlfn.CEILING.PRECISE(#REF!*1,Z243),"0")</f>
        <v>#REF!</v>
      </c>
      <c r="AP243" s="48" t="e">
        <f>+AO243*$AG243</f>
        <v>#REF!</v>
      </c>
      <c r="AQ243" s="48" t="e">
        <f>+IF(OR(#REF!="A",#REF!="B",#REF!="C",O243="A",O243="B",O243="C"),_xlfn.CEILING.PRECISE(#REF!*1.33,Z243),"0")</f>
        <v>#REF!</v>
      </c>
      <c r="AR243" s="48" t="e">
        <f>+AQ243*$AG243</f>
        <v>#REF!</v>
      </c>
      <c r="AS243" s="48" t="e">
        <f>+#REF!*AG243</f>
        <v>#REF!</v>
      </c>
      <c r="AU243" s="52" t="e">
        <f>+AT243*#REF!</f>
        <v>#REF!</v>
      </c>
      <c r="AV243" s="52">
        <f>+AT243*M243</f>
        <v>0</v>
      </c>
      <c r="AW243" t="b">
        <f>+P243&gt;=T243</f>
        <v>1</v>
      </c>
      <c r="AZ243" s="49">
        <f>VLOOKUP(B243,'[4]OrdenCompra (51)'!$A$2:$K$78,11,FALSE)</f>
        <v>16</v>
      </c>
    </row>
    <row r="244" spans="1:52" ht="12.75" customHeight="1" x14ac:dyDescent="0.2">
      <c r="B244" s="79">
        <v>111187</v>
      </c>
      <c r="C244" s="1"/>
      <c r="D244" s="32" t="s">
        <v>277</v>
      </c>
      <c r="E244" s="47" t="str">
        <f>VLOOKUP(B244,[1]Análisis!$B$3:$F$2141,5,FALSE)</f>
        <v>Local</v>
      </c>
      <c r="F244" s="3">
        <v>0</v>
      </c>
      <c r="G244" s="3">
        <v>0</v>
      </c>
      <c r="H244" s="3">
        <v>0</v>
      </c>
      <c r="I244" s="3">
        <v>0</v>
      </c>
      <c r="J244" s="3">
        <f>VLOOKUP(B244,'Vta + Mov 80'!$A$3:$B$703,2,FALSE)</f>
        <v>1</v>
      </c>
      <c r="K244" s="3">
        <v>0</v>
      </c>
      <c r="L244" s="3">
        <f>VLOOKUP(B244,'Vta + Mov 80'!$A$3:$D$703,4,FALSE)</f>
        <v>0</v>
      </c>
      <c r="M244" s="7">
        <f>+AVERAGE(F244:K244)</f>
        <v>0.16666666666666666</v>
      </c>
      <c r="N244" s="62">
        <f>+COUNTIF(F244:K244,"&gt;0")</f>
        <v>1</v>
      </c>
      <c r="O244" s="62" t="str">
        <f>+IF(N244&gt;=6,"A",IF(N244&gt;=5,"B",IF(N244&gt;=4,"C","F")))</f>
        <v>F</v>
      </c>
      <c r="P244" s="7">
        <v>0</v>
      </c>
      <c r="Q244" s="2">
        <v>0</v>
      </c>
      <c r="R244" s="2">
        <v>0</v>
      </c>
      <c r="S244" s="2">
        <v>0</v>
      </c>
      <c r="T244" s="2">
        <f>+IF(S244&gt;R244,S244,R244)</f>
        <v>0</v>
      </c>
      <c r="U244" s="2" t="e">
        <f>+((P244-T244)/#REF!)*30</f>
        <v>#REF!</v>
      </c>
      <c r="V244" s="2" t="e">
        <f>+((P244-T244+Q244)/#REF!)*30</f>
        <v>#REF!</v>
      </c>
      <c r="W244" s="2">
        <v>0</v>
      </c>
      <c r="X244" s="9"/>
      <c r="Y244" s="11">
        <f>+((P244-T244+Q244+X244)/M244)*30</f>
        <v>0</v>
      </c>
      <c r="Z244" s="5" t="e">
        <v>#N/A</v>
      </c>
      <c r="AA244" s="42"/>
      <c r="AB244" s="74">
        <f>VLOOKUP(B244,[2]Hoja1!$A$2:$C$9041,3,FALSE)</f>
        <v>391.55999755859398</v>
      </c>
      <c r="AC244" s="76" t="e">
        <f>VLOOKUP(B244,'[3]listado de producto'!$A$7:$F$7046,6,FALSE)</f>
        <v>#N/A</v>
      </c>
      <c r="AG244" s="58">
        <v>189.83999633789099</v>
      </c>
      <c r="AH244" s="48">
        <f>+P244*AG244</f>
        <v>0</v>
      </c>
      <c r="AI244" s="48" t="e">
        <f>+AG244*#REF!</f>
        <v>#REF!</v>
      </c>
      <c r="AK244" s="44" t="e">
        <f>+IF(OR(#REF!="A",#REF!="B",#REF!="C",O244="A",O244="B",O244="C"),_xlfn.CEILING.PRECISE(#REF!*0.5,Z244),"0")</f>
        <v>#REF!</v>
      </c>
      <c r="AL244" t="e">
        <f>+AK244*AG244</f>
        <v>#REF!</v>
      </c>
      <c r="AM244" s="51" t="e">
        <f>+IF(OR(#REF!="A",#REF!="B",#REF!="C",O244="A",O244="B",O244="C"),_xlfn.CEILING.PRECISE(#REF!*0.7,Z244),"0")</f>
        <v>#REF!</v>
      </c>
      <c r="AN244" s="48" t="e">
        <f>+AM244*AG244</f>
        <v>#REF!</v>
      </c>
      <c r="AO244" s="44" t="e">
        <f>+IF(OR(#REF!="A",#REF!="B",#REF!="C",O244="A",O244="B",O244="C"),_xlfn.CEILING.PRECISE(#REF!*1,Z244),"0")</f>
        <v>#REF!</v>
      </c>
      <c r="AP244" s="48" t="e">
        <f>+AO244*$AG244</f>
        <v>#REF!</v>
      </c>
      <c r="AQ244" s="48" t="e">
        <f>+IF(OR(#REF!="A",#REF!="B",#REF!="C",O244="A",O244="B",O244="C"),_xlfn.CEILING.PRECISE(#REF!*1.33,Z244),"0")</f>
        <v>#REF!</v>
      </c>
      <c r="AR244" s="48" t="e">
        <f>+AQ244*$AG244</f>
        <v>#REF!</v>
      </c>
      <c r="AS244" s="48" t="e">
        <f>+#REF!*AG244</f>
        <v>#REF!</v>
      </c>
      <c r="AW244" t="b">
        <f>+P244&gt;=T244</f>
        <v>1</v>
      </c>
    </row>
    <row r="245" spans="1:52" ht="12.75" customHeight="1" x14ac:dyDescent="0.2">
      <c r="A245" s="53" t="s">
        <v>681</v>
      </c>
      <c r="B245" s="79">
        <v>111280</v>
      </c>
      <c r="C245" s="1"/>
      <c r="D245" s="32" t="s">
        <v>468</v>
      </c>
      <c r="E245" s="47" t="str">
        <f>VLOOKUP(B245,[1]Análisis!$B$3:$F$2141,5,FALSE)</f>
        <v>Local</v>
      </c>
      <c r="F245" s="3">
        <v>0</v>
      </c>
      <c r="G245" s="3">
        <v>47</v>
      </c>
      <c r="H245" s="3">
        <v>0</v>
      </c>
      <c r="I245" s="3">
        <v>0</v>
      </c>
      <c r="J245" s="3">
        <f>VLOOKUP(B245,'Vta + Mov 80'!$A$3:$B$703,2,FALSE)</f>
        <v>0</v>
      </c>
      <c r="K245" s="3">
        <v>0</v>
      </c>
      <c r="L245" s="3">
        <f>VLOOKUP(B245,'Vta + Mov 80'!$A$3:$D$703,4,FALSE)</f>
        <v>0</v>
      </c>
      <c r="M245" s="7">
        <f>+AVERAGE(F245:K245)</f>
        <v>7.833333333333333</v>
      </c>
      <c r="N245" s="62">
        <f>+COUNTIF(F245:K245,"&gt;0")</f>
        <v>1</v>
      </c>
      <c r="O245" s="62" t="str">
        <f>+IF(N245&gt;=6,"A",IF(N245&gt;=5,"B",IF(N245&gt;=4,"C","F")))</f>
        <v>F</v>
      </c>
      <c r="P245" s="7">
        <v>0</v>
      </c>
      <c r="Q245" s="2">
        <v>0</v>
      </c>
      <c r="R245" s="2">
        <v>0</v>
      </c>
      <c r="S245" s="2">
        <v>0</v>
      </c>
      <c r="T245" s="2">
        <f>+IF(S245&gt;R245,S245,R245)</f>
        <v>0</v>
      </c>
      <c r="U245" s="2" t="e">
        <f>+((P245-T245)/#REF!)*30</f>
        <v>#REF!</v>
      </c>
      <c r="V245" s="2" t="e">
        <f>+((P245-T245+Q245)/#REF!)*30</f>
        <v>#REF!</v>
      </c>
      <c r="W245" s="2">
        <v>0</v>
      </c>
      <c r="X245" s="9"/>
      <c r="Y245" s="11">
        <f>+((P245-T245+Q245+X245)/M245)*30</f>
        <v>0</v>
      </c>
      <c r="Z245" s="5" t="e">
        <v>#N/A</v>
      </c>
      <c r="AA245" s="46"/>
      <c r="AB245" s="74">
        <f>VLOOKUP(B245,[2]Hoja1!$A$2:$C$9041,3,FALSE)</f>
        <v>30.649999618530298</v>
      </c>
      <c r="AC245" s="76" t="e">
        <f>VLOOKUP(B245,'[3]listado de producto'!$A$7:$F$7046,6,FALSE)</f>
        <v>#N/A</v>
      </c>
      <c r="AG245" s="58">
        <v>161.16000366210901</v>
      </c>
      <c r="AH245" s="48">
        <f>+P245*AG245</f>
        <v>0</v>
      </c>
      <c r="AI245" s="48" t="e">
        <f>+AG245*#REF!</f>
        <v>#REF!</v>
      </c>
      <c r="AK245" s="44" t="e">
        <f>+IF(OR(#REF!="A",#REF!="B",#REF!="C",O245="A",O245="B",O245="C"),_xlfn.CEILING.PRECISE(#REF!*0.5,Z245),"0")</f>
        <v>#REF!</v>
      </c>
      <c r="AL245" t="e">
        <f>+AK245*AG245</f>
        <v>#REF!</v>
      </c>
      <c r="AM245" s="51" t="e">
        <f>+IF(OR(#REF!="A",#REF!="B",#REF!="C",O245="A",O245="B",O245="C"),_xlfn.CEILING.PRECISE(#REF!*0.7,Z245),"0")</f>
        <v>#REF!</v>
      </c>
      <c r="AN245" s="48" t="e">
        <f>+AM245*AG245</f>
        <v>#REF!</v>
      </c>
      <c r="AO245" s="44" t="e">
        <f>+IF(OR(#REF!="A",#REF!="B",#REF!="C",O245="A",O245="B",O245="C"),_xlfn.CEILING.PRECISE(#REF!*1,Z245),"0")</f>
        <v>#REF!</v>
      </c>
      <c r="AP245" s="48" t="e">
        <f>+AO245*$AG245</f>
        <v>#REF!</v>
      </c>
      <c r="AQ245" s="48" t="e">
        <f>+IF(OR(#REF!="A",#REF!="B",#REF!="C",O245="A",O245="B",O245="C"),_xlfn.CEILING.PRECISE(#REF!*1.33,Z245),"0")</f>
        <v>#REF!</v>
      </c>
      <c r="AR245" s="48" t="e">
        <f>+AQ245*$AG245</f>
        <v>#REF!</v>
      </c>
      <c r="AS245" s="48" t="e">
        <f>+#REF!*AG245</f>
        <v>#REF!</v>
      </c>
      <c r="AU245" s="52"/>
      <c r="AV245" s="52"/>
      <c r="AW245" t="b">
        <f>+P245&gt;=T245</f>
        <v>1</v>
      </c>
    </row>
    <row r="246" spans="1:52" ht="12.75" customHeight="1" x14ac:dyDescent="0.2">
      <c r="A246" s="53" t="s">
        <v>677</v>
      </c>
      <c r="B246" s="79">
        <v>1749</v>
      </c>
      <c r="C246" s="1"/>
      <c r="D246" s="32" t="s">
        <v>117</v>
      </c>
      <c r="E246" s="47" t="str">
        <f>VLOOKUP(B246,[1]Análisis!$B$3:$F$2141,5,FALSE)</f>
        <v>Key</v>
      </c>
      <c r="F246" s="3">
        <v>20</v>
      </c>
      <c r="G246" s="3">
        <v>17</v>
      </c>
      <c r="H246" s="3">
        <v>18</v>
      </c>
      <c r="I246" s="3">
        <v>0</v>
      </c>
      <c r="J246" s="3">
        <f>VLOOKUP(B246,'Vta + Mov 80'!$A$3:$B$703,2,FALSE)</f>
        <v>25</v>
      </c>
      <c r="K246" s="3">
        <v>14</v>
      </c>
      <c r="L246" s="3">
        <f>VLOOKUP(B246,'Vta + Mov 80'!$A$3:$D$703,4,FALSE)</f>
        <v>32</v>
      </c>
      <c r="M246" s="7">
        <f>+AVERAGE(F246:K246)</f>
        <v>15.666666666666666</v>
      </c>
      <c r="N246" s="62">
        <f>+COUNTIF(F246:K246,"&gt;0")</f>
        <v>5</v>
      </c>
      <c r="O246" s="62" t="str">
        <f>+IF(N246&gt;=6,"A",IF(N246&gt;=5,"B",IF(N246&gt;=4,"C","F")))</f>
        <v>B</v>
      </c>
      <c r="P246" s="7">
        <v>14</v>
      </c>
      <c r="Q246" s="2">
        <v>0</v>
      </c>
      <c r="R246" s="2">
        <v>0</v>
      </c>
      <c r="S246" s="2">
        <v>0</v>
      </c>
      <c r="T246" s="2">
        <f>+IF(S246&gt;R246,S246,R246)</f>
        <v>0</v>
      </c>
      <c r="U246" s="2" t="e">
        <f>+((P246-T246)/#REF!)*30</f>
        <v>#REF!</v>
      </c>
      <c r="V246" s="2" t="e">
        <f>+((P246-T246+Q246)/#REF!)*30</f>
        <v>#REF!</v>
      </c>
      <c r="W246" s="2">
        <v>0</v>
      </c>
      <c r="X246" s="9"/>
      <c r="Y246" s="11">
        <f>+((P246-T246+Q246+X246)/M246)*30</f>
        <v>26.808510638297875</v>
      </c>
      <c r="Z246" s="5">
        <v>12</v>
      </c>
      <c r="AA246" s="46"/>
      <c r="AB246" s="74">
        <f>VLOOKUP(B246,[2]Hoja1!$A$2:$C$9041,3,FALSE)</f>
        <v>25.63</v>
      </c>
      <c r="AC246" s="76">
        <f>VLOOKUP(B246,'[3]listado de producto'!$A$7:$F$7046,6,FALSE)</f>
        <v>8</v>
      </c>
      <c r="AG246" s="58">
        <v>73.94</v>
      </c>
      <c r="AH246" s="48">
        <f>+P246*AG246</f>
        <v>1035.1599999999999</v>
      </c>
      <c r="AI246" s="48" t="e">
        <f>+AG246*#REF!</f>
        <v>#REF!</v>
      </c>
      <c r="AK246" s="44" t="e">
        <f>+IF(OR(#REF!="A",#REF!="B",#REF!="C",O246="A",O246="B",O246="C"),_xlfn.CEILING.PRECISE(#REF!*0.5,Z246),"0")</f>
        <v>#REF!</v>
      </c>
      <c r="AL246" t="e">
        <f>+AK246*AG246</f>
        <v>#REF!</v>
      </c>
      <c r="AM246" s="51" t="e">
        <f>+IF(OR(#REF!="A",#REF!="B",#REF!="C",O246="A",O246="B",O246="C"),_xlfn.CEILING.PRECISE(#REF!*0.7,Z246),"0")</f>
        <v>#REF!</v>
      </c>
      <c r="AN246" s="48" t="e">
        <f>+AM246*AG246</f>
        <v>#REF!</v>
      </c>
      <c r="AO246" s="44" t="e">
        <f>+IF(OR(#REF!="A",#REF!="B",#REF!="C",O246="A",O246="B",O246="C"),_xlfn.CEILING.PRECISE(#REF!*1,Z246),"0")</f>
        <v>#REF!</v>
      </c>
      <c r="AP246" s="48" t="e">
        <f>+AO246*$AG246</f>
        <v>#REF!</v>
      </c>
      <c r="AQ246" s="48" t="e">
        <f>+IF(OR(#REF!="A",#REF!="B",#REF!="C",O246="A",O246="B",O246="C"),_xlfn.CEILING.PRECISE(#REF!*1.33,Z246),"0")</f>
        <v>#REF!</v>
      </c>
      <c r="AR246" s="48" t="e">
        <f>+AQ246*$AG246</f>
        <v>#REF!</v>
      </c>
      <c r="AS246" s="48" t="e">
        <f>+#REF!*AG246</f>
        <v>#REF!</v>
      </c>
      <c r="AU246" s="52" t="e">
        <f>+AT246*#REF!</f>
        <v>#REF!</v>
      </c>
      <c r="AV246" s="52">
        <f>+AT246*M246</f>
        <v>0</v>
      </c>
      <c r="AW246" t="b">
        <f>+P246&gt;=T246</f>
        <v>1</v>
      </c>
    </row>
    <row r="247" spans="1:52" ht="12.75" customHeight="1" x14ac:dyDescent="0.2">
      <c r="A247" s="53" t="s">
        <v>672</v>
      </c>
      <c r="B247" s="79">
        <v>8903</v>
      </c>
      <c r="C247" s="1" t="str">
        <f>VLOOKUP(B247,[1]Análisis!$B$3:$C$2141,2,FALSE)</f>
        <v>2930P</v>
      </c>
      <c r="D247" s="32" t="s">
        <v>354</v>
      </c>
      <c r="E247" s="47" t="str">
        <f>VLOOKUP(B247,[1]Análisis!$B$3:$F$2141,5,FALSE)</f>
        <v>GP</v>
      </c>
      <c r="F247" s="3">
        <v>252</v>
      </c>
      <c r="G247" s="3">
        <v>203</v>
      </c>
      <c r="H247" s="3">
        <v>271</v>
      </c>
      <c r="I247" s="3">
        <v>157</v>
      </c>
      <c r="J247" s="3">
        <f>VLOOKUP(B247,'Vta + Mov 80'!$A$3:$B$703,2,FALSE)</f>
        <v>360</v>
      </c>
      <c r="K247" s="3">
        <v>247</v>
      </c>
      <c r="L247" s="3">
        <f>VLOOKUP(B247,'Vta + Mov 80'!$A$3:$D$703,4,FALSE)</f>
        <v>90</v>
      </c>
      <c r="M247" s="7">
        <f>+AVERAGE(F247:K247)</f>
        <v>248.33333333333334</v>
      </c>
      <c r="N247" s="62">
        <f>+COUNTIF(F247:K247,"&gt;0")</f>
        <v>6</v>
      </c>
      <c r="O247" s="62" t="str">
        <f>+IF(N247&gt;=6,"A",IF(N247&gt;=5,"B",IF(N247&gt;=4,"C","F")))</f>
        <v>A</v>
      </c>
      <c r="P247" s="7">
        <v>359</v>
      </c>
      <c r="Q247" s="2">
        <v>0</v>
      </c>
      <c r="R247" s="2">
        <v>81</v>
      </c>
      <c r="S247" s="2">
        <v>81</v>
      </c>
      <c r="T247" s="2">
        <f>+IF(S247&gt;R247,S247,R247)</f>
        <v>81</v>
      </c>
      <c r="U247" s="2" t="e">
        <f>+((P247-T247)/#REF!)*30</f>
        <v>#REF!</v>
      </c>
      <c r="V247" s="2" t="e">
        <f>+((P247-T247+Q247)/#REF!)*30</f>
        <v>#REF!</v>
      </c>
      <c r="W247" s="2">
        <v>0</v>
      </c>
      <c r="X247" s="9"/>
      <c r="Y247" s="11">
        <f>+((P247-T247+Q247+X247)/M247)*30</f>
        <v>33.583892617449663</v>
      </c>
      <c r="Z247" s="5">
        <v>1</v>
      </c>
      <c r="AA247" s="46"/>
      <c r="AB247" s="74">
        <f>VLOOKUP(B247,[2]Hoja1!$A$2:$C$9041,3,FALSE)</f>
        <v>461.45</v>
      </c>
      <c r="AC247" s="76">
        <f>VLOOKUP(B247,'[3]listado de producto'!$A$7:$F$7046,6,FALSE)</f>
        <v>8</v>
      </c>
      <c r="AG247" s="58">
        <v>422.29</v>
      </c>
      <c r="AH247" s="48">
        <f>+P247*AG247</f>
        <v>151602.11000000002</v>
      </c>
      <c r="AI247" s="48" t="e">
        <f>+AG247*#REF!</f>
        <v>#REF!</v>
      </c>
      <c r="AK247" s="44" t="e">
        <f>+IF(OR(#REF!="A",#REF!="B",#REF!="C",O247="A",O247="B",O247="C"),_xlfn.CEILING.PRECISE(#REF!*0.5,Z247),"0")</f>
        <v>#REF!</v>
      </c>
      <c r="AL247" t="e">
        <f>+AK247*AG247</f>
        <v>#REF!</v>
      </c>
      <c r="AM247" s="51" t="e">
        <f>+IF(OR(#REF!="A",#REF!="B",#REF!="C",O247="A",O247="B",O247="C"),_xlfn.CEILING.PRECISE(#REF!*0.7,Z247),"0")</f>
        <v>#REF!</v>
      </c>
      <c r="AN247" s="48" t="e">
        <f>+AM247*AG247</f>
        <v>#REF!</v>
      </c>
      <c r="AO247" s="44" t="e">
        <f>+IF(OR(#REF!="A",#REF!="B",#REF!="C",O247="A",O247="B",O247="C"),_xlfn.CEILING.PRECISE(#REF!*1,Z247),"0")</f>
        <v>#REF!</v>
      </c>
      <c r="AP247" s="48" t="e">
        <f>+AO247*$AG247</f>
        <v>#REF!</v>
      </c>
      <c r="AQ247" s="48" t="e">
        <f>+IF(OR(#REF!="A",#REF!="B",#REF!="C",O247="A",O247="B",O247="C"),_xlfn.CEILING.PRECISE(#REF!*1.33,Z247),"0")</f>
        <v>#REF!</v>
      </c>
      <c r="AR247" s="48" t="e">
        <f>+AQ247*$AG247</f>
        <v>#REF!</v>
      </c>
      <c r="AS247" s="48" t="e">
        <f>+#REF!*AG247</f>
        <v>#REF!</v>
      </c>
      <c r="AU247" s="52" t="e">
        <f>+AT247*#REF!</f>
        <v>#REF!</v>
      </c>
      <c r="AV247" s="52">
        <f>+AT247*M247</f>
        <v>0</v>
      </c>
      <c r="AW247" t="b">
        <f>+P247&gt;=T247</f>
        <v>1</v>
      </c>
    </row>
    <row r="248" spans="1:52" ht="12.75" customHeight="1" x14ac:dyDescent="0.2">
      <c r="A248" s="53"/>
      <c r="B248" s="79">
        <v>8908</v>
      </c>
      <c r="C248" s="1">
        <f>VLOOKUP(B248,[1]Análisis!$B$3:$C$2141,2,FALSE)</f>
        <v>19375</v>
      </c>
      <c r="D248" s="32" t="s">
        <v>356</v>
      </c>
      <c r="E248" s="47" t="str">
        <f>VLOOKUP(B248,[1]Análisis!$B$3:$F$2141,5,FALSE)</f>
        <v>GP</v>
      </c>
      <c r="F248" s="3">
        <v>107</v>
      </c>
      <c r="G248" s="3">
        <v>62</v>
      </c>
      <c r="H248" s="3">
        <v>115</v>
      </c>
      <c r="I248" s="3">
        <v>50</v>
      </c>
      <c r="J248" s="3">
        <f>VLOOKUP(B248,'Vta + Mov 80'!$A$3:$B$703,2,FALSE)</f>
        <v>77</v>
      </c>
      <c r="K248" s="3">
        <v>86</v>
      </c>
      <c r="L248" s="3">
        <f>VLOOKUP(B248,'Vta + Mov 80'!$A$3:$D$703,4,FALSE)</f>
        <v>12</v>
      </c>
      <c r="M248" s="7">
        <f>+AVERAGE(F248:K248)</f>
        <v>82.833333333333329</v>
      </c>
      <c r="N248" s="62">
        <f>+COUNTIF(F248:K248,"&gt;0")</f>
        <v>6</v>
      </c>
      <c r="O248" s="62" t="str">
        <f>+IF(N248&gt;=6,"A",IF(N248&gt;=5,"B",IF(N248&gt;=4,"C","F")))</f>
        <v>A</v>
      </c>
      <c r="P248" s="7">
        <v>134</v>
      </c>
      <c r="Q248" s="2">
        <v>0</v>
      </c>
      <c r="R248" s="2">
        <v>18</v>
      </c>
      <c r="S248" s="2">
        <v>18</v>
      </c>
      <c r="T248" s="2">
        <f>+IF(S248&gt;R248,S248,R248)</f>
        <v>18</v>
      </c>
      <c r="U248" s="2" t="e">
        <f>+((P248-T248)/#REF!)*30</f>
        <v>#REF!</v>
      </c>
      <c r="V248" s="2" t="e">
        <f>+((P248-T248+Q248)/#REF!)*30</f>
        <v>#REF!</v>
      </c>
      <c r="W248" s="2">
        <v>0</v>
      </c>
      <c r="X248" s="9"/>
      <c r="Y248" s="11">
        <f>+((P248-T248+Q248+X248)/M248)*30</f>
        <v>42.012072434607646</v>
      </c>
      <c r="Z248" s="5">
        <v>1</v>
      </c>
      <c r="AA248" s="83"/>
      <c r="AB248" s="74">
        <f>VLOOKUP(B248,[2]Hoja1!$A$2:$C$9041,3,FALSE)</f>
        <v>483.8</v>
      </c>
      <c r="AC248" s="76">
        <f>VLOOKUP(B248,'[3]listado de producto'!$A$7:$F$7046,6,FALSE)</f>
        <v>8</v>
      </c>
      <c r="AG248" s="58">
        <v>11.16</v>
      </c>
      <c r="AH248" s="48">
        <f>+P248*AG248</f>
        <v>1495.44</v>
      </c>
      <c r="AI248" s="48" t="e">
        <f>+AG248*#REF!</f>
        <v>#REF!</v>
      </c>
      <c r="AK248" s="44" t="e">
        <f>+IF(OR(#REF!="A",#REF!="B",#REF!="C",O248="A",O248="B",O248="C"),_xlfn.CEILING.PRECISE(#REF!*0.5,Z248),"0")</f>
        <v>#REF!</v>
      </c>
      <c r="AL248" t="e">
        <f>+AK248*AG248</f>
        <v>#REF!</v>
      </c>
      <c r="AM248" s="51" t="e">
        <f>+IF(OR(#REF!="A",#REF!="B",#REF!="C",O248="A",O248="B",O248="C"),_xlfn.CEILING.PRECISE(#REF!*0.7,Z248),"0")</f>
        <v>#REF!</v>
      </c>
      <c r="AN248" s="48" t="e">
        <f>+AM248*AG248</f>
        <v>#REF!</v>
      </c>
      <c r="AO248" s="44" t="e">
        <f>+IF(OR(#REF!="A",#REF!="B",#REF!="C",O248="A",O248="B",O248="C"),_xlfn.CEILING.PRECISE(#REF!*1,Z248),"0")</f>
        <v>#REF!</v>
      </c>
      <c r="AP248" s="48" t="e">
        <f>+AO248*$AG248</f>
        <v>#REF!</v>
      </c>
      <c r="AQ248" s="48" t="e">
        <f>+IF(OR(#REF!="A",#REF!="B",#REF!="C",O248="A",O248="B",O248="C"),_xlfn.CEILING.PRECISE(#REF!*1.33,Z248),"0")</f>
        <v>#REF!</v>
      </c>
      <c r="AR248" s="48" t="e">
        <f>+AQ248*$AG248</f>
        <v>#REF!</v>
      </c>
      <c r="AS248" s="48" t="e">
        <f>+#REF!*AG248</f>
        <v>#REF!</v>
      </c>
      <c r="AU248" s="52" t="e">
        <f>+AT248*#REF!</f>
        <v>#REF!</v>
      </c>
      <c r="AV248" s="52">
        <f>+AT248*M248</f>
        <v>0</v>
      </c>
      <c r="AW248" t="b">
        <f>+P248&gt;=T248</f>
        <v>1</v>
      </c>
    </row>
    <row r="249" spans="1:52" ht="12.75" customHeight="1" x14ac:dyDescent="0.2">
      <c r="B249" s="79">
        <v>111288</v>
      </c>
      <c r="C249" s="1"/>
      <c r="D249" s="32" t="s">
        <v>469</v>
      </c>
      <c r="E249" s="47" t="str">
        <f>VLOOKUP(B249,[1]Análisis!$B$3:$F$2141,5,FALSE)</f>
        <v>Local</v>
      </c>
      <c r="F249" s="3">
        <v>14</v>
      </c>
      <c r="G249" s="3">
        <v>0</v>
      </c>
      <c r="H249" s="3">
        <v>0</v>
      </c>
      <c r="I249" s="3">
        <v>0</v>
      </c>
      <c r="J249" s="3">
        <f>VLOOKUP(B249,'Vta + Mov 80'!$A$3:$B$703,2,FALSE)</f>
        <v>0</v>
      </c>
      <c r="K249" s="3">
        <v>0</v>
      </c>
      <c r="L249" s="3">
        <f>VLOOKUP(B249,'Vta + Mov 80'!$A$3:$D$703,4,FALSE)</f>
        <v>0</v>
      </c>
      <c r="M249" s="7">
        <f>+AVERAGE(F249:K249)</f>
        <v>2.3333333333333335</v>
      </c>
      <c r="N249" s="62">
        <f>+COUNTIF(F249:K249,"&gt;0")</f>
        <v>1</v>
      </c>
      <c r="O249" s="62" t="str">
        <f>+IF(N249&gt;=6,"A",IF(N249&gt;=5,"B",IF(N249&gt;=4,"C","F")))</f>
        <v>F</v>
      </c>
      <c r="P249" s="7">
        <v>0</v>
      </c>
      <c r="Q249" s="2">
        <v>0</v>
      </c>
      <c r="R249" s="2">
        <v>0</v>
      </c>
      <c r="S249" s="2">
        <v>0</v>
      </c>
      <c r="T249" s="2">
        <f>+IF(S249&gt;R249,S249,R249)</f>
        <v>0</v>
      </c>
      <c r="U249" s="2" t="e">
        <f>+((P249-T249)/#REF!)*30</f>
        <v>#REF!</v>
      </c>
      <c r="V249" s="2" t="e">
        <f>+((P249-T249+Q249)/#REF!)*30</f>
        <v>#REF!</v>
      </c>
      <c r="W249" s="2">
        <v>0</v>
      </c>
      <c r="X249" s="9"/>
      <c r="Y249" s="11">
        <f>+((P249-T249+Q249+X249)/M249)*30</f>
        <v>0</v>
      </c>
      <c r="Z249" s="5" t="e">
        <v>#N/A</v>
      </c>
      <c r="AA249" s="46"/>
      <c r="AB249" s="74">
        <f>VLOOKUP(B249,[2]Hoja1!$A$2:$C$9041,3,FALSE)</f>
        <v>29</v>
      </c>
      <c r="AC249" s="76" t="e">
        <f>VLOOKUP(B249,'[3]listado de producto'!$A$7:$F$7046,6,FALSE)</f>
        <v>#N/A</v>
      </c>
      <c r="AG249" s="58">
        <v>189.83999633789099</v>
      </c>
      <c r="AH249" s="48">
        <f>+P249*AG249</f>
        <v>0</v>
      </c>
      <c r="AI249" s="48" t="e">
        <f>+AG249*#REF!</f>
        <v>#REF!</v>
      </c>
      <c r="AK249" s="44" t="e">
        <f>+IF(OR(#REF!="A",#REF!="B",#REF!="C",O249="A",O249="B",O249="C"),_xlfn.CEILING.PRECISE(#REF!*0.5,Z249),"0")</f>
        <v>#REF!</v>
      </c>
      <c r="AL249" t="e">
        <f>+AK249*AG249</f>
        <v>#REF!</v>
      </c>
      <c r="AM249" s="51" t="e">
        <f>+IF(OR(#REF!="A",#REF!="B",#REF!="C",O249="A",O249="B",O249="C"),_xlfn.CEILING.PRECISE(#REF!*0.7,Z249),"0")</f>
        <v>#REF!</v>
      </c>
      <c r="AN249" s="48" t="e">
        <f>+AM249*AG249</f>
        <v>#REF!</v>
      </c>
      <c r="AO249" s="44" t="e">
        <f>+IF(OR(#REF!="A",#REF!="B",#REF!="C",O249="A",O249="B",O249="C"),_xlfn.CEILING.PRECISE(#REF!*1,Z249),"0")</f>
        <v>#REF!</v>
      </c>
      <c r="AP249" s="48" t="e">
        <f>+AO249*$AG249</f>
        <v>#REF!</v>
      </c>
      <c r="AQ249" s="48" t="e">
        <f>+IF(OR(#REF!="A",#REF!="B",#REF!="C",O249="A",O249="B",O249="C"),_xlfn.CEILING.PRECISE(#REF!*1.33,Z249),"0")</f>
        <v>#REF!</v>
      </c>
      <c r="AR249" s="48" t="e">
        <f>+AQ249*$AG249</f>
        <v>#REF!</v>
      </c>
      <c r="AS249" s="48" t="e">
        <f>+#REF!*AG249</f>
        <v>#REF!</v>
      </c>
      <c r="AU249" s="52"/>
      <c r="AV249" s="52"/>
      <c r="AW249" t="b">
        <f>+P249&gt;=T249</f>
        <v>1</v>
      </c>
    </row>
    <row r="250" spans="1:52" ht="12.75" customHeight="1" x14ac:dyDescent="0.2">
      <c r="A250" s="53" t="s">
        <v>682</v>
      </c>
      <c r="B250" s="79">
        <v>2197</v>
      </c>
      <c r="C250" s="1"/>
      <c r="D250" s="32" t="s">
        <v>161</v>
      </c>
      <c r="E250" s="47" t="str">
        <f>VLOOKUP(B250,[1]Análisis!$B$3:$F$2141,5,FALSE)</f>
        <v>Key</v>
      </c>
      <c r="F250" s="3">
        <v>26</v>
      </c>
      <c r="G250" s="3">
        <v>49</v>
      </c>
      <c r="H250" s="3">
        <v>27</v>
      </c>
      <c r="I250" s="3">
        <v>51</v>
      </c>
      <c r="J250" s="3">
        <f>VLOOKUP(B250,'Vta + Mov 80'!$A$3:$B$703,2,FALSE)</f>
        <v>68</v>
      </c>
      <c r="K250" s="3">
        <v>57</v>
      </c>
      <c r="L250" s="3">
        <f>VLOOKUP(B250,'Vta + Mov 80'!$A$3:$D$703,4,FALSE)</f>
        <v>40</v>
      </c>
      <c r="M250" s="7">
        <f>+AVERAGE(F250:K250)</f>
        <v>46.333333333333336</v>
      </c>
      <c r="N250" s="62">
        <f>+COUNTIF(F250:K250,"&gt;0")</f>
        <v>6</v>
      </c>
      <c r="O250" s="62" t="str">
        <f>+IF(N250&gt;=6,"A",IF(N250&gt;=5,"B",IF(N250&gt;=4,"C","F")))</f>
        <v>A</v>
      </c>
      <c r="P250" s="7">
        <v>30</v>
      </c>
      <c r="Q250" s="2">
        <v>12</v>
      </c>
      <c r="R250" s="2">
        <v>5</v>
      </c>
      <c r="S250" s="2">
        <v>5</v>
      </c>
      <c r="T250" s="2">
        <f>+IF(S250&gt;R250,S250,R250)</f>
        <v>5</v>
      </c>
      <c r="U250" s="2" t="e">
        <f>+((P250-T250)/#REF!)*30</f>
        <v>#REF!</v>
      </c>
      <c r="V250" s="2" t="e">
        <f>+((P250-T250+Q250)/#REF!)*30</f>
        <v>#REF!</v>
      </c>
      <c r="W250" s="2">
        <v>0</v>
      </c>
      <c r="X250" s="9">
        <v>3</v>
      </c>
      <c r="Y250" s="11">
        <f>+((P250-T250+Q250+X250)/M250)*30</f>
        <v>25.899280575539567</v>
      </c>
      <c r="Z250" s="5">
        <v>3</v>
      </c>
      <c r="AA250" s="46"/>
      <c r="AB250" s="74">
        <f>VLOOKUP(B250,[2]Hoja1!$A$2:$C$9041,3,FALSE)</f>
        <v>185.03</v>
      </c>
      <c r="AC250" s="76">
        <f>VLOOKUP(B250,'[3]listado de producto'!$A$7:$F$7046,6,FALSE)</f>
        <v>8</v>
      </c>
      <c r="AG250" s="58">
        <v>82.63</v>
      </c>
      <c r="AH250" s="48">
        <f>+P250*AG250</f>
        <v>2478.8999999999996</v>
      </c>
      <c r="AI250" s="48" t="e">
        <f>+AG250*#REF!</f>
        <v>#REF!</v>
      </c>
      <c r="AK250" s="44" t="e">
        <f>+IF(OR(#REF!="A",#REF!="B",#REF!="C",O250="A",O250="B",O250="C"),_xlfn.CEILING.PRECISE(#REF!*0.5,Z250),"0")</f>
        <v>#REF!</v>
      </c>
      <c r="AL250" t="e">
        <f>+AK250*AG250</f>
        <v>#REF!</v>
      </c>
      <c r="AM250" s="51" t="e">
        <f>+IF(OR(#REF!="A",#REF!="B",#REF!="C",O250="A",O250="B",O250="C"),_xlfn.CEILING.PRECISE(#REF!*0.7,Z250),"0")</f>
        <v>#REF!</v>
      </c>
      <c r="AN250" s="48" t="e">
        <f>+AM250*AG250</f>
        <v>#REF!</v>
      </c>
      <c r="AO250" s="44" t="e">
        <f>+IF(OR(#REF!="A",#REF!="B",#REF!="C",O250="A",O250="B",O250="C"),_xlfn.CEILING.PRECISE(#REF!*1,Z250),"0")</f>
        <v>#REF!</v>
      </c>
      <c r="AP250" s="48" t="e">
        <f>+AO250*$AG250</f>
        <v>#REF!</v>
      </c>
      <c r="AQ250" s="48" t="e">
        <f>+IF(OR(#REF!="A",#REF!="B",#REF!="C",O250="A",O250="B",O250="C"),_xlfn.CEILING.PRECISE(#REF!*1.33,Z250),"0")</f>
        <v>#REF!</v>
      </c>
      <c r="AR250" s="48" t="e">
        <f>+AQ250*$AG250</f>
        <v>#REF!</v>
      </c>
      <c r="AS250" s="48" t="e">
        <f>+#REF!*AG250</f>
        <v>#REF!</v>
      </c>
      <c r="AU250" s="52" t="e">
        <f>+AT250*#REF!</f>
        <v>#REF!</v>
      </c>
      <c r="AV250" s="52">
        <f>+AT250*M250</f>
        <v>0</v>
      </c>
      <c r="AW250" t="b">
        <f>+P250&gt;=T250</f>
        <v>1</v>
      </c>
      <c r="AZ250" s="49">
        <f>VLOOKUP(B250,'[4]OrdenCompra (51)'!$A$2:$K$78,11,FALSE)</f>
        <v>12</v>
      </c>
    </row>
    <row r="251" spans="1:52" ht="12.75" customHeight="1" x14ac:dyDescent="0.2">
      <c r="A251" s="53" t="s">
        <v>680</v>
      </c>
      <c r="B251" s="79">
        <v>70018</v>
      </c>
      <c r="C251" s="1"/>
      <c r="D251" s="32" t="s">
        <v>383</v>
      </c>
      <c r="E251" s="47" t="str">
        <f>VLOOKUP(B251,[1]Análisis!$B$3:$F$2141,5,FALSE)</f>
        <v>Key</v>
      </c>
      <c r="F251" s="3">
        <v>1</v>
      </c>
      <c r="G251" s="3">
        <v>4</v>
      </c>
      <c r="H251" s="3">
        <v>6</v>
      </c>
      <c r="I251" s="3">
        <v>4</v>
      </c>
      <c r="J251" s="3">
        <f>VLOOKUP(B251,'Vta + Mov 80'!$A$3:$B$703,2,FALSE)</f>
        <v>6</v>
      </c>
      <c r="K251" s="3">
        <v>9</v>
      </c>
      <c r="L251" s="3">
        <f>VLOOKUP(B251,'Vta + Mov 80'!$A$3:$D$703,4,FALSE)</f>
        <v>5</v>
      </c>
      <c r="M251" s="7">
        <f>+AVERAGE(F251:K251)</f>
        <v>5</v>
      </c>
      <c r="N251" s="62">
        <f>+COUNTIF(F251:K251,"&gt;0")</f>
        <v>6</v>
      </c>
      <c r="O251" s="62" t="str">
        <f>+IF(N251&gt;=6,"A",IF(N251&gt;=5,"B",IF(N251&gt;=4,"C","F")))</f>
        <v>A</v>
      </c>
      <c r="P251" s="7">
        <v>4</v>
      </c>
      <c r="Q251" s="2">
        <v>0</v>
      </c>
      <c r="R251" s="2">
        <v>0</v>
      </c>
      <c r="S251" s="2">
        <v>0</v>
      </c>
      <c r="T251" s="2">
        <f>+IF(S251&gt;R251,S251,R251)</f>
        <v>0</v>
      </c>
      <c r="U251" s="2" t="e">
        <f>+((P251-T251)/#REF!)*30</f>
        <v>#REF!</v>
      </c>
      <c r="V251" s="2" t="e">
        <f>+((P251-T251+Q251)/#REF!)*30</f>
        <v>#REF!</v>
      </c>
      <c r="W251" s="2">
        <v>0</v>
      </c>
      <c r="X251" s="9">
        <v>1</v>
      </c>
      <c r="Y251" s="11">
        <f>+((P251-T251+Q251+X251)/M251)*30</f>
        <v>30</v>
      </c>
      <c r="Z251" s="5">
        <v>1</v>
      </c>
      <c r="AA251" s="46"/>
      <c r="AB251" s="74">
        <f>VLOOKUP(B251,[2]Hoja1!$A$2:$C$9041,3,FALSE)</f>
        <v>194.24</v>
      </c>
      <c r="AC251" s="76">
        <f>VLOOKUP(B251,'[3]listado de producto'!$A$7:$F$7046,6,FALSE)</f>
        <v>8</v>
      </c>
      <c r="AG251" s="58">
        <v>2.7</v>
      </c>
      <c r="AH251" s="48">
        <f>+P251*AG251</f>
        <v>10.8</v>
      </c>
      <c r="AI251" s="48" t="e">
        <f>+AG251*#REF!</f>
        <v>#REF!</v>
      </c>
      <c r="AK251" s="44" t="e">
        <f>+IF(OR(#REF!="A",#REF!="B",#REF!="C",O251="A",O251="B",O251="C"),_xlfn.CEILING.PRECISE(#REF!*0.5,Z251),"0")</f>
        <v>#REF!</v>
      </c>
      <c r="AL251" t="e">
        <f>+AK251*AG251</f>
        <v>#REF!</v>
      </c>
      <c r="AM251" s="51" t="e">
        <f>+IF(OR(#REF!="A",#REF!="B",#REF!="C",O251="A",O251="B",O251="C"),_xlfn.CEILING.PRECISE(#REF!*0.7,Z251),"0")</f>
        <v>#REF!</v>
      </c>
      <c r="AN251" s="48" t="e">
        <f>+AM251*AG251</f>
        <v>#REF!</v>
      </c>
      <c r="AO251" s="44" t="e">
        <f>+IF(OR(#REF!="A",#REF!="B",#REF!="C",O251="A",O251="B",O251="C"),_xlfn.CEILING.PRECISE(#REF!*1,Z251),"0")</f>
        <v>#REF!</v>
      </c>
      <c r="AP251" s="48" t="e">
        <f>+AO251*$AG251</f>
        <v>#REF!</v>
      </c>
      <c r="AQ251" s="48" t="e">
        <f>+IF(OR(#REF!="A",#REF!="B",#REF!="C",O251="A",O251="B",O251="C"),_xlfn.CEILING.PRECISE(#REF!*1.33,Z251),"0")</f>
        <v>#REF!</v>
      </c>
      <c r="AR251" s="48" t="e">
        <f>+AQ251*$AG251</f>
        <v>#REF!</v>
      </c>
      <c r="AS251" s="48" t="e">
        <f>+#REF!*AG251</f>
        <v>#REF!</v>
      </c>
      <c r="AU251" s="52" t="e">
        <f>+AT251*#REF!</f>
        <v>#REF!</v>
      </c>
      <c r="AV251" s="52">
        <f>+AT251*M251</f>
        <v>0</v>
      </c>
      <c r="AW251" t="b">
        <f>+P251&gt;=T251</f>
        <v>1</v>
      </c>
      <c r="AX251" s="78">
        <f>X251*AB251</f>
        <v>194.24</v>
      </c>
    </row>
    <row r="252" spans="1:52" ht="12.75" customHeight="1" x14ac:dyDescent="0.2">
      <c r="B252" s="79">
        <v>874</v>
      </c>
      <c r="C252" s="1"/>
      <c r="D252" s="32" t="s">
        <v>55</v>
      </c>
      <c r="E252" s="47" t="str">
        <f>VLOOKUP(B252,[1]Análisis!$B$3:$F$2141,5,FALSE)</f>
        <v>Key</v>
      </c>
      <c r="F252" s="3">
        <v>40</v>
      </c>
      <c r="G252" s="3">
        <v>14</v>
      </c>
      <c r="H252" s="3">
        <v>45</v>
      </c>
      <c r="I252" s="3">
        <v>6</v>
      </c>
      <c r="J252" s="3">
        <f>VLOOKUP(B252,'Vta + Mov 80'!$A$3:$B$703,2,FALSE)</f>
        <v>24</v>
      </c>
      <c r="K252" s="3">
        <v>26</v>
      </c>
      <c r="L252" s="3">
        <f>VLOOKUP(B252,'Vta + Mov 80'!$A$3:$D$703,4,FALSE)</f>
        <v>2</v>
      </c>
      <c r="M252" s="7">
        <f>+AVERAGE(F252:K252)</f>
        <v>25.833333333333332</v>
      </c>
      <c r="N252" s="62">
        <f>+COUNTIF(F252:K252,"&gt;0")</f>
        <v>6</v>
      </c>
      <c r="O252" s="62" t="str">
        <f>+IF(N252&gt;=6,"A",IF(N252&gt;=5,"B",IF(N252&gt;=4,"C","F")))</f>
        <v>A</v>
      </c>
      <c r="P252" s="7">
        <v>37</v>
      </c>
      <c r="Q252" s="2">
        <v>0</v>
      </c>
      <c r="R252" s="2">
        <v>16</v>
      </c>
      <c r="S252" s="2">
        <v>16</v>
      </c>
      <c r="T252" s="2">
        <f>+IF(S252&gt;R252,S252,R252)</f>
        <v>16</v>
      </c>
      <c r="U252" s="2" t="e">
        <f>+((P252-T252)/#REF!)*30</f>
        <v>#REF!</v>
      </c>
      <c r="V252" s="2" t="e">
        <f>+((P252-T252+Q252)/#REF!)*30</f>
        <v>#REF!</v>
      </c>
      <c r="W252" s="2">
        <v>0</v>
      </c>
      <c r="X252" s="9">
        <v>1</v>
      </c>
      <c r="Y252" s="11">
        <f>+((P252-T252+Q252+X252)/M252)*30</f>
        <v>25.548387096774196</v>
      </c>
      <c r="Z252" s="5">
        <v>1</v>
      </c>
      <c r="AA252" s="80"/>
      <c r="AB252" s="74">
        <f>VLOOKUP(B252,[2]Hoja1!$A$2:$C$9041,3,FALSE)</f>
        <v>215.34</v>
      </c>
      <c r="AC252" s="76">
        <f>VLOOKUP(B252,'[3]listado de producto'!$A$7:$F$7046,6,FALSE)</f>
        <v>8</v>
      </c>
      <c r="AE252" t="s">
        <v>569</v>
      </c>
      <c r="AG252" s="58">
        <v>4.7399997711181596</v>
      </c>
      <c r="AH252" s="48">
        <f>+P252*AG252</f>
        <v>175.3799915313719</v>
      </c>
      <c r="AI252" s="48" t="e">
        <f>+AG252*#REF!</f>
        <v>#REF!</v>
      </c>
      <c r="AK252" s="44" t="e">
        <f>+IF(OR(#REF!="A",#REF!="B",#REF!="C",O252="A",O252="B",O252="C"),_xlfn.CEILING.PRECISE(#REF!*0.5,Z252),"0")</f>
        <v>#REF!</v>
      </c>
      <c r="AL252" t="e">
        <f>+AK252*AG252</f>
        <v>#REF!</v>
      </c>
      <c r="AM252" s="51" t="e">
        <f>+IF(OR(#REF!="A",#REF!="B",#REF!="C",O252="A",O252="B",O252="C"),_xlfn.CEILING.PRECISE(#REF!*0.7,Z252),"0")</f>
        <v>#REF!</v>
      </c>
      <c r="AN252" s="48" t="e">
        <f>+AM252*AG252</f>
        <v>#REF!</v>
      </c>
      <c r="AO252" s="44" t="e">
        <f>+IF(OR(#REF!="A",#REF!="B",#REF!="C",O252="A",O252="B",O252="C"),_xlfn.CEILING.PRECISE(#REF!*1,Z252),"0")</f>
        <v>#REF!</v>
      </c>
      <c r="AP252" s="48" t="e">
        <f>+AO252*$AG252</f>
        <v>#REF!</v>
      </c>
      <c r="AQ252" s="48" t="e">
        <f>+IF(OR(#REF!="A",#REF!="B",#REF!="C",O252="A",O252="B",O252="C"),_xlfn.CEILING.PRECISE(#REF!*1.33,Z252),"0")</f>
        <v>#REF!</v>
      </c>
      <c r="AR252" s="48" t="e">
        <f>+AQ252*$AG252</f>
        <v>#REF!</v>
      </c>
      <c r="AS252" s="48" t="e">
        <f>+#REF!*AG252</f>
        <v>#REF!</v>
      </c>
      <c r="AU252" s="52" t="e">
        <f>+AT252*#REF!</f>
        <v>#REF!</v>
      </c>
      <c r="AV252" s="52">
        <f>+AT252*M252</f>
        <v>0</v>
      </c>
      <c r="AW252" t="b">
        <f>+P252&gt;=T252</f>
        <v>1</v>
      </c>
    </row>
    <row r="253" spans="1:52" ht="12.75" customHeight="1" x14ac:dyDescent="0.2">
      <c r="B253" s="79">
        <v>111307</v>
      </c>
      <c r="C253" s="1"/>
      <c r="D253" s="32" t="s">
        <v>472</v>
      </c>
      <c r="E253" s="47" t="s">
        <v>561</v>
      </c>
      <c r="F253" s="3">
        <v>32</v>
      </c>
      <c r="G253" s="3">
        <v>0</v>
      </c>
      <c r="H253" s="3">
        <v>0</v>
      </c>
      <c r="I253" s="3">
        <v>0</v>
      </c>
      <c r="J253" s="3">
        <f>VLOOKUP(B253,'Vta + Mov 80'!$A$3:$B$703,2,FALSE)</f>
        <v>0</v>
      </c>
      <c r="K253" s="3">
        <v>0</v>
      </c>
      <c r="L253" s="3">
        <f>VLOOKUP(B253,'Vta + Mov 80'!$A$3:$D$703,4,FALSE)</f>
        <v>0</v>
      </c>
      <c r="M253" s="7">
        <f>+AVERAGE(F253:K253)</f>
        <v>5.333333333333333</v>
      </c>
      <c r="N253" s="62">
        <f>+COUNTIF(F253:K253,"&gt;0")</f>
        <v>1</v>
      </c>
      <c r="O253" s="62" t="str">
        <f>+IF(N253&gt;=6,"A",IF(N253&gt;=5,"B",IF(N253&gt;=4,"C","F")))</f>
        <v>F</v>
      </c>
      <c r="P253" s="7">
        <v>0</v>
      </c>
      <c r="Q253" s="2">
        <v>0</v>
      </c>
      <c r="R253" s="2">
        <v>0</v>
      </c>
      <c r="S253" s="2">
        <v>0</v>
      </c>
      <c r="T253" s="2">
        <f>+IF(S253&gt;R253,S253,R253)</f>
        <v>0</v>
      </c>
      <c r="U253" s="2" t="e">
        <f>+((P253-T253)/#REF!)*30</f>
        <v>#REF!</v>
      </c>
      <c r="V253" s="2" t="e">
        <f>+((P253-T253+Q253)/#REF!)*30</f>
        <v>#REF!</v>
      </c>
      <c r="W253" s="2">
        <v>0</v>
      </c>
      <c r="X253" s="9"/>
      <c r="Y253" s="11">
        <f>+((P253-T253+Q253+X253)/M253)*30</f>
        <v>0</v>
      </c>
      <c r="Z253" s="5" t="e">
        <v>#N/A</v>
      </c>
      <c r="AA253" s="86"/>
      <c r="AB253" s="74">
        <f>VLOOKUP(B253,[2]Hoja1!$A$2:$C$9041,3,FALSE)</f>
        <v>23</v>
      </c>
      <c r="AC253" s="76" t="e">
        <f>VLOOKUP(B253,'[3]listado de producto'!$A$7:$F$7046,6,FALSE)</f>
        <v>#N/A</v>
      </c>
      <c r="AG253" s="58">
        <v>89.779998779296903</v>
      </c>
      <c r="AH253" s="48">
        <f>+P253*AG253</f>
        <v>0</v>
      </c>
      <c r="AI253" s="48" t="e">
        <f>+AG253*#REF!</f>
        <v>#REF!</v>
      </c>
      <c r="AK253" s="44" t="e">
        <f>+IF(OR(#REF!="A",#REF!="B",#REF!="C",O253="A",O253="B",O253="C"),_xlfn.CEILING.PRECISE(#REF!*0.5,Z253),"0")</f>
        <v>#REF!</v>
      </c>
      <c r="AL253" t="e">
        <f>+AK253*AG253</f>
        <v>#REF!</v>
      </c>
      <c r="AM253" s="51" t="e">
        <f>+IF(OR(#REF!="A",#REF!="B",#REF!="C",O253="A",O253="B",O253="C"),_xlfn.CEILING.PRECISE(#REF!*0.7,Z253),"0")</f>
        <v>#REF!</v>
      </c>
      <c r="AN253" s="48" t="e">
        <f>+AM253*AG253</f>
        <v>#REF!</v>
      </c>
      <c r="AO253" s="44" t="e">
        <f>+IF(OR(#REF!="A",#REF!="B",#REF!="C",O253="A",O253="B",O253="C"),_xlfn.CEILING.PRECISE(#REF!*1,Z253),"0")</f>
        <v>#REF!</v>
      </c>
      <c r="AP253" s="48" t="e">
        <f>+AO253*$AG253</f>
        <v>#REF!</v>
      </c>
      <c r="AQ253" s="48" t="e">
        <f>+IF(OR(#REF!="A",#REF!="B",#REF!="C",O253="A",O253="B",O253="C"),_xlfn.CEILING.PRECISE(#REF!*1.33,Z253),"0")</f>
        <v>#REF!</v>
      </c>
      <c r="AR253" s="48" t="e">
        <f>+AQ253*$AG253</f>
        <v>#REF!</v>
      </c>
      <c r="AS253" s="48" t="e">
        <f>+#REF!*AG253</f>
        <v>#REF!</v>
      </c>
      <c r="AW253" t="b">
        <f>+P253&gt;=T253</f>
        <v>1</v>
      </c>
    </row>
    <row r="254" spans="1:52" ht="12.75" customHeight="1" x14ac:dyDescent="0.2">
      <c r="A254" s="53" t="s">
        <v>670</v>
      </c>
      <c r="B254" s="79">
        <v>420</v>
      </c>
      <c r="C254" s="1"/>
      <c r="D254" s="32" t="s">
        <v>35</v>
      </c>
      <c r="E254" s="47" t="str">
        <f>VLOOKUP(B254,[1]Análisis!$B$3:$F$2141,5,FALSE)</f>
        <v>Key</v>
      </c>
      <c r="F254" s="3">
        <v>1</v>
      </c>
      <c r="G254" s="3">
        <v>1</v>
      </c>
      <c r="H254" s="3">
        <v>2</v>
      </c>
      <c r="I254" s="3">
        <v>0</v>
      </c>
      <c r="J254" s="3">
        <f>VLOOKUP(B254,'Vta + Mov 80'!$A$3:$B$703,2,FALSE)</f>
        <v>1</v>
      </c>
      <c r="K254" s="3">
        <v>0</v>
      </c>
      <c r="L254" s="3">
        <f>VLOOKUP(B254,'Vta + Mov 80'!$A$3:$D$703,4,FALSE)</f>
        <v>1</v>
      </c>
      <c r="M254" s="7">
        <f>+AVERAGE(F254:K254)</f>
        <v>0.83333333333333337</v>
      </c>
      <c r="N254" s="62">
        <f>+COUNTIF(F254:K254,"&gt;0")</f>
        <v>4</v>
      </c>
      <c r="O254" s="62" t="str">
        <f>+IF(N254&gt;=6,"A",IF(N254&gt;=5,"B",IF(N254&gt;=4,"C","F")))</f>
        <v>C</v>
      </c>
      <c r="P254" s="7">
        <v>1</v>
      </c>
      <c r="Q254" s="2">
        <v>0</v>
      </c>
      <c r="R254" s="2">
        <v>0</v>
      </c>
      <c r="S254" s="2">
        <v>0</v>
      </c>
      <c r="T254" s="2">
        <f>+IF(S254&gt;R254,S254,R254)</f>
        <v>0</v>
      </c>
      <c r="U254" s="2" t="e">
        <f>+((P254-T254)/#REF!)*30</f>
        <v>#REF!</v>
      </c>
      <c r="V254" s="2" t="e">
        <f>+((P254-T254+Q254)/#REF!)*30</f>
        <v>#REF!</v>
      </c>
      <c r="W254" s="2">
        <v>0</v>
      </c>
      <c r="X254" s="9"/>
      <c r="Y254" s="11">
        <f>+((P254-T254+Q254+X254)/M254)*30</f>
        <v>36</v>
      </c>
      <c r="Z254" s="5">
        <v>1</v>
      </c>
      <c r="AA254" s="46"/>
      <c r="AB254" s="74">
        <f>VLOOKUP(B254,[2]Hoja1!$A$2:$C$9041,3,FALSE)</f>
        <v>9367.35</v>
      </c>
      <c r="AC254" s="76">
        <f>VLOOKUP(B254,'[3]listado de producto'!$A$7:$F$7046,6,FALSE)</f>
        <v>21</v>
      </c>
      <c r="AG254" s="58">
        <v>107.49</v>
      </c>
      <c r="AH254" s="48">
        <f>+P254*AG254</f>
        <v>107.49</v>
      </c>
      <c r="AI254" s="48" t="e">
        <f>+AG254*#REF!</f>
        <v>#REF!</v>
      </c>
      <c r="AK254" s="44" t="e">
        <f>+IF(OR(#REF!="A",#REF!="B",#REF!="C",O254="A",O254="B",O254="C"),_xlfn.CEILING.PRECISE(#REF!*0.5,Z254),"0")</f>
        <v>#REF!</v>
      </c>
      <c r="AL254" t="e">
        <f>+AK254*AG254</f>
        <v>#REF!</v>
      </c>
      <c r="AM254" s="51" t="e">
        <f>+IF(OR(#REF!="A",#REF!="B",#REF!="C",O254="A",O254="B",O254="C"),_xlfn.CEILING.PRECISE(#REF!*0.7,Z254),"0")</f>
        <v>#REF!</v>
      </c>
      <c r="AN254" s="48" t="e">
        <f>+AM254*AG254</f>
        <v>#REF!</v>
      </c>
      <c r="AO254" s="44" t="e">
        <f>+IF(OR(#REF!="A",#REF!="B",#REF!="C",O254="A",O254="B",O254="C"),_xlfn.CEILING.PRECISE(#REF!*1,Z254),"0")</f>
        <v>#REF!</v>
      </c>
      <c r="AP254" s="48" t="e">
        <f>+AO254*$AG254</f>
        <v>#REF!</v>
      </c>
      <c r="AQ254" s="48" t="e">
        <f>+IF(OR(#REF!="A",#REF!="B",#REF!="C",O254="A",O254="B",O254="C"),_xlfn.CEILING.PRECISE(#REF!*1.33,Z254),"0")</f>
        <v>#REF!</v>
      </c>
      <c r="AR254" s="48" t="e">
        <f>+AQ254*$AG254</f>
        <v>#REF!</v>
      </c>
      <c r="AS254" s="48" t="e">
        <f>+#REF!*AG254</f>
        <v>#REF!</v>
      </c>
      <c r="AT254" s="58">
        <v>4.4000000000000004</v>
      </c>
      <c r="AU254" s="52" t="e">
        <f>+AT254*#REF!</f>
        <v>#REF!</v>
      </c>
      <c r="AV254" s="52">
        <f>+AT254*M254</f>
        <v>3.666666666666667</v>
      </c>
      <c r="AW254" t="b">
        <f>+P254&gt;=T254</f>
        <v>1</v>
      </c>
    </row>
    <row r="255" spans="1:52" ht="12.75" customHeight="1" x14ac:dyDescent="0.2">
      <c r="B255" s="79">
        <v>6304</v>
      </c>
      <c r="C255" s="1"/>
      <c r="D255" s="32" t="s">
        <v>502</v>
      </c>
      <c r="E255" s="47" t="str">
        <f>VLOOKUP(B255,[1]Análisis!$B$3:$F$2141,5,FALSE)</f>
        <v>Key</v>
      </c>
      <c r="F255" s="3">
        <v>20</v>
      </c>
      <c r="G255" s="3">
        <v>28</v>
      </c>
      <c r="H255" s="3">
        <v>30</v>
      </c>
      <c r="I255" s="3">
        <v>11</v>
      </c>
      <c r="J255" s="3">
        <f>VLOOKUP(B255,'Vta + Mov 80'!$A$3:$B$703,2,FALSE)</f>
        <v>31</v>
      </c>
      <c r="K255" s="3">
        <v>20</v>
      </c>
      <c r="L255" s="3">
        <f>VLOOKUP(B255,'Vta + Mov 80'!$A$3:$D$703,4,FALSE)</f>
        <v>35</v>
      </c>
      <c r="M255" s="7">
        <f>+AVERAGE(F255:K255)</f>
        <v>23.333333333333332</v>
      </c>
      <c r="N255" s="62">
        <f>+COUNTIF(F255:K255,"&gt;0")</f>
        <v>6</v>
      </c>
      <c r="O255" s="62" t="str">
        <f>+IF(N255&gt;=6,"A",IF(N255&gt;=5,"B",IF(N255&gt;=4,"C","F")))</f>
        <v>A</v>
      </c>
      <c r="P255" s="7">
        <v>1</v>
      </c>
      <c r="Q255" s="2">
        <v>18</v>
      </c>
      <c r="R255" s="2">
        <v>0</v>
      </c>
      <c r="S255" s="2">
        <v>0</v>
      </c>
      <c r="T255" s="2">
        <f>+IF(S255&gt;R255,S255,R255)</f>
        <v>0</v>
      </c>
      <c r="U255" s="2" t="e">
        <f>+((P255-T255)/#REF!)*30</f>
        <v>#REF!</v>
      </c>
      <c r="V255" s="2" t="e">
        <f>+((P255-T255+Q255)/#REF!)*30</f>
        <v>#REF!</v>
      </c>
      <c r="W255" s="2">
        <v>0</v>
      </c>
      <c r="X255" s="9">
        <v>1</v>
      </c>
      <c r="Y255" s="11">
        <f>+((P255-T255+Q255+X255)/M255)*30</f>
        <v>25.714285714285715</v>
      </c>
      <c r="Z255" s="5">
        <v>1</v>
      </c>
      <c r="AA255" s="46"/>
      <c r="AB255" s="74">
        <f>VLOOKUP(B255,[2]Hoja1!$A$2:$C$9041,3,FALSE)</f>
        <v>344.99</v>
      </c>
      <c r="AC255" s="76">
        <f>VLOOKUP(B255,'[3]listado de producto'!$A$7:$F$7046,6,FALSE)</f>
        <v>21</v>
      </c>
      <c r="AG255" s="58">
        <v>25.2</v>
      </c>
      <c r="AH255" s="48">
        <f>+P255*AG255</f>
        <v>25.2</v>
      </c>
      <c r="AI255" s="48" t="e">
        <f>+AG255*#REF!</f>
        <v>#REF!</v>
      </c>
      <c r="AK255" s="44" t="e">
        <f>+IF(OR(#REF!="A",#REF!="B",#REF!="C",O255="A",O255="B",O255="C"),_xlfn.CEILING.PRECISE(#REF!*0.5,Z255),"0")</f>
        <v>#REF!</v>
      </c>
      <c r="AL255" t="e">
        <f>+AK255*AG255</f>
        <v>#REF!</v>
      </c>
      <c r="AM255" s="51" t="e">
        <f>+IF(OR(#REF!="A",#REF!="B",#REF!="C",O255="A",O255="B",O255="C"),_xlfn.CEILING.PRECISE(#REF!*0.7,Z255),"0")</f>
        <v>#REF!</v>
      </c>
      <c r="AN255" s="48" t="e">
        <f>+AM255*AG255</f>
        <v>#REF!</v>
      </c>
      <c r="AO255" s="44" t="e">
        <f>+IF(OR(#REF!="A",#REF!="B",#REF!="C",O255="A",O255="B",O255="C"),_xlfn.CEILING.PRECISE(#REF!*1,Z255),"0")</f>
        <v>#REF!</v>
      </c>
      <c r="AP255" s="48" t="e">
        <f>+AO255*$AG255</f>
        <v>#REF!</v>
      </c>
      <c r="AQ255" s="48" t="e">
        <f>+IF(OR(#REF!="A",#REF!="B",#REF!="C",O255="A",O255="B",O255="C"),_xlfn.CEILING.PRECISE(#REF!*1.33,Z255),"0")</f>
        <v>#REF!</v>
      </c>
      <c r="AR255" s="48" t="e">
        <f>+AQ255*$AG255</f>
        <v>#REF!</v>
      </c>
      <c r="AS255" s="48" t="e">
        <f>+#REF!*AG255</f>
        <v>#REF!</v>
      </c>
      <c r="AU255" s="52" t="e">
        <f>+AT255*#REF!</f>
        <v>#REF!</v>
      </c>
      <c r="AV255" s="52">
        <f>+AT255*M255</f>
        <v>0</v>
      </c>
      <c r="AW255" t="b">
        <f>+P255&gt;=T255</f>
        <v>1</v>
      </c>
    </row>
    <row r="256" spans="1:52" ht="12.75" customHeight="1" x14ac:dyDescent="0.2">
      <c r="B256" s="79">
        <v>111396</v>
      </c>
      <c r="C256" s="1"/>
      <c r="D256" s="32" t="s">
        <v>616</v>
      </c>
      <c r="E256" s="47" t="str">
        <f>VLOOKUP(B256,[1]Análisis!$B$3:$F$2141,5,FALSE)</f>
        <v>Local</v>
      </c>
      <c r="F256" s="3">
        <v>1</v>
      </c>
      <c r="G256" s="3">
        <v>0</v>
      </c>
      <c r="H256" s="3">
        <v>0</v>
      </c>
      <c r="I256" s="3">
        <v>2</v>
      </c>
      <c r="J256" s="3">
        <f>VLOOKUP(B256,'Vta + Mov 80'!$A$3:$B$703,2,FALSE)</f>
        <v>2</v>
      </c>
      <c r="K256" s="3">
        <v>0</v>
      </c>
      <c r="L256" s="3">
        <f>VLOOKUP(B256,'Vta + Mov 80'!$A$3:$D$703,4,FALSE)</f>
        <v>0</v>
      </c>
      <c r="M256" s="7">
        <f>+AVERAGE(F256:K256)</f>
        <v>0.83333333333333337</v>
      </c>
      <c r="N256" s="62">
        <f>+COUNTIF(F256:K256,"&gt;0")</f>
        <v>3</v>
      </c>
      <c r="O256" s="62" t="str">
        <f>+IF(N256&gt;=6,"A",IF(N256&gt;=5,"B",IF(N256&gt;=4,"C","F")))</f>
        <v>F</v>
      </c>
      <c r="P256" s="7">
        <v>0</v>
      </c>
      <c r="Q256" s="2">
        <v>0</v>
      </c>
      <c r="R256" s="2">
        <v>0</v>
      </c>
      <c r="S256" s="2">
        <v>0</v>
      </c>
      <c r="T256" s="2">
        <f>+IF(S256&gt;R256,S256,R256)</f>
        <v>0</v>
      </c>
      <c r="U256" s="2" t="e">
        <f>+((P256-T256)/#REF!)*30</f>
        <v>#REF!</v>
      </c>
      <c r="V256" s="2" t="e">
        <f>+((P256-T256+Q256)/#REF!)*30</f>
        <v>#REF!</v>
      </c>
      <c r="W256" s="2">
        <v>0</v>
      </c>
      <c r="X256" s="9"/>
      <c r="Y256" s="11">
        <f>+((P256-T256+Q256+X256)/M256)*30</f>
        <v>0</v>
      </c>
      <c r="Z256" s="5" t="e">
        <v>#N/A</v>
      </c>
      <c r="AA256" s="86"/>
      <c r="AB256" s="74">
        <f>VLOOKUP(B256,[2]Hoja1!$A$2:$C$9041,3,FALSE)</f>
        <v>581</v>
      </c>
      <c r="AC256" s="76" t="e">
        <f>VLOOKUP(B256,'[3]listado de producto'!$A$7:$F$7046,6,FALSE)</f>
        <v>#N/A</v>
      </c>
      <c r="AG256" s="58">
        <v>224.44999694824199</v>
      </c>
      <c r="AH256" s="48">
        <f>+P256*AG256</f>
        <v>0</v>
      </c>
      <c r="AI256" s="48" t="e">
        <f>+AG256*#REF!</f>
        <v>#REF!</v>
      </c>
      <c r="AK256" s="44" t="e">
        <f>+IF(OR(#REF!="A",#REF!="B",#REF!="C",O256="A",O256="B",O256="C"),_xlfn.CEILING.PRECISE(#REF!*0.5,Z256),"0")</f>
        <v>#REF!</v>
      </c>
      <c r="AL256" t="e">
        <f>+AK256*AG256</f>
        <v>#REF!</v>
      </c>
      <c r="AM256" s="51" t="e">
        <f>+IF(OR(#REF!="A",#REF!="B",#REF!="C",O256="A",O256="B",O256="C"),_xlfn.CEILING.PRECISE(#REF!*0.7,Z256),"0")</f>
        <v>#REF!</v>
      </c>
      <c r="AN256" s="48" t="e">
        <f>+AM256*AG256</f>
        <v>#REF!</v>
      </c>
      <c r="AO256" s="44" t="e">
        <f>+IF(OR(#REF!="A",#REF!="B",#REF!="C",O256="A",O256="B",O256="C"),_xlfn.CEILING.PRECISE(#REF!*1,Z256),"0")</f>
        <v>#REF!</v>
      </c>
      <c r="AP256" s="48" t="e">
        <f>+AO256*$AG256</f>
        <v>#REF!</v>
      </c>
      <c r="AQ256" s="48" t="e">
        <f>+IF(OR(#REF!="A",#REF!="B",#REF!="C",O256="A",O256="B",O256="C"),_xlfn.CEILING.PRECISE(#REF!*1.33,Z256),"0")</f>
        <v>#REF!</v>
      </c>
      <c r="AR256" s="48" t="e">
        <f>+AQ256*$AG256</f>
        <v>#REF!</v>
      </c>
      <c r="AS256" s="48" t="e">
        <f>+#REF!*AG256</f>
        <v>#REF!</v>
      </c>
      <c r="AW256" t="b">
        <f>+P256&gt;=T256</f>
        <v>1</v>
      </c>
    </row>
    <row r="257" spans="1:52" ht="12.75" customHeight="1" x14ac:dyDescent="0.2">
      <c r="A257" s="53" t="s">
        <v>676</v>
      </c>
      <c r="B257" s="79">
        <v>111402</v>
      </c>
      <c r="C257" s="1"/>
      <c r="D257" s="32" t="s">
        <v>475</v>
      </c>
      <c r="E257" s="47" t="str">
        <f>VLOOKUP(B257,[1]Análisis!$B$3:$F$2141,5,FALSE)</f>
        <v>Local</v>
      </c>
      <c r="F257" s="3">
        <v>2</v>
      </c>
      <c r="G257" s="3">
        <v>0</v>
      </c>
      <c r="H257" s="3">
        <v>2</v>
      </c>
      <c r="I257" s="3">
        <v>0</v>
      </c>
      <c r="J257" s="3">
        <f>VLOOKUP(B257,'Vta + Mov 80'!$A$3:$B$703,2,FALSE)</f>
        <v>0</v>
      </c>
      <c r="K257" s="3">
        <v>3</v>
      </c>
      <c r="L257" s="3">
        <f>VLOOKUP(B257,'Vta + Mov 80'!$A$3:$D$703,4,FALSE)</f>
        <v>6</v>
      </c>
      <c r="M257" s="7">
        <f>+AVERAGE(F257:K257)</f>
        <v>1.1666666666666667</v>
      </c>
      <c r="N257" s="62">
        <f>+COUNTIF(F257:K257,"&gt;0")</f>
        <v>3</v>
      </c>
      <c r="O257" s="62" t="str">
        <f>+IF(N257&gt;=6,"A",IF(N257&gt;=5,"B",IF(N257&gt;=4,"C","F")))</f>
        <v>F</v>
      </c>
      <c r="P257" s="7">
        <v>0</v>
      </c>
      <c r="Q257" s="2">
        <v>0</v>
      </c>
      <c r="R257" s="2">
        <v>0</v>
      </c>
      <c r="S257" s="2">
        <v>0</v>
      </c>
      <c r="T257" s="2">
        <f>+IF(S257&gt;R257,S257,R257)</f>
        <v>0</v>
      </c>
      <c r="U257" s="2" t="e">
        <f>+((P257-T257)/#REF!)*30</f>
        <v>#REF!</v>
      </c>
      <c r="V257" s="2" t="e">
        <f>+((P257-T257+Q257)/#REF!)*30</f>
        <v>#REF!</v>
      </c>
      <c r="W257" s="2">
        <v>0</v>
      </c>
      <c r="X257" s="9"/>
      <c r="Y257" s="11">
        <f>+((P257-T257+Q257+X257)/M257)*30</f>
        <v>0</v>
      </c>
      <c r="Z257" s="5" t="e">
        <v>#N/A</v>
      </c>
      <c r="AA257" s="46"/>
      <c r="AB257" s="74">
        <f>VLOOKUP(B257,[2]Hoja1!$A$2:$C$9041,3,FALSE)</f>
        <v>26.25</v>
      </c>
      <c r="AC257" s="76" t="e">
        <f>VLOOKUP(B257,'[3]listado de producto'!$A$7:$F$7046,6,FALSE)</f>
        <v>#N/A</v>
      </c>
      <c r="AG257" s="58">
        <v>96.900001525878906</v>
      </c>
      <c r="AH257" s="48">
        <f>+P257*AG257</f>
        <v>0</v>
      </c>
      <c r="AI257" s="48" t="e">
        <f>+AG257*#REF!</f>
        <v>#REF!</v>
      </c>
      <c r="AK257" s="44" t="e">
        <f>+IF(OR(#REF!="A",#REF!="B",#REF!="C",O257="A",O257="B",O257="C"),_xlfn.CEILING.PRECISE(#REF!*0.5,Z257),"0")</f>
        <v>#REF!</v>
      </c>
      <c r="AL257" t="e">
        <f>+AK257*AG257</f>
        <v>#REF!</v>
      </c>
      <c r="AM257" s="51" t="e">
        <f>+IF(OR(#REF!="A",#REF!="B",#REF!="C",O257="A",O257="B",O257="C"),_xlfn.CEILING.PRECISE(#REF!*0.7,Z257),"0")</f>
        <v>#REF!</v>
      </c>
      <c r="AN257" s="48" t="e">
        <f>+AM257*AG257</f>
        <v>#REF!</v>
      </c>
      <c r="AO257" s="44" t="e">
        <f>+IF(OR(#REF!="A",#REF!="B",#REF!="C",O257="A",O257="B",O257="C"),_xlfn.CEILING.PRECISE(#REF!*1,Z257),"0")</f>
        <v>#REF!</v>
      </c>
      <c r="AP257" s="48" t="e">
        <f>+AO257*$AG257</f>
        <v>#REF!</v>
      </c>
      <c r="AQ257" s="48" t="e">
        <f>+IF(OR(#REF!="A",#REF!="B",#REF!="C",O257="A",O257="B",O257="C"),_xlfn.CEILING.PRECISE(#REF!*1.33,Z257),"0")</f>
        <v>#REF!</v>
      </c>
      <c r="AR257" s="48" t="e">
        <f>+AQ257*$AG257</f>
        <v>#REF!</v>
      </c>
      <c r="AS257" s="48" t="e">
        <f>+#REF!*AG257</f>
        <v>#REF!</v>
      </c>
      <c r="AU257" s="52"/>
      <c r="AV257" s="52"/>
      <c r="AW257" t="b">
        <f>+P257&gt;=T257</f>
        <v>1</v>
      </c>
    </row>
    <row r="258" spans="1:52" ht="12.75" customHeight="1" x14ac:dyDescent="0.2">
      <c r="B258" s="79">
        <v>9130</v>
      </c>
      <c r="C258" s="1">
        <f>VLOOKUP(B258,[1]Análisis!$B$3:$C$2141,2,FALSE)</f>
        <v>2284</v>
      </c>
      <c r="D258" s="32" t="s">
        <v>195</v>
      </c>
      <c r="E258" s="47" t="str">
        <f>VLOOKUP(B258,[1]Análisis!$B$3:$F$2141,5,FALSE)</f>
        <v>GP</v>
      </c>
      <c r="F258" s="3">
        <v>4</v>
      </c>
      <c r="G258" s="3">
        <v>14</v>
      </c>
      <c r="H258" s="3">
        <v>13</v>
      </c>
      <c r="I258" s="3">
        <v>5</v>
      </c>
      <c r="J258" s="3">
        <f>VLOOKUP(B258,'Vta + Mov 80'!$A$3:$B$703,2,FALSE)</f>
        <v>16</v>
      </c>
      <c r="K258" s="3">
        <v>5</v>
      </c>
      <c r="L258" s="3">
        <f>VLOOKUP(B258,'Vta + Mov 80'!$A$3:$D$703,4,FALSE)</f>
        <v>22</v>
      </c>
      <c r="M258" s="7">
        <f>+AVERAGE(F258:K258)</f>
        <v>9.5</v>
      </c>
      <c r="N258" s="62">
        <f>+COUNTIF(F258:K258,"&gt;0")</f>
        <v>6</v>
      </c>
      <c r="O258" s="62" t="str">
        <f>+IF(N258&gt;=6,"A",IF(N258&gt;=5,"B",IF(N258&gt;=4,"C","F")))</f>
        <v>A</v>
      </c>
      <c r="P258" s="7">
        <v>23</v>
      </c>
      <c r="Q258" s="2">
        <v>0</v>
      </c>
      <c r="R258" s="2">
        <v>0</v>
      </c>
      <c r="S258" s="2">
        <v>0</v>
      </c>
      <c r="T258" s="2">
        <f>+IF(S258&gt;R258,S258,R258)</f>
        <v>0</v>
      </c>
      <c r="U258" s="2" t="e">
        <f>+((P258-T258)/#REF!)*30</f>
        <v>#REF!</v>
      </c>
      <c r="V258" s="2" t="e">
        <f>+((P258-T258+Q258)/#REF!)*30</f>
        <v>#REF!</v>
      </c>
      <c r="W258" s="2">
        <v>0</v>
      </c>
      <c r="X258" s="9"/>
      <c r="Y258" s="11">
        <f>+((P258-T258+Q258+X258)/M258)*30</f>
        <v>72.631578947368425</v>
      </c>
      <c r="Z258" s="5" t="e">
        <v>#N/A</v>
      </c>
      <c r="AA258" s="46"/>
      <c r="AB258" s="74">
        <f>VLOOKUP(B258,[2]Hoja1!$A$2:$C$9041,3,FALSE)</f>
        <v>243.6</v>
      </c>
      <c r="AC258" s="76" t="e">
        <f>VLOOKUP(B258,'[3]listado de producto'!$A$7:$F$7046,6,FALSE)</f>
        <v>#N/A</v>
      </c>
      <c r="AG258" s="58">
        <v>636.54999999999995</v>
      </c>
      <c r="AH258" s="48">
        <f>+P258*AG258</f>
        <v>14640.65</v>
      </c>
      <c r="AI258" s="48" t="e">
        <f>+AG258*#REF!</f>
        <v>#REF!</v>
      </c>
      <c r="AK258" s="44" t="e">
        <f>+IF(OR(#REF!="A",#REF!="B",#REF!="C",O258="A",O258="B",O258="C"),_xlfn.CEILING.PRECISE(#REF!*0.5,Z258),"0")</f>
        <v>#REF!</v>
      </c>
      <c r="AL258" t="e">
        <f>+AK258*AG258</f>
        <v>#REF!</v>
      </c>
      <c r="AM258" s="51" t="e">
        <f>+IF(OR(#REF!="A",#REF!="B",#REF!="C",O258="A",O258="B",O258="C"),_xlfn.CEILING.PRECISE(#REF!*0.7,Z258),"0")</f>
        <v>#REF!</v>
      </c>
      <c r="AN258" s="48" t="e">
        <f>+AM258*AG258</f>
        <v>#REF!</v>
      </c>
      <c r="AO258" s="44" t="e">
        <f>+IF(OR(#REF!="A",#REF!="B",#REF!="C",O258="A",O258="B",O258="C"),_xlfn.CEILING.PRECISE(#REF!*1,Z258),"0")</f>
        <v>#REF!</v>
      </c>
      <c r="AP258" s="48" t="e">
        <f>+AO258*$AG258</f>
        <v>#REF!</v>
      </c>
      <c r="AQ258" s="48" t="e">
        <f>+IF(OR(#REF!="A",#REF!="B",#REF!="C",O258="A",O258="B",O258="C"),_xlfn.CEILING.PRECISE(#REF!*1.33,Z258),"0")</f>
        <v>#REF!</v>
      </c>
      <c r="AR258" s="48" t="e">
        <f>+AQ258*$AG258</f>
        <v>#REF!</v>
      </c>
      <c r="AS258" s="48" t="e">
        <f>+#REF!*AG258</f>
        <v>#REF!</v>
      </c>
      <c r="AU258" s="52"/>
      <c r="AV258" s="52"/>
    </row>
    <row r="259" spans="1:52" ht="12.75" customHeight="1" x14ac:dyDescent="0.2">
      <c r="B259" s="79">
        <v>111404</v>
      </c>
      <c r="C259" s="1"/>
      <c r="D259" s="32" t="s">
        <v>659</v>
      </c>
      <c r="E259" s="47" t="str">
        <f>VLOOKUP(B259,[1]Análisis!$B$3:$F$2141,5,FALSE)</f>
        <v>Local</v>
      </c>
      <c r="F259" s="3">
        <v>0</v>
      </c>
      <c r="G259" s="3">
        <v>0</v>
      </c>
      <c r="H259" s="3">
        <v>4</v>
      </c>
      <c r="I259" s="3">
        <v>0</v>
      </c>
      <c r="J259" s="3">
        <f>VLOOKUP(B259,'Vta + Mov 80'!$A$3:$B$703,2,FALSE)</f>
        <v>0</v>
      </c>
      <c r="K259" s="3">
        <v>7</v>
      </c>
      <c r="L259" s="3">
        <f>VLOOKUP(B259,'Vta + Mov 80'!$A$3:$D$703,4,FALSE)</f>
        <v>0</v>
      </c>
      <c r="M259" s="7">
        <f>+AVERAGE(F259:K259)</f>
        <v>1.8333333333333333</v>
      </c>
      <c r="N259" s="62">
        <f>+COUNTIF(F259:K259,"&gt;0")</f>
        <v>2</v>
      </c>
      <c r="O259" s="62" t="str">
        <f>+IF(N259&gt;=6,"A",IF(N259&gt;=5,"B",IF(N259&gt;=4,"C","F")))</f>
        <v>F</v>
      </c>
      <c r="P259" s="7">
        <v>0</v>
      </c>
      <c r="Q259" s="2">
        <v>0</v>
      </c>
      <c r="R259" s="2">
        <v>0</v>
      </c>
      <c r="S259" s="2">
        <v>0</v>
      </c>
      <c r="T259" s="2">
        <f>+IF(S259&gt;R259,S259,R259)</f>
        <v>0</v>
      </c>
      <c r="U259" s="2" t="e">
        <f>+((P259-T259)/#REF!)*30</f>
        <v>#REF!</v>
      </c>
      <c r="V259" s="2" t="e">
        <f>+((P259-T259+Q259)/#REF!)*30</f>
        <v>#REF!</v>
      </c>
      <c r="W259" s="2">
        <v>0</v>
      </c>
      <c r="X259" s="9"/>
      <c r="Y259" s="11">
        <f>+((P259-T259+Q259+X259)/M259)*30</f>
        <v>0</v>
      </c>
      <c r="Z259" s="5" t="e">
        <v>#N/A</v>
      </c>
      <c r="AA259" s="46"/>
      <c r="AB259" s="74">
        <f>VLOOKUP(B259,[2]Hoja1!$A$2:$C$9041,3,FALSE)</f>
        <v>21.2600002288818</v>
      </c>
      <c r="AC259" s="76" t="e">
        <f>VLOOKUP(B259,'[3]listado de producto'!$A$7:$F$7046,6,FALSE)</f>
        <v>#N/A</v>
      </c>
      <c r="AG259" s="58">
        <v>70</v>
      </c>
      <c r="AH259" s="48">
        <f>+P259*AG259</f>
        <v>0</v>
      </c>
      <c r="AI259" s="48" t="e">
        <f>+AG259*#REF!</f>
        <v>#REF!</v>
      </c>
      <c r="AK259" s="44" t="e">
        <f>+IF(OR(#REF!="A",#REF!="B",#REF!="C",O259="A",O259="B",O259="C"),_xlfn.CEILING.PRECISE(#REF!*0.5,Z259),"0")</f>
        <v>#REF!</v>
      </c>
      <c r="AL259" t="e">
        <f>+AK259*AG259</f>
        <v>#REF!</v>
      </c>
      <c r="AM259" s="51" t="e">
        <f>+IF(OR(#REF!="A",#REF!="B",#REF!="C",O259="A",O259="B",O259="C"),_xlfn.CEILING.PRECISE(#REF!*0.7,Z259),"0")</f>
        <v>#REF!</v>
      </c>
      <c r="AN259" s="48" t="e">
        <f>+AM259*AG259</f>
        <v>#REF!</v>
      </c>
      <c r="AO259" s="44" t="e">
        <f>+IF(OR(#REF!="A",#REF!="B",#REF!="C",O259="A",O259="B",O259="C"),_xlfn.CEILING.PRECISE(#REF!*1,Z259),"0")</f>
        <v>#REF!</v>
      </c>
      <c r="AP259" s="48" t="e">
        <f>+AO259*$AG259</f>
        <v>#REF!</v>
      </c>
      <c r="AQ259" s="48" t="e">
        <f>+IF(OR(#REF!="A",#REF!="B",#REF!="C",O259="A",O259="B",O259="C"),_xlfn.CEILING.PRECISE(#REF!*1.33,Z259),"0")</f>
        <v>#REF!</v>
      </c>
      <c r="AR259" s="48" t="e">
        <f>+AQ259*$AG259</f>
        <v>#REF!</v>
      </c>
      <c r="AS259" s="48" t="e">
        <f>+#REF!*AG259</f>
        <v>#REF!</v>
      </c>
      <c r="AU259" s="52"/>
      <c r="AV259" s="52"/>
      <c r="AW259" t="b">
        <f>+P259&gt;=T259</f>
        <v>1</v>
      </c>
    </row>
    <row r="260" spans="1:52" ht="12.75" customHeight="1" x14ac:dyDescent="0.2">
      <c r="B260" s="79">
        <v>2160</v>
      </c>
      <c r="C260" s="1"/>
      <c r="D260" s="32" t="s">
        <v>726</v>
      </c>
      <c r="E260" s="47" t="str">
        <f>VLOOKUP(B260,[1]Análisis!$B$3:$F$2141,5,FALSE)</f>
        <v>Key</v>
      </c>
      <c r="F260" s="3">
        <v>56</v>
      </c>
      <c r="G260" s="3">
        <v>8</v>
      </c>
      <c r="H260" s="3">
        <v>12</v>
      </c>
      <c r="I260" s="3">
        <v>0</v>
      </c>
      <c r="J260" s="3">
        <f>VLOOKUP(B260,'Vta + Mov 80'!$A$3:$B$703,2,FALSE)</f>
        <v>24</v>
      </c>
      <c r="K260" s="3">
        <v>60</v>
      </c>
      <c r="L260" s="3">
        <f>VLOOKUP(B260,'Vta + Mov 80'!$A$3:$D$703,4,FALSE)</f>
        <v>0</v>
      </c>
      <c r="M260" s="7">
        <f>+AVERAGE(F260:K260)</f>
        <v>26.666666666666668</v>
      </c>
      <c r="N260" s="62">
        <f>+COUNTIF(F260:K260,"&gt;0")</f>
        <v>5</v>
      </c>
      <c r="O260" s="62" t="str">
        <f>+IF(N260&gt;=6,"A",IF(N260&gt;=5,"B",IF(N260&gt;=4,"C","F")))</f>
        <v>B</v>
      </c>
      <c r="P260" s="7">
        <v>12</v>
      </c>
      <c r="Q260" s="2">
        <v>12</v>
      </c>
      <c r="R260" s="2">
        <v>0</v>
      </c>
      <c r="S260" s="2">
        <v>0</v>
      </c>
      <c r="T260" s="2">
        <f>+IF(S260&gt;R260,S260,R260)</f>
        <v>0</v>
      </c>
      <c r="U260" s="2" t="e">
        <f>+((P260-T260)/#REF!)*30</f>
        <v>#REF!</v>
      </c>
      <c r="V260" s="2" t="e">
        <f>+((P260-T260+Q260)/#REF!)*30</f>
        <v>#REF!</v>
      </c>
      <c r="W260" s="2">
        <v>0</v>
      </c>
      <c r="X260" s="9"/>
      <c r="Y260" s="11">
        <f>+((P260-T260+Q260+X260)/M260)*30</f>
        <v>26.999999999999996</v>
      </c>
      <c r="Z260" s="5" t="e">
        <v>#N/A</v>
      </c>
      <c r="AA260" s="46"/>
      <c r="AB260" s="74">
        <f>VLOOKUP(B260,[2]Hoja1!$A$2:$C$9041,3,FALSE)</f>
        <v>20.3</v>
      </c>
      <c r="AC260" s="76" t="e">
        <f>VLOOKUP(B260,'[3]listado de producto'!$A$7:$F$7046,6,FALSE)</f>
        <v>#N/A</v>
      </c>
      <c r="AF260" s="42"/>
      <c r="AG260" s="58">
        <v>20.3</v>
      </c>
      <c r="AH260" s="48">
        <f>+P260*AG260</f>
        <v>243.60000000000002</v>
      </c>
      <c r="AI260" s="48" t="e">
        <f>+AG260*#REF!</f>
        <v>#REF!</v>
      </c>
      <c r="AK260" s="44" t="e">
        <f>+IF(OR(#REF!="A",#REF!="B",#REF!="C",O260="A",O260="B",O260="C"),_xlfn.CEILING.PRECISE(#REF!*0.5,Z260),"0")</f>
        <v>#REF!</v>
      </c>
      <c r="AL260" t="e">
        <f>+AK260*AG260</f>
        <v>#REF!</v>
      </c>
      <c r="AM260" s="51" t="e">
        <f>+IF(OR(#REF!="A",#REF!="B",#REF!="C",O260="A",O260="B",O260="C"),_xlfn.CEILING.PRECISE(#REF!*0.7,Z260),"0")</f>
        <v>#REF!</v>
      </c>
      <c r="AN260" s="48" t="e">
        <f>+AM260*AG260</f>
        <v>#REF!</v>
      </c>
      <c r="AO260" s="44" t="e">
        <f>+IF(OR(#REF!="A",#REF!="B",#REF!="C",O260="A",O260="B",O260="C"),_xlfn.CEILING.PRECISE(#REF!*1,Z260),"0")</f>
        <v>#REF!</v>
      </c>
      <c r="AP260" s="48" t="e">
        <f>+AO260*$AG260</f>
        <v>#REF!</v>
      </c>
      <c r="AQ260" s="48" t="e">
        <f>+IF(OR(#REF!="A",#REF!="B",#REF!="C",O260="A",O260="B",O260="C"),_xlfn.CEILING.PRECISE(#REF!*1.33,Z260),"0")</f>
        <v>#REF!</v>
      </c>
      <c r="AR260" s="48" t="e">
        <f>+AQ260*$AG260</f>
        <v>#REF!</v>
      </c>
      <c r="AS260" s="48" t="e">
        <f>+#REF!*AG260</f>
        <v>#REF!</v>
      </c>
      <c r="AT260" s="58">
        <v>1.1000000000000001</v>
      </c>
      <c r="AU260" s="52" t="e">
        <f>+AT260*#REF!</f>
        <v>#REF!</v>
      </c>
      <c r="AV260" s="52">
        <f>+AT260*M260</f>
        <v>29.333333333333336</v>
      </c>
      <c r="AW260" t="b">
        <f>+P260&gt;=T260</f>
        <v>1</v>
      </c>
    </row>
    <row r="261" spans="1:52" ht="12.75" customHeight="1" x14ac:dyDescent="0.2">
      <c r="A261" s="53" t="s">
        <v>676</v>
      </c>
      <c r="B261" s="79">
        <v>111406</v>
      </c>
      <c r="C261" s="1"/>
      <c r="D261" s="32" t="s">
        <v>476</v>
      </c>
      <c r="E261" s="47" t="str">
        <f>VLOOKUP(B261,[1]Análisis!$B$3:$F$2141,5,FALSE)</f>
        <v>Local</v>
      </c>
      <c r="F261" s="3">
        <v>0</v>
      </c>
      <c r="G261" s="3">
        <v>1312</v>
      </c>
      <c r="H261" s="3">
        <v>0</v>
      </c>
      <c r="I261" s="3">
        <v>0</v>
      </c>
      <c r="J261" s="3">
        <f>VLOOKUP(B261,'Vta + Mov 80'!$A$3:$B$703,2,FALSE)</f>
        <v>1740</v>
      </c>
      <c r="K261" s="3">
        <v>0</v>
      </c>
      <c r="L261" s="3">
        <f>VLOOKUP(B261,'Vta + Mov 80'!$A$3:$D$703,4,FALSE)</f>
        <v>0</v>
      </c>
      <c r="M261" s="7">
        <f>+AVERAGE(F261:K261)</f>
        <v>508.66666666666669</v>
      </c>
      <c r="N261" s="62">
        <f>+COUNTIF(F261:K261,"&gt;0")</f>
        <v>2</v>
      </c>
      <c r="O261" s="62" t="str">
        <f>+IF(N261&gt;=6,"A",IF(N261&gt;=5,"B",IF(N261&gt;=4,"C","F")))</f>
        <v>F</v>
      </c>
      <c r="P261" s="7">
        <v>0</v>
      </c>
      <c r="Q261" s="2">
        <v>0</v>
      </c>
      <c r="R261" s="2">
        <v>0</v>
      </c>
      <c r="S261" s="2">
        <v>0</v>
      </c>
      <c r="T261" s="2">
        <f>+IF(S261&gt;R261,S261,R261)</f>
        <v>0</v>
      </c>
      <c r="U261" s="2" t="e">
        <f>+((P261-T261)/#REF!)*30</f>
        <v>#REF!</v>
      </c>
      <c r="V261" s="2" t="e">
        <f>+((P261-T261+Q261)/#REF!)*30</f>
        <v>#REF!</v>
      </c>
      <c r="W261" s="2">
        <v>0</v>
      </c>
      <c r="X261" s="9"/>
      <c r="Y261" s="11">
        <f>+((P261-T261+Q261+X261)/M261)*30</f>
        <v>0</v>
      </c>
      <c r="Z261" s="5" t="e">
        <v>#N/A</v>
      </c>
      <c r="AA261" s="46"/>
      <c r="AB261" s="74">
        <f>VLOOKUP(B261,[2]Hoja1!$A$2:$C$9041,3,FALSE)</f>
        <v>15</v>
      </c>
      <c r="AC261" s="76" t="e">
        <f>VLOOKUP(B261,'[3]listado de producto'!$A$7:$F$7046,6,FALSE)</f>
        <v>#N/A</v>
      </c>
      <c r="AG261" s="58">
        <v>77.5</v>
      </c>
      <c r="AH261" s="48">
        <f>+P261*AG261</f>
        <v>0</v>
      </c>
      <c r="AI261" s="48" t="e">
        <f>+AG261*#REF!</f>
        <v>#REF!</v>
      </c>
      <c r="AK261" s="44" t="e">
        <f>+IF(OR(#REF!="A",#REF!="B",#REF!="C",O261="A",O261="B",O261="C"),_xlfn.CEILING.PRECISE(#REF!*0.5,Z261),"0")</f>
        <v>#REF!</v>
      </c>
      <c r="AL261" t="e">
        <f>+AK261*AG261</f>
        <v>#REF!</v>
      </c>
      <c r="AM261" s="51" t="e">
        <f>+IF(OR(#REF!="A",#REF!="B",#REF!="C",O261="A",O261="B",O261="C"),_xlfn.CEILING.PRECISE(#REF!*0.7,Z261),"0")</f>
        <v>#REF!</v>
      </c>
      <c r="AN261" s="48" t="e">
        <f>+AM261*AG261</f>
        <v>#REF!</v>
      </c>
      <c r="AO261" s="44" t="e">
        <f>+IF(OR(#REF!="A",#REF!="B",#REF!="C",O261="A",O261="B",O261="C"),_xlfn.CEILING.PRECISE(#REF!*1,Z261),"0")</f>
        <v>#REF!</v>
      </c>
      <c r="AP261" s="48" t="e">
        <f>+AO261*$AG261</f>
        <v>#REF!</v>
      </c>
      <c r="AQ261" s="48" t="e">
        <f>+IF(OR(#REF!="A",#REF!="B",#REF!="C",O261="A",O261="B",O261="C"),_xlfn.CEILING.PRECISE(#REF!*1.33,Z261),"0")</f>
        <v>#REF!</v>
      </c>
      <c r="AR261" s="48" t="e">
        <f>+AQ261*$AG261</f>
        <v>#REF!</v>
      </c>
      <c r="AS261" s="48" t="e">
        <f>+#REF!*AG261</f>
        <v>#REF!</v>
      </c>
      <c r="AU261" s="52"/>
      <c r="AV261" s="52"/>
      <c r="AW261" t="b">
        <f>+P261&gt;=T261</f>
        <v>1</v>
      </c>
    </row>
    <row r="262" spans="1:52" ht="12.75" customHeight="1" x14ac:dyDescent="0.2">
      <c r="B262" s="79">
        <v>5655</v>
      </c>
      <c r="C262" s="1"/>
      <c r="D262" s="32" t="s">
        <v>715</v>
      </c>
      <c r="E262" s="47" t="str">
        <f>VLOOKUP(B262,[1]Análisis!$B$3:$F$2141,5,FALSE)</f>
        <v>Key</v>
      </c>
      <c r="F262" s="3">
        <v>36</v>
      </c>
      <c r="G262" s="3">
        <v>7</v>
      </c>
      <c r="H262" s="3">
        <v>36</v>
      </c>
      <c r="I262" s="3">
        <v>28</v>
      </c>
      <c r="J262" s="3">
        <f>VLOOKUP(B262,'Vta + Mov 80'!$A$3:$B$703,2,FALSE)</f>
        <v>28</v>
      </c>
      <c r="K262" s="3">
        <v>26</v>
      </c>
      <c r="L262" s="3">
        <f>VLOOKUP(B262,'Vta + Mov 80'!$A$3:$D$703,4,FALSE)</f>
        <v>10</v>
      </c>
      <c r="M262" s="7">
        <f>+AVERAGE(F262:K262)</f>
        <v>26.833333333333332</v>
      </c>
      <c r="N262" s="62">
        <f>+COUNTIF(F262:K262,"&gt;0")</f>
        <v>6</v>
      </c>
      <c r="O262" s="62" t="str">
        <f>+IF(N262&gt;=6,"A",IF(N262&gt;=5,"B",IF(N262&gt;=4,"C","F")))</f>
        <v>A</v>
      </c>
      <c r="P262" s="7">
        <v>20</v>
      </c>
      <c r="Q262" s="2">
        <v>2</v>
      </c>
      <c r="R262" s="2">
        <v>0</v>
      </c>
      <c r="S262" s="2">
        <v>0</v>
      </c>
      <c r="T262" s="2">
        <f>+IF(S262&gt;R262,S262,R262)</f>
        <v>0</v>
      </c>
      <c r="U262" s="2" t="e">
        <f>+((P262-T262)/#REF!)*30</f>
        <v>#REF!</v>
      </c>
      <c r="V262" s="2" t="e">
        <f>+((P262-T262+Q262)/#REF!)*30</f>
        <v>#REF!</v>
      </c>
      <c r="W262" s="2">
        <v>0</v>
      </c>
      <c r="X262" s="9"/>
      <c r="Y262" s="11">
        <f>+((P262-T262+Q262+X262)/M262)*30</f>
        <v>24.596273291925467</v>
      </c>
      <c r="Z262" s="5">
        <v>1</v>
      </c>
      <c r="AA262" s="86"/>
      <c r="AB262" s="74">
        <f>VLOOKUP(B262,[2]Hoja1!$A$2:$C$9041,3,FALSE)</f>
        <v>358.75</v>
      </c>
      <c r="AC262" s="76">
        <v>8</v>
      </c>
      <c r="AG262" s="58">
        <v>114.75</v>
      </c>
      <c r="AH262" s="48">
        <f>+P262*AG262</f>
        <v>2295</v>
      </c>
      <c r="AI262" s="48" t="e">
        <f>+AG262*#REF!</f>
        <v>#REF!</v>
      </c>
      <c r="AK262" s="44" t="e">
        <f>+IF(OR(#REF!="A",#REF!="B",#REF!="C",O262="A",O262="B",O262="C"),_xlfn.CEILING.PRECISE(#REF!*0.5,Z262),"0")</f>
        <v>#REF!</v>
      </c>
      <c r="AL262" t="e">
        <f>+AK262*AG262</f>
        <v>#REF!</v>
      </c>
      <c r="AM262" s="51" t="e">
        <f>+IF(OR(#REF!="A",#REF!="B",#REF!="C",O262="A",O262="B",O262="C"),_xlfn.CEILING.PRECISE(#REF!*0.7,Z262),"0")</f>
        <v>#REF!</v>
      </c>
      <c r="AN262" s="48" t="e">
        <f>+AM262*AG262</f>
        <v>#REF!</v>
      </c>
      <c r="AO262" s="44" t="e">
        <f>+IF(OR(#REF!="A",#REF!="B",#REF!="C",O262="A",O262="B",O262="C"),_xlfn.CEILING.PRECISE(#REF!*1,Z262),"0")</f>
        <v>#REF!</v>
      </c>
      <c r="AP262" s="48" t="e">
        <f>+AO262*$AG262</f>
        <v>#REF!</v>
      </c>
      <c r="AQ262" s="48" t="e">
        <f>+IF(OR(#REF!="A",#REF!="B",#REF!="C",O262="A",O262="B",O262="C"),_xlfn.CEILING.PRECISE(#REF!*1.33,Z262),"0")</f>
        <v>#REF!</v>
      </c>
      <c r="AR262" s="48" t="e">
        <f>+AQ262*$AG262</f>
        <v>#REF!</v>
      </c>
      <c r="AS262" s="48" t="e">
        <f>+#REF!*AG262</f>
        <v>#REF!</v>
      </c>
      <c r="AU262" s="52" t="e">
        <f>+AT262*#REF!</f>
        <v>#REF!</v>
      </c>
      <c r="AV262" s="52">
        <f>+AT262*M262</f>
        <v>0</v>
      </c>
      <c r="AW262" t="b">
        <f>+P262&gt;=T262</f>
        <v>1</v>
      </c>
      <c r="AZ262" s="49" t="e">
        <f>VLOOKUP(B262,'[4]OrdenCompra (51)'!$A$2:$K$78,11,FALSE)</f>
        <v>#N/A</v>
      </c>
    </row>
    <row r="263" spans="1:52" ht="12.75" customHeight="1" x14ac:dyDescent="0.2">
      <c r="A263" s="53" t="s">
        <v>672</v>
      </c>
      <c r="B263" s="79">
        <v>111409</v>
      </c>
      <c r="C263" s="1"/>
      <c r="D263" s="32" t="s">
        <v>541</v>
      </c>
      <c r="E263" s="47" t="str">
        <f>VLOOKUP(B263,[1]Análisis!$B$3:$F$2141,5,FALSE)</f>
        <v>Local</v>
      </c>
      <c r="F263" s="3">
        <v>0</v>
      </c>
      <c r="G263" s="3">
        <v>3</v>
      </c>
      <c r="H263" s="3">
        <v>0</v>
      </c>
      <c r="I263" s="3">
        <v>0</v>
      </c>
      <c r="J263" s="3">
        <f>VLOOKUP(B263,'Vta + Mov 80'!$A$3:$B$703,2,FALSE)</f>
        <v>0</v>
      </c>
      <c r="K263" s="3">
        <v>0</v>
      </c>
      <c r="L263" s="3">
        <f>VLOOKUP(B263,'Vta + Mov 80'!$A$3:$D$703,4,FALSE)</f>
        <v>0</v>
      </c>
      <c r="M263" s="7">
        <f>+AVERAGE(F263:K263)</f>
        <v>0.5</v>
      </c>
      <c r="N263" s="62">
        <f>+COUNTIF(F263:K263,"&gt;0")</f>
        <v>1</v>
      </c>
      <c r="O263" s="62" t="str">
        <f>+IF(N263&gt;=6,"A",IF(N263&gt;=5,"B",IF(N263&gt;=4,"C","F")))</f>
        <v>F</v>
      </c>
      <c r="P263" s="7">
        <v>0</v>
      </c>
      <c r="Q263" s="2">
        <v>0</v>
      </c>
      <c r="R263" s="2">
        <v>0</v>
      </c>
      <c r="S263" s="2">
        <v>0</v>
      </c>
      <c r="T263" s="2">
        <f>+IF(S263&gt;R263,S263,R263)</f>
        <v>0</v>
      </c>
      <c r="U263" s="2" t="e">
        <f>+((P263-T263)/#REF!)*30</f>
        <v>#REF!</v>
      </c>
      <c r="V263" s="2" t="e">
        <f>+((P263-T263+Q263)/#REF!)*30</f>
        <v>#REF!</v>
      </c>
      <c r="W263" s="2">
        <v>0</v>
      </c>
      <c r="X263" s="9"/>
      <c r="Y263" s="11">
        <f>+((P263-T263+Q263+X263)/M263)*30</f>
        <v>0</v>
      </c>
      <c r="Z263" s="5" t="e">
        <v>#N/A</v>
      </c>
      <c r="AA263" s="46"/>
      <c r="AB263" s="74">
        <f>VLOOKUP(B263,[2]Hoja1!$A$2:$C$9041,3,FALSE)</f>
        <v>4.8499999046325701</v>
      </c>
      <c r="AC263" s="76" t="e">
        <f>VLOOKUP(B263,'[3]listado de producto'!$A$7:$F$7046,6,FALSE)</f>
        <v>#N/A</v>
      </c>
      <c r="AG263" s="58">
        <v>44.970001220703097</v>
      </c>
      <c r="AH263" s="48">
        <f>+P263*AG263</f>
        <v>0</v>
      </c>
      <c r="AI263" s="48" t="e">
        <f>+AG263*#REF!</f>
        <v>#REF!</v>
      </c>
      <c r="AK263" s="44" t="e">
        <f>+IF(OR(#REF!="A",#REF!="B",#REF!="C",O263="A",O263="B",O263="C"),_xlfn.CEILING.PRECISE(#REF!*0.5,Z263),"0")</f>
        <v>#REF!</v>
      </c>
      <c r="AL263" t="e">
        <f>+AK263*AG263</f>
        <v>#REF!</v>
      </c>
      <c r="AM263" s="51" t="e">
        <f>+IF(OR(#REF!="A",#REF!="B",#REF!="C",O263="A",O263="B",O263="C"),_xlfn.CEILING.PRECISE(#REF!*0.7,Z263),"0")</f>
        <v>#REF!</v>
      </c>
      <c r="AN263" s="48" t="e">
        <f>+AM263*AG263</f>
        <v>#REF!</v>
      </c>
      <c r="AO263" s="44" t="e">
        <f>+IF(OR(#REF!="A",#REF!="B",#REF!="C",O263="A",O263="B",O263="C"),_xlfn.CEILING.PRECISE(#REF!*1,Z263),"0")</f>
        <v>#REF!</v>
      </c>
      <c r="AP263" s="48" t="e">
        <f>+AO263*$AG263</f>
        <v>#REF!</v>
      </c>
      <c r="AQ263" s="48" t="e">
        <f>+IF(OR(#REF!="A",#REF!="B",#REF!="C",O263="A",O263="B",O263="C"),_xlfn.CEILING.PRECISE(#REF!*1.33,Z263),"0")</f>
        <v>#REF!</v>
      </c>
      <c r="AR263" s="48" t="e">
        <f>+AQ263*$AG263</f>
        <v>#REF!</v>
      </c>
      <c r="AS263" s="48" t="e">
        <f>+#REF!*AG263</f>
        <v>#REF!</v>
      </c>
      <c r="AU263" s="52" t="e">
        <f>+AT263*#REF!</f>
        <v>#REF!</v>
      </c>
      <c r="AV263" s="52">
        <f>+AT263*M263</f>
        <v>0</v>
      </c>
      <c r="AW263" t="b">
        <f>+P263&gt;=T263</f>
        <v>1</v>
      </c>
    </row>
    <row r="264" spans="1:52" ht="12.75" customHeight="1" x14ac:dyDescent="0.2">
      <c r="B264" s="79">
        <v>111413</v>
      </c>
      <c r="C264" s="1"/>
      <c r="D264" s="32" t="s">
        <v>477</v>
      </c>
      <c r="E264" s="47" t="str">
        <f>VLOOKUP(B264,[1]Análisis!$B$3:$F$2141,5,FALSE)</f>
        <v>Local</v>
      </c>
      <c r="F264" s="3">
        <v>0</v>
      </c>
      <c r="G264" s="3">
        <v>0</v>
      </c>
      <c r="H264" s="3">
        <v>0</v>
      </c>
      <c r="I264" s="3">
        <v>0</v>
      </c>
      <c r="J264" s="3">
        <f>VLOOKUP(B264,'Vta + Mov 80'!$A$3:$B$703,2,FALSE)</f>
        <v>996</v>
      </c>
      <c r="K264" s="3">
        <v>0</v>
      </c>
      <c r="L264" s="3">
        <f>VLOOKUP(B264,'Vta + Mov 80'!$A$3:$D$703,4,FALSE)</f>
        <v>0</v>
      </c>
      <c r="M264" s="7">
        <f>+AVERAGE(F264:K264)</f>
        <v>166</v>
      </c>
      <c r="N264" s="62">
        <f>+COUNTIF(F264:K264,"&gt;0")</f>
        <v>1</v>
      </c>
      <c r="O264" s="62" t="str">
        <f>+IF(N264&gt;=6,"A",IF(N264&gt;=5,"B",IF(N264&gt;=4,"C","F")))</f>
        <v>F</v>
      </c>
      <c r="P264" s="7">
        <v>0</v>
      </c>
      <c r="Q264" s="2">
        <v>0</v>
      </c>
      <c r="R264" s="2">
        <v>0</v>
      </c>
      <c r="S264" s="2">
        <v>0</v>
      </c>
      <c r="T264" s="2">
        <f>+IF(S264&gt;R264,S264,R264)</f>
        <v>0</v>
      </c>
      <c r="U264" s="2" t="e">
        <f>+((P264-T264)/#REF!)*30</f>
        <v>#REF!</v>
      </c>
      <c r="V264" s="2" t="e">
        <f>+((P264-T264+Q264)/#REF!)*30</f>
        <v>#REF!</v>
      </c>
      <c r="W264" s="2">
        <v>0</v>
      </c>
      <c r="X264" s="9"/>
      <c r="Y264" s="11">
        <f>+((P264-T264+Q264+X264)/M264)*30</f>
        <v>0</v>
      </c>
      <c r="Z264" s="5" t="e">
        <v>#N/A</v>
      </c>
      <c r="AA264" s="46"/>
      <c r="AB264" s="74">
        <f>VLOOKUP(B264,[2]Hoja1!$A$2:$C$9041,3,FALSE)</f>
        <v>26.430000305175799</v>
      </c>
      <c r="AC264" s="76" t="e">
        <f>VLOOKUP(B264,'[3]listado de producto'!$A$7:$F$7046,6,FALSE)</f>
        <v>#N/A</v>
      </c>
      <c r="AG264" s="58">
        <v>350.76</v>
      </c>
      <c r="AH264" s="48">
        <f>+P264*AG264</f>
        <v>0</v>
      </c>
      <c r="AI264" s="48" t="e">
        <f>+AG264*#REF!</f>
        <v>#REF!</v>
      </c>
      <c r="AK264" s="44" t="e">
        <f>+IF(OR(#REF!="A",#REF!="B",#REF!="C",O264="A",O264="B",O264="C"),_xlfn.CEILING.PRECISE(#REF!*0.5,Z264),"0")</f>
        <v>#REF!</v>
      </c>
      <c r="AL264" t="e">
        <f>+AK264*AG264</f>
        <v>#REF!</v>
      </c>
      <c r="AM264" s="51" t="e">
        <f>+IF(OR(#REF!="A",#REF!="B",#REF!="C",O264="A",O264="B",O264="C"),_xlfn.CEILING.PRECISE(#REF!*0.7,Z264),"0")</f>
        <v>#REF!</v>
      </c>
      <c r="AN264" s="48" t="e">
        <f>+AM264*AG264</f>
        <v>#REF!</v>
      </c>
      <c r="AO264" s="44" t="e">
        <f>+IF(OR(#REF!="A",#REF!="B",#REF!="C",O264="A",O264="B",O264="C"),_xlfn.CEILING.PRECISE(#REF!*1,Z264),"0")</f>
        <v>#REF!</v>
      </c>
      <c r="AP264" s="48" t="e">
        <f>+AO264*$AG264</f>
        <v>#REF!</v>
      </c>
      <c r="AQ264" s="48" t="e">
        <f>+IF(OR(#REF!="A",#REF!="B",#REF!="C",O264="A",O264="B",O264="C"),_xlfn.CEILING.PRECISE(#REF!*1.33,Z264),"0")</f>
        <v>#REF!</v>
      </c>
      <c r="AR264" s="48" t="e">
        <f>+AQ264*$AG264</f>
        <v>#REF!</v>
      </c>
      <c r="AS264" s="48" t="e">
        <f>+#REF!*AG264</f>
        <v>#REF!</v>
      </c>
      <c r="AU264" s="52" t="e">
        <f>+AT264*#REF!</f>
        <v>#REF!</v>
      </c>
      <c r="AV264" s="52">
        <f>+AT264*M264</f>
        <v>0</v>
      </c>
      <c r="AW264" t="b">
        <f>+P264&gt;=T264</f>
        <v>1</v>
      </c>
    </row>
    <row r="265" spans="1:52" ht="12.75" customHeight="1" x14ac:dyDescent="0.2">
      <c r="B265" s="79">
        <v>111414</v>
      </c>
      <c r="C265" s="1"/>
      <c r="D265" s="32" t="s">
        <v>478</v>
      </c>
      <c r="E265" s="47" t="s">
        <v>561</v>
      </c>
      <c r="F265" s="3">
        <v>15</v>
      </c>
      <c r="G265" s="3">
        <v>0</v>
      </c>
      <c r="H265" s="3">
        <v>0</v>
      </c>
      <c r="I265" s="3">
        <v>0</v>
      </c>
      <c r="J265" s="3">
        <f>VLOOKUP(B265,'Vta + Mov 80'!$A$3:$B$703,2,FALSE)</f>
        <v>0</v>
      </c>
      <c r="K265" s="3">
        <v>0</v>
      </c>
      <c r="L265" s="3">
        <f>VLOOKUP(B265,'Vta + Mov 80'!$A$3:$D$703,4,FALSE)</f>
        <v>0</v>
      </c>
      <c r="M265" s="7">
        <f>+AVERAGE(F265:K265)</f>
        <v>2.5</v>
      </c>
      <c r="N265" s="62">
        <f>+COUNTIF(F265:K265,"&gt;0")</f>
        <v>1</v>
      </c>
      <c r="O265" s="62" t="str">
        <f>+IF(N265&gt;=6,"A",IF(N265&gt;=5,"B",IF(N265&gt;=4,"C","F")))</f>
        <v>F</v>
      </c>
      <c r="P265" s="7">
        <v>0</v>
      </c>
      <c r="Q265" s="2">
        <v>0</v>
      </c>
      <c r="R265" s="2">
        <v>0</v>
      </c>
      <c r="S265" s="2">
        <v>0</v>
      </c>
      <c r="T265" s="2">
        <f>+IF(S265&gt;R265,S265,R265)</f>
        <v>0</v>
      </c>
      <c r="U265" s="2" t="e">
        <f>+((P265-T265)/#REF!)*30</f>
        <v>#REF!</v>
      </c>
      <c r="V265" s="2" t="e">
        <f>+((P265-T265+Q265)/#REF!)*30</f>
        <v>#REF!</v>
      </c>
      <c r="W265" s="2">
        <v>0</v>
      </c>
      <c r="X265" s="9"/>
      <c r="Y265" s="11">
        <f>+((P265-T265+Q265+X265)/M265)*30</f>
        <v>0</v>
      </c>
      <c r="Z265" s="5" t="e">
        <v>#N/A</v>
      </c>
      <c r="AA265" s="46"/>
      <c r="AB265" s="74">
        <f>VLOOKUP(B265,[2]Hoja1!$A$2:$C$9041,3,FALSE)</f>
        <v>98</v>
      </c>
      <c r="AC265" s="76" t="e">
        <f>VLOOKUP(B265,'[3]listado de producto'!$A$7:$F$7046,6,FALSE)</f>
        <v>#N/A</v>
      </c>
      <c r="AG265" s="58">
        <v>37.47</v>
      </c>
      <c r="AH265" s="48">
        <f>+P265*AG265</f>
        <v>0</v>
      </c>
      <c r="AI265" s="48" t="e">
        <f>+AG265*#REF!</f>
        <v>#REF!</v>
      </c>
      <c r="AK265" s="44" t="e">
        <f>+IF(OR(#REF!="A",#REF!="B",#REF!="C",O265="A",O265="B",O265="C"),_xlfn.CEILING.PRECISE(#REF!*0.5,Z265),"0")</f>
        <v>#REF!</v>
      </c>
      <c r="AL265" t="e">
        <f>+AK265*AG265</f>
        <v>#REF!</v>
      </c>
      <c r="AM265" s="51" t="e">
        <f>+IF(OR(#REF!="A",#REF!="B",#REF!="C",O265="A",O265="B",O265="C"),_xlfn.CEILING.PRECISE(#REF!*0.7,Z265),"0")</f>
        <v>#REF!</v>
      </c>
      <c r="AN265" s="48" t="e">
        <f>+AM265*AG265</f>
        <v>#REF!</v>
      </c>
      <c r="AO265" s="44" t="e">
        <f>+IF(OR(#REF!="A",#REF!="B",#REF!="C",O265="A",O265="B",O265="C"),_xlfn.CEILING.PRECISE(#REF!*1,Z265),"0")</f>
        <v>#REF!</v>
      </c>
      <c r="AP265" s="48" t="e">
        <f>+AO265*$AG265</f>
        <v>#REF!</v>
      </c>
      <c r="AQ265" s="48" t="e">
        <f>+IF(OR(#REF!="A",#REF!="B",#REF!="C",O265="A",O265="B",O265="C"),_xlfn.CEILING.PRECISE(#REF!*1.33,Z265),"0")</f>
        <v>#REF!</v>
      </c>
      <c r="AR265" s="48" t="e">
        <f>+AQ265*$AG265</f>
        <v>#REF!</v>
      </c>
      <c r="AS265" s="48" t="e">
        <f>+#REF!*AG265</f>
        <v>#REF!</v>
      </c>
      <c r="AU265" s="52" t="e">
        <f>+AT265*#REF!</f>
        <v>#REF!</v>
      </c>
      <c r="AV265" s="52">
        <f>+AT265*M265</f>
        <v>0</v>
      </c>
      <c r="AW265" t="b">
        <f>+P265&gt;=T265</f>
        <v>1</v>
      </c>
    </row>
    <row r="266" spans="1:52" ht="12.75" customHeight="1" x14ac:dyDescent="0.2">
      <c r="B266" s="79">
        <v>111418</v>
      </c>
      <c r="C266" s="1"/>
      <c r="D266" s="32" t="s">
        <v>479</v>
      </c>
      <c r="E266" s="47" t="s">
        <v>561</v>
      </c>
      <c r="F266" s="3">
        <v>20</v>
      </c>
      <c r="G266" s="3">
        <v>0</v>
      </c>
      <c r="H266" s="3">
        <v>0</v>
      </c>
      <c r="I266" s="3">
        <v>0</v>
      </c>
      <c r="J266" s="3">
        <f>VLOOKUP(B266,'Vta + Mov 80'!$A$3:$B$703,2,FALSE)</f>
        <v>0</v>
      </c>
      <c r="K266" s="3">
        <v>0</v>
      </c>
      <c r="L266" s="3">
        <f>VLOOKUP(B266,'Vta + Mov 80'!$A$3:$D$703,4,FALSE)</f>
        <v>0</v>
      </c>
      <c r="M266" s="7">
        <f>+AVERAGE(F266:K266)</f>
        <v>3.3333333333333335</v>
      </c>
      <c r="N266" s="62">
        <f>+COUNTIF(F266:K266,"&gt;0")</f>
        <v>1</v>
      </c>
      <c r="O266" s="62" t="str">
        <f>+IF(N266&gt;=6,"A",IF(N266&gt;=5,"B",IF(N266&gt;=4,"C","F")))</f>
        <v>F</v>
      </c>
      <c r="P266" s="7">
        <v>0</v>
      </c>
      <c r="Q266" s="2">
        <v>0</v>
      </c>
      <c r="R266" s="2">
        <v>0</v>
      </c>
      <c r="S266" s="2">
        <v>0</v>
      </c>
      <c r="T266" s="2">
        <f>+IF(S266&gt;R266,S266,R266)</f>
        <v>0</v>
      </c>
      <c r="U266" s="2" t="e">
        <f>+((P266-T266)/#REF!)*30</f>
        <v>#REF!</v>
      </c>
      <c r="V266" s="2" t="e">
        <f>+((P266-T266+Q266)/#REF!)*30</f>
        <v>#REF!</v>
      </c>
      <c r="W266" s="2">
        <v>0</v>
      </c>
      <c r="X266" s="9"/>
      <c r="Y266" s="11">
        <f>+((P266-T266+Q266+X266)/M266)*30</f>
        <v>0</v>
      </c>
      <c r="Z266" s="5" t="e">
        <v>#N/A</v>
      </c>
      <c r="AA266" s="46"/>
      <c r="AB266" s="74">
        <f>VLOOKUP(B266,[2]Hoja1!$A$2:$C$9041,3,FALSE)</f>
        <v>472</v>
      </c>
      <c r="AC266" s="76" t="e">
        <f>VLOOKUP(B266,'[3]listado de producto'!$A$7:$F$7046,6,FALSE)</f>
        <v>#N/A</v>
      </c>
      <c r="AG266" s="58">
        <v>393.95</v>
      </c>
      <c r="AH266" s="48">
        <f>+P266*AG266</f>
        <v>0</v>
      </c>
      <c r="AI266" s="48" t="e">
        <f>+AG266*#REF!</f>
        <v>#REF!</v>
      </c>
      <c r="AK266" s="44" t="e">
        <f>+IF(OR(#REF!="A",#REF!="B",#REF!="C",O266="A",O266="B",O266="C"),_xlfn.CEILING.PRECISE(#REF!*0.5,Z266),"0")</f>
        <v>#REF!</v>
      </c>
      <c r="AL266" t="e">
        <f>+AK266*AG266</f>
        <v>#REF!</v>
      </c>
      <c r="AM266" s="51" t="e">
        <f>+IF(OR(#REF!="A",#REF!="B",#REF!="C",O266="A",O266="B",O266="C"),_xlfn.CEILING.PRECISE(#REF!*0.7,Z266),"0")</f>
        <v>#REF!</v>
      </c>
      <c r="AN266" s="48" t="e">
        <f>+AM266*AG266</f>
        <v>#REF!</v>
      </c>
      <c r="AO266" s="44" t="e">
        <f>+IF(OR(#REF!="A",#REF!="B",#REF!="C",O266="A",O266="B",O266="C"),_xlfn.CEILING.PRECISE(#REF!*1,Z266),"0")</f>
        <v>#REF!</v>
      </c>
      <c r="AP266" s="48" t="e">
        <f>+AO266*$AG266</f>
        <v>#REF!</v>
      </c>
      <c r="AQ266" s="48" t="e">
        <f>+IF(OR(#REF!="A",#REF!="B",#REF!="C",O266="A",O266="B",O266="C"),_xlfn.CEILING.PRECISE(#REF!*1.33,Z266),"0")</f>
        <v>#REF!</v>
      </c>
      <c r="AR266" s="48" t="e">
        <f>+AQ266*$AG266</f>
        <v>#REF!</v>
      </c>
      <c r="AS266" s="48" t="e">
        <f>+#REF!*AG266</f>
        <v>#REF!</v>
      </c>
      <c r="AT266" s="58">
        <v>22.5</v>
      </c>
      <c r="AU266" s="52" t="e">
        <f>+AT266*#REF!</f>
        <v>#REF!</v>
      </c>
      <c r="AV266" s="52">
        <f>+AT266*M266</f>
        <v>75</v>
      </c>
      <c r="AW266" t="b">
        <f>+P266&gt;=T266</f>
        <v>1</v>
      </c>
      <c r="AX266" s="78">
        <f>X266*AB266</f>
        <v>0</v>
      </c>
    </row>
    <row r="267" spans="1:52" ht="12.75" customHeight="1" x14ac:dyDescent="0.2">
      <c r="B267" s="79">
        <v>111611</v>
      </c>
      <c r="C267" s="1"/>
      <c r="D267" s="32" t="s">
        <v>482</v>
      </c>
      <c r="E267" s="47" t="s">
        <v>561</v>
      </c>
      <c r="F267" s="3">
        <v>6</v>
      </c>
      <c r="G267" s="3">
        <v>0</v>
      </c>
      <c r="H267" s="3">
        <v>0</v>
      </c>
      <c r="I267" s="3">
        <v>0</v>
      </c>
      <c r="J267" s="3">
        <f>VLOOKUP(B267,'Vta + Mov 80'!$A$3:$B$703,2,FALSE)</f>
        <v>4</v>
      </c>
      <c r="K267" s="3">
        <v>0</v>
      </c>
      <c r="L267" s="3">
        <f>VLOOKUP(B267,'Vta + Mov 80'!$A$3:$D$703,4,FALSE)</f>
        <v>0</v>
      </c>
      <c r="M267" s="7">
        <f>+AVERAGE(F267:K267)</f>
        <v>1.6666666666666667</v>
      </c>
      <c r="N267" s="62">
        <f>+COUNTIF(F267:K267,"&gt;0")</f>
        <v>2</v>
      </c>
      <c r="O267" s="62" t="str">
        <f>+IF(N267&gt;=6,"A",IF(N267&gt;=5,"B",IF(N267&gt;=4,"C","F")))</f>
        <v>F</v>
      </c>
      <c r="P267" s="7">
        <v>0</v>
      </c>
      <c r="Q267" s="2">
        <v>0</v>
      </c>
      <c r="R267" s="2">
        <v>0</v>
      </c>
      <c r="S267" s="2">
        <v>0</v>
      </c>
      <c r="T267" s="2">
        <f>+IF(S267&gt;R267,S267,R267)</f>
        <v>0</v>
      </c>
      <c r="U267" s="2" t="e">
        <f>+((P267-T267)/#REF!)*30</f>
        <v>#REF!</v>
      </c>
      <c r="V267" s="2" t="e">
        <f>+((P267-T267+Q267)/#REF!)*30</f>
        <v>#REF!</v>
      </c>
      <c r="W267" s="2">
        <v>0</v>
      </c>
      <c r="X267" s="9"/>
      <c r="Y267" s="11">
        <f>+((P267-T267+Q267+X267)/M267)*30</f>
        <v>0</v>
      </c>
      <c r="Z267" s="5" t="e">
        <v>#N/A</v>
      </c>
      <c r="AA267" s="46"/>
      <c r="AB267" s="74">
        <f>VLOOKUP(B267,[2]Hoja1!$A$2:$C$9041,3,FALSE)</f>
        <v>209.38000488281301</v>
      </c>
      <c r="AC267" s="76" t="e">
        <f>VLOOKUP(B267,'[3]listado de producto'!$A$7:$F$7046,6,FALSE)</f>
        <v>#N/A</v>
      </c>
      <c r="AG267" s="58">
        <v>379</v>
      </c>
      <c r="AH267" s="48">
        <f>+P267*AG267</f>
        <v>0</v>
      </c>
      <c r="AI267" s="48" t="e">
        <f>+AG267*#REF!</f>
        <v>#REF!</v>
      </c>
      <c r="AK267" s="44" t="e">
        <f>+IF(OR(#REF!="A",#REF!="B",#REF!="C",O267="A",O267="B",O267="C"),_xlfn.CEILING.PRECISE(#REF!*0.5,Z267),"0")</f>
        <v>#REF!</v>
      </c>
      <c r="AL267" t="e">
        <f>+AK267*AG267</f>
        <v>#REF!</v>
      </c>
      <c r="AM267" s="51" t="e">
        <f>+IF(OR(#REF!="A",#REF!="B",#REF!="C",O267="A",O267="B",O267="C"),_xlfn.CEILING.PRECISE(#REF!*0.7,Z267),"0")</f>
        <v>#REF!</v>
      </c>
      <c r="AN267" s="48" t="e">
        <f>+AM267*AG267</f>
        <v>#REF!</v>
      </c>
      <c r="AO267" s="44" t="e">
        <f>+IF(OR(#REF!="A",#REF!="B",#REF!="C",O267="A",O267="B",O267="C"),_xlfn.CEILING.PRECISE(#REF!*1,Z267),"0")</f>
        <v>#REF!</v>
      </c>
      <c r="AP267" s="48" t="e">
        <f>+AO267*$AG267</f>
        <v>#REF!</v>
      </c>
      <c r="AQ267" s="48" t="e">
        <f>+IF(OR(#REF!="A",#REF!="B",#REF!="C",O267="A",O267="B",O267="C"),_xlfn.CEILING.PRECISE(#REF!*1.33,Z267),"0")</f>
        <v>#REF!</v>
      </c>
      <c r="AR267" s="48" t="e">
        <f>+AQ267*$AG267</f>
        <v>#REF!</v>
      </c>
      <c r="AS267" s="48" t="e">
        <f>+#REF!*AG267</f>
        <v>#REF!</v>
      </c>
      <c r="AU267" s="52"/>
      <c r="AV267" s="52"/>
    </row>
    <row r="268" spans="1:52" ht="12.75" customHeight="1" x14ac:dyDescent="0.2">
      <c r="A268" s="53" t="s">
        <v>670</v>
      </c>
      <c r="B268" s="79">
        <v>111629</v>
      </c>
      <c r="C268" s="1"/>
      <c r="D268" s="32" t="s">
        <v>483</v>
      </c>
      <c r="E268" s="47" t="s">
        <v>561</v>
      </c>
      <c r="F268" s="3">
        <v>0</v>
      </c>
      <c r="G268" s="3">
        <v>0</v>
      </c>
      <c r="H268" s="3">
        <v>5</v>
      </c>
      <c r="I268" s="3">
        <v>0</v>
      </c>
      <c r="J268" s="3">
        <f>VLOOKUP(B268,'Vta + Mov 80'!$A$3:$B$703,2,FALSE)</f>
        <v>0</v>
      </c>
      <c r="K268" s="3">
        <v>0</v>
      </c>
      <c r="L268" s="3">
        <f>VLOOKUP(B268,'Vta + Mov 80'!$A$3:$D$703,4,FALSE)</f>
        <v>0</v>
      </c>
      <c r="M268" s="7">
        <f>+AVERAGE(F268:K268)</f>
        <v>0.83333333333333337</v>
      </c>
      <c r="N268" s="62">
        <f>+COUNTIF(F268:K268,"&gt;0")</f>
        <v>1</v>
      </c>
      <c r="O268" s="62" t="str">
        <f>+IF(N268&gt;=6,"A",IF(N268&gt;=5,"B",IF(N268&gt;=4,"C","F")))</f>
        <v>F</v>
      </c>
      <c r="P268" s="7">
        <v>0</v>
      </c>
      <c r="Q268" s="2">
        <v>0</v>
      </c>
      <c r="R268" s="2">
        <v>0</v>
      </c>
      <c r="S268" s="2">
        <v>0</v>
      </c>
      <c r="T268" s="2">
        <f>+IF(S268&gt;R268,S268,R268)</f>
        <v>0</v>
      </c>
      <c r="U268" s="2" t="e">
        <f>+((P268-T268)/#REF!)*30</f>
        <v>#REF!</v>
      </c>
      <c r="V268" s="2" t="e">
        <f>+((P268-T268+Q268)/#REF!)*30</f>
        <v>#REF!</v>
      </c>
      <c r="W268" s="2">
        <v>0</v>
      </c>
      <c r="X268" s="9"/>
      <c r="Y268" s="11">
        <f>+((P268-T268+Q268+X268)/M268)*30</f>
        <v>0</v>
      </c>
      <c r="Z268" s="5" t="e">
        <v>#N/A</v>
      </c>
      <c r="AA268" s="46"/>
      <c r="AB268" s="74">
        <f>VLOOKUP(B268,[2]Hoja1!$A$2:$C$9041,3,FALSE)</f>
        <v>7.75</v>
      </c>
      <c r="AC268" s="76" t="e">
        <f>VLOOKUP(B268,'[3]listado de producto'!$A$7:$F$7046,6,FALSE)</f>
        <v>#N/A</v>
      </c>
      <c r="AG268" s="58">
        <v>12.35</v>
      </c>
      <c r="AH268" s="48">
        <f>+P268*AG268</f>
        <v>0</v>
      </c>
      <c r="AI268" s="48" t="e">
        <f>+AG268*#REF!</f>
        <v>#REF!</v>
      </c>
      <c r="AK268" s="44" t="e">
        <f>+IF(OR(#REF!="A",#REF!="B",#REF!="C",O268="A",O268="B",O268="C"),_xlfn.CEILING.PRECISE(#REF!*0.5,Z268),"0")</f>
        <v>#REF!</v>
      </c>
      <c r="AL268" t="e">
        <f>+AK268*AG268</f>
        <v>#REF!</v>
      </c>
      <c r="AM268" s="51" t="e">
        <f>+IF(OR(#REF!="A",#REF!="B",#REF!="C",O268="A",O268="B",O268="C"),_xlfn.CEILING.PRECISE(#REF!*0.7,Z268),"0")</f>
        <v>#REF!</v>
      </c>
      <c r="AN268" s="48" t="e">
        <f>+AM268*AG268</f>
        <v>#REF!</v>
      </c>
      <c r="AO268" s="44" t="e">
        <f>+IF(OR(#REF!="A",#REF!="B",#REF!="C",O268="A",O268="B",O268="C"),_xlfn.CEILING.PRECISE(#REF!*1,Z268),"0")</f>
        <v>#REF!</v>
      </c>
      <c r="AP268" s="48" t="e">
        <f>+AO268*$AG268</f>
        <v>#REF!</v>
      </c>
      <c r="AQ268" s="48" t="e">
        <f>+IF(OR(#REF!="A",#REF!="B",#REF!="C",O268="A",O268="B",O268="C"),_xlfn.CEILING.PRECISE(#REF!*1.33,Z268),"0")</f>
        <v>#REF!</v>
      </c>
      <c r="AR268" s="48" t="e">
        <f>+AQ268*$AG268</f>
        <v>#REF!</v>
      </c>
      <c r="AS268" s="48" t="e">
        <f>+#REF!*AG268</f>
        <v>#REF!</v>
      </c>
      <c r="AU268" s="52" t="e">
        <f>+AT268*#REF!</f>
        <v>#REF!</v>
      </c>
      <c r="AV268" s="52">
        <f>+AT268*M268</f>
        <v>0</v>
      </c>
      <c r="AW268" t="b">
        <f>+P268&gt;=T268</f>
        <v>1</v>
      </c>
    </row>
    <row r="269" spans="1:52" ht="12.75" customHeight="1" x14ac:dyDescent="0.2">
      <c r="B269" s="79">
        <v>8676</v>
      </c>
      <c r="C269" s="1"/>
      <c r="D269" s="32" t="s">
        <v>344</v>
      </c>
      <c r="E269" s="47" t="str">
        <f>VLOOKUP(B269,[1]Análisis!$B$3:$F$2141,5,FALSE)</f>
        <v>Key</v>
      </c>
      <c r="F269" s="3">
        <v>3</v>
      </c>
      <c r="G269" s="3">
        <v>1</v>
      </c>
      <c r="H269" s="3">
        <v>3</v>
      </c>
      <c r="I269" s="3">
        <v>0</v>
      </c>
      <c r="J269" s="3">
        <f>VLOOKUP(B269,'Vta + Mov 80'!$A$3:$B$703,2,FALSE)</f>
        <v>3</v>
      </c>
      <c r="K269" s="3">
        <v>0</v>
      </c>
      <c r="L269" s="3">
        <f>VLOOKUP(B269,'Vta + Mov 80'!$A$3:$D$703,4,FALSE)</f>
        <v>0</v>
      </c>
      <c r="M269" s="7">
        <f>+AVERAGE(F269:K269)</f>
        <v>1.6666666666666667</v>
      </c>
      <c r="N269" s="62">
        <f>+COUNTIF(F269:K269,"&gt;0")</f>
        <v>4</v>
      </c>
      <c r="O269" s="62" t="str">
        <f>+IF(N269&gt;=6,"A",IF(N269&gt;=5,"B",IF(N269&gt;=4,"C","F")))</f>
        <v>C</v>
      </c>
      <c r="P269" s="7">
        <v>2</v>
      </c>
      <c r="Q269" s="2">
        <v>0</v>
      </c>
      <c r="R269" s="2">
        <v>0</v>
      </c>
      <c r="S269" s="2">
        <v>0</v>
      </c>
      <c r="T269" s="2">
        <f>+IF(S269&gt;R269,S269,R269)</f>
        <v>0</v>
      </c>
      <c r="U269" s="2" t="e">
        <f>+((P269-T269)/#REF!)*30</f>
        <v>#REF!</v>
      </c>
      <c r="V269" s="2" t="e">
        <f>+((P269-T269+Q269)/#REF!)*30</f>
        <v>#REF!</v>
      </c>
      <c r="W269" s="2">
        <v>0</v>
      </c>
      <c r="X269" s="9"/>
      <c r="Y269" s="11">
        <f>+((P269-T269+Q269+X269)/M269)*30</f>
        <v>36</v>
      </c>
      <c r="Z269" s="5">
        <v>1</v>
      </c>
      <c r="AA269" s="83"/>
      <c r="AB269" s="74">
        <f>VLOOKUP(B269,[2]Hoja1!$A$2:$C$9041,3,FALSE)</f>
        <v>195.13</v>
      </c>
      <c r="AC269" s="76">
        <f>VLOOKUP(B269,'[3]listado de producto'!$A$7:$F$7046,6,FALSE)</f>
        <v>8</v>
      </c>
      <c r="AG269" s="58">
        <v>54.06</v>
      </c>
      <c r="AH269" s="48">
        <f>+P269*AG269</f>
        <v>108.12</v>
      </c>
      <c r="AI269" s="48" t="e">
        <f>+AG269*#REF!</f>
        <v>#REF!</v>
      </c>
      <c r="AK269" s="44" t="e">
        <f>+IF(OR(#REF!="A",#REF!="B",#REF!="C",O269="A",O269="B",O269="C"),_xlfn.CEILING.PRECISE(#REF!*0.5,Z269),"0")</f>
        <v>#REF!</v>
      </c>
      <c r="AL269" t="e">
        <f>+AK269*AG269</f>
        <v>#REF!</v>
      </c>
      <c r="AM269" s="51" t="e">
        <f>+IF(OR(#REF!="A",#REF!="B",#REF!="C",O269="A",O269="B",O269="C"),_xlfn.CEILING.PRECISE(#REF!*0.7,Z269),"0")</f>
        <v>#REF!</v>
      </c>
      <c r="AN269" s="48" t="e">
        <f>+AM269*AG269</f>
        <v>#REF!</v>
      </c>
      <c r="AO269" s="44" t="e">
        <f>+IF(OR(#REF!="A",#REF!="B",#REF!="C",O269="A",O269="B",O269="C"),_xlfn.CEILING.PRECISE(#REF!*1,Z269),"0")</f>
        <v>#REF!</v>
      </c>
      <c r="AP269" s="48" t="e">
        <f>+AO269*$AG269</f>
        <v>#REF!</v>
      </c>
      <c r="AQ269" s="48" t="e">
        <f>+IF(OR(#REF!="A",#REF!="B",#REF!="C",O269="A",O269="B",O269="C"),_xlfn.CEILING.PRECISE(#REF!*1.33,Z269),"0")</f>
        <v>#REF!</v>
      </c>
      <c r="AR269" s="48" t="e">
        <f>+AQ269*$AG269</f>
        <v>#REF!</v>
      </c>
      <c r="AS269" s="48" t="e">
        <f>+#REF!*AG269</f>
        <v>#REF!</v>
      </c>
      <c r="AT269" s="58">
        <v>4.4000000000000004</v>
      </c>
      <c r="AU269" s="52" t="e">
        <f>+AT269*#REF!</f>
        <v>#REF!</v>
      </c>
      <c r="AV269" s="52">
        <f>+AT269*M269</f>
        <v>7.3333333333333339</v>
      </c>
      <c r="AW269" t="b">
        <f>+P269&gt;=T269</f>
        <v>1</v>
      </c>
    </row>
    <row r="270" spans="1:52" ht="12.75" customHeight="1" x14ac:dyDescent="0.2">
      <c r="B270" s="79">
        <v>111669</v>
      </c>
      <c r="C270" s="1"/>
      <c r="D270" s="32" t="s">
        <v>484</v>
      </c>
      <c r="E270" s="47" t="s">
        <v>561</v>
      </c>
      <c r="F270" s="3">
        <v>0</v>
      </c>
      <c r="G270" s="3">
        <v>0</v>
      </c>
      <c r="H270" s="3">
        <v>0</v>
      </c>
      <c r="I270" s="3">
        <v>0</v>
      </c>
      <c r="J270" s="3">
        <f>VLOOKUP(B270,'Vta + Mov 80'!$A$3:$B$703,2,FALSE)</f>
        <v>239</v>
      </c>
      <c r="K270" s="3">
        <v>47</v>
      </c>
      <c r="L270" s="3">
        <f>VLOOKUP(B270,'Vta + Mov 80'!$A$3:$D$703,4,FALSE)</f>
        <v>4</v>
      </c>
      <c r="M270" s="7">
        <f>+AVERAGE(F270:K270)</f>
        <v>47.666666666666664</v>
      </c>
      <c r="N270" s="62">
        <f>+COUNTIF(F270:K270,"&gt;0")</f>
        <v>2</v>
      </c>
      <c r="O270" s="62" t="str">
        <f>+IF(N270&gt;=6,"A",IF(N270&gt;=5,"B",IF(N270&gt;=4,"C","F")))</f>
        <v>F</v>
      </c>
      <c r="P270" s="7">
        <v>0</v>
      </c>
      <c r="Q270" s="2">
        <v>0</v>
      </c>
      <c r="R270" s="2">
        <v>0</v>
      </c>
      <c r="S270" s="2">
        <v>0</v>
      </c>
      <c r="T270" s="2">
        <f>+IF(S270&gt;R270,S270,R270)</f>
        <v>0</v>
      </c>
      <c r="U270" s="2" t="e">
        <f>+((P270-T270)/#REF!)*30</f>
        <v>#REF!</v>
      </c>
      <c r="V270" s="2" t="e">
        <f>+((P270-T270+Q270)/#REF!)*30</f>
        <v>#REF!</v>
      </c>
      <c r="W270" s="2">
        <v>0</v>
      </c>
      <c r="X270" s="9"/>
      <c r="Y270" s="11">
        <f>+((P270-T270+Q270+X270)/M270)*30</f>
        <v>0</v>
      </c>
      <c r="Z270" s="5" t="e">
        <v>#N/A</v>
      </c>
      <c r="AA270" s="85"/>
      <c r="AB270" s="74">
        <f>VLOOKUP(B270,[2]Hoja1!$A$2:$C$9041,3,FALSE)</f>
        <v>11.5</v>
      </c>
      <c r="AC270" s="76" t="e">
        <f>VLOOKUP(B270,'[3]listado de producto'!$A$7:$F$7046,6,FALSE)</f>
        <v>#N/A</v>
      </c>
      <c r="AG270" s="58">
        <v>123.540000915527</v>
      </c>
      <c r="AH270" s="48">
        <f>+P270*AG270</f>
        <v>0</v>
      </c>
      <c r="AI270" s="48" t="e">
        <f>+AG270*#REF!</f>
        <v>#REF!</v>
      </c>
      <c r="AK270" s="44" t="e">
        <f>+IF(OR(#REF!="A",#REF!="B",#REF!="C",O270="A",O270="B",O270="C"),_xlfn.CEILING.PRECISE(#REF!*0.5,Z270),"0")</f>
        <v>#REF!</v>
      </c>
      <c r="AL270" t="e">
        <f>+AK270*AG270</f>
        <v>#REF!</v>
      </c>
      <c r="AM270" s="51" t="e">
        <f>+IF(OR(#REF!="A",#REF!="B",#REF!="C",O270="A",O270="B",O270="C"),_xlfn.CEILING.PRECISE(#REF!*0.7,Z270),"0")</f>
        <v>#REF!</v>
      </c>
      <c r="AN270" s="48" t="e">
        <f>+AM270*AG270</f>
        <v>#REF!</v>
      </c>
      <c r="AO270" s="44" t="e">
        <f>+IF(OR(#REF!="A",#REF!="B",#REF!="C",O270="A",O270="B",O270="C"),_xlfn.CEILING.PRECISE(#REF!*1,Z270),"0")</f>
        <v>#REF!</v>
      </c>
      <c r="AP270" s="48" t="e">
        <f>+AO270*$AG270</f>
        <v>#REF!</v>
      </c>
      <c r="AQ270" s="48" t="e">
        <f>+IF(OR(#REF!="A",#REF!="B",#REF!="C",O270="A",O270="B",O270="C"),_xlfn.CEILING.PRECISE(#REF!*1.33,Z270),"0")</f>
        <v>#REF!</v>
      </c>
      <c r="AR270" s="48" t="e">
        <f>+AQ270*$AG270</f>
        <v>#REF!</v>
      </c>
      <c r="AS270" s="48" t="e">
        <f>+#REF!*AG270</f>
        <v>#REF!</v>
      </c>
      <c r="AU270" s="52" t="e">
        <f>+AT270*#REF!</f>
        <v>#REF!</v>
      </c>
      <c r="AV270" s="52">
        <f>+AT270*M270</f>
        <v>0</v>
      </c>
      <c r="AW270" t="b">
        <f>+P270&gt;=T270</f>
        <v>1</v>
      </c>
    </row>
    <row r="271" spans="1:52" ht="12.75" customHeight="1" x14ac:dyDescent="0.2">
      <c r="A271" s="53" t="s">
        <v>673</v>
      </c>
      <c r="B271" s="79">
        <v>111679</v>
      </c>
      <c r="C271" s="1"/>
      <c r="D271" s="32" t="s">
        <v>485</v>
      </c>
      <c r="E271" s="47" t="s">
        <v>561</v>
      </c>
      <c r="F271" s="3">
        <v>12</v>
      </c>
      <c r="G271" s="3">
        <v>0</v>
      </c>
      <c r="H271" s="3">
        <v>0</v>
      </c>
      <c r="I271" s="3">
        <v>0</v>
      </c>
      <c r="J271" s="3">
        <f>VLOOKUP(B271,'Vta + Mov 80'!$A$3:$B$703,2,FALSE)</f>
        <v>0</v>
      </c>
      <c r="K271" s="3">
        <v>1</v>
      </c>
      <c r="L271" s="3">
        <f>VLOOKUP(B271,'Vta + Mov 80'!$A$3:$D$703,4,FALSE)</f>
        <v>0</v>
      </c>
      <c r="M271" s="7">
        <f>+AVERAGE(F271:K271)</f>
        <v>2.1666666666666665</v>
      </c>
      <c r="N271" s="62">
        <f>+COUNTIF(F271:K271,"&gt;0")</f>
        <v>2</v>
      </c>
      <c r="O271" s="62" t="str">
        <f>+IF(N271&gt;=6,"A",IF(N271&gt;=5,"B",IF(N271&gt;=4,"C","F")))</f>
        <v>F</v>
      </c>
      <c r="P271" s="7">
        <v>2</v>
      </c>
      <c r="Q271" s="2">
        <v>0</v>
      </c>
      <c r="R271" s="2">
        <v>2</v>
      </c>
      <c r="S271" s="2">
        <v>2</v>
      </c>
      <c r="T271" s="2">
        <f>+IF(S271&gt;R271,S271,R271)</f>
        <v>2</v>
      </c>
      <c r="U271" s="2" t="e">
        <f>+((P271-T271)/#REF!)*30</f>
        <v>#REF!</v>
      </c>
      <c r="V271" s="2" t="e">
        <f>+((P271-T271+Q271)/#REF!)*30</f>
        <v>#REF!</v>
      </c>
      <c r="W271" s="2">
        <v>0</v>
      </c>
      <c r="X271" s="9"/>
      <c r="Y271" s="11">
        <f>+((P271-T271+Q271+X271)/M271)*30</f>
        <v>0</v>
      </c>
      <c r="Z271" s="5" t="e">
        <v>#N/A</v>
      </c>
      <c r="AA271" s="46"/>
      <c r="AB271" s="74">
        <f>VLOOKUP(B271,[2]Hoja1!$A$2:$C$9041,3,FALSE)</f>
        <v>34.049999237060497</v>
      </c>
      <c r="AC271" s="76" t="e">
        <f>VLOOKUP(B271,'[3]listado de producto'!$A$7:$F$7046,6,FALSE)</f>
        <v>#N/A</v>
      </c>
      <c r="AG271" s="58">
        <v>22.440000534057599</v>
      </c>
      <c r="AH271" s="48">
        <f>+P271*AG271</f>
        <v>44.880001068115199</v>
      </c>
      <c r="AI271" s="48" t="e">
        <f>+AG271*#REF!</f>
        <v>#REF!</v>
      </c>
      <c r="AK271" s="44" t="e">
        <f>+IF(OR(#REF!="A",#REF!="B",#REF!="C",O271="A",O271="B",O271="C"),_xlfn.CEILING.PRECISE(#REF!*0.5,Z271),"0")</f>
        <v>#REF!</v>
      </c>
      <c r="AL271" t="e">
        <f>+AK271*AG271</f>
        <v>#REF!</v>
      </c>
      <c r="AM271" s="51" t="e">
        <f>+IF(OR(#REF!="A",#REF!="B",#REF!="C",O271="A",O271="B",O271="C"),_xlfn.CEILING.PRECISE(#REF!*0.7,Z271),"0")</f>
        <v>#REF!</v>
      </c>
      <c r="AN271" s="48" t="e">
        <f>+AM271*AG271</f>
        <v>#REF!</v>
      </c>
      <c r="AO271" s="44" t="e">
        <f>+IF(OR(#REF!="A",#REF!="B",#REF!="C",O271="A",O271="B",O271="C"),_xlfn.CEILING.PRECISE(#REF!*1,Z271),"0")</f>
        <v>#REF!</v>
      </c>
      <c r="AP271" s="48" t="e">
        <f>+AO271*$AG271</f>
        <v>#REF!</v>
      </c>
      <c r="AQ271" s="48" t="e">
        <f>+IF(OR(#REF!="A",#REF!="B",#REF!="C",O271="A",O271="B",O271="C"),_xlfn.CEILING.PRECISE(#REF!*1.33,Z271),"0")</f>
        <v>#REF!</v>
      </c>
      <c r="AR271" s="48" t="e">
        <f>+AQ271*$AG271</f>
        <v>#REF!</v>
      </c>
      <c r="AS271" s="48" t="e">
        <f>+#REF!*AG271</f>
        <v>#REF!</v>
      </c>
      <c r="AU271" s="52" t="e">
        <f>+AT271*#REF!</f>
        <v>#REF!</v>
      </c>
      <c r="AV271" s="52">
        <f>+AT271*M271</f>
        <v>0</v>
      </c>
      <c r="AW271" t="b">
        <f>+P271&gt;=T271</f>
        <v>1</v>
      </c>
    </row>
    <row r="272" spans="1:52" ht="12.75" customHeight="1" x14ac:dyDescent="0.2">
      <c r="B272" s="79">
        <v>111700</v>
      </c>
      <c r="C272" s="1"/>
      <c r="D272" s="32" t="s">
        <v>486</v>
      </c>
      <c r="E272" s="47" t="s">
        <v>561</v>
      </c>
      <c r="F272" s="3">
        <v>0</v>
      </c>
      <c r="G272" s="3">
        <v>0</v>
      </c>
      <c r="H272" s="3">
        <v>0</v>
      </c>
      <c r="I272" s="3">
        <v>12</v>
      </c>
      <c r="J272" s="3">
        <f>VLOOKUP(B272,'Vta + Mov 80'!$A$3:$B$703,2,FALSE)</f>
        <v>0</v>
      </c>
      <c r="K272" s="3">
        <v>0</v>
      </c>
      <c r="L272" s="3">
        <f>VLOOKUP(B272,'Vta + Mov 80'!$A$3:$D$703,4,FALSE)</f>
        <v>0</v>
      </c>
      <c r="M272" s="7">
        <f>+AVERAGE(F272:K272)</f>
        <v>2</v>
      </c>
      <c r="N272" s="62">
        <f>+COUNTIF(F272:K272,"&gt;0")</f>
        <v>1</v>
      </c>
      <c r="O272" s="62" t="str">
        <f>+IF(N272&gt;=6,"A",IF(N272&gt;=5,"B",IF(N272&gt;=4,"C","F")))</f>
        <v>F</v>
      </c>
      <c r="P272" s="7">
        <v>0</v>
      </c>
      <c r="Q272" s="2">
        <v>0</v>
      </c>
      <c r="R272" s="2">
        <v>0</v>
      </c>
      <c r="S272" s="2">
        <v>0</v>
      </c>
      <c r="T272" s="2">
        <f>+IF(S272&gt;R272,S272,R272)</f>
        <v>0</v>
      </c>
      <c r="U272" s="2" t="e">
        <f>+((P272-T272)/#REF!)*30</f>
        <v>#REF!</v>
      </c>
      <c r="V272" s="2" t="e">
        <f>+((P272-T272+Q272)/#REF!)*30</f>
        <v>#REF!</v>
      </c>
      <c r="W272" s="2">
        <v>0</v>
      </c>
      <c r="X272" s="9"/>
      <c r="Y272" s="11">
        <f>+((P272-T272+Q272+X272)/M272)*30</f>
        <v>0</v>
      </c>
      <c r="Z272" s="5" t="e">
        <v>#N/A</v>
      </c>
      <c r="AA272" s="46"/>
      <c r="AB272" s="74">
        <f>VLOOKUP(B272,[2]Hoja1!$A$2:$C$9041,3,FALSE)</f>
        <v>8.6899995803833008</v>
      </c>
      <c r="AC272" s="76" t="e">
        <f>VLOOKUP(B272,'[3]listado de producto'!$A$7:$F$7046,6,FALSE)</f>
        <v>#N/A</v>
      </c>
      <c r="AG272" s="58">
        <v>9.4499998092651403</v>
      </c>
      <c r="AH272" s="48">
        <f>+P272*AG272</f>
        <v>0</v>
      </c>
      <c r="AI272" s="48" t="e">
        <f>+AG272*#REF!</f>
        <v>#REF!</v>
      </c>
      <c r="AK272" s="44" t="e">
        <f>+IF(OR(#REF!="A",#REF!="B",#REF!="C",O272="A",O272="B",O272="C"),_xlfn.CEILING.PRECISE(#REF!*0.5,Z272),"0")</f>
        <v>#REF!</v>
      </c>
      <c r="AL272" t="e">
        <f>+AK272*AG272</f>
        <v>#REF!</v>
      </c>
      <c r="AM272" s="51" t="e">
        <f>+IF(OR(#REF!="A",#REF!="B",#REF!="C",O272="A",O272="B",O272="C"),_xlfn.CEILING.PRECISE(#REF!*0.7,Z272),"0")</f>
        <v>#REF!</v>
      </c>
      <c r="AN272" s="48" t="e">
        <f>+AM272*AG272</f>
        <v>#REF!</v>
      </c>
      <c r="AO272" s="44" t="e">
        <f>+IF(OR(#REF!="A",#REF!="B",#REF!="C",O272="A",O272="B",O272="C"),_xlfn.CEILING.PRECISE(#REF!*1,Z272),"0")</f>
        <v>#REF!</v>
      </c>
      <c r="AP272" s="48" t="e">
        <f>+AO272*$AG272</f>
        <v>#REF!</v>
      </c>
      <c r="AQ272" s="48" t="e">
        <f>+IF(OR(#REF!="A",#REF!="B",#REF!="C",O272="A",O272="B",O272="C"),_xlfn.CEILING.PRECISE(#REF!*1.33,Z272),"0")</f>
        <v>#REF!</v>
      </c>
      <c r="AR272" s="48" t="e">
        <f>+AQ272*$AG272</f>
        <v>#REF!</v>
      </c>
      <c r="AS272" s="48" t="e">
        <f>+#REF!*AG272</f>
        <v>#REF!</v>
      </c>
      <c r="AU272" s="52" t="e">
        <f>+AT272*#REF!</f>
        <v>#REF!</v>
      </c>
      <c r="AV272" s="52">
        <f>+AT272*M272</f>
        <v>0</v>
      </c>
      <c r="AW272" t="b">
        <f>+P272&gt;=T272</f>
        <v>1</v>
      </c>
    </row>
    <row r="273" spans="1:52" ht="12.75" customHeight="1" x14ac:dyDescent="0.2">
      <c r="B273" s="79">
        <v>111719</v>
      </c>
      <c r="C273" s="1"/>
      <c r="D273" s="32" t="s">
        <v>489</v>
      </c>
      <c r="E273" s="47" t="s">
        <v>561</v>
      </c>
      <c r="F273" s="3">
        <v>100</v>
      </c>
      <c r="G273" s="3">
        <v>0</v>
      </c>
      <c r="H273" s="3">
        <v>60</v>
      </c>
      <c r="I273" s="3">
        <v>0</v>
      </c>
      <c r="J273" s="3">
        <f>VLOOKUP(B273,'Vta + Mov 80'!$A$3:$B$703,2,FALSE)</f>
        <v>100</v>
      </c>
      <c r="K273" s="3">
        <v>0</v>
      </c>
      <c r="L273" s="3">
        <f>VLOOKUP(B273,'Vta + Mov 80'!$A$3:$D$703,4,FALSE)</f>
        <v>0</v>
      </c>
      <c r="M273" s="7">
        <f>+AVERAGE(F273:K273)</f>
        <v>43.333333333333336</v>
      </c>
      <c r="N273" s="62">
        <f>+COUNTIF(F273:K273,"&gt;0")</f>
        <v>3</v>
      </c>
      <c r="O273" s="62" t="str">
        <f>+IF(N273&gt;=6,"A",IF(N273&gt;=5,"B",IF(N273&gt;=4,"C","F")))</f>
        <v>F</v>
      </c>
      <c r="P273" s="7">
        <v>0</v>
      </c>
      <c r="Q273" s="2">
        <v>0</v>
      </c>
      <c r="R273" s="2">
        <v>0</v>
      </c>
      <c r="S273" s="2">
        <v>0</v>
      </c>
      <c r="T273" s="2">
        <f>+IF(S273&gt;R273,S273,R273)</f>
        <v>0</v>
      </c>
      <c r="U273" s="2" t="e">
        <f>+((P273-T273)/#REF!)*30</f>
        <v>#REF!</v>
      </c>
      <c r="V273" s="2" t="e">
        <f>+((P273-T273+Q273)/#REF!)*30</f>
        <v>#REF!</v>
      </c>
      <c r="W273" s="2">
        <v>0</v>
      </c>
      <c r="X273" s="9"/>
      <c r="Y273" s="11">
        <f>+((P273-T273+Q273+X273)/M273)*30</f>
        <v>0</v>
      </c>
      <c r="Z273" s="5" t="e">
        <v>#N/A</v>
      </c>
      <c r="AA273" s="46"/>
      <c r="AB273" s="74">
        <f>VLOOKUP(B273,[2]Hoja1!$A$2:$C$9041,3,FALSE)</f>
        <v>8.8000001907348597</v>
      </c>
      <c r="AC273" s="76" t="e">
        <f>VLOOKUP(B273,'[3]listado de producto'!$A$7:$F$7046,6,FALSE)</f>
        <v>#N/A</v>
      </c>
      <c r="AG273" s="58">
        <v>3804.27001953125</v>
      </c>
      <c r="AH273" s="48">
        <f>+P273*AG273</f>
        <v>0</v>
      </c>
      <c r="AI273" s="48" t="e">
        <f>+AG273*#REF!</f>
        <v>#REF!</v>
      </c>
      <c r="AK273" s="44" t="e">
        <f>+IF(OR(#REF!="A",#REF!="B",#REF!="C",O273="A",O273="B",O273="C"),_xlfn.CEILING.PRECISE(#REF!*0.5,Z273),"0")</f>
        <v>#REF!</v>
      </c>
      <c r="AL273" t="e">
        <f>+AK273*AG273</f>
        <v>#REF!</v>
      </c>
      <c r="AM273" s="51" t="e">
        <f>+IF(OR(#REF!="A",#REF!="B",#REF!="C",O273="A",O273="B",O273="C"),_xlfn.CEILING.PRECISE(#REF!*0.7,Z273),"0")</f>
        <v>#REF!</v>
      </c>
      <c r="AN273" s="48" t="e">
        <f>+AM273*AG273</f>
        <v>#REF!</v>
      </c>
      <c r="AO273" s="44" t="e">
        <f>+IF(OR(#REF!="A",#REF!="B",#REF!="C",O273="A",O273="B",O273="C"),_xlfn.CEILING.PRECISE(#REF!*1,Z273),"0")</f>
        <v>#REF!</v>
      </c>
      <c r="AP273" s="48" t="e">
        <f>+AO273*$AG273</f>
        <v>#REF!</v>
      </c>
      <c r="AQ273" s="48" t="e">
        <f>+IF(OR(#REF!="A",#REF!="B",#REF!="C",O273="A",O273="B",O273="C"),_xlfn.CEILING.PRECISE(#REF!*1.33,Z273),"0")</f>
        <v>#REF!</v>
      </c>
      <c r="AR273" s="48" t="e">
        <f>+AQ273*$AG273</f>
        <v>#REF!</v>
      </c>
      <c r="AS273" s="48" t="e">
        <f>+#REF!*AG273</f>
        <v>#REF!</v>
      </c>
      <c r="AU273" s="52" t="e">
        <f>+AT273*#REF!</f>
        <v>#REF!</v>
      </c>
      <c r="AV273" s="52">
        <f>+AT273*M273</f>
        <v>0</v>
      </c>
      <c r="AW273" t="b">
        <f>+P273&gt;=T273</f>
        <v>1</v>
      </c>
    </row>
    <row r="274" spans="1:52" ht="12.75" customHeight="1" x14ac:dyDescent="0.2">
      <c r="B274" s="79">
        <v>50886</v>
      </c>
      <c r="C274" s="1"/>
      <c r="D274" s="32" t="s">
        <v>377</v>
      </c>
      <c r="E274" s="47" t="str">
        <f>VLOOKUP(B274,[1]Análisis!$B$3:$F$2141,5,FALSE)</f>
        <v>Key</v>
      </c>
      <c r="F274" s="3">
        <v>1</v>
      </c>
      <c r="G274" s="3">
        <v>0</v>
      </c>
      <c r="H274" s="3">
        <v>3</v>
      </c>
      <c r="I274" s="3">
        <v>1</v>
      </c>
      <c r="J274" s="3">
        <f>VLOOKUP(B274,'Vta + Mov 80'!$A$3:$B$703,2,FALSE)</f>
        <v>3</v>
      </c>
      <c r="K274" s="3">
        <v>0</v>
      </c>
      <c r="L274" s="3">
        <f>VLOOKUP(B274,'Vta + Mov 80'!$A$3:$D$703,4,FALSE)</f>
        <v>0</v>
      </c>
      <c r="M274" s="7">
        <f>+AVERAGE(F274:K274)</f>
        <v>1.3333333333333333</v>
      </c>
      <c r="N274" s="62">
        <f>+COUNTIF(F274:K274,"&gt;0")</f>
        <v>4</v>
      </c>
      <c r="O274" s="62" t="str">
        <f>+IF(N274&gt;=6,"A",IF(N274&gt;=5,"B",IF(N274&gt;=4,"C","F")))</f>
        <v>C</v>
      </c>
      <c r="P274" s="7">
        <v>2</v>
      </c>
      <c r="Q274" s="2">
        <v>0</v>
      </c>
      <c r="R274" s="2">
        <v>0</v>
      </c>
      <c r="S274" s="2">
        <v>0</v>
      </c>
      <c r="T274" s="2">
        <f>+IF(S274&gt;R274,S274,R274)</f>
        <v>0</v>
      </c>
      <c r="U274" s="2" t="e">
        <f>+((P274-T274)/#REF!)*30</f>
        <v>#REF!</v>
      </c>
      <c r="V274" s="2" t="e">
        <f>+((P274-T274+Q274)/#REF!)*30</f>
        <v>#REF!</v>
      </c>
      <c r="W274" s="2">
        <v>0</v>
      </c>
      <c r="X274" s="9"/>
      <c r="Y274" s="11">
        <f>+((P274-T274+Q274+X274)/M274)*30</f>
        <v>45</v>
      </c>
      <c r="Z274" s="5">
        <v>1</v>
      </c>
      <c r="AA274" s="83"/>
      <c r="AB274" s="74">
        <f>VLOOKUP(B274,[2]Hoja1!$A$2:$C$9041,3,FALSE)</f>
        <v>2.7</v>
      </c>
      <c r="AC274" s="76">
        <f>VLOOKUP(B274,'[3]listado de producto'!$A$7:$F$7046,6,FALSE)</f>
        <v>8</v>
      </c>
      <c r="AG274" s="58">
        <v>367.39</v>
      </c>
      <c r="AH274" s="48">
        <f>+P274*AG274</f>
        <v>734.78</v>
      </c>
      <c r="AI274" s="48" t="e">
        <f>+AG274*#REF!</f>
        <v>#REF!</v>
      </c>
      <c r="AK274" s="44" t="e">
        <f>+IF(OR(#REF!="A",#REF!="B",#REF!="C",O274="A",O274="B",O274="C"),_xlfn.CEILING.PRECISE(#REF!*0.5,Z274),"0")</f>
        <v>#REF!</v>
      </c>
      <c r="AL274" t="e">
        <f>+AK274*AG274</f>
        <v>#REF!</v>
      </c>
      <c r="AM274" s="51" t="e">
        <f>+IF(OR(#REF!="A",#REF!="B",#REF!="C",O274="A",O274="B",O274="C"),_xlfn.CEILING.PRECISE(#REF!*0.7,Z274),"0")</f>
        <v>#REF!</v>
      </c>
      <c r="AN274" s="48" t="e">
        <f>+AM274*AG274</f>
        <v>#REF!</v>
      </c>
      <c r="AO274" s="44" t="e">
        <f>+IF(OR(#REF!="A",#REF!="B",#REF!="C",O274="A",O274="B",O274="C"),_xlfn.CEILING.PRECISE(#REF!*1,Z274),"0")</f>
        <v>#REF!</v>
      </c>
      <c r="AP274" s="48" t="e">
        <f>+AO274*$AG274</f>
        <v>#REF!</v>
      </c>
      <c r="AQ274" s="48" t="e">
        <f>+IF(OR(#REF!="A",#REF!="B",#REF!="C",O274="A",O274="B",O274="C"),_xlfn.CEILING.PRECISE(#REF!*1.33,Z274),"0")</f>
        <v>#REF!</v>
      </c>
      <c r="AR274" s="48" t="e">
        <f>+AQ274*$AG274</f>
        <v>#REF!</v>
      </c>
      <c r="AS274" s="48" t="e">
        <f>+#REF!*AG274</f>
        <v>#REF!</v>
      </c>
      <c r="AU274" s="52" t="e">
        <f>+AT274*#REF!</f>
        <v>#REF!</v>
      </c>
      <c r="AV274" s="52">
        <f>+AT274*M274</f>
        <v>0</v>
      </c>
      <c r="AW274" t="b">
        <f>+P274&gt;=T274</f>
        <v>1</v>
      </c>
      <c r="AX274" s="78">
        <f>X274*AB274</f>
        <v>0</v>
      </c>
      <c r="AZ274" s="49"/>
    </row>
    <row r="275" spans="1:52" ht="12.75" customHeight="1" x14ac:dyDescent="0.2">
      <c r="B275" s="79">
        <v>2159</v>
      </c>
      <c r="C275" s="1"/>
      <c r="D275" s="32" t="s">
        <v>153</v>
      </c>
      <c r="E275" s="47" t="str">
        <f>VLOOKUP(B275,[1]Análisis!$B$3:$F$2141,5,FALSE)</f>
        <v>Key</v>
      </c>
      <c r="F275" s="3">
        <v>90</v>
      </c>
      <c r="G275" s="3">
        <v>48</v>
      </c>
      <c r="H275" s="3">
        <v>0</v>
      </c>
      <c r="I275" s="3">
        <v>0</v>
      </c>
      <c r="J275" s="3">
        <f>VLOOKUP(B275,'Vta + Mov 80'!$A$3:$B$703,2,FALSE)</f>
        <v>60</v>
      </c>
      <c r="K275" s="3">
        <v>612</v>
      </c>
      <c r="L275" s="3">
        <f>VLOOKUP(B275,'Vta + Mov 80'!$A$3:$D$703,4,FALSE)</f>
        <v>0</v>
      </c>
      <c r="M275" s="7">
        <f>+AVERAGE(F275:K275)</f>
        <v>135</v>
      </c>
      <c r="N275" s="62">
        <f>+COUNTIF(F275:K275,"&gt;0")</f>
        <v>4</v>
      </c>
      <c r="O275" s="62" t="str">
        <f>+IF(N275&gt;=6,"A",IF(N275&gt;=5,"B",IF(N275&gt;=4,"C","F")))</f>
        <v>C</v>
      </c>
      <c r="P275" s="7">
        <v>216</v>
      </c>
      <c r="Q275" s="2">
        <v>0</v>
      </c>
      <c r="R275" s="2">
        <v>0</v>
      </c>
      <c r="S275" s="2">
        <v>0</v>
      </c>
      <c r="T275" s="2">
        <f>+IF(S275&gt;R275,S275,R275)</f>
        <v>0</v>
      </c>
      <c r="U275" s="2" t="e">
        <f>+((P275-T275)/#REF!)*30</f>
        <v>#REF!</v>
      </c>
      <c r="V275" s="2" t="e">
        <f>+((P275-T275+Q275)/#REF!)*30</f>
        <v>#REF!</v>
      </c>
      <c r="W275" s="2">
        <v>0</v>
      </c>
      <c r="X275" s="9"/>
      <c r="Y275" s="11">
        <f>+((P275-T275+Q275+X275)/M275)*30</f>
        <v>48</v>
      </c>
      <c r="Z275" s="5">
        <v>12</v>
      </c>
      <c r="AA275" s="85"/>
      <c r="AB275" s="74">
        <f>VLOOKUP(B275,[2]Hoja1!$A$2:$C$9041,3,FALSE)</f>
        <v>8.8800000000000008</v>
      </c>
      <c r="AC275" s="76">
        <f>VLOOKUP(B275,'[3]listado de producto'!$A$7:$F$7046,6,FALSE)</f>
        <v>8</v>
      </c>
      <c r="AD275" s="56"/>
      <c r="AG275" s="58">
        <v>142.03</v>
      </c>
      <c r="AH275" s="48">
        <f>+P275*AG275</f>
        <v>30678.48</v>
      </c>
      <c r="AI275" s="48" t="e">
        <f>+AG275*#REF!</f>
        <v>#REF!</v>
      </c>
      <c r="AK275" s="44" t="e">
        <f>+IF(OR(#REF!="A",#REF!="B",#REF!="C",O275="A",O275="B",O275="C"),_xlfn.CEILING.PRECISE(#REF!*0.5,Z275),"0")</f>
        <v>#REF!</v>
      </c>
      <c r="AL275" t="e">
        <f>+AK275*AG275</f>
        <v>#REF!</v>
      </c>
      <c r="AM275" s="51" t="e">
        <f>+IF(OR(#REF!="A",#REF!="B",#REF!="C",O275="A",O275="B",O275="C"),_xlfn.CEILING.PRECISE(#REF!*0.7,Z275),"0")</f>
        <v>#REF!</v>
      </c>
      <c r="AN275" s="48" t="e">
        <f>+AM275*AG275</f>
        <v>#REF!</v>
      </c>
      <c r="AO275" s="44" t="e">
        <f>+IF(OR(#REF!="A",#REF!="B",#REF!="C",O275="A",O275="B",O275="C"),_xlfn.CEILING.PRECISE(#REF!*1,Z275),"0")</f>
        <v>#REF!</v>
      </c>
      <c r="AP275" s="48" t="e">
        <f>+AO275*$AG275</f>
        <v>#REF!</v>
      </c>
      <c r="AQ275" s="48" t="e">
        <f>+IF(OR(#REF!="A",#REF!="B",#REF!="C",O275="A",O275="B",O275="C"),_xlfn.CEILING.PRECISE(#REF!*1.33,Z275),"0")</f>
        <v>#REF!</v>
      </c>
      <c r="AR275" s="48" t="e">
        <f>+AQ275*$AG275</f>
        <v>#REF!</v>
      </c>
      <c r="AS275" s="48" t="e">
        <f>+#REF!*AG275</f>
        <v>#REF!</v>
      </c>
      <c r="AT275" s="58">
        <v>8.6999999999999993</v>
      </c>
      <c r="AU275" s="52" t="e">
        <f>+AT275*#REF!</f>
        <v>#REF!</v>
      </c>
      <c r="AV275" s="52">
        <f>+AT275*M275</f>
        <v>1174.5</v>
      </c>
      <c r="AW275" t="b">
        <f>+P275&gt;=T275</f>
        <v>1</v>
      </c>
      <c r="AZ275" s="78"/>
    </row>
    <row r="276" spans="1:52" ht="12.75" customHeight="1" x14ac:dyDescent="0.2">
      <c r="B276" s="79">
        <v>468</v>
      </c>
      <c r="C276" s="1"/>
      <c r="D276" s="32" t="s">
        <v>38</v>
      </c>
      <c r="E276" s="47" t="str">
        <f>VLOOKUP(B276,[1]Análisis!$B$3:$F$2141,5,FALSE)</f>
        <v>Key</v>
      </c>
      <c r="F276" s="3">
        <v>95</v>
      </c>
      <c r="G276" s="3">
        <v>50</v>
      </c>
      <c r="H276" s="3">
        <v>21</v>
      </c>
      <c r="I276" s="3">
        <v>0</v>
      </c>
      <c r="J276" s="3">
        <f>VLOOKUP(B276,'Vta + Mov 80'!$A$3:$B$703,2,FALSE)</f>
        <v>48</v>
      </c>
      <c r="K276" s="3">
        <v>5</v>
      </c>
      <c r="L276" s="3">
        <f>VLOOKUP(B276,'Vta + Mov 80'!$A$3:$D$703,4,FALSE)</f>
        <v>0</v>
      </c>
      <c r="M276" s="7">
        <f>+AVERAGE(F276:K276)</f>
        <v>36.5</v>
      </c>
      <c r="N276" s="62">
        <f>+COUNTIF(F276:K276,"&gt;0")</f>
        <v>5</v>
      </c>
      <c r="O276" s="62" t="str">
        <f>+IF(N276&gt;=6,"A",IF(N276&gt;=5,"B",IF(N276&gt;=4,"C","F")))</f>
        <v>B</v>
      </c>
      <c r="P276" s="7">
        <v>55</v>
      </c>
      <c r="Q276" s="2">
        <v>0</v>
      </c>
      <c r="R276" s="2">
        <v>21</v>
      </c>
      <c r="S276" s="2">
        <v>21</v>
      </c>
      <c r="T276" s="2">
        <f>+IF(S276&gt;R276,S276,R276)</f>
        <v>21</v>
      </c>
      <c r="U276" s="2" t="e">
        <f>+((P276-T276)/#REF!)*30</f>
        <v>#REF!</v>
      </c>
      <c r="V276" s="2" t="e">
        <f>+((P276-T276+Q276)/#REF!)*30</f>
        <v>#REF!</v>
      </c>
      <c r="W276" s="2">
        <v>0</v>
      </c>
      <c r="X276" s="9"/>
      <c r="Y276" s="11">
        <f>+((P276-T276+Q276+X276)/M276)*30</f>
        <v>27.945205479452053</v>
      </c>
      <c r="Z276" s="5">
        <v>12</v>
      </c>
      <c r="AA276" s="83"/>
      <c r="AB276" s="74">
        <f>VLOOKUP(B276,[2]Hoja1!$A$2:$C$9041,3,FALSE)</f>
        <v>156.22999999999999</v>
      </c>
      <c r="AC276" s="76">
        <f>VLOOKUP(B276,'[3]listado de producto'!$A$7:$F$7046,6,FALSE)</f>
        <v>8</v>
      </c>
      <c r="AG276" s="58">
        <v>410.85</v>
      </c>
      <c r="AH276" s="48">
        <f>+P276*AG276</f>
        <v>22596.75</v>
      </c>
      <c r="AI276" s="48" t="e">
        <f>+AG276*#REF!</f>
        <v>#REF!</v>
      </c>
      <c r="AK276" s="44" t="e">
        <f>+IF(OR(#REF!="A",#REF!="B",#REF!="C",O276="A",O276="B",O276="C"),_xlfn.CEILING.PRECISE(#REF!*0.5,Z276),"0")</f>
        <v>#REF!</v>
      </c>
      <c r="AL276" t="e">
        <f>+AK276*AG276</f>
        <v>#REF!</v>
      </c>
      <c r="AM276" s="51" t="e">
        <f>+IF(OR(#REF!="A",#REF!="B",#REF!="C",O276="A",O276="B",O276="C"),_xlfn.CEILING.PRECISE(#REF!*0.7,Z276),"0")</f>
        <v>#REF!</v>
      </c>
      <c r="AN276" s="48" t="e">
        <f>+AM276*AG276</f>
        <v>#REF!</v>
      </c>
      <c r="AO276" s="44" t="e">
        <f>+IF(OR(#REF!="A",#REF!="B",#REF!="C",O276="A",O276="B",O276="C"),_xlfn.CEILING.PRECISE(#REF!*1,Z276),"0")</f>
        <v>#REF!</v>
      </c>
      <c r="AP276" s="48" t="e">
        <f>+AO276*$AG276</f>
        <v>#REF!</v>
      </c>
      <c r="AQ276" s="48" t="e">
        <f>+IF(OR(#REF!="A",#REF!="B",#REF!="C",O276="A",O276="B",O276="C"),_xlfn.CEILING.PRECISE(#REF!*1.33,Z276),"0")</f>
        <v>#REF!</v>
      </c>
      <c r="AR276" s="48" t="e">
        <f>+AQ276*$AG276</f>
        <v>#REF!</v>
      </c>
      <c r="AS276" s="48" t="e">
        <f>+#REF!*AG276</f>
        <v>#REF!</v>
      </c>
      <c r="AT276" s="58">
        <v>22.5</v>
      </c>
      <c r="AU276" s="52" t="e">
        <f>+AT276*#REF!</f>
        <v>#REF!</v>
      </c>
      <c r="AV276" s="52">
        <f>+AT276*M276</f>
        <v>821.25</v>
      </c>
      <c r="AW276" t="b">
        <f>+P276&gt;=T276</f>
        <v>1</v>
      </c>
    </row>
    <row r="277" spans="1:52" ht="12.75" customHeight="1" x14ac:dyDescent="0.2">
      <c r="A277" s="53" t="s">
        <v>672</v>
      </c>
      <c r="B277" s="79">
        <v>111733</v>
      </c>
      <c r="C277" s="1"/>
      <c r="D277" s="32" t="s">
        <v>571</v>
      </c>
      <c r="E277" s="47" t="s">
        <v>561</v>
      </c>
      <c r="F277" s="3">
        <v>2</v>
      </c>
      <c r="G277" s="3">
        <v>0</v>
      </c>
      <c r="H277" s="3">
        <v>3</v>
      </c>
      <c r="I277" s="3">
        <v>0</v>
      </c>
      <c r="J277" s="3">
        <f>VLOOKUP(B277,'Vta + Mov 80'!$A$3:$B$703,2,FALSE)</f>
        <v>2</v>
      </c>
      <c r="K277" s="3">
        <v>0</v>
      </c>
      <c r="L277" s="3">
        <f>VLOOKUP(B277,'Vta + Mov 80'!$A$3:$D$703,4,FALSE)</f>
        <v>1</v>
      </c>
      <c r="M277" s="7">
        <f>+AVERAGE(F277:K277)</f>
        <v>1.1666666666666667</v>
      </c>
      <c r="N277" s="62">
        <f>+COUNTIF(F277:K277,"&gt;0")</f>
        <v>3</v>
      </c>
      <c r="O277" s="62" t="str">
        <f>+IF(N277&gt;=6,"A",IF(N277&gt;=5,"B",IF(N277&gt;=4,"C","F")))</f>
        <v>F</v>
      </c>
      <c r="P277" s="7">
        <v>0</v>
      </c>
      <c r="Q277" s="2">
        <v>0</v>
      </c>
      <c r="R277" s="2">
        <v>0</v>
      </c>
      <c r="S277" s="2">
        <v>0</v>
      </c>
      <c r="T277" s="2">
        <f>+IF(S277&gt;R277,S277,R277)</f>
        <v>0</v>
      </c>
      <c r="U277" s="2" t="e">
        <f>+((P277-T277)/#REF!)*30</f>
        <v>#REF!</v>
      </c>
      <c r="V277" s="2" t="e">
        <f>+((P277-T277+Q277)/#REF!)*30</f>
        <v>#REF!</v>
      </c>
      <c r="W277" s="2">
        <v>0</v>
      </c>
      <c r="X277" s="9"/>
      <c r="Y277" s="11">
        <f>+((P277-T277+Q277+X277)/M277)*30</f>
        <v>0</v>
      </c>
      <c r="Z277" s="5" t="e">
        <v>#N/A</v>
      </c>
      <c r="AA277" s="46"/>
      <c r="AB277" s="74">
        <f>VLOOKUP(B277,[2]Hoja1!$A$2:$C$9041,3,FALSE)</f>
        <v>52.5</v>
      </c>
      <c r="AC277" s="76" t="e">
        <f>VLOOKUP(B277,'[3]listado de producto'!$A$7:$F$7046,6,FALSE)</f>
        <v>#N/A</v>
      </c>
      <c r="AG277" s="58">
        <v>55.17</v>
      </c>
      <c r="AH277" s="48">
        <f>+P277*AG277</f>
        <v>0</v>
      </c>
      <c r="AI277" s="48" t="e">
        <f>+AG277*#REF!</f>
        <v>#REF!</v>
      </c>
      <c r="AK277" s="44" t="e">
        <f>+IF(OR(#REF!="A",#REF!="B",#REF!="C",O277="A",O277="B",O277="C"),_xlfn.CEILING.PRECISE(#REF!*0.5,Z277),"0")</f>
        <v>#REF!</v>
      </c>
      <c r="AL277" t="e">
        <f>+AK277*AG277</f>
        <v>#REF!</v>
      </c>
      <c r="AM277" s="51" t="e">
        <f>+IF(OR(#REF!="A",#REF!="B",#REF!="C",O277="A",O277="B",O277="C"),_xlfn.CEILING.PRECISE(#REF!*0.7,Z277),"0")</f>
        <v>#REF!</v>
      </c>
      <c r="AN277" s="48" t="e">
        <f>+AM277*AG277</f>
        <v>#REF!</v>
      </c>
      <c r="AO277" s="44" t="e">
        <f>+IF(OR(#REF!="A",#REF!="B",#REF!="C",O277="A",O277="B",O277="C"),_xlfn.CEILING.PRECISE(#REF!*1,Z277),"0")</f>
        <v>#REF!</v>
      </c>
      <c r="AP277" s="48" t="e">
        <f>+AO277*$AG277</f>
        <v>#REF!</v>
      </c>
      <c r="AQ277" s="48" t="e">
        <f>+IF(OR(#REF!="A",#REF!="B",#REF!="C",O277="A",O277="B",O277="C"),_xlfn.CEILING.PRECISE(#REF!*1.33,Z277),"0")</f>
        <v>#REF!</v>
      </c>
      <c r="AR277" s="48" t="e">
        <f>+AQ277*$AG277</f>
        <v>#REF!</v>
      </c>
      <c r="AS277" s="48" t="e">
        <f>+#REF!*AG277</f>
        <v>#REF!</v>
      </c>
      <c r="AT277" s="58">
        <v>4.4000000000000004</v>
      </c>
      <c r="AU277" s="52" t="e">
        <f>+AT277*#REF!</f>
        <v>#REF!</v>
      </c>
      <c r="AV277" s="52">
        <f>+AT277*M277</f>
        <v>5.1333333333333337</v>
      </c>
      <c r="AW277" t="b">
        <f>+P277&gt;=T277</f>
        <v>1</v>
      </c>
      <c r="AX277" s="78">
        <f>X277*AB277</f>
        <v>0</v>
      </c>
    </row>
    <row r="278" spans="1:52" ht="12.75" customHeight="1" x14ac:dyDescent="0.2">
      <c r="A278" s="53" t="s">
        <v>670</v>
      </c>
      <c r="B278" s="79">
        <v>7074</v>
      </c>
      <c r="C278" s="1"/>
      <c r="D278" s="32" t="s">
        <v>330</v>
      </c>
      <c r="E278" s="47" t="str">
        <f>VLOOKUP(B278,[1]Análisis!$B$3:$F$2141,5,FALSE)</f>
        <v>Key</v>
      </c>
      <c r="F278" s="3">
        <v>3</v>
      </c>
      <c r="G278" s="3">
        <v>6</v>
      </c>
      <c r="H278" s="3">
        <v>2</v>
      </c>
      <c r="I278" s="3">
        <v>0</v>
      </c>
      <c r="J278" s="3">
        <f>VLOOKUP(B278,'Vta + Mov 80'!$A$3:$B$703,2,FALSE)</f>
        <v>0</v>
      </c>
      <c r="K278" s="3">
        <v>4</v>
      </c>
      <c r="L278" s="3">
        <f>VLOOKUP(B278,'Vta + Mov 80'!$A$3:$D$703,4,FALSE)</f>
        <v>1</v>
      </c>
      <c r="M278" s="7">
        <f>+AVERAGE(F278:K278)</f>
        <v>2.5</v>
      </c>
      <c r="N278" s="62">
        <f>+COUNTIF(F278:K278,"&gt;0")</f>
        <v>4</v>
      </c>
      <c r="O278" s="62" t="str">
        <f>+IF(N278&gt;=6,"A",IF(N278&gt;=5,"B",IF(N278&gt;=4,"C","F")))</f>
        <v>C</v>
      </c>
      <c r="P278" s="7">
        <v>4</v>
      </c>
      <c r="Q278" s="2">
        <v>0</v>
      </c>
      <c r="R278" s="2">
        <v>0</v>
      </c>
      <c r="S278" s="2">
        <v>0</v>
      </c>
      <c r="T278" s="2">
        <f>+IF(S278&gt;R278,S278,R278)</f>
        <v>0</v>
      </c>
      <c r="U278" s="2" t="e">
        <f>+((P278-T278)/#REF!)*30</f>
        <v>#REF!</v>
      </c>
      <c r="V278" s="2" t="e">
        <f>+((P278-T278+Q278)/#REF!)*30</f>
        <v>#REF!</v>
      </c>
      <c r="W278" s="2">
        <v>0</v>
      </c>
      <c r="X278" s="9"/>
      <c r="Y278" s="11">
        <f>+((P278-T278+Q278+X278)/M278)*30</f>
        <v>48</v>
      </c>
      <c r="Z278" s="5">
        <v>4</v>
      </c>
      <c r="AA278" s="46"/>
      <c r="AB278" s="74">
        <f>VLOOKUP(B278,[2]Hoja1!$A$2:$C$9041,3,FALSE)</f>
        <v>1544.28</v>
      </c>
      <c r="AC278" s="76">
        <f>VLOOKUP(B278,'[3]listado de producto'!$A$7:$F$7046,6,FALSE)</f>
        <v>8</v>
      </c>
      <c r="AG278" s="58">
        <v>24.968333333333302</v>
      </c>
      <c r="AH278" s="48">
        <f>+P278*AG278</f>
        <v>99.873333333333207</v>
      </c>
      <c r="AI278" s="48" t="e">
        <f>+AG278*#REF!</f>
        <v>#REF!</v>
      </c>
      <c r="AK278" s="44" t="e">
        <f>+IF(OR(#REF!="A",#REF!="B",#REF!="C",O278="A",O278="B",O278="C"),_xlfn.CEILING.PRECISE(#REF!*0.5,Z278),"0")</f>
        <v>#REF!</v>
      </c>
      <c r="AL278" t="e">
        <f>+AK278*AG278</f>
        <v>#REF!</v>
      </c>
      <c r="AM278" s="51" t="e">
        <f>+IF(OR(#REF!="A",#REF!="B",#REF!="C",O278="A",O278="B",O278="C"),_xlfn.CEILING.PRECISE(#REF!*0.7,Z278),"0")</f>
        <v>#REF!</v>
      </c>
      <c r="AN278" s="48" t="e">
        <f>+AM278*AG278</f>
        <v>#REF!</v>
      </c>
      <c r="AO278" s="44" t="e">
        <f>+IF(OR(#REF!="A",#REF!="B",#REF!="C",O278="A",O278="B",O278="C"),_xlfn.CEILING.PRECISE(#REF!*1,Z278),"0")</f>
        <v>#REF!</v>
      </c>
      <c r="AP278" s="48" t="e">
        <f>+AO278*$AG278</f>
        <v>#REF!</v>
      </c>
      <c r="AQ278" s="48" t="e">
        <f>+IF(OR(#REF!="A",#REF!="B",#REF!="C",O278="A",O278="B",O278="C"),_xlfn.CEILING.PRECISE(#REF!*1.33,Z278),"0")</f>
        <v>#REF!</v>
      </c>
      <c r="AR278" s="48" t="e">
        <f>+AQ278*$AG278</f>
        <v>#REF!</v>
      </c>
      <c r="AS278" s="48" t="e">
        <f>+#REF!*AG278</f>
        <v>#REF!</v>
      </c>
      <c r="AU278" s="52"/>
      <c r="AV278" s="52"/>
      <c r="AW278" t="b">
        <f>+P278&gt;=T278</f>
        <v>1</v>
      </c>
    </row>
    <row r="279" spans="1:52" ht="12.75" customHeight="1" x14ac:dyDescent="0.2">
      <c r="B279" s="79">
        <v>111741</v>
      </c>
      <c r="C279" s="1"/>
      <c r="D279" s="32" t="s">
        <v>553</v>
      </c>
      <c r="E279" s="47" t="s">
        <v>561</v>
      </c>
      <c r="F279" s="3">
        <v>0</v>
      </c>
      <c r="G279" s="3">
        <v>600</v>
      </c>
      <c r="H279" s="3">
        <v>200</v>
      </c>
      <c r="I279" s="3">
        <v>200</v>
      </c>
      <c r="J279" s="3">
        <f>VLOOKUP(B279,'Vta + Mov 80'!$A$3:$B$703,2,FALSE)</f>
        <v>0</v>
      </c>
      <c r="K279" s="3">
        <v>0</v>
      </c>
      <c r="L279" s="3">
        <f>VLOOKUP(B279,'Vta + Mov 80'!$A$3:$D$703,4,FALSE)</f>
        <v>0</v>
      </c>
      <c r="M279" s="7">
        <f>+AVERAGE(F279:K279)</f>
        <v>166.66666666666666</v>
      </c>
      <c r="N279" s="62">
        <f>+COUNTIF(F279:K279,"&gt;0")</f>
        <v>3</v>
      </c>
      <c r="O279" s="62" t="str">
        <f>+IF(N279&gt;=6,"A",IF(N279&gt;=5,"B",IF(N279&gt;=4,"C","F")))</f>
        <v>F</v>
      </c>
      <c r="P279" s="7">
        <v>0</v>
      </c>
      <c r="Q279" s="2">
        <v>0</v>
      </c>
      <c r="R279" s="2">
        <v>0</v>
      </c>
      <c r="S279" s="2">
        <v>0</v>
      </c>
      <c r="T279" s="2">
        <f>+IF(S279&gt;R279,S279,R279)</f>
        <v>0</v>
      </c>
      <c r="U279" s="2" t="e">
        <f>+((P279-T279)/#REF!)*30</f>
        <v>#REF!</v>
      </c>
      <c r="V279" s="2" t="e">
        <f>+((P279-T279+Q279)/#REF!)*30</f>
        <v>#REF!</v>
      </c>
      <c r="W279" s="2">
        <v>0</v>
      </c>
      <c r="X279" s="9"/>
      <c r="Y279" s="11">
        <f>+((P279-T279+Q279+X279)/M279)*30</f>
        <v>0</v>
      </c>
      <c r="Z279" s="5" t="e">
        <v>#N/A</v>
      </c>
      <c r="AA279" s="46"/>
      <c r="AB279" s="74">
        <f>VLOOKUP(B279,[2]Hoja1!$A$2:$C$9041,3,FALSE)</f>
        <v>12.2799997329712</v>
      </c>
      <c r="AC279" s="76" t="e">
        <f>VLOOKUP(B279,'[3]listado de producto'!$A$7:$F$7046,6,FALSE)</f>
        <v>#N/A</v>
      </c>
      <c r="AG279" s="58">
        <v>15.300000190734901</v>
      </c>
      <c r="AH279" s="48">
        <f>+P279*AG279</f>
        <v>0</v>
      </c>
      <c r="AI279" s="48" t="e">
        <f>+AG279*#REF!</f>
        <v>#REF!</v>
      </c>
      <c r="AK279" s="44" t="e">
        <f>+IF(OR(#REF!="A",#REF!="B",#REF!="C",O279="A",O279="B",O279="C"),_xlfn.CEILING.PRECISE(#REF!*0.5,Z279),"0")</f>
        <v>#REF!</v>
      </c>
      <c r="AL279" t="e">
        <f>+AK279*AG279</f>
        <v>#REF!</v>
      </c>
      <c r="AM279" s="51" t="e">
        <f>+IF(OR(#REF!="A",#REF!="B",#REF!="C",O279="A",O279="B",O279="C"),_xlfn.CEILING.PRECISE(#REF!*0.7,Z279),"0")</f>
        <v>#REF!</v>
      </c>
      <c r="AN279" s="48" t="e">
        <f>+AM279*AG279</f>
        <v>#REF!</v>
      </c>
      <c r="AO279" s="44" t="e">
        <f>+IF(OR(#REF!="A",#REF!="B",#REF!="C",O279="A",O279="B",O279="C"),_xlfn.CEILING.PRECISE(#REF!*1,Z279),"0")</f>
        <v>#REF!</v>
      </c>
      <c r="AP279" s="48" t="e">
        <f>+AO279*$AG279</f>
        <v>#REF!</v>
      </c>
      <c r="AQ279" s="48" t="e">
        <f>+IF(OR(#REF!="A",#REF!="B",#REF!="C",O279="A",O279="B",O279="C"),_xlfn.CEILING.PRECISE(#REF!*1.33,Z279),"0")</f>
        <v>#REF!</v>
      </c>
      <c r="AR279" s="48" t="e">
        <f>+AQ279*$AG279</f>
        <v>#REF!</v>
      </c>
      <c r="AS279" s="48" t="e">
        <f>+#REF!*AG279</f>
        <v>#REF!</v>
      </c>
      <c r="AU279" s="52" t="e">
        <f>+AT279*#REF!</f>
        <v>#REF!</v>
      </c>
      <c r="AV279" s="52">
        <f>+AT279*M279</f>
        <v>0</v>
      </c>
      <c r="AW279" t="b">
        <f>+P279&gt;=T279</f>
        <v>1</v>
      </c>
    </row>
    <row r="280" spans="1:52" ht="12.75" customHeight="1" x14ac:dyDescent="0.2">
      <c r="A280" s="53" t="s">
        <v>680</v>
      </c>
      <c r="B280" s="79">
        <v>7656</v>
      </c>
      <c r="C280" s="1"/>
      <c r="D280" s="32" t="s">
        <v>334</v>
      </c>
      <c r="E280" s="47" t="str">
        <f>VLOOKUP(B280,[1]Análisis!$B$3:$F$2141,5,FALSE)</f>
        <v>Key</v>
      </c>
      <c r="F280" s="3">
        <v>29</v>
      </c>
      <c r="G280" s="3">
        <v>66</v>
      </c>
      <c r="H280" s="3">
        <v>6</v>
      </c>
      <c r="I280" s="3">
        <v>15</v>
      </c>
      <c r="J280" s="3">
        <f>VLOOKUP(B280,'Vta + Mov 80'!$A$3:$B$703,2,FALSE)</f>
        <v>45</v>
      </c>
      <c r="K280" s="3">
        <v>12</v>
      </c>
      <c r="L280" s="3">
        <f>VLOOKUP(B280,'Vta + Mov 80'!$A$3:$D$703,4,FALSE)</f>
        <v>30</v>
      </c>
      <c r="M280" s="7">
        <f>+AVERAGE(F280:K280)</f>
        <v>28.833333333333332</v>
      </c>
      <c r="N280" s="62">
        <f>+COUNTIF(F280:K280,"&gt;0")</f>
        <v>6</v>
      </c>
      <c r="O280" s="62" t="str">
        <f>+IF(N280&gt;=6,"A",IF(N280&gt;=5,"B",IF(N280&gt;=4,"C","F")))</f>
        <v>A</v>
      </c>
      <c r="P280" s="7">
        <v>3</v>
      </c>
      <c r="Q280" s="2">
        <v>21</v>
      </c>
      <c r="R280" s="2">
        <v>0</v>
      </c>
      <c r="S280" s="2">
        <v>0</v>
      </c>
      <c r="T280" s="2">
        <f>+IF(S280&gt;R280,S280,R280)</f>
        <v>0</v>
      </c>
      <c r="U280" s="2" t="e">
        <f>+((P280-T280)/#REF!)*30</f>
        <v>#REF!</v>
      </c>
      <c r="V280" s="2" t="e">
        <f>+((P280-T280+Q280)/#REF!)*30</f>
        <v>#REF!</v>
      </c>
      <c r="W280" s="2">
        <v>0</v>
      </c>
      <c r="X280" s="14"/>
      <c r="Y280" s="11">
        <f>+((P280-T280+Q280+X280)/M280)*30</f>
        <v>24.971098265895954</v>
      </c>
      <c r="Z280" s="5">
        <v>3</v>
      </c>
      <c r="AA280" s="46"/>
      <c r="AB280" s="74">
        <f>VLOOKUP(B280,[2]Hoja1!$A$2:$C$9041,3,FALSE)</f>
        <v>81.78</v>
      </c>
      <c r="AC280" s="76">
        <f>VLOOKUP(B280,'[3]listado de producto'!$A$7:$F$7046,6,FALSE)</f>
        <v>8</v>
      </c>
      <c r="AG280" s="58">
        <v>233.68</v>
      </c>
      <c r="AH280" s="48">
        <f>+P280*AG280</f>
        <v>701.04</v>
      </c>
      <c r="AI280" s="48" t="e">
        <f>+AG280*#REF!</f>
        <v>#REF!</v>
      </c>
      <c r="AK280" s="44" t="e">
        <f>+IF(OR(#REF!="A",#REF!="B",#REF!="C",O280="A",O280="B",O280="C"),_xlfn.CEILING.PRECISE(#REF!*0.5,Z280),"0")</f>
        <v>#REF!</v>
      </c>
      <c r="AL280" t="e">
        <f>+AK280*AG280</f>
        <v>#REF!</v>
      </c>
      <c r="AM280" s="51" t="e">
        <f>+IF(OR(#REF!="A",#REF!="B",#REF!="C",O280="A",O280="B",O280="C"),_xlfn.CEILING.PRECISE(#REF!*0.7,Z280),"0")</f>
        <v>#REF!</v>
      </c>
      <c r="AN280" s="48" t="e">
        <f>+AM280*AG280</f>
        <v>#REF!</v>
      </c>
      <c r="AO280" s="44" t="e">
        <f>+IF(OR(#REF!="A",#REF!="B",#REF!="C",O280="A",O280="B",O280="C"),_xlfn.CEILING.PRECISE(#REF!*1,Z280),"0")</f>
        <v>#REF!</v>
      </c>
      <c r="AP280" s="48" t="e">
        <f>+AO280*$AG280</f>
        <v>#REF!</v>
      </c>
      <c r="AQ280" s="48" t="e">
        <f>+IF(OR(#REF!="A",#REF!="B",#REF!="C",O280="A",O280="B",O280="C"),_xlfn.CEILING.PRECISE(#REF!*1.33,Z280),"0")</f>
        <v>#REF!</v>
      </c>
      <c r="AR280" s="48" t="e">
        <f>+AQ280*$AG280</f>
        <v>#REF!</v>
      </c>
      <c r="AS280" s="48" t="e">
        <f>+#REF!*AG280</f>
        <v>#REF!</v>
      </c>
      <c r="AT280" s="58">
        <v>18.7</v>
      </c>
      <c r="AU280" s="52" t="e">
        <f>+AT280*#REF!</f>
        <v>#REF!</v>
      </c>
      <c r="AV280" s="52">
        <f>+AT280*M280</f>
        <v>539.18333333333328</v>
      </c>
      <c r="AW280" t="b">
        <f>+P280&gt;=T280</f>
        <v>1</v>
      </c>
      <c r="AX280" s="78">
        <f>X280*AB280</f>
        <v>0</v>
      </c>
      <c r="AZ280" s="49">
        <f>VLOOKUP(B280,'[4]OrdenCompra (51)'!$A$2:$K$78,11,FALSE)</f>
        <v>21</v>
      </c>
    </row>
    <row r="281" spans="1:52" ht="12.75" customHeight="1" x14ac:dyDescent="0.2">
      <c r="B281" s="79">
        <v>6534</v>
      </c>
      <c r="C281" s="1"/>
      <c r="D281" s="32" t="s">
        <v>311</v>
      </c>
      <c r="E281" s="47" t="str">
        <f>VLOOKUP(B281,[1]Análisis!$B$3:$F$2141,5,FALSE)</f>
        <v>Key</v>
      </c>
      <c r="F281" s="3">
        <v>22</v>
      </c>
      <c r="G281" s="3">
        <v>10</v>
      </c>
      <c r="H281" s="3">
        <v>7</v>
      </c>
      <c r="I281" s="3">
        <v>2</v>
      </c>
      <c r="J281" s="3">
        <f>VLOOKUP(B281,'Vta + Mov 80'!$A$3:$B$703,2,FALSE)</f>
        <v>0</v>
      </c>
      <c r="K281" s="3">
        <v>0</v>
      </c>
      <c r="L281" s="3">
        <f>VLOOKUP(B281,'Vta + Mov 80'!$A$3:$D$703,4,FALSE)</f>
        <v>2</v>
      </c>
      <c r="M281" s="7">
        <f>+AVERAGE(F281:K281)</f>
        <v>6.833333333333333</v>
      </c>
      <c r="N281" s="62">
        <f>+COUNTIF(F281:K281,"&gt;0")</f>
        <v>4</v>
      </c>
      <c r="O281" s="62" t="str">
        <f>+IF(N281&gt;=6,"A",IF(N281&gt;=5,"B",IF(N281&gt;=4,"C","F")))</f>
        <v>C</v>
      </c>
      <c r="P281" s="7">
        <v>11</v>
      </c>
      <c r="Q281" s="2">
        <v>0</v>
      </c>
      <c r="R281" s="2">
        <v>0</v>
      </c>
      <c r="S281" s="2">
        <v>0</v>
      </c>
      <c r="T281" s="2">
        <f>+IF(S281&gt;R281,S281,R281)</f>
        <v>0</v>
      </c>
      <c r="U281" s="2" t="e">
        <f>+((P281-T281)/#REF!)*30</f>
        <v>#REF!</v>
      </c>
      <c r="V281" s="2" t="e">
        <f>+((P281-T281+Q281)/#REF!)*30</f>
        <v>#REF!</v>
      </c>
      <c r="W281" s="2">
        <v>0</v>
      </c>
      <c r="X281" s="9"/>
      <c r="Y281" s="11">
        <f>+((P281-T281+Q281+X281)/M281)*30</f>
        <v>48.292682926829272</v>
      </c>
      <c r="Z281" s="5">
        <v>1</v>
      </c>
      <c r="AA281" s="46"/>
      <c r="AB281" s="74">
        <f>VLOOKUP(B281,[2]Hoja1!$A$2:$C$9041,3,FALSE)</f>
        <v>724.82</v>
      </c>
      <c r="AC281" s="76">
        <f>VLOOKUP(B281,'[3]listado de producto'!$A$7:$F$7046,6,FALSE)</f>
        <v>8</v>
      </c>
      <c r="AG281" s="58">
        <v>52.5</v>
      </c>
      <c r="AH281" s="48">
        <f>+P281*AG281</f>
        <v>577.5</v>
      </c>
      <c r="AI281" s="48" t="e">
        <f>+AG281*#REF!</f>
        <v>#REF!</v>
      </c>
      <c r="AK281" s="44" t="e">
        <f>+IF(OR(#REF!="A",#REF!="B",#REF!="C",O281="A",O281="B",O281="C"),_xlfn.CEILING.PRECISE(#REF!*0.5,Z281),"0")</f>
        <v>#REF!</v>
      </c>
      <c r="AL281" t="e">
        <f>+AK281*AG281</f>
        <v>#REF!</v>
      </c>
      <c r="AM281" s="51" t="e">
        <f>+IF(OR(#REF!="A",#REF!="B",#REF!="C",O281="A",O281="B",O281="C"),_xlfn.CEILING.PRECISE(#REF!*0.7,Z281),"0")</f>
        <v>#REF!</v>
      </c>
      <c r="AN281" s="48" t="e">
        <f>+AM281*AG281</f>
        <v>#REF!</v>
      </c>
      <c r="AO281" s="44" t="e">
        <f>+IF(OR(#REF!="A",#REF!="B",#REF!="C",O281="A",O281="B",O281="C"),_xlfn.CEILING.PRECISE(#REF!*1,Z281),"0")</f>
        <v>#REF!</v>
      </c>
      <c r="AP281" s="48" t="e">
        <f>+AO281*$AG281</f>
        <v>#REF!</v>
      </c>
      <c r="AQ281" s="48" t="e">
        <f>+IF(OR(#REF!="A",#REF!="B",#REF!="C",O281="A",O281="B",O281="C"),_xlfn.CEILING.PRECISE(#REF!*1.33,Z281),"0")</f>
        <v>#REF!</v>
      </c>
      <c r="AR281" s="48" t="e">
        <f>+AQ281*$AG281</f>
        <v>#REF!</v>
      </c>
      <c r="AS281" s="48" t="e">
        <f>+#REF!*AG281</f>
        <v>#REF!</v>
      </c>
      <c r="AU281" s="52" t="e">
        <f>+AT281*#REF!</f>
        <v>#REF!</v>
      </c>
      <c r="AV281" s="52">
        <f>+AT281*M281</f>
        <v>0</v>
      </c>
      <c r="AW281" t="b">
        <f>+P281&gt;=T281</f>
        <v>1</v>
      </c>
    </row>
    <row r="282" spans="1:52" ht="12.75" customHeight="1" x14ac:dyDescent="0.2">
      <c r="B282" s="79">
        <v>29</v>
      </c>
      <c r="C282" s="1"/>
      <c r="D282" s="32" t="s">
        <v>3</v>
      </c>
      <c r="E282" s="47" t="str">
        <f>VLOOKUP(B282,[1]Análisis!$B$3:$F$2141,5,FALSE)</f>
        <v>Key</v>
      </c>
      <c r="F282" s="3">
        <v>45</v>
      </c>
      <c r="G282" s="3">
        <v>10</v>
      </c>
      <c r="H282" s="3">
        <v>27</v>
      </c>
      <c r="I282" s="3">
        <v>22</v>
      </c>
      <c r="J282" s="3">
        <f>VLOOKUP(B282,'Vta + Mov 80'!$A$3:$B$703,2,FALSE)</f>
        <v>32</v>
      </c>
      <c r="K282" s="3">
        <v>37</v>
      </c>
      <c r="L282" s="3">
        <f>VLOOKUP(B282,'Vta + Mov 80'!$A$3:$D$703,4,FALSE)</f>
        <v>20</v>
      </c>
      <c r="M282" s="7">
        <f>+AVERAGE(F282:K282)</f>
        <v>28.833333333333332</v>
      </c>
      <c r="N282" s="62">
        <f>+COUNTIF(F282:K282,"&gt;0")</f>
        <v>6</v>
      </c>
      <c r="O282" s="62" t="str">
        <f>+IF(N282&gt;=6,"A",IF(N282&gt;=5,"B",IF(N282&gt;=4,"C","F")))</f>
        <v>A</v>
      </c>
      <c r="P282" s="7">
        <v>22</v>
      </c>
      <c r="Q282" s="2">
        <v>2</v>
      </c>
      <c r="R282" s="2">
        <v>0</v>
      </c>
      <c r="S282" s="2">
        <v>0</v>
      </c>
      <c r="T282" s="2">
        <f>+IF(S282&gt;R282,S282,R282)</f>
        <v>0</v>
      </c>
      <c r="U282" s="2" t="e">
        <f>+((P282-T282)/#REF!)*30</f>
        <v>#REF!</v>
      </c>
      <c r="V282" s="2" t="e">
        <f>+((P282-T282+Q282)/#REF!)*30</f>
        <v>#REF!</v>
      </c>
      <c r="W282" s="2">
        <v>0</v>
      </c>
      <c r="X282" s="9"/>
      <c r="Y282" s="11">
        <f>+((P282-T282+Q282+X282)/M282)*30</f>
        <v>24.971098265895954</v>
      </c>
      <c r="Z282" s="5">
        <v>1</v>
      </c>
      <c r="AA282" s="83"/>
      <c r="AB282" s="74">
        <f>VLOOKUP(B282,[2]Hoja1!$A$2:$C$9041,3,FALSE)</f>
        <v>329.49</v>
      </c>
      <c r="AC282" s="76">
        <f>VLOOKUP(B282,'[3]listado de producto'!$A$7:$F$7046,6,FALSE)</f>
        <v>8</v>
      </c>
      <c r="AG282" s="58">
        <v>370.1</v>
      </c>
      <c r="AH282" s="48">
        <f>+P282*AG282</f>
        <v>8142.2000000000007</v>
      </c>
      <c r="AI282" s="48" t="e">
        <f>+AG282*#REF!</f>
        <v>#REF!</v>
      </c>
      <c r="AK282" s="44" t="e">
        <f>+IF(OR(#REF!="A",#REF!="B",#REF!="C",O282="A",O282="B",O282="C"),_xlfn.CEILING.PRECISE(#REF!*0.5,Z282),"0")</f>
        <v>#REF!</v>
      </c>
      <c r="AL282" t="e">
        <f>+AK282*AG282</f>
        <v>#REF!</v>
      </c>
      <c r="AM282" s="51" t="e">
        <f>+IF(OR(#REF!="A",#REF!="B",#REF!="C",O282="A",O282="B",O282="C"),_xlfn.CEILING.PRECISE(#REF!*0.7,Z282),"0")</f>
        <v>#REF!</v>
      </c>
      <c r="AN282" s="48" t="e">
        <f>+AM282*AG282</f>
        <v>#REF!</v>
      </c>
      <c r="AO282" s="44" t="e">
        <f>+IF(OR(#REF!="A",#REF!="B",#REF!="C",O282="A",O282="B",O282="C"),_xlfn.CEILING.PRECISE(#REF!*1,Z282),"0")</f>
        <v>#REF!</v>
      </c>
      <c r="AP282" s="48" t="e">
        <f>+AO282*$AG282</f>
        <v>#REF!</v>
      </c>
      <c r="AQ282" s="48" t="e">
        <f>+IF(OR(#REF!="A",#REF!="B",#REF!="C",O282="A",O282="B",O282="C"),_xlfn.CEILING.PRECISE(#REF!*1.33,Z282),"0")</f>
        <v>#REF!</v>
      </c>
      <c r="AR282" s="48" t="e">
        <f>+AQ282*$AG282</f>
        <v>#REF!</v>
      </c>
      <c r="AS282" s="48" t="e">
        <f>+#REF!*AG282</f>
        <v>#REF!</v>
      </c>
      <c r="AU282" s="52" t="e">
        <f>+AT282*#REF!</f>
        <v>#REF!</v>
      </c>
      <c r="AV282" s="52">
        <f>+AT282*M282</f>
        <v>0</v>
      </c>
      <c r="AW282" t="b">
        <f>+P282&gt;=T282</f>
        <v>1</v>
      </c>
      <c r="AX282" s="78">
        <f>X282*AB282</f>
        <v>0</v>
      </c>
      <c r="AZ282" s="49">
        <f>VLOOKUP(B282,'[4]OrdenCompra (51)'!$A$2:$K$78,11,FALSE)</f>
        <v>2</v>
      </c>
    </row>
    <row r="283" spans="1:52" ht="12.75" customHeight="1" x14ac:dyDescent="0.2">
      <c r="B283" s="79">
        <v>7703</v>
      </c>
      <c r="C283" s="1"/>
      <c r="D283" s="32" t="s">
        <v>718</v>
      </c>
      <c r="E283" s="47" t="str">
        <f>VLOOKUP(B283,[1]Análisis!$B$3:$F$2141,5,FALSE)</f>
        <v>Key</v>
      </c>
      <c r="F283" s="3">
        <v>125</v>
      </c>
      <c r="G283" s="3">
        <v>72</v>
      </c>
      <c r="H283" s="3">
        <v>118</v>
      </c>
      <c r="I283" s="3">
        <v>141</v>
      </c>
      <c r="J283" s="3">
        <f>VLOOKUP(B283,'Vta + Mov 80'!$A$3:$B$703,2,FALSE)</f>
        <v>95</v>
      </c>
      <c r="K283" s="3">
        <v>76</v>
      </c>
      <c r="L283" s="3">
        <f>VLOOKUP(B283,'Vta + Mov 80'!$A$3:$D$703,4,FALSE)</f>
        <v>35</v>
      </c>
      <c r="M283" s="7">
        <f>+AVERAGE(F283:K283)</f>
        <v>104.5</v>
      </c>
      <c r="N283" s="62">
        <f>+COUNTIF(F283:K283,"&gt;0")</f>
        <v>6</v>
      </c>
      <c r="O283" s="62" t="str">
        <f>+IF(N283&gt;=6,"A",IF(N283&gt;=5,"B",IF(N283&gt;=4,"C","F")))</f>
        <v>A</v>
      </c>
      <c r="P283" s="7">
        <v>87</v>
      </c>
      <c r="Q283" s="2">
        <v>0</v>
      </c>
      <c r="R283" s="2">
        <v>0</v>
      </c>
      <c r="S283" s="2">
        <v>0</v>
      </c>
      <c r="T283" s="2">
        <f>+IF(S283&gt;R283,S283,R283)</f>
        <v>0</v>
      </c>
      <c r="U283" s="2" t="e">
        <f>+((P283-T283)/#REF!)*30</f>
        <v>#REF!</v>
      </c>
      <c r="V283" s="2" t="e">
        <f>+((P283-T283+Q283)/#REF!)*30</f>
        <v>#REF!</v>
      </c>
      <c r="W283" s="2">
        <v>0</v>
      </c>
      <c r="X283" s="9"/>
      <c r="Y283" s="11">
        <f>+((P283-T283+Q283+X283)/M283)*30</f>
        <v>24.976076555023923</v>
      </c>
      <c r="Z283" s="5">
        <v>4</v>
      </c>
      <c r="AA283" s="46"/>
      <c r="AB283" s="74">
        <f>VLOOKUP(B283,[2]Hoja1!$A$2:$C$9041,3,FALSE)</f>
        <v>77.37</v>
      </c>
      <c r="AC283" s="76" t="e">
        <f>VLOOKUP(B283,'[3]listado de producto'!$A$7:$F$7046,6,FALSE)</f>
        <v>#N/A</v>
      </c>
      <c r="AG283" s="58">
        <v>3.21000003814697</v>
      </c>
      <c r="AH283" s="48">
        <f>+P283*AG283</f>
        <v>279.27000331878639</v>
      </c>
      <c r="AI283" s="48" t="e">
        <f>+AG283*#REF!</f>
        <v>#REF!</v>
      </c>
      <c r="AK283" s="44" t="e">
        <f>+IF(OR(#REF!="A",#REF!="B",#REF!="C",O283="A",O283="B",O283="C"),_xlfn.CEILING.PRECISE(#REF!*0.5,Z283),"0")</f>
        <v>#REF!</v>
      </c>
      <c r="AL283" t="e">
        <f>+AK283*AG283</f>
        <v>#REF!</v>
      </c>
      <c r="AM283" s="51" t="e">
        <f>+IF(OR(#REF!="A",#REF!="B",#REF!="C",O283="A",O283="B",O283="C"),_xlfn.CEILING.PRECISE(#REF!*0.7,Z283),"0")</f>
        <v>#REF!</v>
      </c>
      <c r="AN283" s="48" t="e">
        <f>+AM283*AG283</f>
        <v>#REF!</v>
      </c>
      <c r="AO283" s="44" t="e">
        <f>+IF(OR(#REF!="A",#REF!="B",#REF!="C",O283="A",O283="B",O283="C"),_xlfn.CEILING.PRECISE(#REF!*1,Z283),"0")</f>
        <v>#REF!</v>
      </c>
      <c r="AP283" s="48" t="e">
        <f>+AO283*$AG283</f>
        <v>#REF!</v>
      </c>
      <c r="AQ283" s="48" t="e">
        <f>+IF(OR(#REF!="A",#REF!="B",#REF!="C",O283="A",O283="B",O283="C"),_xlfn.CEILING.PRECISE(#REF!*1.33,Z283),"0")</f>
        <v>#REF!</v>
      </c>
      <c r="AR283" s="48" t="e">
        <f>+AQ283*$AG283</f>
        <v>#REF!</v>
      </c>
      <c r="AS283" s="48" t="e">
        <f>+#REF!*AG283</f>
        <v>#REF!</v>
      </c>
      <c r="AU283" s="52" t="e">
        <f>+AT283*#REF!</f>
        <v>#REF!</v>
      </c>
      <c r="AV283" s="52">
        <f>+AT283*M283</f>
        <v>0</v>
      </c>
      <c r="AW283" t="b">
        <f>+P283&gt;=T283</f>
        <v>1</v>
      </c>
    </row>
    <row r="284" spans="1:52" ht="12.75" customHeight="1" x14ac:dyDescent="0.2">
      <c r="B284" s="79">
        <v>70132</v>
      </c>
      <c r="C284" s="1"/>
      <c r="D284" s="32" t="s">
        <v>398</v>
      </c>
      <c r="E284" s="47" t="str">
        <f>VLOOKUP(B284,[1]Análisis!$B$3:$F$2141,5,FALSE)</f>
        <v>Key</v>
      </c>
      <c r="F284" s="3">
        <v>287</v>
      </c>
      <c r="G284" s="3">
        <v>224</v>
      </c>
      <c r="H284" s="3">
        <v>379</v>
      </c>
      <c r="I284" s="3">
        <v>292</v>
      </c>
      <c r="J284" s="3">
        <f>VLOOKUP(B284,'Vta + Mov 80'!$A$3:$B$703,2,FALSE)</f>
        <v>574</v>
      </c>
      <c r="K284" s="3">
        <v>196</v>
      </c>
      <c r="L284" s="3">
        <f>VLOOKUP(B284,'Vta + Mov 80'!$A$3:$D$703,4,FALSE)</f>
        <v>81</v>
      </c>
      <c r="M284" s="7">
        <f>+AVERAGE(F284:K284)</f>
        <v>325.33333333333331</v>
      </c>
      <c r="N284" s="62">
        <f>+COUNTIF(F284:K284,"&gt;0")</f>
        <v>6</v>
      </c>
      <c r="O284" s="62" t="str">
        <f>+IF(N284&gt;=6,"A",IF(N284&gt;=5,"B",IF(N284&gt;=4,"C","F")))</f>
        <v>A</v>
      </c>
      <c r="P284" s="7">
        <v>279</v>
      </c>
      <c r="Q284" s="2">
        <v>0</v>
      </c>
      <c r="R284" s="2">
        <v>8</v>
      </c>
      <c r="S284" s="2">
        <v>8</v>
      </c>
      <c r="T284" s="2">
        <f>+IF(S284&gt;R284,S284,R284)</f>
        <v>8</v>
      </c>
      <c r="U284" s="2" t="e">
        <f>+((P284-T284)/#REF!)*30</f>
        <v>#REF!</v>
      </c>
      <c r="V284" s="2" t="e">
        <f>+((P284-T284+Q284)/#REF!)*30</f>
        <v>#REF!</v>
      </c>
      <c r="W284" s="2">
        <v>0</v>
      </c>
      <c r="X284" s="9"/>
      <c r="Y284" s="11">
        <f>+((P284-T284+Q284+X284)/M284)*30</f>
        <v>24.98975409836066</v>
      </c>
      <c r="Z284" s="5">
        <v>4</v>
      </c>
      <c r="AA284" s="83"/>
      <c r="AB284" s="74">
        <f>VLOOKUP(B284,[2]Hoja1!$A$2:$C$9041,3,FALSE)</f>
        <v>50.81</v>
      </c>
      <c r="AC284" s="76">
        <f>VLOOKUP(B284,'[3]listado de producto'!$A$7:$F$7046,6,FALSE)</f>
        <v>8</v>
      </c>
      <c r="AD284" s="5"/>
      <c r="AG284" s="58">
        <v>122.54</v>
      </c>
      <c r="AH284" s="48">
        <f>+P284*AG284</f>
        <v>34188.660000000003</v>
      </c>
      <c r="AI284" s="48" t="e">
        <f>+AG284*#REF!</f>
        <v>#REF!</v>
      </c>
      <c r="AK284" s="44" t="e">
        <f>+IF(OR(#REF!="A",#REF!="B",#REF!="C",O284="A",O284="B",O284="C"),_xlfn.CEILING.PRECISE(#REF!*0.5,Z284),"0")</f>
        <v>#REF!</v>
      </c>
      <c r="AL284" t="e">
        <f>+AK284*AG284</f>
        <v>#REF!</v>
      </c>
      <c r="AM284" s="51" t="e">
        <f>+IF(OR(#REF!="A",#REF!="B",#REF!="C",O284="A",O284="B",O284="C"),_xlfn.CEILING.PRECISE(#REF!*0.7,Z284),"0")</f>
        <v>#REF!</v>
      </c>
      <c r="AN284" s="48" t="e">
        <f>+AM284*AG284</f>
        <v>#REF!</v>
      </c>
      <c r="AO284" s="44" t="e">
        <f>+IF(OR(#REF!="A",#REF!="B",#REF!="C",O284="A",O284="B",O284="C"),_xlfn.CEILING.PRECISE(#REF!*1,Z284),"0")</f>
        <v>#REF!</v>
      </c>
      <c r="AP284" s="48" t="e">
        <f>+AO284*$AG284</f>
        <v>#REF!</v>
      </c>
      <c r="AQ284" s="48" t="e">
        <f>+IF(OR(#REF!="A",#REF!="B",#REF!="C",O284="A",O284="B",O284="C"),_xlfn.CEILING.PRECISE(#REF!*1.33,Z284),"0")</f>
        <v>#REF!</v>
      </c>
      <c r="AR284" s="48" t="e">
        <f>+AQ284*$AG284</f>
        <v>#REF!</v>
      </c>
      <c r="AS284" s="48" t="e">
        <f>+#REF!*AG284</f>
        <v>#REF!</v>
      </c>
      <c r="AU284" s="52" t="e">
        <f>+AT284*#REF!</f>
        <v>#REF!</v>
      </c>
      <c r="AV284" s="52">
        <f>+AT284*M284</f>
        <v>0</v>
      </c>
      <c r="AW284" t="b">
        <f>+P284&gt;=T284</f>
        <v>1</v>
      </c>
    </row>
    <row r="285" spans="1:52" ht="12.75" customHeight="1" x14ac:dyDescent="0.2">
      <c r="A285" s="53" t="s">
        <v>684</v>
      </c>
      <c r="B285" s="79">
        <v>1371</v>
      </c>
      <c r="C285" s="1"/>
      <c r="D285" s="32" t="s">
        <v>83</v>
      </c>
      <c r="E285" s="47" t="str">
        <f>VLOOKUP(B285,[1]Análisis!$B$3:$F$2141,5,FALSE)</f>
        <v>Key</v>
      </c>
      <c r="F285" s="3">
        <v>2</v>
      </c>
      <c r="G285" s="3">
        <v>32</v>
      </c>
      <c r="H285" s="3">
        <v>7</v>
      </c>
      <c r="I285" s="3">
        <v>0</v>
      </c>
      <c r="J285" s="3">
        <f>VLOOKUP(B285,'Vta + Mov 80'!$A$3:$B$703,2,FALSE)</f>
        <v>10</v>
      </c>
      <c r="K285" s="3">
        <v>12</v>
      </c>
      <c r="L285" s="3">
        <f>VLOOKUP(B285,'Vta + Mov 80'!$A$3:$D$703,4,FALSE)</f>
        <v>4</v>
      </c>
      <c r="M285" s="7">
        <f>+AVERAGE(F285:K285)</f>
        <v>10.5</v>
      </c>
      <c r="N285" s="62">
        <f>+COUNTIF(F285:K285,"&gt;0")</f>
        <v>5</v>
      </c>
      <c r="O285" s="62" t="str">
        <f>+IF(N285&gt;=6,"A",IF(N285&gt;=5,"B",IF(N285&gt;=4,"C","F")))</f>
        <v>B</v>
      </c>
      <c r="P285" s="7">
        <v>0</v>
      </c>
      <c r="Q285" s="2">
        <v>10</v>
      </c>
      <c r="R285" s="2">
        <v>0</v>
      </c>
      <c r="S285" s="2">
        <v>0</v>
      </c>
      <c r="T285" s="2">
        <f>+IF(S285&gt;R285,S285,R285)</f>
        <v>0</v>
      </c>
      <c r="U285" s="2" t="e">
        <f>+((P285-T285)/#REF!)*30</f>
        <v>#REF!</v>
      </c>
      <c r="V285" s="2" t="e">
        <f>+((P285-T285+Q285)/#REF!)*30</f>
        <v>#REF!</v>
      </c>
      <c r="W285" s="2">
        <v>0</v>
      </c>
      <c r="X285" s="9"/>
      <c r="Y285" s="11">
        <f>+((P285-T285+Q285+X285)/M285)*30</f>
        <v>28.571428571428569</v>
      </c>
      <c r="Z285" s="5">
        <v>1</v>
      </c>
      <c r="AA285" s="46"/>
      <c r="AB285" s="74">
        <f>VLOOKUP(B285,[2]Hoja1!$A$2:$C$9041,3,FALSE)</f>
        <v>54.71</v>
      </c>
      <c r="AC285" s="76">
        <f>VLOOKUP(B285,'[3]listado de producto'!$A$7:$F$7046,6,FALSE)</f>
        <v>8</v>
      </c>
      <c r="AG285" s="58">
        <v>26.64</v>
      </c>
      <c r="AH285" s="48">
        <f>+P285*AG285</f>
        <v>0</v>
      </c>
      <c r="AI285" s="48" t="e">
        <f>+AG285*#REF!</f>
        <v>#REF!</v>
      </c>
      <c r="AK285" s="44" t="e">
        <f>+IF(OR(#REF!="A",#REF!="B",#REF!="C",O285="A",O285="B",O285="C"),_xlfn.CEILING.PRECISE(#REF!*0.5,Z285),"0")</f>
        <v>#REF!</v>
      </c>
      <c r="AL285" t="e">
        <f>+AK285*AG285</f>
        <v>#REF!</v>
      </c>
      <c r="AM285" s="51" t="e">
        <f>+IF(OR(#REF!="A",#REF!="B",#REF!="C",O285="A",O285="B",O285="C"),_xlfn.CEILING.PRECISE(#REF!*0.7,Z285),"0")</f>
        <v>#REF!</v>
      </c>
      <c r="AN285" s="48" t="e">
        <f>+AM285*AG285</f>
        <v>#REF!</v>
      </c>
      <c r="AO285" s="44" t="e">
        <f>+IF(OR(#REF!="A",#REF!="B",#REF!="C",O285="A",O285="B",O285="C"),_xlfn.CEILING.PRECISE(#REF!*1,Z285),"0")</f>
        <v>#REF!</v>
      </c>
      <c r="AP285" s="48" t="e">
        <f>+AO285*$AG285</f>
        <v>#REF!</v>
      </c>
      <c r="AQ285" s="48" t="e">
        <f>+IF(OR(#REF!="A",#REF!="B",#REF!="C",O285="A",O285="B",O285="C"),_xlfn.CEILING.PRECISE(#REF!*1.33,Z285),"0")</f>
        <v>#REF!</v>
      </c>
      <c r="AR285" s="48" t="e">
        <f>+AQ285*$AG285</f>
        <v>#REF!</v>
      </c>
      <c r="AS285" s="48" t="e">
        <f>+#REF!*AG285</f>
        <v>#REF!</v>
      </c>
      <c r="AU285" s="52" t="e">
        <f>+AT285*#REF!</f>
        <v>#REF!</v>
      </c>
      <c r="AV285" s="52">
        <f>+AT285*M285</f>
        <v>0</v>
      </c>
      <c r="AW285" t="b">
        <f>+P285&gt;=T285</f>
        <v>1</v>
      </c>
    </row>
    <row r="286" spans="1:52" ht="12.75" customHeight="1" x14ac:dyDescent="0.2">
      <c r="B286" s="79">
        <v>111744</v>
      </c>
      <c r="C286" s="1"/>
      <c r="D286" s="32" t="s">
        <v>493</v>
      </c>
      <c r="E286" s="47" t="s">
        <v>561</v>
      </c>
      <c r="F286" s="3">
        <v>0</v>
      </c>
      <c r="G286" s="3">
        <v>200</v>
      </c>
      <c r="H286" s="3">
        <v>0</v>
      </c>
      <c r="I286" s="3">
        <v>200</v>
      </c>
      <c r="J286" s="3">
        <f>VLOOKUP(B286,'Vta + Mov 80'!$A$3:$B$703,2,FALSE)</f>
        <v>0</v>
      </c>
      <c r="K286" s="3">
        <v>0</v>
      </c>
      <c r="L286" s="3">
        <f>VLOOKUP(B286,'Vta + Mov 80'!$A$3:$D$703,4,FALSE)</f>
        <v>0</v>
      </c>
      <c r="M286" s="7">
        <f>+AVERAGE(F286:K286)</f>
        <v>66.666666666666671</v>
      </c>
      <c r="N286" s="62">
        <f>+COUNTIF(F286:K286,"&gt;0")</f>
        <v>2</v>
      </c>
      <c r="O286" s="62" t="str">
        <f>+IF(N286&gt;=6,"A",IF(N286&gt;=5,"B",IF(N286&gt;=4,"C","F")))</f>
        <v>F</v>
      </c>
      <c r="P286" s="7">
        <v>0</v>
      </c>
      <c r="Q286" s="2">
        <v>0</v>
      </c>
      <c r="R286" s="2">
        <v>0</v>
      </c>
      <c r="S286" s="2">
        <v>0</v>
      </c>
      <c r="T286" s="2">
        <f>+IF(S286&gt;R286,S286,R286)</f>
        <v>0</v>
      </c>
      <c r="U286" s="2" t="e">
        <f>+((P286-T286)/#REF!)*30</f>
        <v>#REF!</v>
      </c>
      <c r="V286" s="2" t="e">
        <f>+((P286-T286+Q286)/#REF!)*30</f>
        <v>#REF!</v>
      </c>
      <c r="W286" s="2">
        <v>0</v>
      </c>
      <c r="X286" s="9"/>
      <c r="Y286" s="11">
        <f>+((P286-T286+Q286+X286)/M286)*30</f>
        <v>0</v>
      </c>
      <c r="Z286" s="5" t="e">
        <v>#N/A</v>
      </c>
      <c r="AA286" s="46"/>
      <c r="AB286" s="74">
        <f>VLOOKUP(B286,[2]Hoja1!$A$2:$C$9041,3,FALSE)</f>
        <v>14.8999996185303</v>
      </c>
      <c r="AC286" s="76" t="e">
        <f>VLOOKUP(B286,'[3]listado de producto'!$A$7:$F$7046,6,FALSE)</f>
        <v>#N/A</v>
      </c>
      <c r="AG286" s="58">
        <v>60</v>
      </c>
      <c r="AH286" s="48">
        <f>+P286*AG286</f>
        <v>0</v>
      </c>
      <c r="AI286" s="48" t="e">
        <f>+AG286*#REF!</f>
        <v>#REF!</v>
      </c>
      <c r="AK286" s="44" t="e">
        <f>+IF(OR(#REF!="A",#REF!="B",#REF!="C",O286="A",O286="B",O286="C"),_xlfn.CEILING.PRECISE(#REF!*0.5,Z286),"0")</f>
        <v>#REF!</v>
      </c>
      <c r="AL286" t="e">
        <f>+AK286*AG286</f>
        <v>#REF!</v>
      </c>
      <c r="AM286" s="51" t="e">
        <f>+IF(OR(#REF!="A",#REF!="B",#REF!="C",O286="A",O286="B",O286="C"),_xlfn.CEILING.PRECISE(#REF!*0.7,Z286),"0")</f>
        <v>#REF!</v>
      </c>
      <c r="AN286" s="48" t="e">
        <f>+AM286*AG286</f>
        <v>#REF!</v>
      </c>
      <c r="AO286" s="44" t="e">
        <f>+IF(OR(#REF!="A",#REF!="B",#REF!="C",O286="A",O286="B",O286="C"),_xlfn.CEILING.PRECISE(#REF!*1,Z286),"0")</f>
        <v>#REF!</v>
      </c>
      <c r="AP286" s="48" t="e">
        <f>+AO286*$AG286</f>
        <v>#REF!</v>
      </c>
      <c r="AQ286" s="48" t="e">
        <f>+IF(OR(#REF!="A",#REF!="B",#REF!="C",O286="A",O286="B",O286="C"),_xlfn.CEILING.PRECISE(#REF!*1.33,Z286),"0")</f>
        <v>#REF!</v>
      </c>
      <c r="AR286" s="48" t="e">
        <f>+AQ286*$AG286</f>
        <v>#REF!</v>
      </c>
      <c r="AS286" s="48" t="e">
        <f>+#REF!*AG286</f>
        <v>#REF!</v>
      </c>
      <c r="AU286" s="52" t="e">
        <f>+AT286*#REF!</f>
        <v>#REF!</v>
      </c>
      <c r="AV286" s="52">
        <f>+AT286*M286</f>
        <v>0</v>
      </c>
      <c r="AW286" t="b">
        <f>+P286&gt;=T286</f>
        <v>1</v>
      </c>
    </row>
    <row r="287" spans="1:52" ht="12.75" customHeight="1" x14ac:dyDescent="0.2">
      <c r="A287" s="53" t="s">
        <v>682</v>
      </c>
      <c r="B287" s="79">
        <v>111746</v>
      </c>
      <c r="C287" s="1"/>
      <c r="D287" s="32" t="s">
        <v>495</v>
      </c>
      <c r="E287" s="47" t="s">
        <v>561</v>
      </c>
      <c r="F287" s="3">
        <v>0</v>
      </c>
      <c r="G287" s="3">
        <v>6</v>
      </c>
      <c r="H287" s="3">
        <v>0</v>
      </c>
      <c r="I287" s="3">
        <v>0</v>
      </c>
      <c r="J287" s="3">
        <f>VLOOKUP(B287,'Vta + Mov 80'!$A$3:$B$703,2,FALSE)</f>
        <v>0</v>
      </c>
      <c r="K287" s="3">
        <v>0</v>
      </c>
      <c r="L287" s="3">
        <f>VLOOKUP(B287,'Vta + Mov 80'!$A$3:$D$703,4,FALSE)</f>
        <v>0</v>
      </c>
      <c r="M287" s="7">
        <f>+AVERAGE(F287:K287)</f>
        <v>1</v>
      </c>
      <c r="N287" s="62">
        <f>+COUNTIF(F287:K287,"&gt;0")</f>
        <v>1</v>
      </c>
      <c r="O287" s="62" t="str">
        <f>+IF(N287&gt;=6,"A",IF(N287&gt;=5,"B",IF(N287&gt;=4,"C","F")))</f>
        <v>F</v>
      </c>
      <c r="P287" s="7">
        <v>0</v>
      </c>
      <c r="Q287" s="2">
        <v>0</v>
      </c>
      <c r="R287" s="2">
        <v>0</v>
      </c>
      <c r="S287" s="2">
        <v>0</v>
      </c>
      <c r="T287" s="2">
        <f>+IF(S287&gt;R287,S287,R287)</f>
        <v>0</v>
      </c>
      <c r="U287" s="2" t="e">
        <f>+((P287-T287)/#REF!)*30</f>
        <v>#REF!</v>
      </c>
      <c r="V287" s="2" t="e">
        <f>+((P287-T287+Q287)/#REF!)*30</f>
        <v>#REF!</v>
      </c>
      <c r="W287" s="2">
        <v>0</v>
      </c>
      <c r="X287" s="9"/>
      <c r="Y287" s="11">
        <f>+((P287-T287+Q287+X287)/M287)*30</f>
        <v>0</v>
      </c>
      <c r="Z287" s="5" t="e">
        <v>#N/A</v>
      </c>
      <c r="AA287" s="46"/>
      <c r="AB287" s="74">
        <f>VLOOKUP(B287,[2]Hoja1!$A$2:$C$9041,3,FALSE)</f>
        <v>68.339996337890597</v>
      </c>
      <c r="AC287" s="76" t="e">
        <f>VLOOKUP(B287,'[3]listado de producto'!$A$7:$F$7046,6,FALSE)</f>
        <v>#N/A</v>
      </c>
      <c r="AG287" s="58">
        <v>631.28997802734398</v>
      </c>
      <c r="AH287" s="48">
        <f>+P287*AG287</f>
        <v>0</v>
      </c>
      <c r="AI287" s="48" t="e">
        <f>+AG287*#REF!</f>
        <v>#REF!</v>
      </c>
      <c r="AK287" s="44" t="e">
        <f>+IF(OR(#REF!="A",#REF!="B",#REF!="C",O287="A",O287="B",O287="C"),_xlfn.CEILING.PRECISE(#REF!*0.5,Z287),"0")</f>
        <v>#REF!</v>
      </c>
      <c r="AL287" t="e">
        <f>+AK287*AG287</f>
        <v>#REF!</v>
      </c>
      <c r="AM287" s="51" t="e">
        <f>+IF(OR(#REF!="A",#REF!="B",#REF!="C",O287="A",O287="B",O287="C"),_xlfn.CEILING.PRECISE(#REF!*0.7,Z287),"0")</f>
        <v>#REF!</v>
      </c>
      <c r="AN287" s="48" t="e">
        <f>+AM287*AG287</f>
        <v>#REF!</v>
      </c>
      <c r="AO287" s="44" t="e">
        <f>+IF(OR(#REF!="A",#REF!="B",#REF!="C",O287="A",O287="B",O287="C"),_xlfn.CEILING.PRECISE(#REF!*1,Z287),"0")</f>
        <v>#REF!</v>
      </c>
      <c r="AP287" s="48" t="e">
        <f>+AO287*$AG287</f>
        <v>#REF!</v>
      </c>
      <c r="AQ287" s="48" t="e">
        <f>+IF(OR(#REF!="A",#REF!="B",#REF!="C",O287="A",O287="B",O287="C"),_xlfn.CEILING.PRECISE(#REF!*1.33,Z287),"0")</f>
        <v>#REF!</v>
      </c>
      <c r="AR287" s="48" t="e">
        <f>+AQ287*$AG287</f>
        <v>#REF!</v>
      </c>
      <c r="AS287" s="48" t="e">
        <f>+#REF!*AG287</f>
        <v>#REF!</v>
      </c>
      <c r="AU287" s="52" t="e">
        <f>+AT287*#REF!</f>
        <v>#REF!</v>
      </c>
      <c r="AV287" s="52">
        <f>+AT287*M287</f>
        <v>0</v>
      </c>
      <c r="AW287" t="b">
        <f>+P287&gt;=T287</f>
        <v>1</v>
      </c>
    </row>
    <row r="288" spans="1:52" ht="12.75" customHeight="1" x14ac:dyDescent="0.2">
      <c r="B288" s="79">
        <v>1101504</v>
      </c>
      <c r="C288" s="1"/>
      <c r="D288" s="32" t="s">
        <v>498</v>
      </c>
      <c r="E288" s="47" t="s">
        <v>561</v>
      </c>
      <c r="F288" s="3">
        <v>15</v>
      </c>
      <c r="G288" s="3">
        <v>0</v>
      </c>
      <c r="H288" s="3">
        <v>0</v>
      </c>
      <c r="I288" s="3">
        <v>0</v>
      </c>
      <c r="J288" s="3">
        <f>VLOOKUP(B288,'Vta + Mov 80'!$A$3:$B$703,2,FALSE)</f>
        <v>0</v>
      </c>
      <c r="K288" s="3">
        <v>0</v>
      </c>
      <c r="L288" s="3">
        <f>VLOOKUP(B288,'Vta + Mov 80'!$A$3:$D$703,4,FALSE)</f>
        <v>0</v>
      </c>
      <c r="M288" s="7">
        <f>+AVERAGE(F288:K288)</f>
        <v>2.5</v>
      </c>
      <c r="N288" s="62">
        <f>+COUNTIF(F288:K288,"&gt;0")</f>
        <v>1</v>
      </c>
      <c r="O288" s="62" t="str">
        <f>+IF(N288&gt;=6,"A",IF(N288&gt;=5,"B",IF(N288&gt;=4,"C","F")))</f>
        <v>F</v>
      </c>
      <c r="P288" s="7">
        <v>0</v>
      </c>
      <c r="Q288" s="2">
        <v>0</v>
      </c>
      <c r="R288" s="2">
        <v>0</v>
      </c>
      <c r="S288" s="2">
        <v>0</v>
      </c>
      <c r="T288" s="2">
        <f>+IF(S288&gt;R288,S288,R288)</f>
        <v>0</v>
      </c>
      <c r="U288" s="2" t="e">
        <f>+((P288-T288)/#REF!)*30</f>
        <v>#REF!</v>
      </c>
      <c r="V288" s="2" t="e">
        <f>+((P288-T288+Q288)/#REF!)*30</f>
        <v>#REF!</v>
      </c>
      <c r="W288" s="2">
        <v>0</v>
      </c>
      <c r="X288" s="9"/>
      <c r="Y288" s="11">
        <f>+((P288-T288+Q288+X288)/M288)*30</f>
        <v>0</v>
      </c>
      <c r="Z288" s="5" t="e">
        <v>#N/A</v>
      </c>
      <c r="AA288" s="46"/>
      <c r="AB288" s="74">
        <f>VLOOKUP(B288,[2]Hoja1!$A$2:$C$9041,3,FALSE)</f>
        <v>46.47</v>
      </c>
      <c r="AC288" s="76" t="e">
        <f>VLOOKUP(B288,'[3]listado de producto'!$A$7:$F$7046,6,FALSE)</f>
        <v>#N/A</v>
      </c>
      <c r="AG288" s="58">
        <v>506.20001220703102</v>
      </c>
      <c r="AH288" s="48">
        <f>+P288*AG288</f>
        <v>0</v>
      </c>
      <c r="AI288" s="48" t="e">
        <f>+AG288*#REF!</f>
        <v>#REF!</v>
      </c>
      <c r="AK288" s="44" t="e">
        <f>+IF(OR(#REF!="A",#REF!="B",#REF!="C",O288="A",O288="B",O288="C"),_xlfn.CEILING.PRECISE(#REF!*0.5,Z288),"0")</f>
        <v>#REF!</v>
      </c>
      <c r="AL288" t="e">
        <f>+AK288*AG288</f>
        <v>#REF!</v>
      </c>
      <c r="AM288" s="51" t="e">
        <f>+IF(OR(#REF!="A",#REF!="B",#REF!="C",O288="A",O288="B",O288="C"),_xlfn.CEILING.PRECISE(#REF!*0.7,Z288),"0")</f>
        <v>#REF!</v>
      </c>
      <c r="AN288" s="48" t="e">
        <f>+AM288*AG288</f>
        <v>#REF!</v>
      </c>
      <c r="AO288" s="44" t="e">
        <f>+IF(OR(#REF!="A",#REF!="B",#REF!="C",O288="A",O288="B",O288="C"),_xlfn.CEILING.PRECISE(#REF!*1,Z288),"0")</f>
        <v>#REF!</v>
      </c>
      <c r="AP288" s="48" t="e">
        <f>+AO288*$AG288</f>
        <v>#REF!</v>
      </c>
      <c r="AQ288" s="48" t="e">
        <f>+IF(OR(#REF!="A",#REF!="B",#REF!="C",O288="A",O288="B",O288="C"),_xlfn.CEILING.PRECISE(#REF!*1.33,Z288),"0")</f>
        <v>#REF!</v>
      </c>
      <c r="AR288" s="48" t="e">
        <f>+AQ288*$AG288</f>
        <v>#REF!</v>
      </c>
      <c r="AS288" s="48" t="e">
        <f>+#REF!*AG288</f>
        <v>#REF!</v>
      </c>
      <c r="AU288" s="52" t="e">
        <f>+AT288*#REF!</f>
        <v>#REF!</v>
      </c>
      <c r="AV288" s="52">
        <f>+AT288*M288</f>
        <v>0</v>
      </c>
      <c r="AW288" t="b">
        <f>+P288&gt;=T288</f>
        <v>1</v>
      </c>
    </row>
    <row r="289" spans="1:53" ht="12.75" customHeight="1" x14ac:dyDescent="0.2">
      <c r="A289" s="53" t="s">
        <v>670</v>
      </c>
      <c r="B289" s="79">
        <v>548</v>
      </c>
      <c r="C289" s="1"/>
      <c r="D289" s="32" t="s">
        <v>48</v>
      </c>
      <c r="E289" s="47" t="str">
        <f>VLOOKUP(B289,[1]Análisis!$B$3:$F$2141,5,FALSE)</f>
        <v>Key</v>
      </c>
      <c r="F289" s="3">
        <v>57</v>
      </c>
      <c r="G289" s="3">
        <v>55</v>
      </c>
      <c r="H289" s="3">
        <v>56</v>
      </c>
      <c r="I289" s="3">
        <v>54</v>
      </c>
      <c r="J289" s="3">
        <f>VLOOKUP(B289,'Vta + Mov 80'!$A$3:$B$703,2,FALSE)</f>
        <v>61</v>
      </c>
      <c r="K289" s="3">
        <v>68</v>
      </c>
      <c r="L289" s="3">
        <f>VLOOKUP(B289,'Vta + Mov 80'!$A$3:$D$703,4,FALSE)</f>
        <v>17</v>
      </c>
      <c r="M289" s="7">
        <f>+AVERAGE(F289:K289)</f>
        <v>58.5</v>
      </c>
      <c r="N289" s="62">
        <f>+COUNTIF(F289:K289,"&gt;0")</f>
        <v>6</v>
      </c>
      <c r="O289" s="62" t="str">
        <f>+IF(N289&gt;=6,"A",IF(N289&gt;=5,"B",IF(N289&gt;=4,"C","F")))</f>
        <v>A</v>
      </c>
      <c r="P289" s="7">
        <v>51</v>
      </c>
      <c r="Q289" s="2">
        <v>0</v>
      </c>
      <c r="R289" s="2">
        <v>2</v>
      </c>
      <c r="S289" s="2">
        <v>2</v>
      </c>
      <c r="T289" s="2">
        <f>+IF(S289&gt;R289,S289,R289)</f>
        <v>2</v>
      </c>
      <c r="U289" s="2" t="e">
        <f>+((P289-T289)/#REF!)*30</f>
        <v>#REF!</v>
      </c>
      <c r="V289" s="2" t="e">
        <f>+((P289-T289+Q289)/#REF!)*30</f>
        <v>#REF!</v>
      </c>
      <c r="W289" s="2">
        <v>0</v>
      </c>
      <c r="X289" s="9"/>
      <c r="Y289" s="11">
        <f>+((P289-T289+Q289+X289)/M289)*30</f>
        <v>25.128205128205128</v>
      </c>
      <c r="Z289" s="5">
        <v>4</v>
      </c>
      <c r="AA289" s="46"/>
      <c r="AB289" s="74">
        <f>VLOOKUP(B289,[2]Hoja1!$A$2:$C$9041,3,FALSE)</f>
        <v>81.37</v>
      </c>
      <c r="AC289" s="76">
        <f>VLOOKUP(B289,'[3]listado de producto'!$A$7:$F$7046,6,FALSE)</f>
        <v>8</v>
      </c>
      <c r="AG289" s="58">
        <v>637.1</v>
      </c>
      <c r="AH289" s="48">
        <f>+P289*AG289</f>
        <v>32492.100000000002</v>
      </c>
      <c r="AI289" s="48" t="e">
        <f>+AG289*#REF!</f>
        <v>#REF!</v>
      </c>
      <c r="AK289" s="44" t="e">
        <f>+IF(OR(#REF!="A",#REF!="B",#REF!="C",O289="A",O289="B",O289="C"),_xlfn.CEILING.PRECISE(#REF!*0.5,Z289),"0")</f>
        <v>#REF!</v>
      </c>
      <c r="AL289" t="e">
        <f>+AK289*AG289</f>
        <v>#REF!</v>
      </c>
      <c r="AM289" s="51" t="e">
        <f>+IF(OR(#REF!="A",#REF!="B",#REF!="C",O289="A",O289="B",O289="C"),_xlfn.CEILING.PRECISE(#REF!*0.7,Z289),"0")</f>
        <v>#REF!</v>
      </c>
      <c r="AN289" s="48" t="e">
        <f>+AM289*AG289</f>
        <v>#REF!</v>
      </c>
      <c r="AO289" s="44" t="e">
        <f>+IF(OR(#REF!="A",#REF!="B",#REF!="C",O289="A",O289="B",O289="C"),_xlfn.CEILING.PRECISE(#REF!*1,Z289),"0")</f>
        <v>#REF!</v>
      </c>
      <c r="AP289" s="48" t="e">
        <f>+AO289*$AG289</f>
        <v>#REF!</v>
      </c>
      <c r="AQ289" s="48" t="e">
        <f>+IF(OR(#REF!="A",#REF!="B",#REF!="C",O289="A",O289="B",O289="C"),_xlfn.CEILING.PRECISE(#REF!*1.33,Z289),"0")</f>
        <v>#REF!</v>
      </c>
      <c r="AR289" s="48" t="e">
        <f>+AQ289*$AG289</f>
        <v>#REF!</v>
      </c>
      <c r="AS289" s="48" t="e">
        <f>+#REF!*AG289</f>
        <v>#REF!</v>
      </c>
      <c r="AU289" s="52" t="e">
        <f>+AT289*#REF!</f>
        <v>#REF!</v>
      </c>
      <c r="AV289" s="52">
        <f>+AT289*M289</f>
        <v>0</v>
      </c>
      <c r="AW289" t="b">
        <f>+P289&gt;=T289</f>
        <v>1</v>
      </c>
      <c r="AZ289" s="78"/>
      <c r="BA289" s="58"/>
    </row>
    <row r="290" spans="1:53" ht="12.75" customHeight="1" x14ac:dyDescent="0.2">
      <c r="B290" s="79">
        <v>7607</v>
      </c>
      <c r="C290" s="1"/>
      <c r="D290" s="32" t="s">
        <v>331</v>
      </c>
      <c r="E290" s="47" t="str">
        <f>VLOOKUP(B290,[1]Análisis!$B$3:$F$2141,5,FALSE)</f>
        <v>Key</v>
      </c>
      <c r="F290" s="3">
        <v>61</v>
      </c>
      <c r="G290" s="3">
        <v>38</v>
      </c>
      <c r="H290" s="3">
        <v>35</v>
      </c>
      <c r="I290" s="3">
        <v>39</v>
      </c>
      <c r="J290" s="3">
        <f>VLOOKUP(B290,'Vta + Mov 80'!$A$3:$B$703,2,FALSE)</f>
        <v>38</v>
      </c>
      <c r="K290" s="3">
        <v>25</v>
      </c>
      <c r="L290" s="3">
        <f>VLOOKUP(B290,'Vta + Mov 80'!$A$3:$D$703,4,FALSE)</f>
        <v>37</v>
      </c>
      <c r="M290" s="7">
        <f>+AVERAGE(F290:K290)</f>
        <v>39.333333333333336</v>
      </c>
      <c r="N290" s="62">
        <f>+COUNTIF(F290:K290,"&gt;0")</f>
        <v>6</v>
      </c>
      <c r="O290" s="62" t="str">
        <f>+IF(N290&gt;=6,"A",IF(N290&gt;=5,"B",IF(N290&gt;=4,"C","F")))</f>
        <v>A</v>
      </c>
      <c r="P290" s="7">
        <v>20</v>
      </c>
      <c r="Q290" s="2">
        <v>18</v>
      </c>
      <c r="R290" s="2">
        <v>5</v>
      </c>
      <c r="S290" s="2">
        <v>5</v>
      </c>
      <c r="T290" s="2">
        <f>+IF(S290&gt;R290,S290,R290)</f>
        <v>5</v>
      </c>
      <c r="U290" s="2" t="e">
        <f>+((P290-T290)/#REF!)*30</f>
        <v>#REF!</v>
      </c>
      <c r="V290" s="2" t="e">
        <f>+((P290-T290+Q290)/#REF!)*30</f>
        <v>#REF!</v>
      </c>
      <c r="W290" s="2">
        <v>0</v>
      </c>
      <c r="X290" s="9"/>
      <c r="Y290" s="11">
        <f>+((P290-T290+Q290+X290)/M290)*30</f>
        <v>25.16949152542373</v>
      </c>
      <c r="Z290" s="5">
        <v>3</v>
      </c>
      <c r="AA290" s="46"/>
      <c r="AB290" s="74">
        <f>VLOOKUP(B290,[2]Hoja1!$A$2:$C$9041,3,FALSE)</f>
        <v>163.32</v>
      </c>
      <c r="AC290" s="76">
        <f>VLOOKUP(B290,'[3]listado de producto'!$A$7:$F$7046,6,FALSE)</f>
        <v>8</v>
      </c>
      <c r="AG290" s="58">
        <v>26.430000305175799</v>
      </c>
      <c r="AH290" s="48">
        <f>+P290*AG290</f>
        <v>528.60000610351597</v>
      </c>
      <c r="AI290" s="48" t="e">
        <f>+AG290*#REF!</f>
        <v>#REF!</v>
      </c>
      <c r="AK290" s="44" t="e">
        <f>+IF(OR(#REF!="A",#REF!="B",#REF!="C",O290="A",O290="B",O290="C"),_xlfn.CEILING.PRECISE(#REF!*0.5,Z290),"0")</f>
        <v>#REF!</v>
      </c>
      <c r="AL290" t="e">
        <f>+AK290*AG290</f>
        <v>#REF!</v>
      </c>
      <c r="AM290" s="51" t="e">
        <f>+IF(OR(#REF!="A",#REF!="B",#REF!="C",O290="A",O290="B",O290="C"),_xlfn.CEILING.PRECISE(#REF!*0.7,Z290),"0")</f>
        <v>#REF!</v>
      </c>
      <c r="AN290" s="48" t="e">
        <f>+AM290*AG290</f>
        <v>#REF!</v>
      </c>
      <c r="AO290" s="44" t="e">
        <f>+IF(OR(#REF!="A",#REF!="B",#REF!="C",O290="A",O290="B",O290="C"),_xlfn.CEILING.PRECISE(#REF!*1,Z290),"0")</f>
        <v>#REF!</v>
      </c>
      <c r="AP290" s="48" t="e">
        <f>+AO290*$AG290</f>
        <v>#REF!</v>
      </c>
      <c r="AQ290" s="48" t="e">
        <f>+IF(OR(#REF!="A",#REF!="B",#REF!="C",O290="A",O290="B",O290="C"),_xlfn.CEILING.PRECISE(#REF!*1.33,Z290),"0")</f>
        <v>#REF!</v>
      </c>
      <c r="AR290" s="48" t="e">
        <f>+AQ290*$AG290</f>
        <v>#REF!</v>
      </c>
      <c r="AS290" s="48" t="e">
        <f>+#REF!*AG290</f>
        <v>#REF!</v>
      </c>
      <c r="AU290" s="52" t="e">
        <f>+AT290*#REF!</f>
        <v>#REF!</v>
      </c>
      <c r="AV290" s="52">
        <f>+AT290*M290</f>
        <v>0</v>
      </c>
      <c r="AW290" t="b">
        <f>+P290&gt;=T290</f>
        <v>1</v>
      </c>
      <c r="AZ290" s="49">
        <f>VLOOKUP(B290,'[4]OrdenCompra (51)'!$A$2:$K$78,11,FALSE)</f>
        <v>18</v>
      </c>
    </row>
    <row r="291" spans="1:53" ht="12.75" customHeight="1" x14ac:dyDescent="0.2">
      <c r="B291" s="79">
        <v>5250</v>
      </c>
      <c r="C291" s="1">
        <f>VLOOKUP(B291,[1]Análisis!$B$3:$C$2141,2,FALSE)</f>
        <v>1490</v>
      </c>
      <c r="D291" s="32" t="s">
        <v>262</v>
      </c>
      <c r="E291" s="47" t="str">
        <f>VLOOKUP(B291,[1]Análisis!$B$3:$F$2141,5,FALSE)</f>
        <v>KC</v>
      </c>
      <c r="F291" s="3">
        <v>0</v>
      </c>
      <c r="G291" s="3">
        <v>2</v>
      </c>
      <c r="H291" s="3">
        <v>0</v>
      </c>
      <c r="I291" s="3">
        <v>0</v>
      </c>
      <c r="J291" s="3">
        <f>VLOOKUP(B291,'Vta + Mov 80'!$A$3:$B$703,2,FALSE)</f>
        <v>0</v>
      </c>
      <c r="K291" s="3">
        <v>0</v>
      </c>
      <c r="L291" s="3">
        <f>VLOOKUP(B291,'Vta + Mov 80'!$A$3:$D$703,4,FALSE)</f>
        <v>0</v>
      </c>
      <c r="M291" s="7">
        <f>+AVERAGE(F291:K291)</f>
        <v>0.33333333333333331</v>
      </c>
      <c r="N291" s="62">
        <f>+COUNTIF(F291:K291,"&gt;0")</f>
        <v>1</v>
      </c>
      <c r="O291" s="62" t="str">
        <f>+IF(N291&gt;=6,"A",IF(N291&gt;=5,"B",IF(N291&gt;=4,"C","F")))</f>
        <v>F</v>
      </c>
      <c r="P291" s="7">
        <v>0</v>
      </c>
      <c r="Q291" s="2">
        <v>0</v>
      </c>
      <c r="R291" s="2">
        <v>0</v>
      </c>
      <c r="S291" s="2">
        <v>0</v>
      </c>
      <c r="T291" s="2">
        <f>+IF(S291&gt;R291,S291,R291)</f>
        <v>0</v>
      </c>
      <c r="U291" s="2" t="e">
        <f>+((P291-T291)/#REF!)*30</f>
        <v>#REF!</v>
      </c>
      <c r="V291" s="2" t="e">
        <f>+((P291-T291+Q291)/#REF!)*30</f>
        <v>#REF!</v>
      </c>
      <c r="W291" s="2">
        <v>0</v>
      </c>
      <c r="X291" s="9"/>
      <c r="Y291" s="11">
        <f>+((P291-T291+Q291+X291)/M291)*30</f>
        <v>0</v>
      </c>
      <c r="Z291" s="5">
        <v>1</v>
      </c>
      <c r="AA291" s="46"/>
      <c r="AB291" s="74">
        <f>VLOOKUP(B291,[2]Hoja1!$A$2:$C$9041,3,FALSE)</f>
        <v>471.72</v>
      </c>
      <c r="AC291" s="76">
        <f>VLOOKUP(B291,'[3]listado de producto'!$A$7:$F$7046,6,FALSE)</f>
        <v>35</v>
      </c>
      <c r="AG291" s="58">
        <v>1086.34997558594</v>
      </c>
      <c r="AH291" s="48">
        <f>+P291*AG291</f>
        <v>0</v>
      </c>
      <c r="AI291" s="48" t="e">
        <f>+AG291*#REF!</f>
        <v>#REF!</v>
      </c>
      <c r="AK291" s="44" t="e">
        <f>+IF(OR(#REF!="A",#REF!="B",#REF!="C",O291="A",O291="B",O291="C"),_xlfn.CEILING.PRECISE(#REF!*0.5,Z291),"0")</f>
        <v>#REF!</v>
      </c>
      <c r="AL291" t="e">
        <f>+AK291*AG291</f>
        <v>#REF!</v>
      </c>
      <c r="AM291" s="51" t="e">
        <f>+IF(OR(#REF!="A",#REF!="B",#REF!="C",O291="A",O291="B",O291="C"),_xlfn.CEILING.PRECISE(#REF!*0.7,Z291),"0")</f>
        <v>#REF!</v>
      </c>
      <c r="AN291" s="48" t="e">
        <f>+AM291*AG291</f>
        <v>#REF!</v>
      </c>
      <c r="AO291" s="44" t="e">
        <f>+IF(OR(#REF!="A",#REF!="B",#REF!="C",O291="A",O291="B",O291="C"),_xlfn.CEILING.PRECISE(#REF!*1,Z291),"0")</f>
        <v>#REF!</v>
      </c>
      <c r="AP291" s="48" t="e">
        <f>+AO291*$AG291</f>
        <v>#REF!</v>
      </c>
      <c r="AQ291" s="48" t="e">
        <f>+IF(OR(#REF!="A",#REF!="B",#REF!="C",O291="A",O291="B",O291="C"),_xlfn.CEILING.PRECISE(#REF!*1.33,Z291),"0")</f>
        <v>#REF!</v>
      </c>
      <c r="AR291" s="48" t="e">
        <f>+AQ291*$AG291</f>
        <v>#REF!</v>
      </c>
      <c r="AS291" s="48" t="e">
        <f>+#REF!*AG291</f>
        <v>#REF!</v>
      </c>
      <c r="AU291" s="52"/>
      <c r="AV291" s="52"/>
      <c r="AW291" t="b">
        <f>+P291&gt;=T291</f>
        <v>1</v>
      </c>
    </row>
    <row r="292" spans="1:53" ht="12.75" customHeight="1" x14ac:dyDescent="0.2">
      <c r="B292" s="79">
        <v>4152</v>
      </c>
      <c r="C292" s="1"/>
      <c r="D292" s="32" t="s">
        <v>217</v>
      </c>
      <c r="E292" s="47" t="str">
        <f>VLOOKUP(B292,[1]Análisis!$B$3:$F$2141,5,FALSE)</f>
        <v>Key</v>
      </c>
      <c r="F292" s="3">
        <v>11</v>
      </c>
      <c r="G292" s="3">
        <v>0</v>
      </c>
      <c r="H292" s="3">
        <v>6</v>
      </c>
      <c r="I292" s="3">
        <v>10</v>
      </c>
      <c r="J292" s="3">
        <f>VLOOKUP(B292,'Vta + Mov 80'!$A$3:$B$703,2,FALSE)</f>
        <v>9</v>
      </c>
      <c r="K292" s="3">
        <v>1</v>
      </c>
      <c r="L292" s="3">
        <f>VLOOKUP(B292,'Vta + Mov 80'!$A$3:$D$703,4,FALSE)</f>
        <v>1</v>
      </c>
      <c r="M292" s="7">
        <f>+AVERAGE(F292:K292)</f>
        <v>6.166666666666667</v>
      </c>
      <c r="N292" s="62">
        <f>+COUNTIF(F292:K292,"&gt;0")</f>
        <v>5</v>
      </c>
      <c r="O292" s="62" t="str">
        <f>+IF(N292&gt;=6,"A",IF(N292&gt;=5,"B",IF(N292&gt;=4,"C","F")))</f>
        <v>B</v>
      </c>
      <c r="P292" s="7">
        <v>6</v>
      </c>
      <c r="Q292" s="2">
        <v>0</v>
      </c>
      <c r="R292" s="2">
        <v>0</v>
      </c>
      <c r="S292" s="2">
        <v>0</v>
      </c>
      <c r="T292" s="2">
        <f>+IF(S292&gt;R292,S292,R292)</f>
        <v>0</v>
      </c>
      <c r="U292" s="2" t="e">
        <f>+((P292-T292)/#REF!)*30</f>
        <v>#REF!</v>
      </c>
      <c r="V292" s="2" t="e">
        <f>+((P292-T292+Q292)/#REF!)*30</f>
        <v>#REF!</v>
      </c>
      <c r="W292" s="2">
        <v>0</v>
      </c>
      <c r="X292" s="9"/>
      <c r="Y292" s="11">
        <f>+((P292-T292+Q292+X292)/M292)*30</f>
        <v>29.189189189189186</v>
      </c>
      <c r="Z292" s="5">
        <v>1</v>
      </c>
      <c r="AA292" s="46"/>
      <c r="AB292" s="74">
        <f>VLOOKUP(B292,[2]Hoja1!$A$2:$C$9041,3,FALSE)</f>
        <v>87.39</v>
      </c>
      <c r="AC292" s="76">
        <f>VLOOKUP(B292,'[3]listado de producto'!$A$7:$F$7046,6,FALSE)</f>
        <v>8</v>
      </c>
      <c r="AG292" s="58">
        <v>159</v>
      </c>
      <c r="AH292" s="48">
        <f>+P292*AG292</f>
        <v>954</v>
      </c>
      <c r="AI292" s="48" t="e">
        <f>+AG292*#REF!</f>
        <v>#REF!</v>
      </c>
      <c r="AK292" s="44" t="e">
        <f>+IF(OR(#REF!="A",#REF!="B",#REF!="C",O292="A",O292="B",O292="C"),_xlfn.CEILING.PRECISE(#REF!*0.5,Z292),"0")</f>
        <v>#REF!</v>
      </c>
      <c r="AL292" t="e">
        <f>+AK292*AG292</f>
        <v>#REF!</v>
      </c>
      <c r="AM292" s="51" t="e">
        <f>+IF(OR(#REF!="A",#REF!="B",#REF!="C",O292="A",O292="B",O292="C"),_xlfn.CEILING.PRECISE(#REF!*0.7,Z292),"0")</f>
        <v>#REF!</v>
      </c>
      <c r="AN292" s="48" t="e">
        <f>+AM292*AG292</f>
        <v>#REF!</v>
      </c>
      <c r="AO292" s="44" t="e">
        <f>+IF(OR(#REF!="A",#REF!="B",#REF!="C",O292="A",O292="B",O292="C"),_xlfn.CEILING.PRECISE(#REF!*1,Z292),"0")</f>
        <v>#REF!</v>
      </c>
      <c r="AP292" s="48" t="e">
        <f>+AO292*$AG292</f>
        <v>#REF!</v>
      </c>
      <c r="AQ292" s="48" t="e">
        <f>+IF(OR(#REF!="A",#REF!="B",#REF!="C",O292="A",O292="B",O292="C"),_xlfn.CEILING.PRECISE(#REF!*1.33,Z292),"0")</f>
        <v>#REF!</v>
      </c>
      <c r="AR292" s="48" t="e">
        <f>+AQ292*$AG292</f>
        <v>#REF!</v>
      </c>
      <c r="AS292" s="48" t="e">
        <f>+#REF!*AG292</f>
        <v>#REF!</v>
      </c>
      <c r="AU292" s="52"/>
      <c r="AV292" s="52"/>
      <c r="AW292" t="b">
        <f>+P292&gt;=T292</f>
        <v>1</v>
      </c>
    </row>
    <row r="293" spans="1:53" ht="12.75" customHeight="1" x14ac:dyDescent="0.2">
      <c r="B293" s="79">
        <v>6118</v>
      </c>
      <c r="C293" s="1"/>
      <c r="D293" s="32" t="s">
        <v>281</v>
      </c>
      <c r="E293" s="47" t="str">
        <f>VLOOKUP(B293,[1]Análisis!$B$3:$F$2141,5,FALSE)</f>
        <v>Key</v>
      </c>
      <c r="F293" s="3">
        <v>56</v>
      </c>
      <c r="G293" s="3">
        <v>42</v>
      </c>
      <c r="H293" s="3">
        <v>56</v>
      </c>
      <c r="I293" s="3">
        <v>22</v>
      </c>
      <c r="J293" s="3">
        <f>VLOOKUP(B293,'Vta + Mov 80'!$A$3:$B$703,2,FALSE)</f>
        <v>31</v>
      </c>
      <c r="K293" s="3">
        <v>43</v>
      </c>
      <c r="L293" s="3">
        <f>VLOOKUP(B293,'Vta + Mov 80'!$A$3:$D$703,4,FALSE)</f>
        <v>38</v>
      </c>
      <c r="M293" s="7">
        <f>+AVERAGE(F293:K293)</f>
        <v>41.666666666666664</v>
      </c>
      <c r="N293" s="62">
        <f>+COUNTIF(F293:K293,"&gt;0")</f>
        <v>6</v>
      </c>
      <c r="O293" s="62" t="str">
        <f>+IF(N293&gt;=6,"A",IF(N293&gt;=5,"B",IF(N293&gt;=4,"C","F")))</f>
        <v>A</v>
      </c>
      <c r="P293" s="7">
        <v>23</v>
      </c>
      <c r="Q293" s="2">
        <v>12</v>
      </c>
      <c r="R293" s="2">
        <v>0</v>
      </c>
      <c r="S293" s="2">
        <v>0</v>
      </c>
      <c r="T293" s="2">
        <f>+IF(S293&gt;R293,S293,R293)</f>
        <v>0</v>
      </c>
      <c r="U293" s="2" t="e">
        <f>+((P293-T293)/#REF!)*30</f>
        <v>#REF!</v>
      </c>
      <c r="V293" s="2" t="e">
        <f>+((P293-T293+Q293)/#REF!)*30</f>
        <v>#REF!</v>
      </c>
      <c r="W293" s="2">
        <v>0</v>
      </c>
      <c r="X293" s="9"/>
      <c r="Y293" s="11">
        <f>+((P293-T293+Q293+X293)/M293)*30</f>
        <v>25.200000000000003</v>
      </c>
      <c r="Z293" s="5">
        <v>4</v>
      </c>
      <c r="AA293" s="46"/>
      <c r="AB293" s="74">
        <f>VLOOKUP(B293,[2]Hoja1!$A$2:$C$9041,3,FALSE)</f>
        <v>73.260000000000005</v>
      </c>
      <c r="AC293" s="76">
        <f>VLOOKUP(B293,'[3]listado de producto'!$A$7:$F$7046,6,FALSE)</f>
        <v>8</v>
      </c>
      <c r="AG293" s="58">
        <v>15</v>
      </c>
      <c r="AH293" s="48">
        <f>+P293*AG293</f>
        <v>345</v>
      </c>
      <c r="AI293" s="48" t="e">
        <f>+AG293*#REF!</f>
        <v>#REF!</v>
      </c>
      <c r="AK293" s="44" t="e">
        <f>+IF(OR(#REF!="A",#REF!="B",#REF!="C",O293="A",O293="B",O293="C"),_xlfn.CEILING.PRECISE(#REF!*0.5,Z293),"0")</f>
        <v>#REF!</v>
      </c>
      <c r="AL293" t="e">
        <f>+AK293*AG293</f>
        <v>#REF!</v>
      </c>
      <c r="AM293" s="51" t="e">
        <f>+IF(OR(#REF!="A",#REF!="B",#REF!="C",O293="A",O293="B",O293="C"),_xlfn.CEILING.PRECISE(#REF!*0.7,Z293),"0")</f>
        <v>#REF!</v>
      </c>
      <c r="AN293" s="48" t="e">
        <f>+AM293*AG293</f>
        <v>#REF!</v>
      </c>
      <c r="AO293" s="44" t="e">
        <f>+IF(OR(#REF!="A",#REF!="B",#REF!="C",O293="A",O293="B",O293="C"),_xlfn.CEILING.PRECISE(#REF!*1,Z293),"0")</f>
        <v>#REF!</v>
      </c>
      <c r="AP293" s="48" t="e">
        <f>+AO293*$AG293</f>
        <v>#REF!</v>
      </c>
      <c r="AQ293" s="48" t="e">
        <f>+IF(OR(#REF!="A",#REF!="B",#REF!="C",O293="A",O293="B",O293="C"),_xlfn.CEILING.PRECISE(#REF!*1.33,Z293),"0")</f>
        <v>#REF!</v>
      </c>
      <c r="AR293" s="48" t="e">
        <f>+AQ293*$AG293</f>
        <v>#REF!</v>
      </c>
      <c r="AS293" s="48" t="e">
        <f>+#REF!*AG293</f>
        <v>#REF!</v>
      </c>
      <c r="AU293" s="52" t="e">
        <f>+AT293*#REF!</f>
        <v>#REF!</v>
      </c>
      <c r="AV293" s="52">
        <f>+AT293*M293</f>
        <v>0</v>
      </c>
      <c r="AW293" t="b">
        <f>+P293&gt;=T293</f>
        <v>1</v>
      </c>
      <c r="AZ293" s="49">
        <f>VLOOKUP(B293,'[4]OrdenCompra (51)'!$A$2:$K$78,11,FALSE)</f>
        <v>12</v>
      </c>
    </row>
    <row r="294" spans="1:53" ht="12.75" customHeight="1" x14ac:dyDescent="0.2">
      <c r="A294" s="53" t="s">
        <v>579</v>
      </c>
      <c r="B294" s="79">
        <v>70102</v>
      </c>
      <c r="C294" s="1"/>
      <c r="D294" s="32" t="s">
        <v>395</v>
      </c>
      <c r="E294" s="47" t="str">
        <f>VLOOKUP(B294,[1]Análisis!$B$3:$F$2141,5,FALSE)</f>
        <v>Key</v>
      </c>
      <c r="F294" s="3">
        <v>1</v>
      </c>
      <c r="G294" s="3">
        <v>4</v>
      </c>
      <c r="H294" s="3">
        <v>0</v>
      </c>
      <c r="I294" s="3">
        <v>3</v>
      </c>
      <c r="J294" s="3">
        <f>VLOOKUP(B294,'Vta + Mov 80'!$A$3:$B$703,2,FALSE)</f>
        <v>1</v>
      </c>
      <c r="K294" s="3">
        <v>3</v>
      </c>
      <c r="L294" s="3">
        <f>VLOOKUP(B294,'Vta + Mov 80'!$A$3:$D$703,4,FALSE)</f>
        <v>0</v>
      </c>
      <c r="M294" s="7">
        <f>+AVERAGE(F294:K294)</f>
        <v>2</v>
      </c>
      <c r="N294" s="62">
        <f>+COUNTIF(F294:K294,"&gt;0")</f>
        <v>5</v>
      </c>
      <c r="O294" s="62" t="str">
        <f>+IF(N294&gt;=6,"A",IF(N294&gt;=5,"B",IF(N294&gt;=4,"C","F")))</f>
        <v>B</v>
      </c>
      <c r="P294" s="7">
        <v>2</v>
      </c>
      <c r="Q294" s="2">
        <v>3</v>
      </c>
      <c r="R294" s="2">
        <v>2</v>
      </c>
      <c r="S294" s="2">
        <v>3</v>
      </c>
      <c r="T294" s="2">
        <f>+IF(S294&gt;R294,S294,R294)</f>
        <v>3</v>
      </c>
      <c r="U294" s="2" t="e">
        <f>+((P294-T294)/#REF!)*30</f>
        <v>#REF!</v>
      </c>
      <c r="V294" s="2" t="e">
        <f>+((P294-T294+Q294)/#REF!)*30</f>
        <v>#REF!</v>
      </c>
      <c r="W294" s="2">
        <v>0</v>
      </c>
      <c r="X294" s="9"/>
      <c r="Y294" s="11">
        <f>+((P294-T294+Q294+X294)/M294)*30</f>
        <v>30</v>
      </c>
      <c r="Z294" s="5">
        <v>1</v>
      </c>
      <c r="AA294" s="46"/>
      <c r="AB294" s="74">
        <f>VLOOKUP(B294,[2]Hoja1!$A$2:$C$9041,3,FALSE)</f>
        <v>275.58999999999997</v>
      </c>
      <c r="AC294" s="76">
        <f>VLOOKUP(B294,'[3]listado de producto'!$A$7:$F$7046,6,FALSE)</f>
        <v>8</v>
      </c>
      <c r="AG294" s="58">
        <v>12.39</v>
      </c>
      <c r="AH294" s="48">
        <f>+P294*AG294</f>
        <v>24.78</v>
      </c>
      <c r="AI294" s="48" t="e">
        <f>+AG294*#REF!</f>
        <v>#REF!</v>
      </c>
      <c r="AK294" s="44" t="e">
        <f>+IF(OR(#REF!="A",#REF!="B",#REF!="C",O294="A",O294="B",O294="C"),_xlfn.CEILING.PRECISE(#REF!*0.5,Z294),"0")</f>
        <v>#REF!</v>
      </c>
      <c r="AL294" t="e">
        <f>+AK294*AG294</f>
        <v>#REF!</v>
      </c>
      <c r="AM294" s="51" t="e">
        <f>+IF(OR(#REF!="A",#REF!="B",#REF!="C",O294="A",O294="B",O294="C"),_xlfn.CEILING.PRECISE(#REF!*0.7,Z294),"0")</f>
        <v>#REF!</v>
      </c>
      <c r="AN294" s="48" t="e">
        <f>+AM294*AG294</f>
        <v>#REF!</v>
      </c>
      <c r="AO294" s="44" t="e">
        <f>+IF(OR(#REF!="A",#REF!="B",#REF!="C",O294="A",O294="B",O294="C"),_xlfn.CEILING.PRECISE(#REF!*1,Z294),"0")</f>
        <v>#REF!</v>
      </c>
      <c r="AP294" s="48" t="e">
        <f>+AO294*$AG294</f>
        <v>#REF!</v>
      </c>
      <c r="AQ294" s="48" t="e">
        <f>+IF(OR(#REF!="A",#REF!="B",#REF!="C",O294="A",O294="B",O294="C"),_xlfn.CEILING.PRECISE(#REF!*1.33,Z294),"0")</f>
        <v>#REF!</v>
      </c>
      <c r="AR294" s="48" t="e">
        <f>+AQ294*$AG294</f>
        <v>#REF!</v>
      </c>
      <c r="AS294" s="48" t="e">
        <f>+#REF!*AG294</f>
        <v>#REF!</v>
      </c>
      <c r="AU294" s="52"/>
      <c r="AV294" s="52"/>
      <c r="AZ294" s="49">
        <f>VLOOKUP(B294,'[4]OrdenCompra (51)'!$A$2:$K$78,11,FALSE)</f>
        <v>3</v>
      </c>
    </row>
    <row r="295" spans="1:53" ht="12.75" customHeight="1" x14ac:dyDescent="0.2">
      <c r="B295" s="79">
        <v>577</v>
      </c>
      <c r="C295" s="1"/>
      <c r="D295" s="32" t="s">
        <v>51</v>
      </c>
      <c r="E295" s="47" t="str">
        <f>VLOOKUP(B295,[1]Análisis!$B$3:$F$2141,5,FALSE)</f>
        <v>Key</v>
      </c>
      <c r="F295" s="3">
        <v>60</v>
      </c>
      <c r="G295" s="3">
        <v>24</v>
      </c>
      <c r="H295" s="3">
        <v>65</v>
      </c>
      <c r="I295" s="3">
        <v>50</v>
      </c>
      <c r="J295" s="3">
        <f>VLOOKUP(B295,'Vta + Mov 80'!$A$3:$B$703,2,FALSE)</f>
        <v>69</v>
      </c>
      <c r="K295" s="3">
        <v>46</v>
      </c>
      <c r="L295" s="3">
        <f>VLOOKUP(B295,'Vta + Mov 80'!$A$3:$D$703,4,FALSE)</f>
        <v>14</v>
      </c>
      <c r="M295" s="7">
        <f>+AVERAGE(F295:K295)</f>
        <v>52.333333333333336</v>
      </c>
      <c r="N295" s="62">
        <f>+COUNTIF(F295:K295,"&gt;0")</f>
        <v>6</v>
      </c>
      <c r="O295" s="62" t="str">
        <f>+IF(N295&gt;=6,"A",IF(N295&gt;=5,"B",IF(N295&gt;=4,"C","F")))</f>
        <v>A</v>
      </c>
      <c r="P295" s="7">
        <v>46</v>
      </c>
      <c r="Q295" s="2">
        <v>0</v>
      </c>
      <c r="R295" s="2">
        <v>2</v>
      </c>
      <c r="S295" s="2">
        <v>2</v>
      </c>
      <c r="T295" s="2">
        <f>+IF(S295&gt;R295,S295,R295)</f>
        <v>2</v>
      </c>
      <c r="U295" s="2" t="e">
        <f>+((P295-T295)/#REF!)*30</f>
        <v>#REF!</v>
      </c>
      <c r="V295" s="2" t="e">
        <f>+((P295-T295+Q295)/#REF!)*30</f>
        <v>#REF!</v>
      </c>
      <c r="W295" s="2">
        <v>0</v>
      </c>
      <c r="X295" s="9"/>
      <c r="Y295" s="11">
        <f>+((P295-T295+Q295+X295)/M295)*30</f>
        <v>25.222929936305729</v>
      </c>
      <c r="Z295" s="5">
        <v>12</v>
      </c>
      <c r="AA295" s="80"/>
      <c r="AB295" s="74">
        <f>VLOOKUP(B295,[2]Hoja1!$A$2:$C$9041,3,FALSE)</f>
        <v>65.42</v>
      </c>
      <c r="AC295" s="76">
        <f>VLOOKUP(B295,'[3]listado de producto'!$A$7:$F$7046,6,FALSE)</f>
        <v>21</v>
      </c>
      <c r="AE295" t="s">
        <v>569</v>
      </c>
      <c r="AG295" s="58">
        <v>0.33000001311302202</v>
      </c>
      <c r="AH295" s="48">
        <f>+P295*AG295</f>
        <v>15.180000603199012</v>
      </c>
      <c r="AI295" s="48" t="e">
        <f>+AG295*#REF!</f>
        <v>#REF!</v>
      </c>
      <c r="AK295" s="44" t="e">
        <f>+IF(OR(#REF!="A",#REF!="B",#REF!="C",O295="A",O295="B",O295="C"),_xlfn.CEILING.PRECISE(#REF!*0.5,Z295),"0")</f>
        <v>#REF!</v>
      </c>
      <c r="AL295" t="e">
        <f>+AK295*AG295</f>
        <v>#REF!</v>
      </c>
      <c r="AM295" s="51" t="e">
        <f>+IF(OR(#REF!="A",#REF!="B",#REF!="C",O295="A",O295="B",O295="C"),_xlfn.CEILING.PRECISE(#REF!*0.7,Z295),"0")</f>
        <v>#REF!</v>
      </c>
      <c r="AN295" s="48" t="e">
        <f>+AM295*AG295</f>
        <v>#REF!</v>
      </c>
      <c r="AO295" s="44" t="e">
        <f>+IF(OR(#REF!="A",#REF!="B",#REF!="C",O295="A",O295="B",O295="C"),_xlfn.CEILING.PRECISE(#REF!*1,Z295),"0")</f>
        <v>#REF!</v>
      </c>
      <c r="AP295" s="48" t="e">
        <f>+AO295*$AG295</f>
        <v>#REF!</v>
      </c>
      <c r="AQ295" s="48" t="e">
        <f>+IF(OR(#REF!="A",#REF!="B",#REF!="C",O295="A",O295="B",O295="C"),_xlfn.CEILING.PRECISE(#REF!*1.33,Z295),"0")</f>
        <v>#REF!</v>
      </c>
      <c r="AR295" s="48" t="e">
        <f>+AQ295*$AG295</f>
        <v>#REF!</v>
      </c>
      <c r="AS295" s="48" t="e">
        <f>+#REF!*AG295</f>
        <v>#REF!</v>
      </c>
      <c r="AU295" s="52" t="e">
        <f>+AT295*#REF!</f>
        <v>#REF!</v>
      </c>
      <c r="AV295" s="52">
        <f>+AT295*M295</f>
        <v>0</v>
      </c>
      <c r="AW295" t="b">
        <f>+P295&gt;=T295</f>
        <v>1</v>
      </c>
      <c r="AZ295" s="78"/>
    </row>
    <row r="296" spans="1:53" ht="12.75" customHeight="1" x14ac:dyDescent="0.2">
      <c r="B296" s="79">
        <v>1631</v>
      </c>
      <c r="C296" s="1"/>
      <c r="D296" s="32" t="s">
        <v>95</v>
      </c>
      <c r="E296" s="47" t="str">
        <f>VLOOKUP(B296,[1]Análisis!$B$3:$F$2141,5,FALSE)</f>
        <v>Key</v>
      </c>
      <c r="F296" s="3">
        <v>55</v>
      </c>
      <c r="G296" s="3">
        <v>118</v>
      </c>
      <c r="H296" s="3">
        <v>59</v>
      </c>
      <c r="I296" s="3">
        <v>13</v>
      </c>
      <c r="J296" s="3">
        <f>VLOOKUP(B296,'Vta + Mov 80'!$A$3:$B$703,2,FALSE)</f>
        <v>104</v>
      </c>
      <c r="K296" s="3">
        <v>200</v>
      </c>
      <c r="L296" s="3">
        <f>VLOOKUP(B296,'Vta + Mov 80'!$A$3:$D$703,4,FALSE)</f>
        <v>51</v>
      </c>
      <c r="M296" s="7">
        <f>+AVERAGE(F296:K296)</f>
        <v>91.5</v>
      </c>
      <c r="N296" s="62">
        <f>+COUNTIF(F296:K296,"&gt;0")</f>
        <v>6</v>
      </c>
      <c r="O296" s="62" t="str">
        <f>+IF(N296&gt;=6,"A",IF(N296&gt;=5,"B",IF(N296&gt;=4,"C","F")))</f>
        <v>A</v>
      </c>
      <c r="P296" s="7">
        <v>65</v>
      </c>
      <c r="Q296" s="2">
        <v>12</v>
      </c>
      <c r="R296" s="2">
        <v>0</v>
      </c>
      <c r="S296" s="2">
        <v>0</v>
      </c>
      <c r="T296" s="2">
        <f>+IF(S296&gt;R296,S296,R296)</f>
        <v>0</v>
      </c>
      <c r="U296" s="2" t="e">
        <f>+((P296-T296)/#REF!)*30</f>
        <v>#REF!</v>
      </c>
      <c r="V296" s="2" t="e">
        <f>+((P296-T296+Q296)/#REF!)*30</f>
        <v>#REF!</v>
      </c>
      <c r="W296" s="2">
        <v>0</v>
      </c>
      <c r="X296" s="9"/>
      <c r="Y296" s="11">
        <f>+((P296-T296+Q296+X296)/M296)*30</f>
        <v>25.245901639344265</v>
      </c>
      <c r="Z296" s="5">
        <v>12</v>
      </c>
      <c r="AA296" s="83"/>
      <c r="AB296" s="74">
        <f>VLOOKUP(B296,[2]Hoja1!$A$2:$C$9041,3,FALSE)</f>
        <v>73.989999999999995</v>
      </c>
      <c r="AC296" s="76">
        <f>VLOOKUP(B296,'[3]listado de producto'!$A$7:$F$7046,6,FALSE)</f>
        <v>8</v>
      </c>
      <c r="AG296" s="58">
        <v>73.989999999999995</v>
      </c>
      <c r="AH296" s="48">
        <f>+P296*AG296</f>
        <v>4809.3499999999995</v>
      </c>
      <c r="AI296" s="48" t="e">
        <f>+AG296*#REF!</f>
        <v>#REF!</v>
      </c>
      <c r="AK296" s="44" t="e">
        <f>+IF(OR(#REF!="A",#REF!="B",#REF!="C",O296="A",O296="B",O296="C"),_xlfn.CEILING.PRECISE(#REF!*0.5,Z296),"0")</f>
        <v>#REF!</v>
      </c>
      <c r="AL296" t="e">
        <f>+AK296*AG296</f>
        <v>#REF!</v>
      </c>
      <c r="AM296" s="51" t="e">
        <f>+IF(OR(#REF!="A",#REF!="B",#REF!="C",O296="A",O296="B",O296="C"),_xlfn.CEILING.PRECISE(#REF!*0.7,Z296),"0")</f>
        <v>#REF!</v>
      </c>
      <c r="AN296" s="48" t="e">
        <f>+AM296*AG296</f>
        <v>#REF!</v>
      </c>
      <c r="AO296" s="44" t="e">
        <f>+IF(OR(#REF!="A",#REF!="B",#REF!="C",O296="A",O296="B",O296="C"),_xlfn.CEILING.PRECISE(#REF!*1,Z296),"0")</f>
        <v>#REF!</v>
      </c>
      <c r="AP296" s="48" t="e">
        <f>+AO296*$AG296</f>
        <v>#REF!</v>
      </c>
      <c r="AQ296" s="48" t="e">
        <f>+IF(OR(#REF!="A",#REF!="B",#REF!="C",O296="A",O296="B",O296="C"),_xlfn.CEILING.PRECISE(#REF!*1.33,Z296),"0")</f>
        <v>#REF!</v>
      </c>
      <c r="AR296" s="48" t="e">
        <f>+AQ296*$AG296</f>
        <v>#REF!</v>
      </c>
      <c r="AS296" s="48" t="e">
        <f>+#REF!*AG296</f>
        <v>#REF!</v>
      </c>
      <c r="AU296" s="52" t="e">
        <f>+AT296*#REF!</f>
        <v>#REF!</v>
      </c>
      <c r="AV296" s="52">
        <f>+AT296*M296</f>
        <v>0</v>
      </c>
      <c r="AW296" t="b">
        <f>+P296&gt;=T296</f>
        <v>1</v>
      </c>
      <c r="AZ296" s="49">
        <f>VLOOKUP(B296,'[4]OrdenCompra (51)'!$A$2:$K$78,11,FALSE)</f>
        <v>12</v>
      </c>
    </row>
    <row r="297" spans="1:53" ht="12.75" customHeight="1" x14ac:dyDescent="0.2">
      <c r="B297" s="79">
        <v>1364</v>
      </c>
      <c r="C297" s="1"/>
      <c r="D297" s="32" t="s">
        <v>81</v>
      </c>
      <c r="E297" s="47" t="str">
        <f>VLOOKUP(B297,[1]Análisis!$B$3:$F$2141,5,FALSE)</f>
        <v>Key</v>
      </c>
      <c r="F297" s="3">
        <v>83</v>
      </c>
      <c r="G297" s="3">
        <v>46</v>
      </c>
      <c r="H297" s="3">
        <v>73</v>
      </c>
      <c r="I297" s="3">
        <v>42</v>
      </c>
      <c r="J297" s="3">
        <f>VLOOKUP(B297,'Vta + Mov 80'!$A$3:$B$703,2,FALSE)</f>
        <v>57</v>
      </c>
      <c r="K297" s="3">
        <v>62</v>
      </c>
      <c r="L297" s="3">
        <f>VLOOKUP(B297,'Vta + Mov 80'!$A$3:$D$703,4,FALSE)</f>
        <v>28</v>
      </c>
      <c r="M297" s="7">
        <f>+AVERAGE(F297:K297)</f>
        <v>60.5</v>
      </c>
      <c r="N297" s="62">
        <f>+COUNTIF(F297:K297,"&gt;0")</f>
        <v>6</v>
      </c>
      <c r="O297" s="62" t="str">
        <f>+IF(N297&gt;=6,"A",IF(N297&gt;=5,"B",IF(N297&gt;=4,"C","F")))</f>
        <v>A</v>
      </c>
      <c r="P297" s="7">
        <v>54</v>
      </c>
      <c r="Q297" s="2">
        <v>24</v>
      </c>
      <c r="R297" s="2">
        <v>27</v>
      </c>
      <c r="S297" s="2">
        <v>27</v>
      </c>
      <c r="T297" s="2">
        <f>+IF(S297&gt;R297,S297,R297)</f>
        <v>27</v>
      </c>
      <c r="U297" s="2" t="e">
        <f>+((P297-T297)/#REF!)*30</f>
        <v>#REF!</v>
      </c>
      <c r="V297" s="2" t="e">
        <f>+((P297-T297+Q297)/#REF!)*30</f>
        <v>#REF!</v>
      </c>
      <c r="W297" s="2">
        <v>0</v>
      </c>
      <c r="X297" s="9"/>
      <c r="Y297" s="11">
        <f>+((P297-T297+Q297+X297)/M297)*30</f>
        <v>25.289256198347108</v>
      </c>
      <c r="Z297" s="5">
        <v>1</v>
      </c>
      <c r="AA297" s="46"/>
      <c r="AB297" s="74">
        <f>VLOOKUP(B297,[2]Hoja1!$A$2:$C$9041,3,FALSE)</f>
        <v>453.51</v>
      </c>
      <c r="AC297" s="76">
        <f>VLOOKUP(B297,'[3]listado de producto'!$A$7:$F$7046,6,FALSE)</f>
        <v>8</v>
      </c>
      <c r="AG297" s="58">
        <v>654.19000000000005</v>
      </c>
      <c r="AH297" s="48">
        <f>+P297*AG297</f>
        <v>35326.26</v>
      </c>
      <c r="AI297" s="48" t="e">
        <f>+AG297*#REF!</f>
        <v>#REF!</v>
      </c>
      <c r="AK297" s="44" t="e">
        <f>+IF(OR(#REF!="A",#REF!="B",#REF!="C",O297="A",O297="B",O297="C"),_xlfn.CEILING.PRECISE(#REF!*0.5,Z297),"0")</f>
        <v>#REF!</v>
      </c>
      <c r="AL297" t="e">
        <f>+AK297*AG297</f>
        <v>#REF!</v>
      </c>
      <c r="AM297" s="51" t="e">
        <f>+IF(OR(#REF!="A",#REF!="B",#REF!="C",O297="A",O297="B",O297="C"),_xlfn.CEILING.PRECISE(#REF!*0.7,Z297),"0")</f>
        <v>#REF!</v>
      </c>
      <c r="AN297" s="48" t="e">
        <f>+AM297*AG297</f>
        <v>#REF!</v>
      </c>
      <c r="AO297" s="44" t="e">
        <f>+IF(OR(#REF!="A",#REF!="B",#REF!="C",O297="A",O297="B",O297="C"),_xlfn.CEILING.PRECISE(#REF!*1,Z297),"0")</f>
        <v>#REF!</v>
      </c>
      <c r="AP297" s="48" t="e">
        <f>+AO297*$AG297</f>
        <v>#REF!</v>
      </c>
      <c r="AQ297" s="48" t="e">
        <f>+IF(OR(#REF!="A",#REF!="B",#REF!="C",O297="A",O297="B",O297="C"),_xlfn.CEILING.PRECISE(#REF!*1.33,Z297),"0")</f>
        <v>#REF!</v>
      </c>
      <c r="AR297" s="48" t="e">
        <f>+AQ297*$AG297</f>
        <v>#REF!</v>
      </c>
      <c r="AS297" s="48" t="e">
        <f>+#REF!*AG297</f>
        <v>#REF!</v>
      </c>
      <c r="AU297" s="52" t="e">
        <f>+AT297*#REF!</f>
        <v>#REF!</v>
      </c>
      <c r="AV297" s="52">
        <f>+AT297*M297</f>
        <v>0</v>
      </c>
      <c r="AW297" t="b">
        <f>+P297&gt;=T297</f>
        <v>1</v>
      </c>
      <c r="AZ297" s="49">
        <f>VLOOKUP(B297,'[4]OrdenCompra (51)'!$A$2:$K$78,11,FALSE)</f>
        <v>33</v>
      </c>
    </row>
    <row r="298" spans="1:53" ht="12.75" customHeight="1" x14ac:dyDescent="0.2">
      <c r="B298" s="79">
        <v>618</v>
      </c>
      <c r="C298" s="1"/>
      <c r="D298" s="32" t="s">
        <v>53</v>
      </c>
      <c r="E298" s="47" t="str">
        <f>VLOOKUP(B298,[1]Análisis!$B$3:$F$2141,5,FALSE)</f>
        <v>Key</v>
      </c>
      <c r="F298" s="3">
        <v>51</v>
      </c>
      <c r="G298" s="3">
        <v>77</v>
      </c>
      <c r="H298" s="3">
        <v>70</v>
      </c>
      <c r="I298" s="3">
        <v>39</v>
      </c>
      <c r="J298" s="3">
        <f>VLOOKUP(B298,'Vta + Mov 80'!$A$3:$B$703,2,FALSE)</f>
        <v>94</v>
      </c>
      <c r="K298" s="3">
        <v>86</v>
      </c>
      <c r="L298" s="3">
        <f>VLOOKUP(B298,'Vta + Mov 80'!$A$3:$D$703,4,FALSE)</f>
        <v>15</v>
      </c>
      <c r="M298" s="7">
        <f>+AVERAGE(F298:K298)</f>
        <v>69.5</v>
      </c>
      <c r="N298" s="62">
        <f>+COUNTIF(F298:K298,"&gt;0")</f>
        <v>6</v>
      </c>
      <c r="O298" s="62" t="str">
        <f>+IF(N298&gt;=6,"A",IF(N298&gt;=5,"B",IF(N298&gt;=4,"C","F")))</f>
        <v>A</v>
      </c>
      <c r="P298" s="7">
        <v>64</v>
      </c>
      <c r="Q298" s="2">
        <v>16</v>
      </c>
      <c r="R298" s="2">
        <v>21</v>
      </c>
      <c r="S298" s="2">
        <v>21</v>
      </c>
      <c r="T298" s="2">
        <f>+IF(S298&gt;R298,S298,R298)</f>
        <v>21</v>
      </c>
      <c r="U298" s="2" t="e">
        <f>+((P298-T298)/#REF!)*30</f>
        <v>#REF!</v>
      </c>
      <c r="V298" s="2" t="e">
        <f>+((P298-T298+Q298)/#REF!)*30</f>
        <v>#REF!</v>
      </c>
      <c r="W298" s="2">
        <v>0</v>
      </c>
      <c r="X298" s="14"/>
      <c r="Y298" s="11">
        <f>+((P298-T298+Q298+X298)/M298)*30</f>
        <v>25.467625899280577</v>
      </c>
      <c r="Z298" s="5">
        <v>4</v>
      </c>
      <c r="AA298" s="83"/>
      <c r="AB298" s="74">
        <f>VLOOKUP(B298,[2]Hoja1!$A$2:$C$9041,3,FALSE)</f>
        <v>55.47</v>
      </c>
      <c r="AC298" s="76">
        <f>VLOOKUP(B298,'[3]listado de producto'!$A$7:$F$7046,6,FALSE)</f>
        <v>8</v>
      </c>
      <c r="AF298" s="42"/>
      <c r="AG298" s="58">
        <v>35.479999999999997</v>
      </c>
      <c r="AH298" s="48">
        <f>+P298*AG298</f>
        <v>2270.7199999999998</v>
      </c>
      <c r="AI298" s="48" t="e">
        <f>+AG298*#REF!</f>
        <v>#REF!</v>
      </c>
      <c r="AK298" s="44" t="e">
        <f>+IF(OR(#REF!="A",#REF!="B",#REF!="C",O298="A",O298="B",O298="C"),_xlfn.CEILING.PRECISE(#REF!*0.5,Z298),"0")</f>
        <v>#REF!</v>
      </c>
      <c r="AL298" t="e">
        <f>+AK298*AG298</f>
        <v>#REF!</v>
      </c>
      <c r="AM298" s="51" t="e">
        <f>+IF(OR(#REF!="A",#REF!="B",#REF!="C",O298="A",O298="B",O298="C"),_xlfn.CEILING.PRECISE(#REF!*0.7,Z298),"0")</f>
        <v>#REF!</v>
      </c>
      <c r="AN298" s="48" t="e">
        <f>+AM298*AG298</f>
        <v>#REF!</v>
      </c>
      <c r="AO298" s="44" t="e">
        <f>+IF(OR(#REF!="A",#REF!="B",#REF!="C",O298="A",O298="B",O298="C"),_xlfn.CEILING.PRECISE(#REF!*1,Z298),"0")</f>
        <v>#REF!</v>
      </c>
      <c r="AP298" s="48" t="e">
        <f>+AO298*$AG298</f>
        <v>#REF!</v>
      </c>
      <c r="AQ298" s="48" t="e">
        <f>+IF(OR(#REF!="A",#REF!="B",#REF!="C",O298="A",O298="B",O298="C"),_xlfn.CEILING.PRECISE(#REF!*1.33,Z298),"0")</f>
        <v>#REF!</v>
      </c>
      <c r="AR298" s="48" t="e">
        <f>+AQ298*$AG298</f>
        <v>#REF!</v>
      </c>
      <c r="AS298" s="48" t="e">
        <f>+#REF!*AG298</f>
        <v>#REF!</v>
      </c>
      <c r="AU298" s="52"/>
      <c r="AV298" s="52"/>
      <c r="AX298" s="78">
        <f>X298*AB298</f>
        <v>0</v>
      </c>
      <c r="AZ298" s="49">
        <f>VLOOKUP(B298,'[4]OrdenCompra (51)'!$A$2:$K$78,11,FALSE)</f>
        <v>16</v>
      </c>
    </row>
    <row r="299" spans="1:53" ht="12.75" customHeight="1" x14ac:dyDescent="0.2">
      <c r="B299" s="79">
        <v>173</v>
      </c>
      <c r="C299" s="1"/>
      <c r="D299" s="32" t="s">
        <v>21</v>
      </c>
      <c r="E299" s="47" t="str">
        <f>VLOOKUP(B299,[1]Análisis!$B$3:$F$2141,5,FALSE)</f>
        <v>Key</v>
      </c>
      <c r="F299" s="3">
        <v>137</v>
      </c>
      <c r="G299" s="3">
        <v>98</v>
      </c>
      <c r="H299" s="3">
        <v>152</v>
      </c>
      <c r="I299" s="3">
        <v>114</v>
      </c>
      <c r="J299" s="3">
        <f>VLOOKUP(B299,'Vta + Mov 80'!$A$3:$B$703,2,FALSE)</f>
        <v>187</v>
      </c>
      <c r="K299" s="3">
        <v>148</v>
      </c>
      <c r="L299" s="3">
        <f>VLOOKUP(B299,'Vta + Mov 80'!$A$3:$D$703,4,FALSE)</f>
        <v>31</v>
      </c>
      <c r="M299" s="7">
        <f>+AVERAGE(F299:K299)</f>
        <v>139.33333333333334</v>
      </c>
      <c r="N299" s="62">
        <f>+COUNTIF(F299:K299,"&gt;0")</f>
        <v>6</v>
      </c>
      <c r="O299" s="62" t="str">
        <f>+IF(N299&gt;=6,"A",IF(N299&gt;=5,"B",IF(N299&gt;=4,"C","F")))</f>
        <v>A</v>
      </c>
      <c r="P299" s="7">
        <v>119</v>
      </c>
      <c r="Q299" s="2">
        <v>0</v>
      </c>
      <c r="R299" s="2">
        <v>0</v>
      </c>
      <c r="S299" s="2">
        <v>0</v>
      </c>
      <c r="T299" s="2">
        <f>+IF(S299&gt;R299,S299,R299)</f>
        <v>0</v>
      </c>
      <c r="U299" s="2" t="e">
        <f>+((P299-T299)/#REF!)*30</f>
        <v>#REF!</v>
      </c>
      <c r="V299" s="2" t="e">
        <f>+((P299-T299+Q299)/#REF!)*30</f>
        <v>#REF!</v>
      </c>
      <c r="W299" s="2">
        <v>0</v>
      </c>
      <c r="X299" s="9"/>
      <c r="Y299" s="11">
        <f>+((P299-T299+Q299+X299)/M299)*30</f>
        <v>25.62200956937799</v>
      </c>
      <c r="Z299" s="5">
        <v>4</v>
      </c>
      <c r="AA299" s="46"/>
      <c r="AB299" s="74">
        <f>VLOOKUP(B299,[2]Hoja1!$A$2:$C$9041,3,FALSE)</f>
        <v>83.8</v>
      </c>
      <c r="AC299" s="76">
        <f>VLOOKUP(B299,'[3]listado de producto'!$A$7:$F$7046,6,FALSE)</f>
        <v>8</v>
      </c>
      <c r="AG299" s="58">
        <v>269.510009765625</v>
      </c>
      <c r="AH299" s="48">
        <f>+P299*AG299</f>
        <v>32071.691162109375</v>
      </c>
      <c r="AI299" s="48" t="e">
        <f>+AG299*#REF!</f>
        <v>#REF!</v>
      </c>
      <c r="AK299" s="44" t="e">
        <f>+IF(OR(#REF!="A",#REF!="B",#REF!="C",O299="A",O299="B",O299="C"),_xlfn.CEILING.PRECISE(#REF!*0.5,Z299),"0")</f>
        <v>#REF!</v>
      </c>
      <c r="AL299" t="e">
        <f>+AK299*AG299</f>
        <v>#REF!</v>
      </c>
      <c r="AM299" s="51" t="e">
        <f>+IF(OR(#REF!="A",#REF!="B",#REF!="C",O299="A",O299="B",O299="C"),_xlfn.CEILING.PRECISE(#REF!*0.7,Z299),"0")</f>
        <v>#REF!</v>
      </c>
      <c r="AN299" s="48" t="e">
        <f>+AM299*AG299</f>
        <v>#REF!</v>
      </c>
      <c r="AO299" s="44" t="e">
        <f>+IF(OR(#REF!="A",#REF!="B",#REF!="C",O299="A",O299="B",O299="C"),_xlfn.CEILING.PRECISE(#REF!*1,Z299),"0")</f>
        <v>#REF!</v>
      </c>
      <c r="AP299" s="48" t="e">
        <f>+AO299*$AG299</f>
        <v>#REF!</v>
      </c>
      <c r="AQ299" s="48" t="e">
        <f>+IF(OR(#REF!="A",#REF!="B",#REF!="C",O299="A",O299="B",O299="C"),_xlfn.CEILING.PRECISE(#REF!*1.33,Z299),"0")</f>
        <v>#REF!</v>
      </c>
      <c r="AR299" s="48" t="e">
        <f>+AQ299*$AG299</f>
        <v>#REF!</v>
      </c>
      <c r="AS299" s="48" t="e">
        <f>+#REF!*AG299</f>
        <v>#REF!</v>
      </c>
      <c r="AU299" s="52" t="e">
        <f>+AT299*#REF!</f>
        <v>#REF!</v>
      </c>
      <c r="AV299" s="52">
        <f>+AT299*M299</f>
        <v>0</v>
      </c>
      <c r="AW299" t="b">
        <f>+P299&gt;=T299</f>
        <v>1</v>
      </c>
    </row>
    <row r="300" spans="1:53" ht="12.75" customHeight="1" x14ac:dyDescent="0.2">
      <c r="B300" s="79">
        <v>6698</v>
      </c>
      <c r="C300" s="1"/>
      <c r="D300" s="32" t="s">
        <v>320</v>
      </c>
      <c r="E300" s="47" t="str">
        <f>VLOOKUP(B300,[1]Análisis!$B$3:$F$2141,5,FALSE)</f>
        <v>Key</v>
      </c>
      <c r="F300" s="3">
        <v>5</v>
      </c>
      <c r="G300" s="3">
        <v>4</v>
      </c>
      <c r="H300" s="3">
        <v>6</v>
      </c>
      <c r="I300" s="3">
        <v>10</v>
      </c>
      <c r="J300" s="3">
        <f>VLOOKUP(B300,'Vta + Mov 80'!$A$3:$B$703,2,FALSE)</f>
        <v>13</v>
      </c>
      <c r="K300" s="3">
        <v>11</v>
      </c>
      <c r="L300" s="3">
        <f>VLOOKUP(B300,'Vta + Mov 80'!$A$3:$D$703,4,FALSE)</f>
        <v>5</v>
      </c>
      <c r="M300" s="7">
        <f>+AVERAGE(F300:K300)</f>
        <v>8.1666666666666661</v>
      </c>
      <c r="N300" s="62">
        <f>+COUNTIF(F300:K300,"&gt;0")</f>
        <v>6</v>
      </c>
      <c r="O300" s="62" t="str">
        <f>+IF(N300&gt;=6,"A",IF(N300&gt;=5,"B",IF(N300&gt;=4,"C","F")))</f>
        <v>A</v>
      </c>
      <c r="P300" s="7">
        <v>4</v>
      </c>
      <c r="Q300" s="2">
        <v>8</v>
      </c>
      <c r="R300" s="2">
        <v>4</v>
      </c>
      <c r="S300" s="2">
        <v>5</v>
      </c>
      <c r="T300" s="2">
        <f>+IF(S300&gt;R300,S300,R300)</f>
        <v>5</v>
      </c>
      <c r="U300" s="2" t="e">
        <f>+((P300-T300)/#REF!)*30</f>
        <v>#REF!</v>
      </c>
      <c r="V300" s="2" t="e">
        <f>+((P300-T300+Q300)/#REF!)*30</f>
        <v>#REF!</v>
      </c>
      <c r="W300" s="2">
        <v>0</v>
      </c>
      <c r="X300" s="9"/>
      <c r="Y300" s="11">
        <f>+((P300-T300+Q300+X300)/M300)*30</f>
        <v>25.714285714285715</v>
      </c>
      <c r="Z300" s="5">
        <v>4</v>
      </c>
      <c r="AA300" s="46"/>
      <c r="AB300" s="74">
        <f>VLOOKUP(B300,[2]Hoja1!$A$2:$C$9041,3,FALSE)</f>
        <v>49.12</v>
      </c>
      <c r="AC300" s="76">
        <f>VLOOKUP(B300,'[3]listado de producto'!$A$7:$F$7046,6,FALSE)</f>
        <v>21</v>
      </c>
      <c r="AG300" s="58">
        <v>19.819999694824201</v>
      </c>
      <c r="AH300" s="48">
        <f>+P300*AG300</f>
        <v>79.279998779296804</v>
      </c>
      <c r="AI300" s="48" t="e">
        <f>+AG300*#REF!</f>
        <v>#REF!</v>
      </c>
      <c r="AK300" s="44" t="e">
        <f>+IF(OR(#REF!="A",#REF!="B",#REF!="C",O300="A",O300="B",O300="C"),_xlfn.CEILING.PRECISE(#REF!*0.5,Z300),"0")</f>
        <v>#REF!</v>
      </c>
      <c r="AL300" t="e">
        <f>+AK300*AG300</f>
        <v>#REF!</v>
      </c>
      <c r="AM300" s="51" t="e">
        <f>+IF(OR(#REF!="A",#REF!="B",#REF!="C",O300="A",O300="B",O300="C"),_xlfn.CEILING.PRECISE(#REF!*0.7,Z300),"0")</f>
        <v>#REF!</v>
      </c>
      <c r="AN300" s="48" t="e">
        <f>+AM300*AG300</f>
        <v>#REF!</v>
      </c>
      <c r="AO300" s="44" t="e">
        <f>+IF(OR(#REF!="A",#REF!="B",#REF!="C",O300="A",O300="B",O300="C"),_xlfn.CEILING.PRECISE(#REF!*1,Z300),"0")</f>
        <v>#REF!</v>
      </c>
      <c r="AP300" s="48" t="e">
        <f>+AO300*$AG300</f>
        <v>#REF!</v>
      </c>
      <c r="AQ300" s="48" t="e">
        <f>+IF(OR(#REF!="A",#REF!="B",#REF!="C",O300="A",O300="B",O300="C"),_xlfn.CEILING.PRECISE(#REF!*1.33,Z300),"0")</f>
        <v>#REF!</v>
      </c>
      <c r="AR300" s="48" t="e">
        <f>+AQ300*$AG300</f>
        <v>#REF!</v>
      </c>
      <c r="AS300" s="48" t="e">
        <f>+#REF!*AG300</f>
        <v>#REF!</v>
      </c>
      <c r="AT300" s="58">
        <v>1</v>
      </c>
      <c r="AU300" s="52" t="e">
        <f>+AT300*#REF!</f>
        <v>#REF!</v>
      </c>
      <c r="AV300" s="52">
        <f>+AT300*M300</f>
        <v>8.1666666666666661</v>
      </c>
      <c r="AW300" t="b">
        <f>+P300&gt;=T300</f>
        <v>0</v>
      </c>
      <c r="AZ300" s="49">
        <f>VLOOKUP(B300,'[4]OrdenCompra (51)'!$A$2:$K$78,11,FALSE)</f>
        <v>8</v>
      </c>
    </row>
    <row r="301" spans="1:53" ht="12.75" customHeight="1" x14ac:dyDescent="0.2">
      <c r="B301" s="79">
        <v>70111</v>
      </c>
      <c r="C301" s="1"/>
      <c r="D301" s="32" t="s">
        <v>397</v>
      </c>
      <c r="E301" s="47" t="str">
        <f>VLOOKUP(B301,[1]Análisis!$B$3:$F$2141,5,FALSE)</f>
        <v>Key</v>
      </c>
      <c r="F301" s="3">
        <v>91</v>
      </c>
      <c r="G301" s="3">
        <v>80</v>
      </c>
      <c r="H301" s="3">
        <v>107</v>
      </c>
      <c r="I301" s="3">
        <v>65</v>
      </c>
      <c r="J301" s="3">
        <f>VLOOKUP(B301,'Vta + Mov 80'!$A$3:$B$703,2,FALSE)</f>
        <v>105</v>
      </c>
      <c r="K301" s="3">
        <v>91</v>
      </c>
      <c r="L301" s="3">
        <f>VLOOKUP(B301,'Vta + Mov 80'!$A$3:$D$703,4,FALSE)</f>
        <v>19</v>
      </c>
      <c r="M301" s="7">
        <f>+AVERAGE(F301:K301)</f>
        <v>89.833333333333329</v>
      </c>
      <c r="N301" s="62">
        <f>+COUNTIF(F301:K301,"&gt;0")</f>
        <v>6</v>
      </c>
      <c r="O301" s="62" t="str">
        <f>+IF(N301&gt;=6,"A",IF(N301&gt;=5,"B",IF(N301&gt;=4,"C","F")))</f>
        <v>A</v>
      </c>
      <c r="P301" s="7">
        <v>76</v>
      </c>
      <c r="Q301" s="2">
        <v>10</v>
      </c>
      <c r="R301" s="2">
        <v>9</v>
      </c>
      <c r="S301" s="2">
        <v>9</v>
      </c>
      <c r="T301" s="2">
        <f>+IF(S301&gt;R301,S301,R301)</f>
        <v>9</v>
      </c>
      <c r="U301" s="2" t="e">
        <f>+((P301-T301)/#REF!)*30</f>
        <v>#REF!</v>
      </c>
      <c r="V301" s="2" t="e">
        <f>+((P301-T301+Q301)/#REF!)*30</f>
        <v>#REF!</v>
      </c>
      <c r="W301" s="2">
        <v>0</v>
      </c>
      <c r="X301" s="9"/>
      <c r="Y301" s="11">
        <f>+((P301-T301+Q301+X301)/M301)*30</f>
        <v>25.714285714285715</v>
      </c>
      <c r="Z301" s="5">
        <v>1</v>
      </c>
      <c r="AA301" s="46"/>
      <c r="AB301" s="74">
        <f>VLOOKUP(B301,[2]Hoja1!$A$2:$C$9041,3,FALSE)</f>
        <v>148.61000000000001</v>
      </c>
      <c r="AC301" s="76">
        <f>VLOOKUP(B301,'[3]listado de producto'!$A$7:$F$7046,6,FALSE)</f>
        <v>8</v>
      </c>
      <c r="AG301" s="58">
        <v>1995.98</v>
      </c>
      <c r="AH301" s="48">
        <f>+P301*AG301</f>
        <v>151694.48000000001</v>
      </c>
      <c r="AI301" s="48" t="e">
        <f>+AG301*#REF!</f>
        <v>#REF!</v>
      </c>
      <c r="AK301" s="44" t="e">
        <f>+IF(OR(#REF!="A",#REF!="B",#REF!="C",O301="A",O301="B",O301="C"),_xlfn.CEILING.PRECISE(#REF!*0.5,Z301),"0")</f>
        <v>#REF!</v>
      </c>
      <c r="AL301" t="e">
        <f>+AK301*AG301</f>
        <v>#REF!</v>
      </c>
      <c r="AM301" s="51" t="e">
        <f>+IF(OR(#REF!="A",#REF!="B",#REF!="C",O301="A",O301="B",O301="C"),_xlfn.CEILING.PRECISE(#REF!*0.7,Z301),"0")</f>
        <v>#REF!</v>
      </c>
      <c r="AN301" s="48" t="e">
        <f>+AM301*AG301</f>
        <v>#REF!</v>
      </c>
      <c r="AO301" s="44" t="e">
        <f>+IF(OR(#REF!="A",#REF!="B",#REF!="C",O301="A",O301="B",O301="C"),_xlfn.CEILING.PRECISE(#REF!*1,Z301),"0")</f>
        <v>#REF!</v>
      </c>
      <c r="AP301" s="48" t="e">
        <f>+AO301*$AG301</f>
        <v>#REF!</v>
      </c>
      <c r="AQ301" s="48" t="e">
        <f>+IF(OR(#REF!="A",#REF!="B",#REF!="C",O301="A",O301="B",O301="C"),_xlfn.CEILING.PRECISE(#REF!*1.33,Z301),"0")</f>
        <v>#REF!</v>
      </c>
      <c r="AR301" s="48" t="e">
        <f>+AQ301*$AG301</f>
        <v>#REF!</v>
      </c>
      <c r="AS301" s="48" t="e">
        <f>+#REF!*AG301</f>
        <v>#REF!</v>
      </c>
      <c r="AT301" s="58">
        <v>22.5</v>
      </c>
      <c r="AU301" s="52" t="e">
        <f>+AT301*#REF!</f>
        <v>#REF!</v>
      </c>
      <c r="AV301" s="52">
        <f>+AT301*M301</f>
        <v>2021.25</v>
      </c>
      <c r="AW301" t="b">
        <f>+P301&gt;=T301</f>
        <v>1</v>
      </c>
    </row>
    <row r="302" spans="1:53" ht="12.75" customHeight="1" x14ac:dyDescent="0.2">
      <c r="A302" s="53" t="s">
        <v>672</v>
      </c>
      <c r="B302" s="79">
        <v>8693</v>
      </c>
      <c r="C302" s="1"/>
      <c r="D302" s="32" t="s">
        <v>350</v>
      </c>
      <c r="E302" s="47" t="str">
        <f>VLOOKUP(B302,[1]Análisis!$B$3:$F$2141,5,FALSE)</f>
        <v>Key</v>
      </c>
      <c r="F302" s="3">
        <v>235</v>
      </c>
      <c r="G302" s="3">
        <v>64</v>
      </c>
      <c r="H302" s="3">
        <v>107</v>
      </c>
      <c r="I302" s="3">
        <v>72</v>
      </c>
      <c r="J302" s="3">
        <f>VLOOKUP(B302,'Vta + Mov 80'!$A$3:$B$703,2,FALSE)</f>
        <v>101</v>
      </c>
      <c r="K302" s="3">
        <v>82</v>
      </c>
      <c r="L302" s="3">
        <f>VLOOKUP(B302,'Vta + Mov 80'!$A$3:$D$703,4,FALSE)</f>
        <v>23</v>
      </c>
      <c r="M302" s="7">
        <f>+AVERAGE(F302:K302)</f>
        <v>110.16666666666667</v>
      </c>
      <c r="N302" s="62">
        <f>+COUNTIF(F302:K302,"&gt;0")</f>
        <v>6</v>
      </c>
      <c r="O302" s="62" t="str">
        <f>+IF(N302&gt;=6,"A",IF(N302&gt;=5,"B",IF(N302&gt;=4,"C","F")))</f>
        <v>A</v>
      </c>
      <c r="P302" s="7">
        <v>102</v>
      </c>
      <c r="Q302" s="2">
        <v>0</v>
      </c>
      <c r="R302" s="2">
        <v>7</v>
      </c>
      <c r="S302" s="2">
        <v>7</v>
      </c>
      <c r="T302" s="2">
        <f>+IF(S302&gt;R302,S302,R302)</f>
        <v>7</v>
      </c>
      <c r="U302" s="2" t="e">
        <f>+((P302-T302)/#REF!)*30</f>
        <v>#REF!</v>
      </c>
      <c r="V302" s="2" t="e">
        <f>+((P302-T302+Q302)/#REF!)*30</f>
        <v>#REF!</v>
      </c>
      <c r="W302" s="2">
        <v>0</v>
      </c>
      <c r="X302" s="9"/>
      <c r="Y302" s="11">
        <f>+((P302-T302+Q302+X302)/M302)*30</f>
        <v>25.869894099848715</v>
      </c>
      <c r="Z302" s="5">
        <v>20</v>
      </c>
      <c r="AA302" s="46"/>
      <c r="AB302" s="74">
        <f>VLOOKUP(B302,[2]Hoja1!$A$2:$C$9041,3,FALSE)</f>
        <v>16.55</v>
      </c>
      <c r="AC302" s="76">
        <f>VLOOKUP(B302,'[3]listado de producto'!$A$7:$F$7046,6,FALSE)</f>
        <v>8</v>
      </c>
      <c r="AG302" s="58">
        <v>67.36</v>
      </c>
      <c r="AH302" s="48">
        <f>+P302*AG302</f>
        <v>6870.72</v>
      </c>
      <c r="AI302" s="48" t="e">
        <f>+AG302*#REF!</f>
        <v>#REF!</v>
      </c>
      <c r="AK302" s="44" t="e">
        <f>+IF(OR(#REF!="A",#REF!="B",#REF!="C",O302="A",O302="B",O302="C"),_xlfn.CEILING.PRECISE(#REF!*0.5,Z302),"0")</f>
        <v>#REF!</v>
      </c>
      <c r="AL302" t="e">
        <f>+AK302*AG302</f>
        <v>#REF!</v>
      </c>
      <c r="AM302" s="51" t="e">
        <f>+IF(OR(#REF!="A",#REF!="B",#REF!="C",O302="A",O302="B",O302="C"),_xlfn.CEILING.PRECISE(#REF!*0.7,Z302),"0")</f>
        <v>#REF!</v>
      </c>
      <c r="AN302" s="48" t="e">
        <f>+AM302*AG302</f>
        <v>#REF!</v>
      </c>
      <c r="AO302" s="44" t="e">
        <f>+IF(OR(#REF!="A",#REF!="B",#REF!="C",O302="A",O302="B",O302="C"),_xlfn.CEILING.PRECISE(#REF!*1,Z302),"0")</f>
        <v>#REF!</v>
      </c>
      <c r="AP302" s="48" t="e">
        <f>+AO302*$AG302</f>
        <v>#REF!</v>
      </c>
      <c r="AQ302" s="48" t="e">
        <f>+IF(OR(#REF!="A",#REF!="B",#REF!="C",O302="A",O302="B",O302="C"),_xlfn.CEILING.PRECISE(#REF!*1.33,Z302),"0")</f>
        <v>#REF!</v>
      </c>
      <c r="AR302" s="48" t="e">
        <f>+AQ302*$AG302</f>
        <v>#REF!</v>
      </c>
      <c r="AS302" s="48" t="e">
        <f>+#REF!*AG302</f>
        <v>#REF!</v>
      </c>
      <c r="AU302" s="52" t="e">
        <f>+AT302*#REF!</f>
        <v>#REF!</v>
      </c>
      <c r="AV302" s="52">
        <f>+AT302*M302</f>
        <v>0</v>
      </c>
      <c r="AW302" t="b">
        <f>+P302&gt;=T302</f>
        <v>1</v>
      </c>
      <c r="AZ302" s="78"/>
    </row>
    <row r="303" spans="1:53" ht="12.75" customHeight="1" x14ac:dyDescent="0.2">
      <c r="B303" s="79">
        <v>2198</v>
      </c>
      <c r="C303" s="1"/>
      <c r="D303" s="32" t="s">
        <v>162</v>
      </c>
      <c r="E303" s="47" t="str">
        <f>VLOOKUP(B303,[1]Análisis!$B$3:$F$2141,5,FALSE)</f>
        <v>Key</v>
      </c>
      <c r="F303" s="3">
        <v>6</v>
      </c>
      <c r="G303" s="3">
        <v>0</v>
      </c>
      <c r="H303" s="3">
        <v>31</v>
      </c>
      <c r="I303" s="3">
        <v>0</v>
      </c>
      <c r="J303" s="3">
        <f>VLOOKUP(B303,'Vta + Mov 80'!$A$3:$B$703,2,FALSE)</f>
        <v>21</v>
      </c>
      <c r="K303" s="3">
        <v>4</v>
      </c>
      <c r="L303" s="3">
        <f>VLOOKUP(B303,'Vta + Mov 80'!$A$3:$D$703,4,FALSE)</f>
        <v>0</v>
      </c>
      <c r="M303" s="7">
        <f>+AVERAGE(F303:K303)</f>
        <v>10.333333333333334</v>
      </c>
      <c r="N303" s="62">
        <f>+COUNTIF(F303:K303,"&gt;0")</f>
        <v>4</v>
      </c>
      <c r="O303" s="62" t="str">
        <f>+IF(N303&gt;=6,"A",IF(N303&gt;=5,"B",IF(N303&gt;=4,"C","F")))</f>
        <v>C</v>
      </c>
      <c r="P303" s="7">
        <v>17</v>
      </c>
      <c r="Q303" s="2">
        <v>0</v>
      </c>
      <c r="R303" s="2">
        <v>0</v>
      </c>
      <c r="S303" s="2">
        <v>0</v>
      </c>
      <c r="T303" s="2">
        <f>+IF(S303&gt;R303,S303,R303)</f>
        <v>0</v>
      </c>
      <c r="U303" s="2" t="e">
        <f>+((P303-T303)/#REF!)*30</f>
        <v>#REF!</v>
      </c>
      <c r="V303" s="2" t="e">
        <f>+((P303-T303+Q303)/#REF!)*30</f>
        <v>#REF!</v>
      </c>
      <c r="W303" s="2">
        <v>0</v>
      </c>
      <c r="X303" s="9"/>
      <c r="Y303" s="11">
        <f>+((P303-T303+Q303+X303)/M303)*30</f>
        <v>49.354838709677416</v>
      </c>
      <c r="Z303" s="5">
        <v>3</v>
      </c>
      <c r="AA303" s="46"/>
      <c r="AB303" s="74">
        <f>VLOOKUP(B303,[2]Hoja1!$A$2:$C$9041,3,FALSE)</f>
        <v>129.43</v>
      </c>
      <c r="AC303" s="76">
        <f>VLOOKUP(B303,'[3]listado de producto'!$A$7:$F$7046,6,FALSE)</f>
        <v>8</v>
      </c>
      <c r="AG303" s="58">
        <v>47.45</v>
      </c>
      <c r="AH303" s="48">
        <f>+P303*AG303</f>
        <v>806.65000000000009</v>
      </c>
      <c r="AI303" s="48" t="e">
        <f>+AG303*#REF!</f>
        <v>#REF!</v>
      </c>
      <c r="AK303" s="44" t="e">
        <f>+IF(OR(#REF!="A",#REF!="B",#REF!="C",O303="A",O303="B",O303="C"),_xlfn.CEILING.PRECISE(#REF!*0.5,Z303),"0")</f>
        <v>#REF!</v>
      </c>
      <c r="AL303" t="e">
        <f>+AK303*AG303</f>
        <v>#REF!</v>
      </c>
      <c r="AM303" s="51" t="e">
        <f>+IF(OR(#REF!="A",#REF!="B",#REF!="C",O303="A",O303="B",O303="C"),_xlfn.CEILING.PRECISE(#REF!*0.7,Z303),"0")</f>
        <v>#REF!</v>
      </c>
      <c r="AN303" s="48" t="e">
        <f>+AM303*AG303</f>
        <v>#REF!</v>
      </c>
      <c r="AO303" s="44" t="e">
        <f>+IF(OR(#REF!="A",#REF!="B",#REF!="C",O303="A",O303="B",O303="C"),_xlfn.CEILING.PRECISE(#REF!*1,Z303),"0")</f>
        <v>#REF!</v>
      </c>
      <c r="AP303" s="48" t="e">
        <f>+AO303*$AG303</f>
        <v>#REF!</v>
      </c>
      <c r="AQ303" s="48" t="e">
        <f>+IF(OR(#REF!="A",#REF!="B",#REF!="C",O303="A",O303="B",O303="C"),_xlfn.CEILING.PRECISE(#REF!*1.33,Z303),"0")</f>
        <v>#REF!</v>
      </c>
      <c r="AR303" s="48" t="e">
        <f>+AQ303*$AG303</f>
        <v>#REF!</v>
      </c>
      <c r="AS303" s="48" t="e">
        <f>+#REF!*AG303</f>
        <v>#REF!</v>
      </c>
      <c r="AU303" s="52" t="e">
        <f>+AT303*#REF!</f>
        <v>#REF!</v>
      </c>
      <c r="AV303" s="52">
        <f>+AT303*M303</f>
        <v>0</v>
      </c>
      <c r="AW303" t="b">
        <f>+P303&gt;=T303</f>
        <v>1</v>
      </c>
    </row>
    <row r="304" spans="1:53" ht="12.75" customHeight="1" x14ac:dyDescent="0.2">
      <c r="B304" s="79">
        <v>6529</v>
      </c>
      <c r="C304" s="1"/>
      <c r="D304" s="32" t="s">
        <v>310</v>
      </c>
      <c r="E304" s="47" t="str">
        <f>VLOOKUP(B304,[1]Análisis!$B$3:$F$2141,5,FALSE)</f>
        <v>Key</v>
      </c>
      <c r="F304" s="3">
        <v>5</v>
      </c>
      <c r="G304" s="3">
        <v>5</v>
      </c>
      <c r="H304" s="3">
        <v>6</v>
      </c>
      <c r="I304" s="3">
        <v>0</v>
      </c>
      <c r="J304" s="3">
        <f>VLOOKUP(B304,'Vta + Mov 80'!$A$3:$B$703,2,FALSE)</f>
        <v>1</v>
      </c>
      <c r="K304" s="3">
        <v>0</v>
      </c>
      <c r="L304" s="3">
        <f>VLOOKUP(B304,'Vta + Mov 80'!$A$3:$D$703,4,FALSE)</f>
        <v>0</v>
      </c>
      <c r="M304" s="7">
        <f>+AVERAGE(F304:K304)</f>
        <v>2.8333333333333335</v>
      </c>
      <c r="N304" s="62">
        <f>+COUNTIF(F304:K304,"&gt;0")</f>
        <v>4</v>
      </c>
      <c r="O304" s="62" t="str">
        <f>+IF(N304&gt;=6,"A",IF(N304&gt;=5,"B",IF(N304&gt;=4,"C","F")))</f>
        <v>C</v>
      </c>
      <c r="P304" s="7">
        <v>5</v>
      </c>
      <c r="Q304" s="2">
        <v>0</v>
      </c>
      <c r="R304" s="2">
        <v>0</v>
      </c>
      <c r="S304" s="2">
        <v>0</v>
      </c>
      <c r="T304" s="2">
        <f>+IF(S304&gt;R304,S304,R304)</f>
        <v>0</v>
      </c>
      <c r="U304" s="2" t="e">
        <f>+((P304-T304)/#REF!)*30</f>
        <v>#REF!</v>
      </c>
      <c r="V304" s="2" t="e">
        <f>+((P304-T304+Q304)/#REF!)*30</f>
        <v>#REF!</v>
      </c>
      <c r="W304" s="2">
        <v>0</v>
      </c>
      <c r="X304" s="9"/>
      <c r="Y304" s="11">
        <f>+((P304-T304+Q304+X304)/M304)*30</f>
        <v>52.941176470588232</v>
      </c>
      <c r="Z304" s="5">
        <v>1</v>
      </c>
      <c r="AA304" s="46"/>
      <c r="AB304" s="74">
        <f>VLOOKUP(B304,[2]Hoja1!$A$2:$C$9041,3,FALSE)</f>
        <v>582.45000000000005</v>
      </c>
      <c r="AC304" s="76">
        <f>VLOOKUP(B304,'[3]listado de producto'!$A$7:$F$7046,6,FALSE)</f>
        <v>8</v>
      </c>
      <c r="AG304" s="58">
        <v>22.4799995422363</v>
      </c>
      <c r="AH304" s="48">
        <f>+P304*AG304</f>
        <v>112.3999977111815</v>
      </c>
      <c r="AI304" s="48" t="e">
        <f>+AG304*#REF!</f>
        <v>#REF!</v>
      </c>
      <c r="AK304" s="44" t="e">
        <f>+IF(OR(#REF!="A",#REF!="B",#REF!="C",O304="A",O304="B",O304="C"),_xlfn.CEILING.PRECISE(#REF!*0.5,Z304),"0")</f>
        <v>#REF!</v>
      </c>
      <c r="AL304" t="e">
        <f>+AK304*AG304</f>
        <v>#REF!</v>
      </c>
      <c r="AM304" s="51" t="e">
        <f>+IF(OR(#REF!="A",#REF!="B",#REF!="C",O304="A",O304="B",O304="C"),_xlfn.CEILING.PRECISE(#REF!*0.7,Z304),"0")</f>
        <v>#REF!</v>
      </c>
      <c r="AN304" s="48" t="e">
        <f>+AM304*AG304</f>
        <v>#REF!</v>
      </c>
      <c r="AO304" s="44" t="e">
        <f>+IF(OR(#REF!="A",#REF!="B",#REF!="C",O304="A",O304="B",O304="C"),_xlfn.CEILING.PRECISE(#REF!*1,Z304),"0")</f>
        <v>#REF!</v>
      </c>
      <c r="AP304" s="48" t="e">
        <f>+AO304*$AG304</f>
        <v>#REF!</v>
      </c>
      <c r="AQ304" s="48" t="e">
        <f>+IF(OR(#REF!="A",#REF!="B",#REF!="C",O304="A",O304="B",O304="C"),_xlfn.CEILING.PRECISE(#REF!*1.33,Z304),"0")</f>
        <v>#REF!</v>
      </c>
      <c r="AR304" s="48" t="e">
        <f>+AQ304*$AG304</f>
        <v>#REF!</v>
      </c>
      <c r="AS304" s="48" t="e">
        <f>+#REF!*AG304</f>
        <v>#REF!</v>
      </c>
      <c r="AU304" s="52"/>
      <c r="AV304" s="52"/>
      <c r="AW304" t="b">
        <f>+P304&gt;=T304</f>
        <v>1</v>
      </c>
    </row>
    <row r="305" spans="1:52" ht="12.75" customHeight="1" x14ac:dyDescent="0.2">
      <c r="B305" s="79">
        <v>5254</v>
      </c>
      <c r="C305" s="1">
        <f>VLOOKUP(B305,[1]Análisis!$B$3:$C$2141,2,FALSE)</f>
        <v>91670</v>
      </c>
      <c r="D305" s="32" t="s">
        <v>702</v>
      </c>
      <c r="E305" s="47" t="str">
        <f>VLOOKUP(B305,[1]Análisis!$B$3:$F$2141,5,FALSE)</f>
        <v>KC</v>
      </c>
      <c r="F305" s="3">
        <v>2</v>
      </c>
      <c r="G305" s="3">
        <v>0</v>
      </c>
      <c r="H305" s="3">
        <v>0</v>
      </c>
      <c r="I305" s="3">
        <v>1</v>
      </c>
      <c r="J305" s="3">
        <f>VLOOKUP(B305,'Vta + Mov 80'!$A$3:$B$703,2,FALSE)</f>
        <v>0</v>
      </c>
      <c r="K305" s="3">
        <v>0</v>
      </c>
      <c r="L305" s="3">
        <f>VLOOKUP(B305,'Vta + Mov 80'!$A$3:$D$703,4,FALSE)</f>
        <v>0</v>
      </c>
      <c r="M305" s="7">
        <f>+AVERAGE(F305:K305)</f>
        <v>0.5</v>
      </c>
      <c r="N305" s="62">
        <f>+COUNTIF(F305:K305,"&gt;0")</f>
        <v>2</v>
      </c>
      <c r="O305" s="62" t="str">
        <f>+IF(N305&gt;=6,"A",IF(N305&gt;=5,"B",IF(N305&gt;=4,"C","F")))</f>
        <v>F</v>
      </c>
      <c r="P305" s="7">
        <v>0</v>
      </c>
      <c r="Q305" s="2">
        <v>0</v>
      </c>
      <c r="R305" s="2">
        <v>0</v>
      </c>
      <c r="S305" s="2">
        <v>0</v>
      </c>
      <c r="T305" s="2">
        <f>+IF(S305&gt;R305,S305,R305)</f>
        <v>0</v>
      </c>
      <c r="U305" s="2" t="e">
        <f>+((P305-T305)/#REF!)*30</f>
        <v>#REF!</v>
      </c>
      <c r="V305" s="2" t="e">
        <f>+((P305-T305+Q305)/#REF!)*30</f>
        <v>#REF!</v>
      </c>
      <c r="W305" s="2">
        <v>0</v>
      </c>
      <c r="X305" s="9"/>
      <c r="Y305" s="11">
        <f>+((P305-T305+Q305+X305)/M305)*30</f>
        <v>0</v>
      </c>
      <c r="Z305" s="5">
        <v>1</v>
      </c>
      <c r="AA305" s="46"/>
      <c r="AB305" s="74">
        <f>VLOOKUP(B305,[2]Hoja1!$A$2:$C$9041,3,FALSE)</f>
        <v>256.77999999999997</v>
      </c>
      <c r="AC305" s="76">
        <f>VLOOKUP(B305,'[3]listado de producto'!$A$7:$F$7046,6,FALSE)</f>
        <v>8</v>
      </c>
      <c r="AG305" s="58">
        <v>272.30999755859398</v>
      </c>
      <c r="AH305" s="48">
        <f>+P305*AG305</f>
        <v>0</v>
      </c>
      <c r="AI305" s="48" t="e">
        <f>+AG305*#REF!</f>
        <v>#REF!</v>
      </c>
      <c r="AK305" s="44" t="e">
        <f>+IF(OR(#REF!="A",#REF!="B",#REF!="C",O305="A",O305="B",O305="C"),_xlfn.CEILING.PRECISE(#REF!*0.5,Z305),"0")</f>
        <v>#REF!</v>
      </c>
      <c r="AL305" t="e">
        <f>+AK305*AG305</f>
        <v>#REF!</v>
      </c>
      <c r="AM305" s="51" t="e">
        <f>+IF(OR(#REF!="A",#REF!="B",#REF!="C",O305="A",O305="B",O305="C"),_xlfn.CEILING.PRECISE(#REF!*0.7,Z305),"0")</f>
        <v>#REF!</v>
      </c>
      <c r="AN305" s="48" t="e">
        <f>+AM305*AG305</f>
        <v>#REF!</v>
      </c>
      <c r="AO305" s="44" t="e">
        <f>+IF(OR(#REF!="A",#REF!="B",#REF!="C",O305="A",O305="B",O305="C"),_xlfn.CEILING.PRECISE(#REF!*1,Z305),"0")</f>
        <v>#REF!</v>
      </c>
      <c r="AP305" s="48" t="e">
        <f>+AO305*$AG305</f>
        <v>#REF!</v>
      </c>
      <c r="AQ305" s="48" t="e">
        <f>+IF(OR(#REF!="A",#REF!="B",#REF!="C",O305="A",O305="B",O305="C"),_xlfn.CEILING.PRECISE(#REF!*1.33,Z305),"0")</f>
        <v>#REF!</v>
      </c>
      <c r="AR305" s="48" t="e">
        <f>+AQ305*$AG305</f>
        <v>#REF!</v>
      </c>
      <c r="AS305" s="48" t="e">
        <f>+#REF!*AG305</f>
        <v>#REF!</v>
      </c>
      <c r="AU305" s="52"/>
      <c r="AV305" s="52"/>
      <c r="AW305" t="b">
        <f>+P305&gt;=T305</f>
        <v>1</v>
      </c>
    </row>
    <row r="306" spans="1:52" ht="12.75" customHeight="1" x14ac:dyDescent="0.2">
      <c r="A306" s="53" t="s">
        <v>674</v>
      </c>
      <c r="B306" s="79">
        <v>2898</v>
      </c>
      <c r="C306" s="1"/>
      <c r="D306" s="32" t="s">
        <v>189</v>
      </c>
      <c r="E306" s="47" t="str">
        <f>VLOOKUP(B306,[1]Análisis!$B$3:$F$2141,5,FALSE)</f>
        <v>Key</v>
      </c>
      <c r="F306" s="3">
        <v>27</v>
      </c>
      <c r="G306" s="3">
        <v>97</v>
      </c>
      <c r="H306" s="3">
        <v>20</v>
      </c>
      <c r="I306" s="3">
        <v>0</v>
      </c>
      <c r="J306" s="3">
        <f>VLOOKUP(B306,'Vta + Mov 80'!$A$3:$B$703,2,FALSE)</f>
        <v>277</v>
      </c>
      <c r="K306" s="3">
        <v>114</v>
      </c>
      <c r="L306" s="3">
        <f>VLOOKUP(B306,'Vta + Mov 80'!$A$3:$D$703,4,FALSE)</f>
        <v>1</v>
      </c>
      <c r="M306" s="7">
        <f>+AVERAGE(F306:K306)</f>
        <v>89.166666666666671</v>
      </c>
      <c r="N306" s="62">
        <f>+COUNTIF(F306:K306,"&gt;0")</f>
        <v>5</v>
      </c>
      <c r="O306" s="62" t="str">
        <f>+IF(N306&gt;=6,"A",IF(N306&gt;=5,"B",IF(N306&gt;=4,"C","F")))</f>
        <v>B</v>
      </c>
      <c r="P306" s="7">
        <v>137</v>
      </c>
      <c r="Q306" s="2">
        <v>0</v>
      </c>
      <c r="R306" s="2">
        <v>46</v>
      </c>
      <c r="S306" s="2">
        <v>46</v>
      </c>
      <c r="T306" s="2">
        <f>+IF(S306&gt;R306,S306,R306)</f>
        <v>46</v>
      </c>
      <c r="U306" s="2" t="e">
        <f>+((P306-T306)/#REF!)*30</f>
        <v>#REF!</v>
      </c>
      <c r="V306" s="2" t="e">
        <f>+((P306-T306+Q306)/#REF!)*30</f>
        <v>#REF!</v>
      </c>
      <c r="W306" s="2">
        <v>0</v>
      </c>
      <c r="X306" s="9"/>
      <c r="Y306" s="11">
        <f>+((P306-T306+Q306+X306)/M306)*30</f>
        <v>30.616822429906541</v>
      </c>
      <c r="Z306" s="5">
        <v>4</v>
      </c>
      <c r="AA306" s="46"/>
      <c r="AB306" s="74">
        <f>VLOOKUP(B306,[2]Hoja1!$A$2:$C$9041,3,FALSE)</f>
        <v>54.06</v>
      </c>
      <c r="AC306" s="76">
        <f>VLOOKUP(B306,'[3]listado de producto'!$A$7:$F$7046,6,FALSE)</f>
        <v>8</v>
      </c>
      <c r="AG306" s="58">
        <v>4.8000001907348597</v>
      </c>
      <c r="AH306" s="48">
        <f>+P306*AG306</f>
        <v>657.60002613067581</v>
      </c>
      <c r="AI306" s="48" t="e">
        <f>+AG306*#REF!</f>
        <v>#REF!</v>
      </c>
      <c r="AK306" s="44" t="e">
        <f>+IF(OR(#REF!="A",#REF!="B",#REF!="C",O306="A",O306="B",O306="C"),_xlfn.CEILING.PRECISE(#REF!*0.5,Z306),"0")</f>
        <v>#REF!</v>
      </c>
      <c r="AL306" t="e">
        <f>+AK306*AG306</f>
        <v>#REF!</v>
      </c>
      <c r="AM306" s="51" t="e">
        <f>+IF(OR(#REF!="A",#REF!="B",#REF!="C",O306="A",O306="B",O306="C"),_xlfn.CEILING.PRECISE(#REF!*0.7,Z306),"0")</f>
        <v>#REF!</v>
      </c>
      <c r="AN306" s="48" t="e">
        <f>+AM306*AG306</f>
        <v>#REF!</v>
      </c>
      <c r="AO306" s="44" t="e">
        <f>+IF(OR(#REF!="A",#REF!="B",#REF!="C",O306="A",O306="B",O306="C"),_xlfn.CEILING.PRECISE(#REF!*1,Z306),"0")</f>
        <v>#REF!</v>
      </c>
      <c r="AP306" s="48" t="e">
        <f>+AO306*$AG306</f>
        <v>#REF!</v>
      </c>
      <c r="AQ306" s="48" t="e">
        <f>+IF(OR(#REF!="A",#REF!="B",#REF!="C",O306="A",O306="B",O306="C"),_xlfn.CEILING.PRECISE(#REF!*1.33,Z306),"0")</f>
        <v>#REF!</v>
      </c>
      <c r="AR306" s="48" t="e">
        <f>+AQ306*$AG306</f>
        <v>#REF!</v>
      </c>
      <c r="AS306" s="48" t="e">
        <f>+#REF!*AG306</f>
        <v>#REF!</v>
      </c>
      <c r="AU306" s="52" t="e">
        <f>+AT306*#REF!</f>
        <v>#REF!</v>
      </c>
      <c r="AV306" s="52">
        <f>+AT306*M306</f>
        <v>0</v>
      </c>
      <c r="AW306" t="b">
        <f>+P306&gt;=T306</f>
        <v>1</v>
      </c>
    </row>
    <row r="307" spans="1:52" ht="12.75" customHeight="1" x14ac:dyDescent="0.2">
      <c r="B307" s="79">
        <v>119</v>
      </c>
      <c r="C307" s="1"/>
      <c r="D307" s="32" t="s">
        <v>9</v>
      </c>
      <c r="E307" s="47" t="str">
        <f>VLOOKUP(B307,[1]Análisis!$B$3:$F$2141,5,FALSE)</f>
        <v>Key</v>
      </c>
      <c r="F307" s="3">
        <v>9</v>
      </c>
      <c r="G307" s="3">
        <v>12</v>
      </c>
      <c r="H307" s="3">
        <v>11</v>
      </c>
      <c r="I307" s="3">
        <v>5</v>
      </c>
      <c r="J307" s="3">
        <f>VLOOKUP(B307,'Vta + Mov 80'!$A$3:$B$703,2,FALSE)</f>
        <v>26</v>
      </c>
      <c r="K307" s="3">
        <v>13</v>
      </c>
      <c r="L307" s="3">
        <f>VLOOKUP(B307,'Vta + Mov 80'!$A$3:$D$703,4,FALSE)</f>
        <v>1</v>
      </c>
      <c r="M307" s="7">
        <f>+AVERAGE(F307:K307)</f>
        <v>12.666666666666666</v>
      </c>
      <c r="N307" s="62">
        <f>+COUNTIF(F307:K307,"&gt;0")</f>
        <v>6</v>
      </c>
      <c r="O307" s="62" t="str">
        <f>+IF(N307&gt;=6,"A",IF(N307&gt;=5,"B",IF(N307&gt;=4,"C","F")))</f>
        <v>A</v>
      </c>
      <c r="P307" s="7">
        <v>12</v>
      </c>
      <c r="Q307" s="2">
        <v>0</v>
      </c>
      <c r="R307" s="2">
        <v>1</v>
      </c>
      <c r="S307" s="2">
        <v>1</v>
      </c>
      <c r="T307" s="2">
        <f>+IF(S307&gt;R307,S307,R307)</f>
        <v>1</v>
      </c>
      <c r="U307" s="2" t="e">
        <f>+((P307-T307)/#REF!)*30</f>
        <v>#REF!</v>
      </c>
      <c r="V307" s="2" t="e">
        <f>+((P307-T307+Q307)/#REF!)*30</f>
        <v>#REF!</v>
      </c>
      <c r="W307" s="2">
        <v>0</v>
      </c>
      <c r="X307" s="9"/>
      <c r="Y307" s="11">
        <f>+((P307-T307+Q307+X307)/M307)*30</f>
        <v>26.05263157894737</v>
      </c>
      <c r="Z307" s="5">
        <v>1</v>
      </c>
      <c r="AA307" s="46"/>
      <c r="AB307" s="74">
        <f>VLOOKUP(B307,[2]Hoja1!$A$2:$C$9041,3,FALSE)</f>
        <v>984.04</v>
      </c>
      <c r="AC307" s="76">
        <f>VLOOKUP(B307,'[3]listado de producto'!$A$7:$F$7046,6,FALSE)</f>
        <v>8</v>
      </c>
      <c r="AG307" s="58">
        <v>11.8999996185303</v>
      </c>
      <c r="AH307" s="48">
        <f>+P307*AG307</f>
        <v>142.79999542236359</v>
      </c>
      <c r="AI307" s="48" t="e">
        <f>+AG307*#REF!</f>
        <v>#REF!</v>
      </c>
      <c r="AK307" s="44" t="e">
        <f>+IF(OR(#REF!="A",#REF!="B",#REF!="C",O307="A",O307="B",O307="C"),_xlfn.CEILING.PRECISE(#REF!*0.5,Z307),"0")</f>
        <v>#REF!</v>
      </c>
      <c r="AL307" t="e">
        <f>+AK307*AG307</f>
        <v>#REF!</v>
      </c>
      <c r="AM307" s="51" t="e">
        <f>+IF(OR(#REF!="A",#REF!="B",#REF!="C",O307="A",O307="B",O307="C"),_xlfn.CEILING.PRECISE(#REF!*0.7,Z307),"0")</f>
        <v>#REF!</v>
      </c>
      <c r="AN307" s="48" t="e">
        <f>+AM307*AG307</f>
        <v>#REF!</v>
      </c>
      <c r="AO307" s="44" t="e">
        <f>+IF(OR(#REF!="A",#REF!="B",#REF!="C",O307="A",O307="B",O307="C"),_xlfn.CEILING.PRECISE(#REF!*1,Z307),"0")</f>
        <v>#REF!</v>
      </c>
      <c r="AP307" s="48" t="e">
        <f>+AO307*$AG307</f>
        <v>#REF!</v>
      </c>
      <c r="AQ307" s="48" t="e">
        <f>+IF(OR(#REF!="A",#REF!="B",#REF!="C",O307="A",O307="B",O307="C"),_xlfn.CEILING.PRECISE(#REF!*1.33,Z307),"0")</f>
        <v>#REF!</v>
      </c>
      <c r="AR307" s="48" t="e">
        <f>+AQ307*$AG307</f>
        <v>#REF!</v>
      </c>
      <c r="AS307" s="48" t="e">
        <f>+#REF!*AG307</f>
        <v>#REF!</v>
      </c>
      <c r="AT307" s="58">
        <v>1</v>
      </c>
      <c r="AU307" s="52" t="e">
        <f>+AT307*#REF!</f>
        <v>#REF!</v>
      </c>
      <c r="AV307" s="52">
        <f>+AT307*M307</f>
        <v>12.666666666666666</v>
      </c>
      <c r="AW307" t="b">
        <f>+P307&gt;=T307</f>
        <v>1</v>
      </c>
    </row>
    <row r="308" spans="1:52" ht="12.75" customHeight="1" x14ac:dyDescent="0.2">
      <c r="A308" s="53" t="s">
        <v>674</v>
      </c>
      <c r="B308" s="79">
        <v>111419</v>
      </c>
      <c r="C308" s="1"/>
      <c r="D308" s="32" t="s">
        <v>607</v>
      </c>
      <c r="E308" s="47" t="s">
        <v>546</v>
      </c>
      <c r="F308" s="3">
        <v>0</v>
      </c>
      <c r="G308" s="3">
        <v>0</v>
      </c>
      <c r="H308" s="3">
        <v>0</v>
      </c>
      <c r="I308" s="3">
        <v>33</v>
      </c>
      <c r="J308" s="3">
        <f>VLOOKUP(B308,'Vta + Mov 80'!$A$3:$B$703,2,FALSE)</f>
        <v>0</v>
      </c>
      <c r="K308" s="3">
        <v>0</v>
      </c>
      <c r="L308" s="3">
        <f>VLOOKUP(B308,'Vta + Mov 80'!$A$3:$D$703,4,FALSE)</f>
        <v>0</v>
      </c>
      <c r="M308" s="7">
        <f>+AVERAGE(F308:K308)</f>
        <v>5.5</v>
      </c>
      <c r="N308" s="62">
        <f>+COUNTIF(F308:K308,"&gt;0")</f>
        <v>1</v>
      </c>
      <c r="O308" s="62" t="str">
        <f>+IF(N308&gt;=6,"A",IF(N308&gt;=5,"B",IF(N308&gt;=4,"C","F")))</f>
        <v>F</v>
      </c>
      <c r="P308" s="7">
        <v>0</v>
      </c>
      <c r="Q308" s="2">
        <v>0</v>
      </c>
      <c r="R308" s="2">
        <v>0</v>
      </c>
      <c r="S308" s="2">
        <v>0</v>
      </c>
      <c r="T308" s="2">
        <f>+IF(S308&gt;R308,S308,R308)</f>
        <v>0</v>
      </c>
      <c r="U308" s="2" t="e">
        <f>+((P308-T308)/#REF!)*30</f>
        <v>#REF!</v>
      </c>
      <c r="V308" s="2" t="e">
        <f>+((P308-T308+Q308)/#REF!)*30</f>
        <v>#REF!</v>
      </c>
      <c r="W308" s="2">
        <v>0</v>
      </c>
      <c r="X308" s="9"/>
      <c r="Y308" s="11">
        <f>+((P308-T308+Q308+X308)/M308)*30</f>
        <v>0</v>
      </c>
      <c r="Z308" s="5" t="e">
        <v>#N/A</v>
      </c>
      <c r="AA308" s="46"/>
      <c r="AB308" s="74">
        <f>VLOOKUP(B308,[2]Hoja1!$A$2:$C$9041,3,FALSE)</f>
        <v>7.9899997711181596</v>
      </c>
      <c r="AC308" s="76" t="e">
        <f>VLOOKUP(B308,'[3]listado de producto'!$A$7:$F$7046,6,FALSE)</f>
        <v>#N/A</v>
      </c>
      <c r="AG308" s="58">
        <v>205.9</v>
      </c>
      <c r="AH308" s="48">
        <f>+P308*AG308</f>
        <v>0</v>
      </c>
      <c r="AI308" s="48" t="e">
        <f>+AG308*#REF!</f>
        <v>#REF!</v>
      </c>
      <c r="AK308" s="44" t="e">
        <f>+IF(OR(#REF!="A",#REF!="B",#REF!="C",O308="A",O308="B",O308="C"),_xlfn.CEILING.PRECISE(#REF!*0.5,Z308),"0")</f>
        <v>#REF!</v>
      </c>
      <c r="AL308" t="e">
        <f>+AK308*AG308</f>
        <v>#REF!</v>
      </c>
      <c r="AM308" s="51" t="e">
        <f>+IF(OR(#REF!="A",#REF!="B",#REF!="C",O308="A",O308="B",O308="C"),_xlfn.CEILING.PRECISE(#REF!*0.7,Z308),"0")</f>
        <v>#REF!</v>
      </c>
      <c r="AN308" s="48" t="e">
        <f>+AM308*AG308</f>
        <v>#REF!</v>
      </c>
      <c r="AO308" s="44" t="e">
        <f>+IF(OR(#REF!="A",#REF!="B",#REF!="C",O308="A",O308="B",O308="C"),_xlfn.CEILING.PRECISE(#REF!*1,Z308),"0")</f>
        <v>#REF!</v>
      </c>
      <c r="AP308" s="48" t="e">
        <f>+AO308*$AG308</f>
        <v>#REF!</v>
      </c>
      <c r="AQ308" s="48" t="e">
        <f>+IF(OR(#REF!="A",#REF!="B",#REF!="C",O308="A",O308="B",O308="C"),_xlfn.CEILING.PRECISE(#REF!*1.33,Z308),"0")</f>
        <v>#REF!</v>
      </c>
      <c r="AR308" s="48" t="e">
        <f>+AQ308*$AG308</f>
        <v>#REF!</v>
      </c>
      <c r="AS308" s="48" t="e">
        <f>+#REF!*AG308</f>
        <v>#REF!</v>
      </c>
      <c r="AT308" s="58">
        <v>20</v>
      </c>
      <c r="AU308" s="52" t="e">
        <f>+AT308*#REF!</f>
        <v>#REF!</v>
      </c>
      <c r="AV308" s="52">
        <f>+AT308*M308</f>
        <v>110</v>
      </c>
      <c r="AW308" t="b">
        <f>+P308&gt;=T308</f>
        <v>1</v>
      </c>
    </row>
    <row r="309" spans="1:52" ht="12.75" customHeight="1" x14ac:dyDescent="0.2">
      <c r="B309" s="79">
        <v>2418</v>
      </c>
      <c r="C309" s="1"/>
      <c r="D309" s="32" t="s">
        <v>172</v>
      </c>
      <c r="E309" s="47" t="str">
        <f>VLOOKUP(B309,[1]Análisis!$B$3:$F$2141,5,FALSE)</f>
        <v>Key</v>
      </c>
      <c r="F309" s="3">
        <v>226</v>
      </c>
      <c r="G309" s="3">
        <v>351</v>
      </c>
      <c r="H309" s="3">
        <v>471</v>
      </c>
      <c r="I309" s="3">
        <v>294</v>
      </c>
      <c r="J309" s="3">
        <f>VLOOKUP(B309,'Vta + Mov 80'!$A$3:$B$703,2,FALSE)</f>
        <v>518</v>
      </c>
      <c r="K309" s="3">
        <v>280</v>
      </c>
      <c r="L309" s="3">
        <f>VLOOKUP(B309,'Vta + Mov 80'!$A$3:$D$703,4,FALSE)</f>
        <v>0</v>
      </c>
      <c r="M309" s="7">
        <f>+AVERAGE(F309:K309)</f>
        <v>356.66666666666669</v>
      </c>
      <c r="N309" s="62">
        <f>+COUNTIF(F309:K309,"&gt;0")</f>
        <v>6</v>
      </c>
      <c r="O309" s="62" t="str">
        <f>+IF(N309&gt;=6,"A",IF(N309&gt;=5,"B",IF(N309&gt;=4,"C","F")))</f>
        <v>A</v>
      </c>
      <c r="P309" s="7">
        <v>392</v>
      </c>
      <c r="Q309" s="2">
        <v>0</v>
      </c>
      <c r="R309" s="2">
        <v>81</v>
      </c>
      <c r="S309" s="2">
        <v>81</v>
      </c>
      <c r="T309" s="2">
        <f>+IF(S309&gt;R309,S309,R309)</f>
        <v>81</v>
      </c>
      <c r="U309" s="2" t="e">
        <f>+((P309-T309)/#REF!)*30</f>
        <v>#REF!</v>
      </c>
      <c r="V309" s="2" t="e">
        <f>+((P309-T309+Q309)/#REF!)*30</f>
        <v>#REF!</v>
      </c>
      <c r="W309" s="2">
        <v>0</v>
      </c>
      <c r="X309" s="9"/>
      <c r="Y309" s="11">
        <f>+((P309-T309+Q309+X309)/M309)*30</f>
        <v>26.158878504672895</v>
      </c>
      <c r="Z309" s="5">
        <v>4</v>
      </c>
      <c r="AA309" s="83"/>
      <c r="AB309" s="74">
        <f>VLOOKUP(B309,[2]Hoja1!$A$2:$C$9041,3,FALSE)</f>
        <v>34.14</v>
      </c>
      <c r="AC309" s="76">
        <f>VLOOKUP(B309,'[3]listado de producto'!$A$7:$F$7046,6,FALSE)</f>
        <v>8</v>
      </c>
      <c r="AG309" s="58">
        <v>38.61</v>
      </c>
      <c r="AH309" s="48">
        <f>+P309*AG309</f>
        <v>15135.119999999999</v>
      </c>
      <c r="AI309" s="48" t="e">
        <f>+AG309*#REF!</f>
        <v>#REF!</v>
      </c>
      <c r="AK309" s="44" t="e">
        <f>+IF(OR(#REF!="A",#REF!="B",#REF!="C",O309="A",O309="B",O309="C"),_xlfn.CEILING.PRECISE(#REF!*0.5,Z309),"0")</f>
        <v>#REF!</v>
      </c>
      <c r="AL309" t="e">
        <f>+AK309*AG309</f>
        <v>#REF!</v>
      </c>
      <c r="AM309" s="51" t="e">
        <f>+IF(OR(#REF!="A",#REF!="B",#REF!="C",O309="A",O309="B",O309="C"),_xlfn.CEILING.PRECISE(#REF!*0.7,Z309),"0")</f>
        <v>#REF!</v>
      </c>
      <c r="AN309" s="48" t="e">
        <f>+AM309*AG309</f>
        <v>#REF!</v>
      </c>
      <c r="AO309" s="44" t="e">
        <f>+IF(OR(#REF!="A",#REF!="B",#REF!="C",O309="A",O309="B",O309="C"),_xlfn.CEILING.PRECISE(#REF!*1,Z309),"0")</f>
        <v>#REF!</v>
      </c>
      <c r="AP309" s="48" t="e">
        <f>+AO309*$AG309</f>
        <v>#REF!</v>
      </c>
      <c r="AQ309" s="48" t="e">
        <f>+IF(OR(#REF!="A",#REF!="B",#REF!="C",O309="A",O309="B",O309="C"),_xlfn.CEILING.PRECISE(#REF!*1.33,Z309),"0")</f>
        <v>#REF!</v>
      </c>
      <c r="AR309" s="48" t="e">
        <f>+AQ309*$AG309</f>
        <v>#REF!</v>
      </c>
      <c r="AS309" s="48" t="e">
        <f>+#REF!*AG309</f>
        <v>#REF!</v>
      </c>
      <c r="AT309" s="58">
        <v>1</v>
      </c>
      <c r="AU309" s="52" t="e">
        <f>+AT309*#REF!</f>
        <v>#REF!</v>
      </c>
      <c r="AV309" s="52">
        <f>+AT309*M309</f>
        <v>356.66666666666669</v>
      </c>
      <c r="AW309" t="b">
        <f>+P309&gt;=T309</f>
        <v>1</v>
      </c>
      <c r="AX309" s="78">
        <f>X309*AB309</f>
        <v>0</v>
      </c>
    </row>
    <row r="310" spans="1:52" ht="12.75" customHeight="1" x14ac:dyDescent="0.2">
      <c r="B310" s="79">
        <v>90009</v>
      </c>
      <c r="C310" s="1"/>
      <c r="D310" s="32" t="s">
        <v>782</v>
      </c>
      <c r="E310" s="47" t="s">
        <v>783</v>
      </c>
      <c r="F310" s="3">
        <v>2</v>
      </c>
      <c r="G310" s="3">
        <v>0</v>
      </c>
      <c r="H310" s="3">
        <v>2</v>
      </c>
      <c r="I310" s="3">
        <v>1</v>
      </c>
      <c r="J310" s="3">
        <f>VLOOKUP(B310,'Vta + Mov 80'!$A$3:$B$703,2,FALSE)</f>
        <v>2</v>
      </c>
      <c r="K310" s="3">
        <v>1</v>
      </c>
      <c r="L310" s="3">
        <f>VLOOKUP(B310,'Vta + Mov 80'!$A$3:$D$703,4,FALSE)</f>
        <v>0</v>
      </c>
      <c r="M310" s="7">
        <f>+AVERAGE(F310:K310)</f>
        <v>1.3333333333333333</v>
      </c>
      <c r="N310" s="62">
        <f>+COUNTIF(F310:K310,"&gt;0")</f>
        <v>5</v>
      </c>
      <c r="O310" s="62" t="str">
        <f>+IF(N310&gt;=6,"A",IF(N310&gt;=5,"B",IF(N310&gt;=4,"C","F")))</f>
        <v>B</v>
      </c>
      <c r="P310" s="7">
        <v>0</v>
      </c>
      <c r="Q310" s="2">
        <v>0</v>
      </c>
      <c r="R310" s="2">
        <v>0</v>
      </c>
      <c r="S310" s="2">
        <v>0</v>
      </c>
      <c r="T310" s="2">
        <f>+IF(S310&gt;R310,S310,R310)</f>
        <v>0</v>
      </c>
      <c r="U310" s="2" t="e">
        <f>+((P310-T310)/#REF!)*30</f>
        <v>#REF!</v>
      </c>
      <c r="V310" s="2" t="e">
        <f>+((P310-T310+Q310)/#REF!)*30</f>
        <v>#REF!</v>
      </c>
      <c r="W310" s="2">
        <v>0</v>
      </c>
      <c r="X310" s="9"/>
      <c r="Y310" s="11">
        <f>+((P310-T310+Q310+X310)/M310)*30</f>
        <v>0</v>
      </c>
      <c r="Z310" s="5">
        <v>1</v>
      </c>
      <c r="AA310" s="46"/>
      <c r="AB310" s="74">
        <f>VLOOKUP(B310,[2]Hoja1!$A$2:$C$9041,3,FALSE)</f>
        <v>13199.650390625</v>
      </c>
      <c r="AC310" s="76">
        <f>VLOOKUP(B310,'[3]listado de producto'!$A$7:$F$7046,6,FALSE)</f>
        <v>7</v>
      </c>
      <c r="AG310" s="58">
        <v>281.67</v>
      </c>
      <c r="AH310" s="48">
        <f>+P310*AG310</f>
        <v>0</v>
      </c>
      <c r="AI310" s="48" t="e">
        <f>+AG310*#REF!</f>
        <v>#REF!</v>
      </c>
      <c r="AK310" s="44" t="e">
        <f>+IF(OR(#REF!="A",#REF!="B",#REF!="C",O310="A",O310="B",O310="C"),_xlfn.CEILING.PRECISE(#REF!*0.5,Z310),"0")</f>
        <v>#REF!</v>
      </c>
      <c r="AL310" t="e">
        <f>+AK310*AG310</f>
        <v>#REF!</v>
      </c>
      <c r="AM310" s="51" t="e">
        <f>+IF(OR(#REF!="A",#REF!="B",#REF!="C",O310="A",O310="B",O310="C"),_xlfn.CEILING.PRECISE(#REF!*0.7,Z310),"0")</f>
        <v>#REF!</v>
      </c>
      <c r="AN310" s="48" t="e">
        <f>+AM310*AG310</f>
        <v>#REF!</v>
      </c>
      <c r="AO310" s="44" t="e">
        <f>+IF(OR(#REF!="A",#REF!="B",#REF!="C",O310="A",O310="B",O310="C"),_xlfn.CEILING.PRECISE(#REF!*1,Z310),"0")</f>
        <v>#REF!</v>
      </c>
      <c r="AP310" s="48" t="e">
        <f>+AO310*$AG310</f>
        <v>#REF!</v>
      </c>
      <c r="AQ310" s="48" t="e">
        <f>+IF(OR(#REF!="A",#REF!="B",#REF!="C",O310="A",O310="B",O310="C"),_xlfn.CEILING.PRECISE(#REF!*1.33,Z310),"0")</f>
        <v>#REF!</v>
      </c>
      <c r="AR310" s="48" t="e">
        <f>+AQ310*$AG310</f>
        <v>#REF!</v>
      </c>
      <c r="AS310" s="48" t="e">
        <f>+#REF!*AG310</f>
        <v>#REF!</v>
      </c>
      <c r="AT310" s="58">
        <v>22.5</v>
      </c>
      <c r="AU310" s="52" t="e">
        <f>+AT310*#REF!</f>
        <v>#REF!</v>
      </c>
      <c r="AV310" s="52">
        <f>+AT310*M310</f>
        <v>30</v>
      </c>
      <c r="AW310" t="b">
        <f>+P310&gt;=T310</f>
        <v>1</v>
      </c>
      <c r="AZ310" s="78"/>
    </row>
    <row r="311" spans="1:52" ht="12.75" customHeight="1" x14ac:dyDescent="0.2">
      <c r="B311" s="79">
        <v>6390</v>
      </c>
      <c r="C311" s="1"/>
      <c r="D311" s="32" t="s">
        <v>296</v>
      </c>
      <c r="E311" s="47" t="str">
        <f>VLOOKUP(B311,[1]Análisis!$B$3:$F$2141,5,FALSE)</f>
        <v>Key</v>
      </c>
      <c r="F311" s="3">
        <v>15</v>
      </c>
      <c r="G311" s="3">
        <v>0</v>
      </c>
      <c r="H311" s="3">
        <v>0</v>
      </c>
      <c r="I311" s="3">
        <v>0</v>
      </c>
      <c r="J311" s="3">
        <f>VLOOKUP(B311,'Vta + Mov 80'!$A$3:$B$703,2,FALSE)</f>
        <v>12</v>
      </c>
      <c r="K311" s="3">
        <v>5</v>
      </c>
      <c r="L311" s="3">
        <f>VLOOKUP(B311,'Vta + Mov 80'!$A$3:$D$703,4,FALSE)</f>
        <v>0</v>
      </c>
      <c r="M311" s="7">
        <f>+AVERAGE(F311:K311)</f>
        <v>5.333333333333333</v>
      </c>
      <c r="N311" s="62">
        <f>+COUNTIF(F311:K311,"&gt;0")</f>
        <v>3</v>
      </c>
      <c r="O311" s="62" t="str">
        <f>+IF(N311&gt;=6,"A",IF(N311&gt;=5,"B",IF(N311&gt;=4,"C","F")))</f>
        <v>F</v>
      </c>
      <c r="P311" s="7">
        <v>1</v>
      </c>
      <c r="Q311" s="2">
        <v>0</v>
      </c>
      <c r="R311" s="2">
        <v>0</v>
      </c>
      <c r="S311" s="2">
        <v>0</v>
      </c>
      <c r="T311" s="2">
        <f>+IF(S311&gt;R311,S311,R311)</f>
        <v>0</v>
      </c>
      <c r="U311" s="2" t="e">
        <f>+((P311-T311)/#REF!)*30</f>
        <v>#REF!</v>
      </c>
      <c r="V311" s="2" t="e">
        <f>+((P311-T311+Q311)/#REF!)*30</f>
        <v>#REF!</v>
      </c>
      <c r="W311" s="2">
        <v>0</v>
      </c>
      <c r="X311" s="9"/>
      <c r="Y311" s="11">
        <f>+((P311-T311+Q311+X311)/M311)*30</f>
        <v>5.625</v>
      </c>
      <c r="Z311" s="5">
        <v>12</v>
      </c>
      <c r="AA311" s="86"/>
      <c r="AB311" s="74">
        <f>VLOOKUP(B311,[2]Hoja1!$A$2:$C$9041,3,FALSE)</f>
        <v>38.340000000000003</v>
      </c>
      <c r="AC311" s="76">
        <f>VLOOKUP(B311,'[3]listado de producto'!$A$7:$F$7046,6,FALSE)</f>
        <v>8</v>
      </c>
      <c r="AG311" s="58">
        <v>3</v>
      </c>
      <c r="AH311" s="48">
        <f>+P311*AG311</f>
        <v>3</v>
      </c>
      <c r="AI311" s="48" t="e">
        <f>+AG311*#REF!</f>
        <v>#REF!</v>
      </c>
      <c r="AK311" s="44" t="e">
        <f>+IF(OR(#REF!="A",#REF!="B",#REF!="C",O311="A",O311="B",O311="C"),_xlfn.CEILING.PRECISE(#REF!*0.5,Z311),"0")</f>
        <v>#REF!</v>
      </c>
      <c r="AL311" t="e">
        <f>+AK311*AG311</f>
        <v>#REF!</v>
      </c>
      <c r="AM311" s="51" t="e">
        <f>+IF(OR(#REF!="A",#REF!="B",#REF!="C",O311="A",O311="B",O311="C"),_xlfn.CEILING.PRECISE(#REF!*0.7,Z311),"0")</f>
        <v>#REF!</v>
      </c>
      <c r="AN311" s="48" t="e">
        <f>+AM311*AG311</f>
        <v>#REF!</v>
      </c>
      <c r="AO311" s="44" t="e">
        <f>+IF(OR(#REF!="A",#REF!="B",#REF!="C",O311="A",O311="B",O311="C"),_xlfn.CEILING.PRECISE(#REF!*1,Z311),"0")</f>
        <v>#REF!</v>
      </c>
      <c r="AP311" s="48" t="e">
        <f>+AO311*$AG311</f>
        <v>#REF!</v>
      </c>
      <c r="AQ311" s="48" t="e">
        <f>+IF(OR(#REF!="A",#REF!="B",#REF!="C",O311="A",O311="B",O311="C"),_xlfn.CEILING.PRECISE(#REF!*1.33,Z311),"0")</f>
        <v>#REF!</v>
      </c>
      <c r="AR311" s="48" t="e">
        <f>+AQ311*$AG311</f>
        <v>#REF!</v>
      </c>
      <c r="AS311" s="48" t="e">
        <f>+#REF!*AG311</f>
        <v>#REF!</v>
      </c>
      <c r="AU311" s="52" t="e">
        <f>+AT311*#REF!</f>
        <v>#REF!</v>
      </c>
      <c r="AV311" s="52">
        <f>+AT311*M311</f>
        <v>0</v>
      </c>
      <c r="AW311" t="b">
        <f>+P311&gt;=T311</f>
        <v>1</v>
      </c>
    </row>
    <row r="312" spans="1:52" ht="12.75" customHeight="1" x14ac:dyDescent="0.2">
      <c r="B312" s="79">
        <v>2144</v>
      </c>
      <c r="C312" s="1"/>
      <c r="D312" s="32" t="s">
        <v>150</v>
      </c>
      <c r="E312" s="47" t="str">
        <f>VLOOKUP(B312,[1]Análisis!$B$3:$F$2141,5,FALSE)</f>
        <v>Key</v>
      </c>
      <c r="F312" s="3">
        <v>104</v>
      </c>
      <c r="G312" s="3">
        <v>83</v>
      </c>
      <c r="H312" s="3">
        <v>94</v>
      </c>
      <c r="I312" s="3">
        <v>116</v>
      </c>
      <c r="J312" s="3">
        <f>VLOOKUP(B312,'Vta + Mov 80'!$A$3:$B$703,2,FALSE)</f>
        <v>136</v>
      </c>
      <c r="K312" s="3">
        <v>99</v>
      </c>
      <c r="L312" s="3">
        <f>VLOOKUP(B312,'Vta + Mov 80'!$A$3:$D$703,4,FALSE)</f>
        <v>8</v>
      </c>
      <c r="M312" s="7">
        <f>+AVERAGE(F312:K312)</f>
        <v>105.33333333333333</v>
      </c>
      <c r="N312" s="62">
        <f>+COUNTIF(F312:K312,"&gt;0")</f>
        <v>6</v>
      </c>
      <c r="O312" s="62" t="str">
        <f>+IF(N312&gt;=6,"A",IF(N312&gt;=5,"B",IF(N312&gt;=4,"C","F")))</f>
        <v>A</v>
      </c>
      <c r="P312" s="7">
        <v>116</v>
      </c>
      <c r="Q312" s="2">
        <v>0</v>
      </c>
      <c r="R312" s="2">
        <v>22</v>
      </c>
      <c r="S312" s="2">
        <v>22</v>
      </c>
      <c r="T312" s="2">
        <f>+IF(S312&gt;R312,S312,R312)</f>
        <v>22</v>
      </c>
      <c r="U312" s="2" t="e">
        <f>+((P312-T312)/#REF!)*30</f>
        <v>#REF!</v>
      </c>
      <c r="V312" s="2" t="e">
        <f>+((P312-T312+Q312)/#REF!)*30</f>
        <v>#REF!</v>
      </c>
      <c r="W312" s="2">
        <v>0</v>
      </c>
      <c r="X312" s="9"/>
      <c r="Y312" s="11">
        <f>+((P312-T312+Q312+X312)/M312)*30</f>
        <v>26.77215189873418</v>
      </c>
      <c r="Z312" s="5">
        <v>6</v>
      </c>
      <c r="AA312" s="46"/>
      <c r="AB312" s="74">
        <f>VLOOKUP(B312,[2]Hoja1!$A$2:$C$9041,3,FALSE)</f>
        <v>27.61</v>
      </c>
      <c r="AC312" s="76">
        <f>VLOOKUP(B312,'[3]listado de producto'!$A$7:$F$7046,6,FALSE)</f>
        <v>8</v>
      </c>
      <c r="AG312" s="58">
        <v>73.94</v>
      </c>
      <c r="AH312" s="48">
        <f>+P312*AG312</f>
        <v>8577.0399999999991</v>
      </c>
      <c r="AI312" s="48" t="e">
        <f>+AG312*#REF!</f>
        <v>#REF!</v>
      </c>
      <c r="AK312" s="44" t="e">
        <f>+IF(OR(#REF!="A",#REF!="B",#REF!="C",O312="A",O312="B",O312="C"),_xlfn.CEILING.PRECISE(#REF!*0.5,Z312),"0")</f>
        <v>#REF!</v>
      </c>
      <c r="AL312" t="e">
        <f>+AK312*AG312</f>
        <v>#REF!</v>
      </c>
      <c r="AM312" s="51" t="e">
        <f>+IF(OR(#REF!="A",#REF!="B",#REF!="C",O312="A",O312="B",O312="C"),_xlfn.CEILING.PRECISE(#REF!*0.7,Z312),"0")</f>
        <v>#REF!</v>
      </c>
      <c r="AN312" s="48" t="e">
        <f>+AM312*AG312</f>
        <v>#REF!</v>
      </c>
      <c r="AO312" s="44" t="e">
        <f>+IF(OR(#REF!="A",#REF!="B",#REF!="C",O312="A",O312="B",O312="C"),_xlfn.CEILING.PRECISE(#REF!*1,Z312),"0")</f>
        <v>#REF!</v>
      </c>
      <c r="AP312" s="48" t="e">
        <f>+AO312*$AG312</f>
        <v>#REF!</v>
      </c>
      <c r="AQ312" s="48" t="e">
        <f>+IF(OR(#REF!="A",#REF!="B",#REF!="C",O312="A",O312="B",O312="C"),_xlfn.CEILING.PRECISE(#REF!*1.33,Z312),"0")</f>
        <v>#REF!</v>
      </c>
      <c r="AR312" s="48" t="e">
        <f>+AQ312*$AG312</f>
        <v>#REF!</v>
      </c>
      <c r="AS312" s="48" t="e">
        <f>+#REF!*AG312</f>
        <v>#REF!</v>
      </c>
      <c r="AU312" s="52" t="e">
        <f>+AT312*#REF!</f>
        <v>#REF!</v>
      </c>
      <c r="AV312" s="52">
        <f>+AT312*M312</f>
        <v>0</v>
      </c>
      <c r="AW312" t="b">
        <f>+P312&gt;=T312</f>
        <v>1</v>
      </c>
    </row>
    <row r="313" spans="1:52" ht="12.75" customHeight="1" x14ac:dyDescent="0.2">
      <c r="B313" s="79">
        <v>1863</v>
      </c>
      <c r="C313" s="1"/>
      <c r="D313" s="32" t="s">
        <v>122</v>
      </c>
      <c r="E313" s="47" t="str">
        <f>VLOOKUP(B313,[1]Análisis!$B$3:$F$2141,5,FALSE)</f>
        <v>Key</v>
      </c>
      <c r="F313" s="3">
        <v>0</v>
      </c>
      <c r="G313" s="3">
        <v>0</v>
      </c>
      <c r="H313" s="3">
        <v>24</v>
      </c>
      <c r="I313" s="3">
        <v>0</v>
      </c>
      <c r="J313" s="3">
        <f>VLOOKUP(B313,'Vta + Mov 80'!$A$3:$B$703,2,FALSE)</f>
        <v>0</v>
      </c>
      <c r="K313" s="3">
        <v>0</v>
      </c>
      <c r="L313" s="3">
        <f>VLOOKUP(B313,'Vta + Mov 80'!$A$3:$D$703,4,FALSE)</f>
        <v>0</v>
      </c>
      <c r="M313" s="7">
        <f>+AVERAGE(F313:K313)</f>
        <v>4</v>
      </c>
      <c r="N313" s="62">
        <f>+COUNTIF(F313:K313,"&gt;0")</f>
        <v>1</v>
      </c>
      <c r="O313" s="62" t="str">
        <f>+IF(N313&gt;=6,"A",IF(N313&gt;=5,"B",IF(N313&gt;=4,"C","F")))</f>
        <v>F</v>
      </c>
      <c r="P313" s="7">
        <v>1</v>
      </c>
      <c r="Q313" s="2">
        <v>0</v>
      </c>
      <c r="R313" s="2">
        <v>0</v>
      </c>
      <c r="S313" s="2">
        <v>0</v>
      </c>
      <c r="T313" s="2">
        <f>+IF(S313&gt;R313,S313,R313)</f>
        <v>0</v>
      </c>
      <c r="U313" s="2" t="e">
        <f>+((P313-T313)/#REF!)*30</f>
        <v>#REF!</v>
      </c>
      <c r="V313" s="2" t="e">
        <f>+((P313-T313+Q313)/#REF!)*30</f>
        <v>#REF!</v>
      </c>
      <c r="W313" s="2">
        <v>0</v>
      </c>
      <c r="X313" s="9"/>
      <c r="Y313" s="11">
        <f>+((P313-T313+Q313+X313)/M313)*30</f>
        <v>7.5</v>
      </c>
      <c r="Z313" s="5">
        <v>4</v>
      </c>
      <c r="AA313" s="46"/>
      <c r="AB313" s="74">
        <f>VLOOKUP(B313,[2]Hoja1!$A$2:$C$9041,3,FALSE)</f>
        <v>182.54</v>
      </c>
      <c r="AC313" s="76">
        <f>VLOOKUP(B313,'[3]listado de producto'!$A$7:$F$7046,6,FALSE)</f>
        <v>8</v>
      </c>
      <c r="AG313" s="58">
        <v>493.35</v>
      </c>
      <c r="AH313" s="48">
        <f>+P313*AG313</f>
        <v>493.35</v>
      </c>
      <c r="AI313" s="48" t="e">
        <f>+AG313*#REF!</f>
        <v>#REF!</v>
      </c>
      <c r="AK313" s="44" t="e">
        <f>+IF(OR(#REF!="A",#REF!="B",#REF!="C",O313="A",O313="B",O313="C"),_xlfn.CEILING.PRECISE(#REF!*0.5,Z313),"0")</f>
        <v>#REF!</v>
      </c>
      <c r="AL313" t="e">
        <f>+AK313*AG313</f>
        <v>#REF!</v>
      </c>
      <c r="AM313" s="51" t="e">
        <f>+IF(OR(#REF!="A",#REF!="B",#REF!="C",O313="A",O313="B",O313="C"),_xlfn.CEILING.PRECISE(#REF!*0.7,Z313),"0")</f>
        <v>#REF!</v>
      </c>
      <c r="AN313" s="48" t="e">
        <f>+AM313*AG313</f>
        <v>#REF!</v>
      </c>
      <c r="AO313" s="44" t="e">
        <f>+IF(OR(#REF!="A",#REF!="B",#REF!="C",O313="A",O313="B",O313="C"),_xlfn.CEILING.PRECISE(#REF!*1,Z313),"0")</f>
        <v>#REF!</v>
      </c>
      <c r="AP313" s="48" t="e">
        <f>+AO313*$AG313</f>
        <v>#REF!</v>
      </c>
      <c r="AQ313" s="48" t="e">
        <f>+IF(OR(#REF!="A",#REF!="B",#REF!="C",O313="A",O313="B",O313="C"),_xlfn.CEILING.PRECISE(#REF!*1.33,Z313),"0")</f>
        <v>#REF!</v>
      </c>
      <c r="AR313" s="48" t="e">
        <f>+AQ313*$AG313</f>
        <v>#REF!</v>
      </c>
      <c r="AS313" s="48" t="e">
        <f>+#REF!*AG313</f>
        <v>#REF!</v>
      </c>
      <c r="AT313" s="58">
        <v>4.4000000000000004</v>
      </c>
      <c r="AU313" s="52" t="e">
        <f>+AT313*#REF!</f>
        <v>#REF!</v>
      </c>
      <c r="AV313" s="52">
        <f>+AT313*M313</f>
        <v>17.600000000000001</v>
      </c>
      <c r="AW313" t="b">
        <f>+P313&gt;=T313</f>
        <v>1</v>
      </c>
    </row>
    <row r="314" spans="1:52" ht="12.75" customHeight="1" x14ac:dyDescent="0.2">
      <c r="A314" s="53" t="s">
        <v>684</v>
      </c>
      <c r="B314" s="79">
        <v>2103</v>
      </c>
      <c r="C314" s="1"/>
      <c r="D314" s="32" t="s">
        <v>146</v>
      </c>
      <c r="E314" s="47" t="str">
        <f>VLOOKUP(B314,[1]Análisis!$B$3:$F$2141,5,FALSE)</f>
        <v>Key</v>
      </c>
      <c r="F314" s="3">
        <v>0</v>
      </c>
      <c r="G314" s="3">
        <v>0</v>
      </c>
      <c r="H314" s="3">
        <v>40</v>
      </c>
      <c r="I314" s="3">
        <v>0</v>
      </c>
      <c r="J314" s="3">
        <f>VLOOKUP(B314,'Vta + Mov 80'!$A$3:$B$703,2,FALSE)</f>
        <v>0</v>
      </c>
      <c r="K314" s="3">
        <v>0</v>
      </c>
      <c r="L314" s="3">
        <f>VLOOKUP(B314,'Vta + Mov 80'!$A$3:$D$703,4,FALSE)</f>
        <v>0</v>
      </c>
      <c r="M314" s="7">
        <f>+AVERAGE(F314:K314)</f>
        <v>6.666666666666667</v>
      </c>
      <c r="N314" s="62">
        <f>+COUNTIF(F314:K314,"&gt;0")</f>
        <v>1</v>
      </c>
      <c r="O314" s="62" t="str">
        <f>+IF(N314&gt;=6,"A",IF(N314&gt;=5,"B",IF(N314&gt;=4,"C","F")))</f>
        <v>F</v>
      </c>
      <c r="P314" s="7">
        <v>2</v>
      </c>
      <c r="Q314" s="2">
        <v>0</v>
      </c>
      <c r="R314" s="2">
        <v>0</v>
      </c>
      <c r="S314" s="2">
        <v>0</v>
      </c>
      <c r="T314" s="2">
        <f>+IF(S314&gt;R314,S314,R314)</f>
        <v>0</v>
      </c>
      <c r="U314" s="2" t="e">
        <f>+((P314-T314)/#REF!)*30</f>
        <v>#REF!</v>
      </c>
      <c r="V314" s="2" t="e">
        <f>+((P314-T314+Q314)/#REF!)*30</f>
        <v>#REF!</v>
      </c>
      <c r="W314" s="2">
        <v>0</v>
      </c>
      <c r="X314" s="9"/>
      <c r="Y314" s="11">
        <f>+((P314-T314+Q314+X314)/M314)*30</f>
        <v>9</v>
      </c>
      <c r="Z314" s="5">
        <v>4</v>
      </c>
      <c r="AA314" s="83"/>
      <c r="AB314" s="74">
        <f>VLOOKUP(B314,[2]Hoja1!$A$2:$C$9041,3,FALSE)</f>
        <v>208.13</v>
      </c>
      <c r="AC314" s="76">
        <f>VLOOKUP(B314,'[3]listado de producto'!$A$7:$F$7046,6,FALSE)</f>
        <v>8</v>
      </c>
      <c r="AG314" s="58">
        <v>89.67</v>
      </c>
      <c r="AH314" s="48">
        <f>+P314*AG314</f>
        <v>179.34</v>
      </c>
      <c r="AI314" s="48" t="e">
        <f>+AG314*#REF!</f>
        <v>#REF!</v>
      </c>
      <c r="AK314" s="44" t="e">
        <f>+IF(OR(#REF!="A",#REF!="B",#REF!="C",O314="A",O314="B",O314="C"),_xlfn.CEILING.PRECISE(#REF!*0.5,Z314),"0")</f>
        <v>#REF!</v>
      </c>
      <c r="AL314" t="e">
        <f>+AK314*AG314</f>
        <v>#REF!</v>
      </c>
      <c r="AM314" s="51" t="e">
        <f>+IF(OR(#REF!="A",#REF!="B",#REF!="C",O314="A",O314="B",O314="C"),_xlfn.CEILING.PRECISE(#REF!*0.7,Z314),"0")</f>
        <v>#REF!</v>
      </c>
      <c r="AN314" s="48" t="e">
        <f>+AM314*AG314</f>
        <v>#REF!</v>
      </c>
      <c r="AO314" s="44" t="e">
        <f>+IF(OR(#REF!="A",#REF!="B",#REF!="C",O314="A",O314="B",O314="C"),_xlfn.CEILING.PRECISE(#REF!*1,Z314),"0")</f>
        <v>#REF!</v>
      </c>
      <c r="AP314" s="48" t="e">
        <f>+AO314*$AG314</f>
        <v>#REF!</v>
      </c>
      <c r="AQ314" s="48" t="e">
        <f>+IF(OR(#REF!="A",#REF!="B",#REF!="C",O314="A",O314="B",O314="C"),_xlfn.CEILING.PRECISE(#REF!*1.33,Z314),"0")</f>
        <v>#REF!</v>
      </c>
      <c r="AR314" s="48" t="e">
        <f>+AQ314*$AG314</f>
        <v>#REF!</v>
      </c>
      <c r="AS314" s="48" t="e">
        <f>+#REF!*AG314</f>
        <v>#REF!</v>
      </c>
      <c r="AU314" s="52" t="e">
        <f>+AT314*#REF!</f>
        <v>#REF!</v>
      </c>
      <c r="AV314" s="52">
        <f>+AT314*M314</f>
        <v>0</v>
      </c>
      <c r="AW314" t="b">
        <f>+P314&gt;=T314</f>
        <v>1</v>
      </c>
      <c r="AX314" s="78">
        <f>X314*AB314</f>
        <v>0</v>
      </c>
    </row>
    <row r="315" spans="1:52" ht="12.75" customHeight="1" x14ac:dyDescent="0.2">
      <c r="A315" s="53" t="s">
        <v>672</v>
      </c>
      <c r="B315" s="79">
        <v>134</v>
      </c>
      <c r="C315" s="1"/>
      <c r="D315" s="32" t="s">
        <v>12</v>
      </c>
      <c r="E315" s="47" t="str">
        <f>VLOOKUP(B315,[1]Análisis!$B$3:$F$2141,5,FALSE)</f>
        <v>Key</v>
      </c>
      <c r="F315" s="3">
        <v>4</v>
      </c>
      <c r="G315" s="3">
        <v>0</v>
      </c>
      <c r="H315" s="3">
        <v>7</v>
      </c>
      <c r="I315" s="3">
        <v>0</v>
      </c>
      <c r="J315" s="3">
        <f>VLOOKUP(B315,'Vta + Mov 80'!$A$3:$B$703,2,FALSE)</f>
        <v>0</v>
      </c>
      <c r="K315" s="3">
        <v>8</v>
      </c>
      <c r="L315" s="3">
        <f>VLOOKUP(B315,'Vta + Mov 80'!$A$3:$D$703,4,FALSE)</f>
        <v>0</v>
      </c>
      <c r="M315" s="7">
        <f>+AVERAGE(F315:K315)</f>
        <v>3.1666666666666665</v>
      </c>
      <c r="N315" s="62">
        <f>+COUNTIF(F315:K315,"&gt;0")</f>
        <v>3</v>
      </c>
      <c r="O315" s="62" t="str">
        <f>+IF(N315&gt;=6,"A",IF(N315&gt;=5,"B",IF(N315&gt;=4,"C","F")))</f>
        <v>F</v>
      </c>
      <c r="P315" s="7">
        <v>1</v>
      </c>
      <c r="Q315" s="2">
        <v>0</v>
      </c>
      <c r="R315" s="2">
        <v>0</v>
      </c>
      <c r="S315" s="2">
        <v>0</v>
      </c>
      <c r="T315" s="2">
        <f>+IF(S315&gt;R315,S315,R315)</f>
        <v>0</v>
      </c>
      <c r="U315" s="2" t="e">
        <f>+((P315-T315)/#REF!)*30</f>
        <v>#REF!</v>
      </c>
      <c r="V315" s="2" t="e">
        <f>+((P315-T315+Q315)/#REF!)*30</f>
        <v>#REF!</v>
      </c>
      <c r="W315" s="2">
        <v>0</v>
      </c>
      <c r="X315" s="9"/>
      <c r="Y315" s="11">
        <f>+((P315-T315+Q315+X315)/M315)*30</f>
        <v>9.4736842105263168</v>
      </c>
      <c r="Z315" s="5">
        <v>1</v>
      </c>
      <c r="AA315" s="83"/>
      <c r="AB315" s="74">
        <f>VLOOKUP(B315,[2]Hoja1!$A$2:$C$9041,3,FALSE)</f>
        <v>493.62</v>
      </c>
      <c r="AC315" s="76">
        <f>VLOOKUP(B315,'[3]listado de producto'!$A$7:$F$7046,6,FALSE)</f>
        <v>8</v>
      </c>
      <c r="AG315" s="58">
        <v>93.38</v>
      </c>
      <c r="AH315" s="48">
        <f>+P315*AG315</f>
        <v>93.38</v>
      </c>
      <c r="AI315" s="48" t="e">
        <f>+AG315*#REF!</f>
        <v>#REF!</v>
      </c>
      <c r="AK315" s="44" t="e">
        <f>+IF(OR(#REF!="A",#REF!="B",#REF!="C",O315="A",O315="B",O315="C"),_xlfn.CEILING.PRECISE(#REF!*0.5,Z315),"0")</f>
        <v>#REF!</v>
      </c>
      <c r="AL315" t="e">
        <f>+AK315*AG315</f>
        <v>#REF!</v>
      </c>
      <c r="AM315" s="51" t="e">
        <f>+IF(OR(#REF!="A",#REF!="B",#REF!="C",O315="A",O315="B",O315="C"),_xlfn.CEILING.PRECISE(#REF!*0.7,Z315),"0")</f>
        <v>#REF!</v>
      </c>
      <c r="AN315" s="48" t="e">
        <f>+AM315*AG315</f>
        <v>#REF!</v>
      </c>
      <c r="AO315" s="44" t="e">
        <f>+IF(OR(#REF!="A",#REF!="B",#REF!="C",O315="A",O315="B",O315="C"),_xlfn.CEILING.PRECISE(#REF!*1,Z315),"0")</f>
        <v>#REF!</v>
      </c>
      <c r="AP315" s="48" t="e">
        <f>+AO315*$AG315</f>
        <v>#REF!</v>
      </c>
      <c r="AQ315" s="48" t="e">
        <f>+IF(OR(#REF!="A",#REF!="B",#REF!="C",O315="A",O315="B",O315="C"),_xlfn.CEILING.PRECISE(#REF!*1.33,Z315),"0")</f>
        <v>#REF!</v>
      </c>
      <c r="AR315" s="48" t="e">
        <f>+AQ315*$AG315</f>
        <v>#REF!</v>
      </c>
      <c r="AS315" s="48" t="e">
        <f>+#REF!*AG315</f>
        <v>#REF!</v>
      </c>
      <c r="AT315" s="58">
        <v>0.3</v>
      </c>
      <c r="AU315" s="52" t="e">
        <f>+AT315*#REF!</f>
        <v>#REF!</v>
      </c>
      <c r="AV315" s="52">
        <f>+AT315*M315</f>
        <v>0.95</v>
      </c>
      <c r="AW315" t="b">
        <f>+P315&gt;=T315</f>
        <v>1</v>
      </c>
      <c r="AX315" s="78">
        <f>X315*AB315</f>
        <v>0</v>
      </c>
    </row>
    <row r="316" spans="1:52" ht="12.75" customHeight="1" x14ac:dyDescent="0.2">
      <c r="A316" s="53"/>
      <c r="B316" s="79">
        <v>543</v>
      </c>
      <c r="C316" s="1"/>
      <c r="D316" s="32" t="s">
        <v>47</v>
      </c>
      <c r="E316" s="47" t="str">
        <f>VLOOKUP(B316,[1]Análisis!$B$3:$F$2141,5,FALSE)</f>
        <v>Key</v>
      </c>
      <c r="F316" s="3">
        <v>30</v>
      </c>
      <c r="G316" s="3">
        <v>0</v>
      </c>
      <c r="H316" s="3">
        <v>0</v>
      </c>
      <c r="I316" s="3">
        <v>20</v>
      </c>
      <c r="J316" s="3">
        <f>VLOOKUP(B316,'Vta + Mov 80'!$A$3:$B$703,2,FALSE)</f>
        <v>23</v>
      </c>
      <c r="K316" s="3">
        <v>0</v>
      </c>
      <c r="L316" s="3">
        <f>VLOOKUP(B316,'Vta + Mov 80'!$A$3:$D$703,4,FALSE)</f>
        <v>0</v>
      </c>
      <c r="M316" s="7">
        <f>+AVERAGE(F316:K316)</f>
        <v>12.166666666666666</v>
      </c>
      <c r="N316" s="62">
        <f>+COUNTIF(F316:K316,"&gt;0")</f>
        <v>3</v>
      </c>
      <c r="O316" s="62" t="str">
        <f>+IF(N316&gt;=6,"A",IF(N316&gt;=5,"B",IF(N316&gt;=4,"C","F")))</f>
        <v>F</v>
      </c>
      <c r="P316" s="7">
        <v>5</v>
      </c>
      <c r="Q316" s="2">
        <v>0</v>
      </c>
      <c r="R316" s="2">
        <v>0</v>
      </c>
      <c r="S316" s="2">
        <v>0</v>
      </c>
      <c r="T316" s="2">
        <f>+IF(S316&gt;R316,S316,R316)</f>
        <v>0</v>
      </c>
      <c r="U316" s="2" t="e">
        <f>+((P316-T316)/#REF!)*30</f>
        <v>#REF!</v>
      </c>
      <c r="V316" s="2" t="e">
        <f>+((P316-T316+Q316)/#REF!)*30</f>
        <v>#REF!</v>
      </c>
      <c r="W316" s="2">
        <v>0</v>
      </c>
      <c r="X316" s="9"/>
      <c r="Y316" s="11">
        <f>+((P316-T316+Q316+X316)/M316)*30</f>
        <v>12.328767123287673</v>
      </c>
      <c r="Z316" s="5">
        <v>4</v>
      </c>
      <c r="AA316" s="46"/>
      <c r="AB316" s="74">
        <f>VLOOKUP(B316,[2]Hoja1!$A$2:$C$9041,3,FALSE)</f>
        <v>76.709999999999994</v>
      </c>
      <c r="AC316" s="76">
        <f>VLOOKUP(B316,'[3]listado de producto'!$A$7:$F$7046,6,FALSE)</f>
        <v>8</v>
      </c>
      <c r="AG316" s="58">
        <v>445.2</v>
      </c>
      <c r="AH316" s="48">
        <f>+P316*AG316</f>
        <v>2226</v>
      </c>
      <c r="AI316" s="48" t="e">
        <f>+AG316*#REF!</f>
        <v>#REF!</v>
      </c>
      <c r="AK316" s="44" t="e">
        <f>+IF(OR(#REF!="A",#REF!="B",#REF!="C",O316="A",O316="B",O316="C"),_xlfn.CEILING.PRECISE(#REF!*0.5,Z316),"0")</f>
        <v>#REF!</v>
      </c>
      <c r="AL316" t="e">
        <f>+AK316*AG316</f>
        <v>#REF!</v>
      </c>
      <c r="AM316" s="51" t="e">
        <f>+IF(OR(#REF!="A",#REF!="B",#REF!="C",O316="A",O316="B",O316="C"),_xlfn.CEILING.PRECISE(#REF!*0.7,Z316),"0")</f>
        <v>#REF!</v>
      </c>
      <c r="AN316" s="48" t="e">
        <f>+AM316*AG316</f>
        <v>#REF!</v>
      </c>
      <c r="AO316" s="44" t="e">
        <f>+IF(OR(#REF!="A",#REF!="B",#REF!="C",O316="A",O316="B",O316="C"),_xlfn.CEILING.PRECISE(#REF!*1,Z316),"0")</f>
        <v>#REF!</v>
      </c>
      <c r="AP316" s="48" t="e">
        <f>+AO316*$AG316</f>
        <v>#REF!</v>
      </c>
      <c r="AQ316" s="48" t="e">
        <f>+IF(OR(#REF!="A",#REF!="B",#REF!="C",O316="A",O316="B",O316="C"),_xlfn.CEILING.PRECISE(#REF!*1.33,Z316),"0")</f>
        <v>#REF!</v>
      </c>
      <c r="AR316" s="48" t="e">
        <f>+AQ316*$AG316</f>
        <v>#REF!</v>
      </c>
      <c r="AS316" s="48" t="e">
        <f>+#REF!*AG316</f>
        <v>#REF!</v>
      </c>
      <c r="AU316" s="52" t="e">
        <f>+AT316*#REF!</f>
        <v>#REF!</v>
      </c>
      <c r="AV316" s="52">
        <f>+AT316*M316</f>
        <v>0</v>
      </c>
      <c r="AW316" t="b">
        <f>+P316&gt;=T316</f>
        <v>1</v>
      </c>
    </row>
    <row r="317" spans="1:52" ht="12.75" customHeight="1" x14ac:dyDescent="0.2">
      <c r="B317" s="79">
        <v>110201</v>
      </c>
      <c r="C317" s="1"/>
      <c r="D317" s="32" t="s">
        <v>641</v>
      </c>
      <c r="E317" s="47" t="s">
        <v>561</v>
      </c>
      <c r="F317" s="3">
        <v>125</v>
      </c>
      <c r="G317" s="3">
        <v>0</v>
      </c>
      <c r="H317" s="3">
        <v>0</v>
      </c>
      <c r="I317" s="3">
        <v>0</v>
      </c>
      <c r="J317" s="3">
        <f>VLOOKUP(B317,'Vta + Mov 80'!$A$3:$B$703,2,FALSE)</f>
        <v>0</v>
      </c>
      <c r="K317" s="3">
        <v>0</v>
      </c>
      <c r="L317" s="3">
        <f>VLOOKUP(B317,'Vta + Mov 80'!$A$3:$D$703,4,FALSE)</f>
        <v>0</v>
      </c>
      <c r="M317" s="7">
        <f>+AVERAGE(F317:K317)</f>
        <v>20.833333333333332</v>
      </c>
      <c r="N317" s="62">
        <f>+COUNTIF(F317:K317,"&gt;0")</f>
        <v>1</v>
      </c>
      <c r="O317" s="62" t="str">
        <f>+IF(N317&gt;=6,"A",IF(N317&gt;=5,"B",IF(N317&gt;=4,"C","F")))</f>
        <v>F</v>
      </c>
      <c r="P317" s="7">
        <v>8</v>
      </c>
      <c r="Q317" s="2">
        <v>0</v>
      </c>
      <c r="R317" s="2">
        <v>0</v>
      </c>
      <c r="S317" s="2">
        <v>0</v>
      </c>
      <c r="T317" s="2">
        <f>+IF(S317&gt;R317,S317,R317)</f>
        <v>0</v>
      </c>
      <c r="U317" s="2" t="e">
        <f>+((P317-T317)/#REF!)*30</f>
        <v>#REF!</v>
      </c>
      <c r="V317" s="2" t="e">
        <f>+((P317-T317+Q317)/#REF!)*30</f>
        <v>#REF!</v>
      </c>
      <c r="W317" s="2">
        <v>0</v>
      </c>
      <c r="X317" s="9"/>
      <c r="Y317" s="11">
        <f>+((P317-T317+Q317+X317)/M317)*30</f>
        <v>11.52</v>
      </c>
      <c r="Z317" s="5" t="e">
        <v>#N/A</v>
      </c>
      <c r="AA317" s="83"/>
      <c r="AB317" s="74">
        <f>VLOOKUP(B317,[2]Hoja1!$A$2:$C$9041,3,FALSE)</f>
        <v>27</v>
      </c>
      <c r="AC317" s="76" t="e">
        <f>VLOOKUP(B317,'[3]listado de producto'!$A$7:$F$7046,6,FALSE)</f>
        <v>#N/A</v>
      </c>
      <c r="AG317" s="58">
        <v>711.58</v>
      </c>
      <c r="AH317" s="48">
        <f>+P317*AG317</f>
        <v>5692.64</v>
      </c>
      <c r="AI317" s="48" t="e">
        <f>+AG317*#REF!</f>
        <v>#REF!</v>
      </c>
      <c r="AK317" s="44" t="e">
        <f>+IF(OR(#REF!="A",#REF!="B",#REF!="C",O317="A",O317="B",O317="C"),_xlfn.CEILING.PRECISE(#REF!*0.5,Z317),"0")</f>
        <v>#REF!</v>
      </c>
      <c r="AL317" t="e">
        <f>+AK317*AG317</f>
        <v>#REF!</v>
      </c>
      <c r="AM317" s="51" t="e">
        <f>+IF(OR(#REF!="A",#REF!="B",#REF!="C",O317="A",O317="B",O317="C"),_xlfn.CEILING.PRECISE(#REF!*0.7,Z317),"0")</f>
        <v>#REF!</v>
      </c>
      <c r="AN317" s="48" t="e">
        <f>+AM317*AG317</f>
        <v>#REF!</v>
      </c>
      <c r="AO317" s="44" t="e">
        <f>+IF(OR(#REF!="A",#REF!="B",#REF!="C",O317="A",O317="B",O317="C"),_xlfn.CEILING.PRECISE(#REF!*1,Z317),"0")</f>
        <v>#REF!</v>
      </c>
      <c r="AP317" s="48" t="e">
        <f>+AO317*$AG317</f>
        <v>#REF!</v>
      </c>
      <c r="AQ317" s="48" t="e">
        <f>+IF(OR(#REF!="A",#REF!="B",#REF!="C",O317="A",O317="B",O317="C"),_xlfn.CEILING.PRECISE(#REF!*1.33,Z317),"0")</f>
        <v>#REF!</v>
      </c>
      <c r="AR317" s="48" t="e">
        <f>+AQ317*$AG317</f>
        <v>#REF!</v>
      </c>
      <c r="AS317" s="48" t="e">
        <f>+#REF!*AG317</f>
        <v>#REF!</v>
      </c>
      <c r="AU317" s="52" t="e">
        <f>+AT317*#REF!</f>
        <v>#REF!</v>
      </c>
      <c r="AV317" s="52">
        <f>+AT317*M317</f>
        <v>0</v>
      </c>
      <c r="AW317" t="b">
        <f>+P317&gt;=T317</f>
        <v>1</v>
      </c>
    </row>
    <row r="318" spans="1:52" ht="12.75" customHeight="1" x14ac:dyDescent="0.2">
      <c r="B318" s="79">
        <v>4824</v>
      </c>
      <c r="C318" s="1"/>
      <c r="D318" s="32" t="s">
        <v>517</v>
      </c>
      <c r="E318" s="47" t="str">
        <f>VLOOKUP(B318,[1]Análisis!$B$3:$F$2141,5,FALSE)</f>
        <v>Key</v>
      </c>
      <c r="F318" s="3">
        <v>7</v>
      </c>
      <c r="G318" s="3">
        <v>0</v>
      </c>
      <c r="H318" s="3">
        <v>0</v>
      </c>
      <c r="I318" s="3">
        <v>0</v>
      </c>
      <c r="J318" s="3">
        <f>VLOOKUP(B318,'Vta + Mov 80'!$A$3:$B$703,2,FALSE)</f>
        <v>7</v>
      </c>
      <c r="K318" s="3">
        <v>0</v>
      </c>
      <c r="L318" s="3">
        <f>VLOOKUP(B318,'Vta + Mov 80'!$A$3:$D$703,4,FALSE)</f>
        <v>0</v>
      </c>
      <c r="M318" s="7">
        <f>+AVERAGE(F318:K318)</f>
        <v>2.3333333333333335</v>
      </c>
      <c r="N318" s="62">
        <f>+COUNTIF(F318:K318,"&gt;0")</f>
        <v>2</v>
      </c>
      <c r="O318" s="62" t="str">
        <f>+IF(N318&gt;=6,"A",IF(N318&gt;=5,"B",IF(N318&gt;=4,"C","F")))</f>
        <v>F</v>
      </c>
      <c r="P318" s="7">
        <v>1</v>
      </c>
      <c r="Q318" s="2">
        <v>0</v>
      </c>
      <c r="R318" s="2">
        <v>0</v>
      </c>
      <c r="S318" s="2">
        <v>0</v>
      </c>
      <c r="T318" s="2">
        <f>+IF(S318&gt;R318,S318,R318)</f>
        <v>0</v>
      </c>
      <c r="U318" s="2" t="e">
        <f>+((P318-T318)/#REF!)*30</f>
        <v>#REF!</v>
      </c>
      <c r="V318" s="2" t="e">
        <f>+((P318-T318+Q318)/#REF!)*30</f>
        <v>#REF!</v>
      </c>
      <c r="W318" s="2">
        <v>0</v>
      </c>
      <c r="X318" s="9"/>
      <c r="Y318" s="11">
        <f>+((P318-T318+Q318+X318)/M318)*30</f>
        <v>12.857142857142856</v>
      </c>
      <c r="Z318" s="5">
        <v>12</v>
      </c>
      <c r="AA318" s="86"/>
      <c r="AB318" s="74">
        <f>VLOOKUP(B318,[2]Hoja1!$A$2:$C$9041,3,FALSE)</f>
        <v>80.959999999999994</v>
      </c>
      <c r="AC318" s="76">
        <f>VLOOKUP(B318,'[3]listado de producto'!$A$7:$F$7046,6,FALSE)</f>
        <v>8</v>
      </c>
      <c r="AG318" s="58">
        <v>3000</v>
      </c>
      <c r="AH318" s="48">
        <f>+P318*AG318</f>
        <v>3000</v>
      </c>
      <c r="AI318" s="48" t="e">
        <f>+AG318*#REF!</f>
        <v>#REF!</v>
      </c>
      <c r="AK318" s="44" t="e">
        <f>+IF(OR(#REF!="A",#REF!="B",#REF!="C",O318="A",O318="B",O318="C"),_xlfn.CEILING.PRECISE(#REF!*0.5,Z318),"0")</f>
        <v>#REF!</v>
      </c>
      <c r="AL318" t="e">
        <f>+AK318*AG318</f>
        <v>#REF!</v>
      </c>
      <c r="AM318" s="51" t="e">
        <f>+IF(OR(#REF!="A",#REF!="B",#REF!="C",O318="A",O318="B",O318="C"),_xlfn.CEILING.PRECISE(#REF!*0.7,Z318),"0")</f>
        <v>#REF!</v>
      </c>
      <c r="AN318" s="48" t="e">
        <f>+AM318*AG318</f>
        <v>#REF!</v>
      </c>
      <c r="AO318" s="44" t="e">
        <f>+IF(OR(#REF!="A",#REF!="B",#REF!="C",O318="A",O318="B",O318="C"),_xlfn.CEILING.PRECISE(#REF!*1,Z318),"0")</f>
        <v>#REF!</v>
      </c>
      <c r="AP318" s="48" t="e">
        <f>+AO318*$AG318</f>
        <v>#REF!</v>
      </c>
      <c r="AQ318" s="48" t="e">
        <f>+IF(OR(#REF!="A",#REF!="B",#REF!="C",O318="A",O318="B",O318="C"),_xlfn.CEILING.PRECISE(#REF!*1.33,Z318),"0")</f>
        <v>#REF!</v>
      </c>
      <c r="AR318" s="48" t="e">
        <f>+AQ318*$AG318</f>
        <v>#REF!</v>
      </c>
      <c r="AS318" s="48" t="e">
        <f>+#REF!*AG318</f>
        <v>#REF!</v>
      </c>
      <c r="AZ318" s="49"/>
    </row>
    <row r="319" spans="1:52" ht="12.75" customHeight="1" x14ac:dyDescent="0.2">
      <c r="A319" s="53" t="s">
        <v>674</v>
      </c>
      <c r="B319" s="79">
        <v>6708</v>
      </c>
      <c r="C319" s="1"/>
      <c r="D319" s="32" t="s">
        <v>323</v>
      </c>
      <c r="E319" s="47" t="str">
        <f>VLOOKUP(B319,[1]Análisis!$B$3:$F$2141,5,FALSE)</f>
        <v>Key</v>
      </c>
      <c r="F319" s="3">
        <v>4</v>
      </c>
      <c r="G319" s="3">
        <v>4</v>
      </c>
      <c r="H319" s="3">
        <v>4</v>
      </c>
      <c r="I319" s="3">
        <v>0</v>
      </c>
      <c r="J319" s="3">
        <f>VLOOKUP(B319,'Vta + Mov 80'!$A$3:$B$703,2,FALSE)</f>
        <v>0</v>
      </c>
      <c r="K319" s="3">
        <v>0</v>
      </c>
      <c r="L319" s="3">
        <f>VLOOKUP(B319,'Vta + Mov 80'!$A$3:$D$703,4,FALSE)</f>
        <v>4</v>
      </c>
      <c r="M319" s="7">
        <f>+AVERAGE(F319:K319)</f>
        <v>2</v>
      </c>
      <c r="N319" s="62">
        <f>+COUNTIF(F319:K319,"&gt;0")</f>
        <v>3</v>
      </c>
      <c r="O319" s="62" t="str">
        <f>+IF(N319&gt;=6,"A",IF(N319&gt;=5,"B",IF(N319&gt;=4,"C","F")))</f>
        <v>F</v>
      </c>
      <c r="P319" s="7">
        <v>1</v>
      </c>
      <c r="Q319" s="2">
        <v>0</v>
      </c>
      <c r="R319" s="2">
        <v>0</v>
      </c>
      <c r="S319" s="2">
        <v>0</v>
      </c>
      <c r="T319" s="2">
        <f>+IF(S319&gt;R319,S319,R319)</f>
        <v>0</v>
      </c>
      <c r="U319" s="2" t="e">
        <f>+((P319-T319)/#REF!)*30</f>
        <v>#REF!</v>
      </c>
      <c r="V319" s="2" t="e">
        <f>+((P319-T319+Q319)/#REF!)*30</f>
        <v>#REF!</v>
      </c>
      <c r="W319" s="2">
        <v>0</v>
      </c>
      <c r="X319" s="9"/>
      <c r="Y319" s="11">
        <f>+((P319-T319+Q319+X319)/M319)*30</f>
        <v>15</v>
      </c>
      <c r="Z319" s="5">
        <v>4</v>
      </c>
      <c r="AA319" s="83"/>
      <c r="AB319" s="74">
        <f>VLOOKUP(B319,[2]Hoja1!$A$2:$C$9041,3,FALSE)</f>
        <v>93.08</v>
      </c>
      <c r="AC319" s="76">
        <f>VLOOKUP(B319,'[3]listado de producto'!$A$7:$F$7046,6,FALSE)</f>
        <v>8</v>
      </c>
      <c r="AG319" s="58">
        <v>2.15</v>
      </c>
      <c r="AH319" s="48">
        <f>+P319*AG319</f>
        <v>2.15</v>
      </c>
      <c r="AI319" s="48" t="e">
        <f>+AG319*#REF!</f>
        <v>#REF!</v>
      </c>
      <c r="AK319" s="44" t="e">
        <f>+IF(OR(#REF!="A",#REF!="B",#REF!="C",O319="A",O319="B",O319="C"),_xlfn.CEILING.PRECISE(#REF!*0.5,Z319),"0")</f>
        <v>#REF!</v>
      </c>
      <c r="AL319" t="e">
        <f>+AK319*AG319</f>
        <v>#REF!</v>
      </c>
      <c r="AM319" s="51" t="e">
        <f>+IF(OR(#REF!="A",#REF!="B",#REF!="C",O319="A",O319="B",O319="C"),_xlfn.CEILING.PRECISE(#REF!*0.7,Z319),"0")</f>
        <v>#REF!</v>
      </c>
      <c r="AN319" s="48" t="e">
        <f>+AM319*AG319</f>
        <v>#REF!</v>
      </c>
      <c r="AO319" s="44" t="e">
        <f>+IF(OR(#REF!="A",#REF!="B",#REF!="C",O319="A",O319="B",O319="C"),_xlfn.CEILING.PRECISE(#REF!*1,Z319),"0")</f>
        <v>#REF!</v>
      </c>
      <c r="AP319" s="48" t="e">
        <f>+AO319*$AG319</f>
        <v>#REF!</v>
      </c>
      <c r="AQ319" s="48" t="e">
        <f>+IF(OR(#REF!="A",#REF!="B",#REF!="C",O319="A",O319="B",O319="C"),_xlfn.CEILING.PRECISE(#REF!*1.33,Z319),"0")</f>
        <v>#REF!</v>
      </c>
      <c r="AR319" s="48" t="e">
        <f>+AQ319*$AG319</f>
        <v>#REF!</v>
      </c>
      <c r="AS319" s="48" t="e">
        <f>+#REF!*AG319</f>
        <v>#REF!</v>
      </c>
      <c r="AU319" s="52"/>
      <c r="AV319" s="52"/>
    </row>
    <row r="320" spans="1:52" ht="12.75" customHeight="1" x14ac:dyDescent="0.2">
      <c r="B320" s="79">
        <v>110605</v>
      </c>
      <c r="C320" s="1"/>
      <c r="D320" s="32" t="s">
        <v>424</v>
      </c>
      <c r="E320" s="47" t="s">
        <v>561</v>
      </c>
      <c r="F320" s="3">
        <v>0</v>
      </c>
      <c r="G320" s="3">
        <v>6</v>
      </c>
      <c r="H320" s="3">
        <v>210</v>
      </c>
      <c r="I320" s="3">
        <v>0</v>
      </c>
      <c r="J320" s="3">
        <f>VLOOKUP(B320,'Vta + Mov 80'!$A$3:$B$703,2,FALSE)</f>
        <v>0</v>
      </c>
      <c r="K320" s="3">
        <v>0</v>
      </c>
      <c r="L320" s="3">
        <f>VLOOKUP(B320,'Vta + Mov 80'!$A$3:$D$703,4,FALSE)</f>
        <v>6</v>
      </c>
      <c r="M320" s="7">
        <f>+AVERAGE(F320:K320)</f>
        <v>36</v>
      </c>
      <c r="N320" s="62">
        <f>+COUNTIF(F320:K320,"&gt;0")</f>
        <v>2</v>
      </c>
      <c r="O320" s="62" t="str">
        <f>+IF(N320&gt;=6,"A",IF(N320&gt;=5,"B",IF(N320&gt;=4,"C","F")))</f>
        <v>F</v>
      </c>
      <c r="P320" s="7">
        <v>16</v>
      </c>
      <c r="Q320" s="2">
        <v>0</v>
      </c>
      <c r="R320" s="2">
        <v>0</v>
      </c>
      <c r="S320" s="2">
        <v>0</v>
      </c>
      <c r="T320" s="2">
        <f>+IF(S320&gt;R320,S320,R320)</f>
        <v>0</v>
      </c>
      <c r="U320" s="2" t="e">
        <f>+((P320-T320)/#REF!)*30</f>
        <v>#REF!</v>
      </c>
      <c r="V320" s="2" t="e">
        <f>+((P320-T320+Q320)/#REF!)*30</f>
        <v>#REF!</v>
      </c>
      <c r="W320" s="2">
        <v>0</v>
      </c>
      <c r="X320" s="9"/>
      <c r="Y320" s="11">
        <f>+((P320-T320+Q320+X320)/M320)*30</f>
        <v>13.333333333333332</v>
      </c>
      <c r="Z320" s="5" t="e">
        <v>#N/A</v>
      </c>
      <c r="AA320" s="83"/>
      <c r="AB320" s="74">
        <f>VLOOKUP(B320,[2]Hoja1!$A$2:$C$9041,3,FALSE)</f>
        <v>35.119998931884801</v>
      </c>
      <c r="AC320" s="76" t="e">
        <f>VLOOKUP(B320,'[3]listado de producto'!$A$7:$F$7046,6,FALSE)</f>
        <v>#N/A</v>
      </c>
      <c r="AG320" s="58">
        <v>593.04999999999995</v>
      </c>
      <c r="AH320" s="48">
        <f>+P320*AG320</f>
        <v>9488.7999999999993</v>
      </c>
      <c r="AI320" s="48" t="e">
        <f>+AG320*#REF!</f>
        <v>#REF!</v>
      </c>
      <c r="AK320" s="44" t="e">
        <f>+IF(OR(#REF!="A",#REF!="B",#REF!="C",O320="A",O320="B",O320="C"),_xlfn.CEILING.PRECISE(#REF!*0.5,Z320),"0")</f>
        <v>#REF!</v>
      </c>
      <c r="AL320" t="e">
        <f>+AK320*AG320</f>
        <v>#REF!</v>
      </c>
      <c r="AM320" s="51" t="e">
        <f>+IF(OR(#REF!="A",#REF!="B",#REF!="C",O320="A",O320="B",O320="C"),_xlfn.CEILING.PRECISE(#REF!*0.7,Z320),"0")</f>
        <v>#REF!</v>
      </c>
      <c r="AN320" s="48" t="e">
        <f>+AM320*AG320</f>
        <v>#REF!</v>
      </c>
      <c r="AO320" s="44" t="e">
        <f>+IF(OR(#REF!="A",#REF!="B",#REF!="C",O320="A",O320="B",O320="C"),_xlfn.CEILING.PRECISE(#REF!*1,Z320),"0")</f>
        <v>#REF!</v>
      </c>
      <c r="AP320" s="48" t="e">
        <f>+AO320*$AG320</f>
        <v>#REF!</v>
      </c>
      <c r="AQ320" s="48" t="e">
        <f>+IF(OR(#REF!="A",#REF!="B",#REF!="C",O320="A",O320="B",O320="C"),_xlfn.CEILING.PRECISE(#REF!*1.33,Z320),"0")</f>
        <v>#REF!</v>
      </c>
      <c r="AR320" s="48" t="e">
        <f>+AQ320*$AG320</f>
        <v>#REF!</v>
      </c>
      <c r="AS320" s="48" t="e">
        <f>+#REF!*AG320</f>
        <v>#REF!</v>
      </c>
      <c r="AU320" s="52" t="e">
        <f>+AT320*#REF!</f>
        <v>#REF!</v>
      </c>
      <c r="AV320" s="52">
        <f>+AT320*M320</f>
        <v>0</v>
      </c>
      <c r="AW320" t="b">
        <f>+P320&gt;=T320</f>
        <v>1</v>
      </c>
      <c r="AX320" s="78">
        <f>X320*AB320</f>
        <v>0</v>
      </c>
    </row>
    <row r="321" spans="1:52" ht="12.75" customHeight="1" x14ac:dyDescent="0.2">
      <c r="B321" s="79">
        <v>8977</v>
      </c>
      <c r="C321" s="1">
        <v>56509</v>
      </c>
      <c r="D321" s="32" t="s">
        <v>604</v>
      </c>
      <c r="E321" s="47" t="str">
        <f>VLOOKUP(B321,[1]Análisis!$B$3:$F$2141,5,FALSE)</f>
        <v>GP</v>
      </c>
      <c r="F321" s="3">
        <v>8</v>
      </c>
      <c r="G321" s="3">
        <v>0</v>
      </c>
      <c r="H321" s="3">
        <v>2</v>
      </c>
      <c r="I321" s="3">
        <v>0</v>
      </c>
      <c r="J321" s="3">
        <f>VLOOKUP(B321,'Vta + Mov 80'!$A$3:$B$703,2,FALSE)</f>
        <v>3</v>
      </c>
      <c r="K321" s="3">
        <v>0</v>
      </c>
      <c r="L321" s="3">
        <f>VLOOKUP(B321,'Vta + Mov 80'!$A$3:$D$703,4,FALSE)</f>
        <v>0</v>
      </c>
      <c r="M321" s="7">
        <f>+AVERAGE(F321:K321)</f>
        <v>2.1666666666666665</v>
      </c>
      <c r="N321" s="62">
        <f>+COUNTIF(F321:K321,"&gt;0")</f>
        <v>3</v>
      </c>
      <c r="O321" s="62" t="str">
        <f>+IF(N321&gt;=6,"A",IF(N321&gt;=5,"B",IF(N321&gt;=4,"C","F")))</f>
        <v>F</v>
      </c>
      <c r="P321" s="7">
        <v>1</v>
      </c>
      <c r="Q321" s="2">
        <v>0</v>
      </c>
      <c r="R321" s="2">
        <v>0</v>
      </c>
      <c r="S321" s="2">
        <v>0</v>
      </c>
      <c r="T321" s="2">
        <f>+IF(S321&gt;R321,S321,R321)</f>
        <v>0</v>
      </c>
      <c r="U321" s="2" t="e">
        <f>+((P321-T321)/#REF!)*30</f>
        <v>#REF!</v>
      </c>
      <c r="V321" s="2" t="e">
        <f>+((P321-T321+Q321)/#REF!)*30</f>
        <v>#REF!</v>
      </c>
      <c r="W321" s="2">
        <v>0</v>
      </c>
      <c r="X321" s="9"/>
      <c r="Y321" s="11">
        <f>+((P321-T321+Q321+X321)/M321)*30</f>
        <v>13.846153846153847</v>
      </c>
      <c r="Z321" s="5">
        <v>1</v>
      </c>
      <c r="AA321" s="46"/>
      <c r="AB321" s="74">
        <f>VLOOKUP(B321,[2]Hoja1!$A$2:$C$9041,3,FALSE)</f>
        <v>330.8</v>
      </c>
      <c r="AC321" s="76">
        <f>VLOOKUP(B321,'[3]listado de producto'!$A$7:$F$7046,6,FALSE)</f>
        <v>28</v>
      </c>
      <c r="AD321" s="5"/>
      <c r="AG321" s="58">
        <v>148.47</v>
      </c>
      <c r="AH321" s="48">
        <f>+P321*AG321</f>
        <v>148.47</v>
      </c>
      <c r="AI321" s="48" t="e">
        <f>+AG321*#REF!</f>
        <v>#REF!</v>
      </c>
      <c r="AK321" s="44" t="e">
        <f>+IF(OR(#REF!="A",#REF!="B",#REF!="C",O321="A",O321="B",O321="C"),_xlfn.CEILING.PRECISE(#REF!*0.5,Z321),"0")</f>
        <v>#REF!</v>
      </c>
      <c r="AL321" t="e">
        <f>+AK321*AG321</f>
        <v>#REF!</v>
      </c>
      <c r="AM321" s="51" t="e">
        <f>+IF(OR(#REF!="A",#REF!="B",#REF!="C",O321="A",O321="B",O321="C"),_xlfn.CEILING.PRECISE(#REF!*0.7,Z321),"0")</f>
        <v>#REF!</v>
      </c>
      <c r="AN321" s="48" t="e">
        <f>+AM321*AG321</f>
        <v>#REF!</v>
      </c>
      <c r="AO321" s="44" t="e">
        <f>+IF(OR(#REF!="A",#REF!="B",#REF!="C",O321="A",O321="B",O321="C"),_xlfn.CEILING.PRECISE(#REF!*1,Z321),"0")</f>
        <v>#REF!</v>
      </c>
      <c r="AP321" s="48" t="e">
        <f>+AO321*$AG321</f>
        <v>#REF!</v>
      </c>
      <c r="AQ321" s="48" t="e">
        <f>+IF(OR(#REF!="A",#REF!="B",#REF!="C",O321="A",O321="B",O321="C"),_xlfn.CEILING.PRECISE(#REF!*1.33,Z321),"0")</f>
        <v>#REF!</v>
      </c>
      <c r="AR321" s="48" t="e">
        <f>+AQ321*$AG321</f>
        <v>#REF!</v>
      </c>
      <c r="AS321" s="48" t="e">
        <f>+#REF!*AG321</f>
        <v>#REF!</v>
      </c>
      <c r="AU321" s="52" t="e">
        <f>+AT321*#REF!</f>
        <v>#REF!</v>
      </c>
      <c r="AV321" s="52">
        <f>+AT321*M321</f>
        <v>0</v>
      </c>
      <c r="AW321" t="b">
        <f>+P321&gt;=T321</f>
        <v>1</v>
      </c>
    </row>
    <row r="322" spans="1:52" ht="12.75" customHeight="1" x14ac:dyDescent="0.2">
      <c r="A322" s="53" t="s">
        <v>672</v>
      </c>
      <c r="B322" s="79">
        <v>35116</v>
      </c>
      <c r="C322" s="1"/>
      <c r="D322" s="32" t="s">
        <v>781</v>
      </c>
      <c r="E322" s="47" t="s">
        <v>624</v>
      </c>
      <c r="F322" s="3">
        <v>0</v>
      </c>
      <c r="G322" s="3">
        <v>0</v>
      </c>
      <c r="H322" s="3">
        <v>4</v>
      </c>
      <c r="I322" s="3">
        <v>54</v>
      </c>
      <c r="J322" s="3">
        <f>VLOOKUP(B322,'Vta + Mov 80'!$A$3:$B$703,2,FALSE)</f>
        <v>1</v>
      </c>
      <c r="K322" s="3">
        <v>0</v>
      </c>
      <c r="L322" s="3">
        <f>VLOOKUP(B322,'Vta + Mov 80'!$A$3:$D$703,4,FALSE)</f>
        <v>0</v>
      </c>
      <c r="M322" s="7">
        <f>+AVERAGE(F322:K322)</f>
        <v>9.8333333333333339</v>
      </c>
      <c r="N322" s="62">
        <f>+COUNTIF(F322:K322,"&gt;0")</f>
        <v>3</v>
      </c>
      <c r="O322" s="62" t="str">
        <f>+IF(N322&gt;=6,"A",IF(N322&gt;=5,"B",IF(N322&gt;=4,"C","F")))</f>
        <v>F</v>
      </c>
      <c r="P322" s="7">
        <v>5</v>
      </c>
      <c r="Q322" s="2">
        <v>0</v>
      </c>
      <c r="R322" s="2">
        <v>0</v>
      </c>
      <c r="S322" s="2">
        <v>0</v>
      </c>
      <c r="T322" s="2">
        <f>+IF(S322&gt;R322,S322,R322)</f>
        <v>0</v>
      </c>
      <c r="U322" s="2" t="e">
        <f>+((P322-T322)/#REF!)*30</f>
        <v>#REF!</v>
      </c>
      <c r="V322" s="2" t="e">
        <f>+((P322-T322+Q322)/#REF!)*30</f>
        <v>#REF!</v>
      </c>
      <c r="W322" s="2">
        <v>0</v>
      </c>
      <c r="X322" s="9"/>
      <c r="Y322" s="11">
        <f>+((P322-T322+Q322+X322)/M322)*30</f>
        <v>15.254237288135592</v>
      </c>
      <c r="Z322" s="5">
        <v>4</v>
      </c>
      <c r="AA322" s="46"/>
      <c r="AB322" s="74">
        <f>VLOOKUP(B322,[2]Hoja1!$A$2:$C$9041,3,FALSE)</f>
        <v>614.24</v>
      </c>
      <c r="AC322" s="76">
        <f>VLOOKUP(B322,'[3]listado de producto'!$A$7:$F$7046,6,FALSE)</f>
        <v>8</v>
      </c>
      <c r="AE322" t="s">
        <v>569</v>
      </c>
      <c r="AG322" s="58">
        <v>3.6900000572204599</v>
      </c>
      <c r="AH322" s="48">
        <f>+P322*AG322</f>
        <v>18.450000286102298</v>
      </c>
      <c r="AI322" s="48" t="e">
        <f>+AG322*#REF!</f>
        <v>#REF!</v>
      </c>
      <c r="AK322" s="44" t="e">
        <f>+IF(OR(#REF!="A",#REF!="B",#REF!="C",O322="A",O322="B",O322="C"),_xlfn.CEILING.PRECISE(#REF!*0.5,Z322),"0")</f>
        <v>#REF!</v>
      </c>
      <c r="AL322" t="e">
        <f>+AK322*AG322</f>
        <v>#REF!</v>
      </c>
      <c r="AM322" s="51" t="e">
        <f>+IF(OR(#REF!="A",#REF!="B",#REF!="C",O322="A",O322="B",O322="C"),_xlfn.CEILING.PRECISE(#REF!*0.7,Z322),"0")</f>
        <v>#REF!</v>
      </c>
      <c r="AN322" s="48" t="e">
        <f>+AM322*AG322</f>
        <v>#REF!</v>
      </c>
      <c r="AO322" s="44" t="e">
        <f>+IF(OR(#REF!="A",#REF!="B",#REF!="C",O322="A",O322="B",O322="C"),_xlfn.CEILING.PRECISE(#REF!*1,Z322),"0")</f>
        <v>#REF!</v>
      </c>
      <c r="AP322" s="48" t="e">
        <f>+AO322*$AG322</f>
        <v>#REF!</v>
      </c>
      <c r="AQ322" s="48" t="e">
        <f>+IF(OR(#REF!="A",#REF!="B",#REF!="C",O322="A",O322="B",O322="C"),_xlfn.CEILING.PRECISE(#REF!*1.33,Z322),"0")</f>
        <v>#REF!</v>
      </c>
      <c r="AR322" s="48" t="e">
        <f>+AQ322*$AG322</f>
        <v>#REF!</v>
      </c>
      <c r="AS322" s="48" t="e">
        <f>+#REF!*AG322</f>
        <v>#REF!</v>
      </c>
      <c r="AU322" s="52" t="e">
        <f>+AT322*#REF!</f>
        <v>#REF!</v>
      </c>
      <c r="AV322" s="52">
        <f>+AT322*M322</f>
        <v>0</v>
      </c>
      <c r="AW322" t="b">
        <f>+P322&gt;=T322</f>
        <v>1</v>
      </c>
    </row>
    <row r="323" spans="1:52" ht="12.75" customHeight="1" x14ac:dyDescent="0.2">
      <c r="B323" s="79">
        <v>110614</v>
      </c>
      <c r="C323" s="1"/>
      <c r="D323" s="32" t="s">
        <v>429</v>
      </c>
      <c r="E323" s="47" t="s">
        <v>561</v>
      </c>
      <c r="F323" s="3">
        <v>27</v>
      </c>
      <c r="G323" s="3">
        <v>57</v>
      </c>
      <c r="H323" s="3">
        <v>23</v>
      </c>
      <c r="I323" s="3">
        <v>0</v>
      </c>
      <c r="J323" s="3">
        <f>VLOOKUP(B323,'Vta + Mov 80'!$A$3:$B$703,2,FALSE)</f>
        <v>0</v>
      </c>
      <c r="K323" s="3">
        <v>0</v>
      </c>
      <c r="L323" s="3">
        <f>VLOOKUP(B323,'Vta + Mov 80'!$A$3:$D$703,4,FALSE)</f>
        <v>0</v>
      </c>
      <c r="M323" s="7">
        <f>+AVERAGE(F323:K323)</f>
        <v>17.833333333333332</v>
      </c>
      <c r="N323" s="62">
        <f>+COUNTIF(F323:K323,"&gt;0")</f>
        <v>3</v>
      </c>
      <c r="O323" s="62" t="str">
        <f>+IF(N323&gt;=6,"A",IF(N323&gt;=5,"B",IF(N323&gt;=4,"C","F")))</f>
        <v>F</v>
      </c>
      <c r="P323" s="7">
        <v>9</v>
      </c>
      <c r="Q323" s="2">
        <v>0</v>
      </c>
      <c r="R323" s="2">
        <v>0</v>
      </c>
      <c r="S323" s="2">
        <v>0</v>
      </c>
      <c r="T323" s="2">
        <f>+IF(S323&gt;R323,S323,R323)</f>
        <v>0</v>
      </c>
      <c r="U323" s="2" t="e">
        <f>+((P323-T323)/#REF!)*30</f>
        <v>#REF!</v>
      </c>
      <c r="V323" s="2" t="e">
        <f>+((P323-T323+Q323)/#REF!)*30</f>
        <v>#REF!</v>
      </c>
      <c r="W323" s="2">
        <v>0</v>
      </c>
      <c r="X323" s="9"/>
      <c r="Y323" s="11">
        <f>+((P323-T323+Q323+X323)/M323)*30</f>
        <v>15.140186915887853</v>
      </c>
      <c r="Z323" s="5" t="e">
        <v>#N/A</v>
      </c>
      <c r="AA323" s="46"/>
      <c r="AB323" s="74">
        <f>VLOOKUP(B323,[2]Hoja1!$A$2:$C$9041,3,FALSE)</f>
        <v>24.940000534057599</v>
      </c>
      <c r="AC323" s="76" t="e">
        <f>VLOOKUP(B323,'[3]listado de producto'!$A$7:$F$7046,6,FALSE)</f>
        <v>#N/A</v>
      </c>
      <c r="AG323" s="58">
        <v>40.9</v>
      </c>
      <c r="AH323" s="48">
        <f>+P323*AG323</f>
        <v>368.09999999999997</v>
      </c>
      <c r="AI323" s="48" t="e">
        <f>+AG323*#REF!</f>
        <v>#REF!</v>
      </c>
      <c r="AK323" s="44" t="e">
        <f>+IF(OR(#REF!="A",#REF!="B",#REF!="C",O323="A",O323="B",O323="C"),_xlfn.CEILING.PRECISE(#REF!*0.5,Z323),"0")</f>
        <v>#REF!</v>
      </c>
      <c r="AL323" t="e">
        <f>+AK323*AG323</f>
        <v>#REF!</v>
      </c>
      <c r="AM323" s="51" t="e">
        <f>+IF(OR(#REF!="A",#REF!="B",#REF!="C",O323="A",O323="B",O323="C"),_xlfn.CEILING.PRECISE(#REF!*0.7,Z323),"0")</f>
        <v>#REF!</v>
      </c>
      <c r="AN323" s="48" t="e">
        <f>+AM323*AG323</f>
        <v>#REF!</v>
      </c>
      <c r="AO323" s="44" t="e">
        <f>+IF(OR(#REF!="A",#REF!="B",#REF!="C",O323="A",O323="B",O323="C"),_xlfn.CEILING.PRECISE(#REF!*1,Z323),"0")</f>
        <v>#REF!</v>
      </c>
      <c r="AP323" s="48" t="e">
        <f>+AO323*$AG323</f>
        <v>#REF!</v>
      </c>
      <c r="AQ323" s="48" t="e">
        <f>+IF(OR(#REF!="A",#REF!="B",#REF!="C",O323="A",O323="B",O323="C"),_xlfn.CEILING.PRECISE(#REF!*1.33,Z323),"0")</f>
        <v>#REF!</v>
      </c>
      <c r="AR323" s="48" t="e">
        <f>+AQ323*$AG323</f>
        <v>#REF!</v>
      </c>
      <c r="AS323" s="48" t="e">
        <f>+#REF!*AG323</f>
        <v>#REF!</v>
      </c>
      <c r="AU323" s="52" t="e">
        <f>+AT323*#REF!</f>
        <v>#REF!</v>
      </c>
      <c r="AV323" s="52">
        <f>+AT323*M323</f>
        <v>0</v>
      </c>
      <c r="AW323" t="b">
        <f>+P323&gt;=T323</f>
        <v>1</v>
      </c>
    </row>
    <row r="324" spans="1:52" ht="12.75" customHeight="1" x14ac:dyDescent="0.2">
      <c r="B324" s="79">
        <v>35118</v>
      </c>
      <c r="C324" s="1"/>
      <c r="D324" s="32" t="s">
        <v>373</v>
      </c>
      <c r="E324" s="47" t="str">
        <f>VLOOKUP(B324,[1]Análisis!$B$3:$F$2141,5,FALSE)</f>
        <v>Key</v>
      </c>
      <c r="F324" s="3">
        <v>0</v>
      </c>
      <c r="G324" s="3">
        <v>0</v>
      </c>
      <c r="H324" s="3">
        <v>4</v>
      </c>
      <c r="I324" s="3">
        <v>54</v>
      </c>
      <c r="J324" s="3">
        <f>VLOOKUP(B324,'Vta + Mov 80'!$A$3:$B$703,2,FALSE)</f>
        <v>1</v>
      </c>
      <c r="K324" s="3">
        <v>0</v>
      </c>
      <c r="L324" s="3">
        <f>VLOOKUP(B324,'Vta + Mov 80'!$A$3:$D$703,4,FALSE)</f>
        <v>0</v>
      </c>
      <c r="M324" s="7">
        <f>+AVERAGE(F324:K324)</f>
        <v>9.8333333333333339</v>
      </c>
      <c r="N324" s="62">
        <f>+COUNTIF(F324:K324,"&gt;0")</f>
        <v>3</v>
      </c>
      <c r="O324" s="62" t="str">
        <f>+IF(N324&gt;=6,"A",IF(N324&gt;=5,"B",IF(N324&gt;=4,"C","F")))</f>
        <v>F</v>
      </c>
      <c r="P324" s="7">
        <v>5</v>
      </c>
      <c r="Q324" s="2">
        <v>0</v>
      </c>
      <c r="R324" s="2">
        <v>0</v>
      </c>
      <c r="S324" s="2">
        <v>0</v>
      </c>
      <c r="T324" s="2">
        <f>+IF(S324&gt;R324,S324,R324)</f>
        <v>0</v>
      </c>
      <c r="U324" s="2" t="e">
        <f>+((P324-T324)/#REF!)*30</f>
        <v>#REF!</v>
      </c>
      <c r="V324" s="2" t="e">
        <f>+((P324-T324+Q324)/#REF!)*30</f>
        <v>#REF!</v>
      </c>
      <c r="W324" s="2">
        <v>0</v>
      </c>
      <c r="X324" s="9"/>
      <c r="Y324" s="11">
        <f>+((P324-T324+Q324+X324)/M324)*30</f>
        <v>15.254237288135592</v>
      </c>
      <c r="Z324" s="5">
        <v>1</v>
      </c>
      <c r="AA324" s="86"/>
      <c r="AB324" s="74">
        <f>VLOOKUP(B324,[2]Hoja1!$A$2:$C$9041,3,FALSE)</f>
        <v>456.71</v>
      </c>
      <c r="AC324" s="76">
        <f>VLOOKUP(B324,'[3]listado de producto'!$A$7:$F$7046,6,FALSE)</f>
        <v>8</v>
      </c>
      <c r="AG324" s="58">
        <v>1</v>
      </c>
      <c r="AH324" s="48">
        <f>+P324*AG324</f>
        <v>5</v>
      </c>
      <c r="AI324" s="48" t="e">
        <f>+AG324*#REF!</f>
        <v>#REF!</v>
      </c>
      <c r="AK324" s="44" t="e">
        <f>+IF(OR(#REF!="A",#REF!="B",#REF!="C",O324="A",O324="B",O324="C"),_xlfn.CEILING.PRECISE(#REF!*0.5,Z324),"0")</f>
        <v>#REF!</v>
      </c>
      <c r="AL324" t="e">
        <f>+AK324*AG324</f>
        <v>#REF!</v>
      </c>
      <c r="AM324" s="51" t="e">
        <f>+IF(OR(#REF!="A",#REF!="B",#REF!="C",O324="A",O324="B",O324="C"),_xlfn.CEILING.PRECISE(#REF!*0.7,Z324),"0")</f>
        <v>#REF!</v>
      </c>
      <c r="AN324" s="48" t="e">
        <f>+AM324*AG324</f>
        <v>#REF!</v>
      </c>
      <c r="AO324" s="44" t="e">
        <f>+IF(OR(#REF!="A",#REF!="B",#REF!="C",O324="A",O324="B",O324="C"),_xlfn.CEILING.PRECISE(#REF!*1,Z324),"0")</f>
        <v>#REF!</v>
      </c>
      <c r="AP324" s="48" t="e">
        <f>+AO324*$AG324</f>
        <v>#REF!</v>
      </c>
      <c r="AQ324" s="48" t="e">
        <f>+IF(OR(#REF!="A",#REF!="B",#REF!="C",O324="A",O324="B",O324="C"),_xlfn.CEILING.PRECISE(#REF!*1.33,Z324),"0")</f>
        <v>#REF!</v>
      </c>
      <c r="AR324" s="48" t="e">
        <f>+AQ324*$AG324</f>
        <v>#REF!</v>
      </c>
      <c r="AS324" s="48" t="e">
        <f>+#REF!*AG324</f>
        <v>#REF!</v>
      </c>
      <c r="AW324" t="b">
        <f>+P324&gt;=T324</f>
        <v>1</v>
      </c>
    </row>
    <row r="325" spans="1:52" ht="12.75" customHeight="1" x14ac:dyDescent="0.2">
      <c r="B325" s="79">
        <v>4606</v>
      </c>
      <c r="C325" s="1"/>
      <c r="D325" s="32" t="s">
        <v>766</v>
      </c>
      <c r="E325" s="47" t="str">
        <f>VLOOKUP(B325,[1]Análisis!$B$3:$F$2141,5,FALSE)</f>
        <v>Key</v>
      </c>
      <c r="F325" s="3">
        <v>10</v>
      </c>
      <c r="G325" s="3">
        <v>0</v>
      </c>
      <c r="H325" s="3">
        <v>13</v>
      </c>
      <c r="I325" s="3">
        <v>0</v>
      </c>
      <c r="J325" s="3">
        <f>VLOOKUP(B325,'Vta + Mov 80'!$A$3:$B$703,2,FALSE)</f>
        <v>8</v>
      </c>
      <c r="K325" s="3">
        <v>0</v>
      </c>
      <c r="L325" s="3">
        <f>VLOOKUP(B325,'Vta + Mov 80'!$A$3:$D$703,4,FALSE)</f>
        <v>0</v>
      </c>
      <c r="M325" s="7">
        <f>+AVERAGE(F325:K325)</f>
        <v>5.166666666666667</v>
      </c>
      <c r="N325" s="62">
        <f>+COUNTIF(F325:K325,"&gt;0")</f>
        <v>3</v>
      </c>
      <c r="O325" s="62" t="str">
        <f>+IF(N325&gt;=6,"A",IF(N325&gt;=5,"B",IF(N325&gt;=4,"C","F")))</f>
        <v>F</v>
      </c>
      <c r="P325" s="7">
        <v>3</v>
      </c>
      <c r="Q325" s="2">
        <v>0</v>
      </c>
      <c r="R325" s="2">
        <v>3</v>
      </c>
      <c r="S325" s="2">
        <v>12</v>
      </c>
      <c r="T325" s="2">
        <f>+IF(S325&gt;R325,S325,R325)</f>
        <v>12</v>
      </c>
      <c r="U325" s="2" t="e">
        <f>+((P325-T325)/#REF!)*30</f>
        <v>#REF!</v>
      </c>
      <c r="V325" s="2" t="e">
        <f>+((P325-T325+Q325)/#REF!)*30</f>
        <v>#REF!</v>
      </c>
      <c r="W325" s="2">
        <v>-9</v>
      </c>
      <c r="X325" s="9">
        <v>12</v>
      </c>
      <c r="Y325" s="11">
        <f>+((P325-T325+Q325+X325)/M325)*30</f>
        <v>17.419354838709676</v>
      </c>
      <c r="Z325" s="5">
        <v>4</v>
      </c>
      <c r="AA325" s="46"/>
      <c r="AB325" s="74">
        <f>VLOOKUP(B325,[2]Hoja1!$A$2:$C$9041,3,FALSE)</f>
        <v>108.88</v>
      </c>
      <c r="AC325" s="76">
        <f>VLOOKUP(B325,'[3]listado de producto'!$A$7:$F$7046,6,FALSE)</f>
        <v>8</v>
      </c>
      <c r="AG325" s="58">
        <v>343</v>
      </c>
      <c r="AH325" s="48">
        <f>+P325*AG325</f>
        <v>1029</v>
      </c>
      <c r="AI325" s="48" t="e">
        <f>+AG325*#REF!</f>
        <v>#REF!</v>
      </c>
      <c r="AK325" s="44" t="e">
        <f>+IF(OR(#REF!="A",#REF!="B",#REF!="C",O325="A",O325="B",O325="C"),_xlfn.CEILING.PRECISE(#REF!*0.5,Z325),"0")</f>
        <v>#REF!</v>
      </c>
      <c r="AL325" t="e">
        <f>+AK325*AG325</f>
        <v>#REF!</v>
      </c>
      <c r="AM325" s="51" t="e">
        <f>+IF(OR(#REF!="A",#REF!="B",#REF!="C",O325="A",O325="B",O325="C"),_xlfn.CEILING.PRECISE(#REF!*0.7,Z325),"0")</f>
        <v>#REF!</v>
      </c>
      <c r="AN325" s="48" t="e">
        <f>+AM325*AG325</f>
        <v>#REF!</v>
      </c>
      <c r="AO325" s="44" t="e">
        <f>+IF(OR(#REF!="A",#REF!="B",#REF!="C",O325="A",O325="B",O325="C"),_xlfn.CEILING.PRECISE(#REF!*1,Z325),"0")</f>
        <v>#REF!</v>
      </c>
      <c r="AP325" s="48" t="e">
        <f>+AO325*$AG325</f>
        <v>#REF!</v>
      </c>
      <c r="AQ325" s="48" t="e">
        <f>+IF(OR(#REF!="A",#REF!="B",#REF!="C",O325="A",O325="B",O325="C"),_xlfn.CEILING.PRECISE(#REF!*1.33,Z325),"0")</f>
        <v>#REF!</v>
      </c>
      <c r="AR325" s="48" t="e">
        <f>+AQ325*$AG325</f>
        <v>#REF!</v>
      </c>
      <c r="AS325" s="48" t="e">
        <f>+#REF!*AG325</f>
        <v>#REF!</v>
      </c>
      <c r="AU325" s="52"/>
      <c r="AV325" s="52"/>
      <c r="AW325" t="b">
        <f>+P325&gt;=T325</f>
        <v>0</v>
      </c>
    </row>
    <row r="326" spans="1:52" ht="12.75" customHeight="1" x14ac:dyDescent="0.2">
      <c r="A326" s="53" t="s">
        <v>672</v>
      </c>
      <c r="B326" s="79">
        <v>110103</v>
      </c>
      <c r="C326" s="1"/>
      <c r="D326" s="32" t="s">
        <v>408</v>
      </c>
      <c r="E326" s="47" t="str">
        <f>VLOOKUP(B326,[1]Análisis!$B$3:$F$2141,5,FALSE)</f>
        <v>Local</v>
      </c>
      <c r="F326" s="3">
        <v>0</v>
      </c>
      <c r="G326" s="3">
        <v>0</v>
      </c>
      <c r="H326" s="3">
        <v>271</v>
      </c>
      <c r="I326" s="3">
        <v>0</v>
      </c>
      <c r="J326" s="3">
        <f>VLOOKUP(B326,'Vta + Mov 80'!$A$3:$B$703,2,FALSE)</f>
        <v>0</v>
      </c>
      <c r="K326" s="3">
        <v>0</v>
      </c>
      <c r="L326" s="3">
        <f>VLOOKUP(B326,'Vta + Mov 80'!$A$3:$D$703,4,FALSE)</f>
        <v>0</v>
      </c>
      <c r="M326" s="7">
        <f>+AVERAGE(F326:K326)</f>
        <v>45.166666666666664</v>
      </c>
      <c r="N326" s="62">
        <f>+COUNTIF(F326:K326,"&gt;0")</f>
        <v>1</v>
      </c>
      <c r="O326" s="62" t="str">
        <f>+IF(N326&gt;=6,"A",IF(N326&gt;=5,"B",IF(N326&gt;=4,"C","F")))</f>
        <v>F</v>
      </c>
      <c r="P326" s="7">
        <v>24</v>
      </c>
      <c r="Q326" s="2">
        <v>0</v>
      </c>
      <c r="R326" s="2">
        <v>0</v>
      </c>
      <c r="S326" s="2">
        <v>0</v>
      </c>
      <c r="T326" s="2">
        <f>+IF(S326&gt;R326,S326,R326)</f>
        <v>0</v>
      </c>
      <c r="U326" s="2" t="e">
        <f>+((P326-T326)/#REF!)*30</f>
        <v>#REF!</v>
      </c>
      <c r="V326" s="2" t="e">
        <f>+((P326-T326+Q326)/#REF!)*30</f>
        <v>#REF!</v>
      </c>
      <c r="W326" s="2">
        <v>0</v>
      </c>
      <c r="X326" s="9"/>
      <c r="Y326" s="11">
        <f>+((P326-T326+Q326+X326)/M326)*30</f>
        <v>15.940959409594097</v>
      </c>
      <c r="Z326" s="5" t="e">
        <v>#N/A</v>
      </c>
      <c r="AA326" s="46"/>
      <c r="AB326" s="74">
        <f>VLOOKUP(B326,[2]Hoja1!$A$2:$C$9041,3,FALSE)</f>
        <v>3.21000003814697</v>
      </c>
      <c r="AC326" s="76" t="e">
        <f>VLOOKUP(B326,'[3]listado de producto'!$A$7:$F$7046,6,FALSE)</f>
        <v>#N/A</v>
      </c>
      <c r="AG326" s="58">
        <v>329.49</v>
      </c>
      <c r="AH326" s="48">
        <f>+P326*AG326</f>
        <v>7907.76</v>
      </c>
      <c r="AI326" s="48" t="e">
        <f>+AG326*#REF!</f>
        <v>#REF!</v>
      </c>
      <c r="AK326" s="44" t="e">
        <f>+IF(OR(#REF!="A",#REF!="B",#REF!="C",O326="A",O326="B",O326="C"),_xlfn.CEILING.PRECISE(#REF!*0.5,Z326),"0")</f>
        <v>#REF!</v>
      </c>
      <c r="AL326" t="e">
        <f>+AK326*AG326</f>
        <v>#REF!</v>
      </c>
      <c r="AM326" s="51" t="e">
        <f>+IF(OR(#REF!="A",#REF!="B",#REF!="C",O326="A",O326="B",O326="C"),_xlfn.CEILING.PRECISE(#REF!*0.7,Z326),"0")</f>
        <v>#REF!</v>
      </c>
      <c r="AN326" s="48" t="e">
        <f>+AM326*AG326</f>
        <v>#REF!</v>
      </c>
      <c r="AO326" s="44" t="e">
        <f>+IF(OR(#REF!="A",#REF!="B",#REF!="C",O326="A",O326="B",O326="C"),_xlfn.CEILING.PRECISE(#REF!*1,Z326),"0")</f>
        <v>#REF!</v>
      </c>
      <c r="AP326" s="48" t="e">
        <f>+AO326*$AG326</f>
        <v>#REF!</v>
      </c>
      <c r="AQ326" s="48" t="e">
        <f>+IF(OR(#REF!="A",#REF!="B",#REF!="C",O326="A",O326="B",O326="C"),_xlfn.CEILING.PRECISE(#REF!*1.33,Z326),"0")</f>
        <v>#REF!</v>
      </c>
      <c r="AR326" s="48" t="e">
        <f>+AQ326*$AG326</f>
        <v>#REF!</v>
      </c>
      <c r="AS326" s="48" t="e">
        <f>+#REF!*AG326</f>
        <v>#REF!</v>
      </c>
      <c r="AT326" s="58">
        <v>22.5</v>
      </c>
      <c r="AU326" s="52" t="e">
        <f>+AT326*#REF!</f>
        <v>#REF!</v>
      </c>
      <c r="AV326" s="52">
        <f>+AT326*M326</f>
        <v>1016.25</v>
      </c>
      <c r="AW326" t="b">
        <f>+P326&gt;=T326</f>
        <v>1</v>
      </c>
      <c r="AX326" s="78">
        <f>X326*AB326</f>
        <v>0</v>
      </c>
    </row>
    <row r="327" spans="1:52" ht="12.75" customHeight="1" x14ac:dyDescent="0.2">
      <c r="B327" s="79">
        <v>110338</v>
      </c>
      <c r="C327" s="1"/>
      <c r="D327" s="32" t="s">
        <v>420</v>
      </c>
      <c r="E327" s="47" t="str">
        <f>VLOOKUP(B327,[1]Análisis!$B$3:$F$2141,5,FALSE)</f>
        <v>Key</v>
      </c>
      <c r="F327" s="3">
        <v>0</v>
      </c>
      <c r="G327" s="3">
        <v>5</v>
      </c>
      <c r="H327" s="3">
        <v>276</v>
      </c>
      <c r="I327" s="3">
        <v>0</v>
      </c>
      <c r="J327" s="3">
        <f>VLOOKUP(B327,'Vta + Mov 80'!$A$3:$B$703,2,FALSE)</f>
        <v>60</v>
      </c>
      <c r="K327" s="3">
        <v>0</v>
      </c>
      <c r="L327" s="3">
        <f>VLOOKUP(B327,'Vta + Mov 80'!$A$3:$D$703,4,FALSE)</f>
        <v>0</v>
      </c>
      <c r="M327" s="7">
        <f>+AVERAGE(F327:K327)</f>
        <v>56.833333333333336</v>
      </c>
      <c r="N327" s="62">
        <f>+COUNTIF(F327:K327,"&gt;0")</f>
        <v>3</v>
      </c>
      <c r="O327" s="62" t="str">
        <f>+IF(N327&gt;=6,"A",IF(N327&gt;=5,"B",IF(N327&gt;=4,"C","F")))</f>
        <v>F</v>
      </c>
      <c r="P327" s="7">
        <v>37</v>
      </c>
      <c r="Q327" s="2">
        <v>0</v>
      </c>
      <c r="R327" s="2">
        <v>0</v>
      </c>
      <c r="S327" s="2">
        <v>0</v>
      </c>
      <c r="T327" s="2">
        <f>+IF(S327&gt;R327,S327,R327)</f>
        <v>0</v>
      </c>
      <c r="U327" s="2" t="e">
        <f>+((P327-T327)/#REF!)*30</f>
        <v>#REF!</v>
      </c>
      <c r="V327" s="2" t="e">
        <f>+((P327-T327+Q327)/#REF!)*30</f>
        <v>#REF!</v>
      </c>
      <c r="W327" s="2">
        <v>0</v>
      </c>
      <c r="X327" s="9"/>
      <c r="Y327" s="11">
        <f>+((P327-T327+Q327+X327)/M327)*30</f>
        <v>19.530791788856305</v>
      </c>
      <c r="Z327" s="5" t="e">
        <v>#N/A</v>
      </c>
      <c r="AA327" s="46"/>
      <c r="AB327" s="74">
        <f>VLOOKUP(B327,[2]Hoja1!$A$2:$C$9041,3,FALSE)</f>
        <v>4.96000003814697</v>
      </c>
      <c r="AC327" s="76" t="e">
        <f>VLOOKUP(B327,'[3]listado de producto'!$A$7:$F$7046,6,FALSE)</f>
        <v>#N/A</v>
      </c>
      <c r="AG327" s="58">
        <v>248.4</v>
      </c>
      <c r="AH327" s="48">
        <f>+P327*AG327</f>
        <v>9190.8000000000011</v>
      </c>
      <c r="AI327" s="48" t="e">
        <f>+AG327*#REF!</f>
        <v>#REF!</v>
      </c>
      <c r="AK327" s="44" t="e">
        <f>+IF(OR(#REF!="A",#REF!="B",#REF!="C",O327="A",O327="B",O327="C"),_xlfn.CEILING.PRECISE(#REF!*0.5,Z327),"0")</f>
        <v>#REF!</v>
      </c>
      <c r="AL327" t="e">
        <f>+AK327*AG327</f>
        <v>#REF!</v>
      </c>
      <c r="AM327" s="51" t="e">
        <f>+IF(OR(#REF!="A",#REF!="B",#REF!="C",O327="A",O327="B",O327="C"),_xlfn.CEILING.PRECISE(#REF!*0.7,Z327),"0")</f>
        <v>#REF!</v>
      </c>
      <c r="AN327" s="48" t="e">
        <f>+AM327*AG327</f>
        <v>#REF!</v>
      </c>
      <c r="AO327" s="44" t="e">
        <f>+IF(OR(#REF!="A",#REF!="B",#REF!="C",O327="A",O327="B",O327="C"),_xlfn.CEILING.PRECISE(#REF!*1,Z327),"0")</f>
        <v>#REF!</v>
      </c>
      <c r="AP327" s="48" t="e">
        <f>+AO327*$AG327</f>
        <v>#REF!</v>
      </c>
      <c r="AQ327" s="48" t="e">
        <f>+IF(OR(#REF!="A",#REF!="B",#REF!="C",O327="A",O327="B",O327="C"),_xlfn.CEILING.PRECISE(#REF!*1.33,Z327),"0")</f>
        <v>#REF!</v>
      </c>
      <c r="AR327" s="48" t="e">
        <f>+AQ327*$AG327</f>
        <v>#REF!</v>
      </c>
      <c r="AS327" s="48" t="e">
        <f>+#REF!*AG327</f>
        <v>#REF!</v>
      </c>
      <c r="AT327" s="58">
        <v>22.5</v>
      </c>
      <c r="AU327" s="52" t="e">
        <f>+AT327*#REF!</f>
        <v>#REF!</v>
      </c>
      <c r="AV327" s="52">
        <f>+AT327*M327</f>
        <v>1278.75</v>
      </c>
      <c r="AW327" t="b">
        <f>+P327&gt;=T327</f>
        <v>1</v>
      </c>
      <c r="AX327" s="78">
        <f>X327*AB327</f>
        <v>0</v>
      </c>
    </row>
    <row r="328" spans="1:52" ht="12.75" customHeight="1" x14ac:dyDescent="0.2">
      <c r="B328" s="79">
        <v>69</v>
      </c>
      <c r="C328" s="1"/>
      <c r="D328" s="32" t="s">
        <v>4</v>
      </c>
      <c r="E328" s="47" t="str">
        <f>VLOOKUP(B328,[1]Análisis!$B$3:$F$2141,5,FALSE)</f>
        <v>Key</v>
      </c>
      <c r="F328" s="3">
        <v>0</v>
      </c>
      <c r="G328" s="3">
        <v>0</v>
      </c>
      <c r="H328" s="3">
        <v>5</v>
      </c>
      <c r="I328" s="3">
        <v>0</v>
      </c>
      <c r="J328" s="3">
        <f>VLOOKUP(B328,'Vta + Mov 80'!$A$3:$B$703,2,FALSE)</f>
        <v>0</v>
      </c>
      <c r="K328" s="3">
        <v>4</v>
      </c>
      <c r="L328" s="3">
        <f>VLOOKUP(B328,'Vta + Mov 80'!$A$3:$D$703,4,FALSE)</f>
        <v>1</v>
      </c>
      <c r="M328" s="7">
        <f>+AVERAGE(F328:K328)</f>
        <v>1.5</v>
      </c>
      <c r="N328" s="62">
        <f>+COUNTIF(F328:K328,"&gt;0")</f>
        <v>2</v>
      </c>
      <c r="O328" s="62" t="str">
        <f>+IF(N328&gt;=6,"A",IF(N328&gt;=5,"B",IF(N328&gt;=4,"C","F")))</f>
        <v>F</v>
      </c>
      <c r="P328" s="7">
        <v>1</v>
      </c>
      <c r="Q328" s="2">
        <v>0</v>
      </c>
      <c r="R328" s="2">
        <v>0</v>
      </c>
      <c r="S328" s="2">
        <v>0</v>
      </c>
      <c r="T328" s="2">
        <f>+IF(S328&gt;R328,S328,R328)</f>
        <v>0</v>
      </c>
      <c r="U328" s="2" t="e">
        <f>+((P328-T328)/#REF!)*30</f>
        <v>#REF!</v>
      </c>
      <c r="V328" s="2" t="e">
        <f>+((P328-T328+Q328)/#REF!)*30</f>
        <v>#REF!</v>
      </c>
      <c r="W328" s="2">
        <v>0</v>
      </c>
      <c r="X328" s="9"/>
      <c r="Y328" s="11">
        <f>+((P328-T328+Q328+X328)/M328)*30</f>
        <v>20</v>
      </c>
      <c r="Z328" s="5">
        <v>1</v>
      </c>
      <c r="AA328" s="46"/>
      <c r="AB328" s="74">
        <f>VLOOKUP(B328,[2]Hoja1!$A$2:$C$9041,3,FALSE)</f>
        <v>885.62</v>
      </c>
      <c r="AC328" s="76">
        <f>VLOOKUP(B328,'[3]listado de producto'!$A$7:$F$7046,6,FALSE)</f>
        <v>8</v>
      </c>
      <c r="AG328" s="58">
        <v>126.03</v>
      </c>
      <c r="AH328" s="48">
        <f>+P328*AG328</f>
        <v>126.03</v>
      </c>
      <c r="AI328" s="48" t="e">
        <f>+AG328*#REF!</f>
        <v>#REF!</v>
      </c>
      <c r="AK328" s="44" t="e">
        <f>+IF(OR(#REF!="A",#REF!="B",#REF!="C",O328="A",O328="B",O328="C"),_xlfn.CEILING.PRECISE(#REF!*0.5,Z328),"0")</f>
        <v>#REF!</v>
      </c>
      <c r="AL328" t="e">
        <f>+AK328*AG328</f>
        <v>#REF!</v>
      </c>
      <c r="AM328" s="51" t="e">
        <f>+IF(OR(#REF!="A",#REF!="B",#REF!="C",O328="A",O328="B",O328="C"),_xlfn.CEILING.PRECISE(#REF!*0.7,Z328),"0")</f>
        <v>#REF!</v>
      </c>
      <c r="AN328" s="48" t="e">
        <f>+AM328*AG328</f>
        <v>#REF!</v>
      </c>
      <c r="AO328" s="44" t="e">
        <f>+IF(OR(#REF!="A",#REF!="B",#REF!="C",O328="A",O328="B",O328="C"),_xlfn.CEILING.PRECISE(#REF!*1,Z328),"0")</f>
        <v>#REF!</v>
      </c>
      <c r="AP328" s="48" t="e">
        <f>+AO328*$AG328</f>
        <v>#REF!</v>
      </c>
      <c r="AQ328" s="48" t="e">
        <f>+IF(OR(#REF!="A",#REF!="B",#REF!="C",O328="A",O328="B",O328="C"),_xlfn.CEILING.PRECISE(#REF!*1.33,Z328),"0")</f>
        <v>#REF!</v>
      </c>
      <c r="AR328" s="48" t="e">
        <f>+AQ328*$AG328</f>
        <v>#REF!</v>
      </c>
      <c r="AS328" s="48" t="e">
        <f>+#REF!*AG328</f>
        <v>#REF!</v>
      </c>
      <c r="AU328" s="52" t="e">
        <f>+AT328*#REF!</f>
        <v>#REF!</v>
      </c>
      <c r="AV328" s="52">
        <f>+AT328*M328</f>
        <v>0</v>
      </c>
      <c r="AW328" t="b">
        <f>+P328&gt;=T328</f>
        <v>1</v>
      </c>
      <c r="AZ328" s="49"/>
    </row>
    <row r="329" spans="1:52" ht="12.75" customHeight="1" x14ac:dyDescent="0.2">
      <c r="B329" s="79">
        <v>8694</v>
      </c>
      <c r="C329" s="1"/>
      <c r="D329" s="32" t="s">
        <v>637</v>
      </c>
      <c r="E329" s="47" t="str">
        <f>VLOOKUP(B329,[1]Análisis!$B$3:$F$2141,5,FALSE)</f>
        <v>Key</v>
      </c>
      <c r="F329" s="3">
        <v>0</v>
      </c>
      <c r="G329" s="3">
        <v>2</v>
      </c>
      <c r="H329" s="3">
        <v>0</v>
      </c>
      <c r="I329" s="3">
        <v>0</v>
      </c>
      <c r="J329" s="3">
        <f>VLOOKUP(B329,'Vta + Mov 80'!$A$3:$B$703,2,FALSE)</f>
        <v>16</v>
      </c>
      <c r="K329" s="3">
        <v>0</v>
      </c>
      <c r="L329" s="3">
        <f>VLOOKUP(B329,'Vta + Mov 80'!$A$3:$D$703,4,FALSE)</f>
        <v>0</v>
      </c>
      <c r="M329" s="7">
        <f>+AVERAGE(F329:K329)</f>
        <v>3</v>
      </c>
      <c r="N329" s="62">
        <f>+COUNTIF(F329:K329,"&gt;0")</f>
        <v>2</v>
      </c>
      <c r="O329" s="62" t="str">
        <f>+IF(N329&gt;=6,"A",IF(N329&gt;=5,"B",IF(N329&gt;=4,"C","F")))</f>
        <v>F</v>
      </c>
      <c r="P329" s="7">
        <v>2</v>
      </c>
      <c r="Q329" s="2">
        <v>0</v>
      </c>
      <c r="R329" s="2">
        <v>0</v>
      </c>
      <c r="S329" s="2">
        <v>0</v>
      </c>
      <c r="T329" s="2">
        <f>+IF(S329&gt;R329,S329,R329)</f>
        <v>0</v>
      </c>
      <c r="U329" s="2" t="e">
        <f>+((P329-T329)/#REF!)*30</f>
        <v>#REF!</v>
      </c>
      <c r="V329" s="2" t="e">
        <f>+((P329-T329+Q329)/#REF!)*30</f>
        <v>#REF!</v>
      </c>
      <c r="W329" s="2">
        <v>0</v>
      </c>
      <c r="X329" s="9"/>
      <c r="Y329" s="11">
        <f>+((P329-T329+Q329+X329)/M329)*30</f>
        <v>20</v>
      </c>
      <c r="Z329" s="5">
        <v>10</v>
      </c>
      <c r="AA329" s="46"/>
      <c r="AB329" s="74">
        <f>VLOOKUP(B329,[2]Hoja1!$A$2:$C$9041,3,FALSE)</f>
        <v>17.77</v>
      </c>
      <c r="AC329" s="76">
        <f>VLOOKUP(B329,'[3]listado de producto'!$A$7:$F$7046,6,FALSE)</f>
        <v>8</v>
      </c>
      <c r="AG329" s="58">
        <v>18.7600002288818</v>
      </c>
      <c r="AH329" s="48">
        <f>+P329*AG329</f>
        <v>37.520000457763601</v>
      </c>
      <c r="AI329" s="48" t="e">
        <f>+AG329*#REF!</f>
        <v>#REF!</v>
      </c>
      <c r="AK329" s="44" t="e">
        <f>+IF(OR(#REF!="A",#REF!="B",#REF!="C",O329="A",O329="B",O329="C"),_xlfn.CEILING.PRECISE(#REF!*0.5,Z329),"0")</f>
        <v>#REF!</v>
      </c>
      <c r="AL329" t="e">
        <f>+AK329*AG329</f>
        <v>#REF!</v>
      </c>
      <c r="AM329" s="51" t="e">
        <f>+IF(OR(#REF!="A",#REF!="B",#REF!="C",O329="A",O329="B",O329="C"),_xlfn.CEILING.PRECISE(#REF!*0.7,Z329),"0")</f>
        <v>#REF!</v>
      </c>
      <c r="AN329" s="48" t="e">
        <f>+AM329*AG329</f>
        <v>#REF!</v>
      </c>
      <c r="AO329" s="44" t="e">
        <f>+IF(OR(#REF!="A",#REF!="B",#REF!="C",O329="A",O329="B",O329="C"),_xlfn.CEILING.PRECISE(#REF!*1,Z329),"0")</f>
        <v>#REF!</v>
      </c>
      <c r="AP329" s="48" t="e">
        <f>+AO329*$AG329</f>
        <v>#REF!</v>
      </c>
      <c r="AQ329" s="48" t="e">
        <f>+IF(OR(#REF!="A",#REF!="B",#REF!="C",O329="A",O329="B",O329="C"),_xlfn.CEILING.PRECISE(#REF!*1.33,Z329),"0")</f>
        <v>#REF!</v>
      </c>
      <c r="AR329" s="48" t="e">
        <f>+AQ329*$AG329</f>
        <v>#REF!</v>
      </c>
      <c r="AS329" s="48" t="e">
        <f>+#REF!*AG329</f>
        <v>#REF!</v>
      </c>
      <c r="AU329" s="52" t="e">
        <f>+AT329*#REF!</f>
        <v>#REF!</v>
      </c>
      <c r="AV329" s="52">
        <f>+AT329*M329</f>
        <v>0</v>
      </c>
      <c r="AW329" t="b">
        <f>+P329&gt;=T329</f>
        <v>1</v>
      </c>
    </row>
    <row r="330" spans="1:52" ht="12.75" customHeight="1" x14ac:dyDescent="0.2">
      <c r="A330" s="53" t="s">
        <v>672</v>
      </c>
      <c r="B330" s="79">
        <v>110105</v>
      </c>
      <c r="C330" s="1"/>
      <c r="D330" s="32" t="s">
        <v>409</v>
      </c>
      <c r="E330" s="47" t="s">
        <v>561</v>
      </c>
      <c r="F330" s="3">
        <v>15</v>
      </c>
      <c r="G330" s="3">
        <v>26</v>
      </c>
      <c r="H330" s="3">
        <v>4</v>
      </c>
      <c r="I330" s="3">
        <v>0</v>
      </c>
      <c r="J330" s="3">
        <f>VLOOKUP(B330,'Vta + Mov 80'!$A$3:$B$703,2,FALSE)</f>
        <v>9</v>
      </c>
      <c r="K330" s="3">
        <v>1</v>
      </c>
      <c r="L330" s="3">
        <f>VLOOKUP(B330,'Vta + Mov 80'!$A$3:$D$703,4,FALSE)</f>
        <v>0</v>
      </c>
      <c r="M330" s="7">
        <f>+AVERAGE(F330:K330)</f>
        <v>9.1666666666666661</v>
      </c>
      <c r="N330" s="62">
        <f>+COUNTIF(F330:K330,"&gt;0")</f>
        <v>5</v>
      </c>
      <c r="O330" s="62" t="str">
        <f>+IF(N330&gt;=6,"A",IF(N330&gt;=5,"B",IF(N330&gt;=4,"C","F")))</f>
        <v>B</v>
      </c>
      <c r="P330" s="7">
        <v>0</v>
      </c>
      <c r="Q330" s="2">
        <v>0</v>
      </c>
      <c r="R330" s="2">
        <v>0</v>
      </c>
      <c r="S330" s="2">
        <v>0</v>
      </c>
      <c r="T330" s="2">
        <f>+IF(S330&gt;R330,S330,R330)</f>
        <v>0</v>
      </c>
      <c r="U330" s="2" t="e">
        <f>+((P330-T330)/#REF!)*30</f>
        <v>#REF!</v>
      </c>
      <c r="V330" s="2" t="e">
        <f>+((P330-T330+Q330)/#REF!)*30</f>
        <v>#REF!</v>
      </c>
      <c r="W330" s="2">
        <v>0</v>
      </c>
      <c r="X330" s="14"/>
      <c r="Y330" s="11">
        <f>+((P330-T330+Q330+X330)/M330)*30</f>
        <v>0</v>
      </c>
      <c r="Z330" s="5" t="e">
        <v>#N/A</v>
      </c>
      <c r="AA330" s="46"/>
      <c r="AB330" s="74">
        <f>VLOOKUP(B330,[2]Hoja1!$A$2:$C$9041,3,FALSE)</f>
        <v>29.969999313354499</v>
      </c>
      <c r="AC330" s="76" t="e">
        <f>VLOOKUP(B330,'[3]listado de producto'!$A$7:$F$7046,6,FALSE)</f>
        <v>#N/A</v>
      </c>
      <c r="AG330" s="58">
        <v>371.96</v>
      </c>
      <c r="AH330" s="48">
        <f>+P330*AG330</f>
        <v>0</v>
      </c>
      <c r="AI330" s="48" t="e">
        <f>+AG330*#REF!</f>
        <v>#REF!</v>
      </c>
      <c r="AK330" s="44" t="e">
        <f>+IF(OR(#REF!="A",#REF!="B",#REF!="C",O330="A",O330="B",O330="C"),_xlfn.CEILING.PRECISE(#REF!*0.5,Z330),"0")</f>
        <v>#REF!</v>
      </c>
      <c r="AL330" t="e">
        <f>+AK330*AG330</f>
        <v>#REF!</v>
      </c>
      <c r="AM330" s="51" t="e">
        <f>+IF(OR(#REF!="A",#REF!="B",#REF!="C",O330="A",O330="B",O330="C"),_xlfn.CEILING.PRECISE(#REF!*0.7,Z330),"0")</f>
        <v>#REF!</v>
      </c>
      <c r="AN330" s="48" t="e">
        <f>+AM330*AG330</f>
        <v>#REF!</v>
      </c>
      <c r="AO330" s="44" t="e">
        <f>+IF(OR(#REF!="A",#REF!="B",#REF!="C",O330="A",O330="B",O330="C"),_xlfn.CEILING.PRECISE(#REF!*1,Z330),"0")</f>
        <v>#REF!</v>
      </c>
      <c r="AP330" s="48" t="e">
        <f>+AO330*$AG330</f>
        <v>#REF!</v>
      </c>
      <c r="AQ330" s="48" t="e">
        <f>+IF(OR(#REF!="A",#REF!="B",#REF!="C",O330="A",O330="B",O330="C"),_xlfn.CEILING.PRECISE(#REF!*1.33,Z330),"0")</f>
        <v>#REF!</v>
      </c>
      <c r="AR330" s="48" t="e">
        <f>+AQ330*$AG330</f>
        <v>#REF!</v>
      </c>
      <c r="AS330" s="48" t="e">
        <f>+#REF!*AG330</f>
        <v>#REF!</v>
      </c>
      <c r="AU330" s="52" t="e">
        <f>+AT330*#REF!</f>
        <v>#REF!</v>
      </c>
      <c r="AV330" s="52">
        <f>+AT330*M330</f>
        <v>0</v>
      </c>
      <c r="AW330" t="b">
        <f>+P330&gt;=T330</f>
        <v>1</v>
      </c>
      <c r="AX330" s="78">
        <f>X330*AB330</f>
        <v>0</v>
      </c>
    </row>
    <row r="331" spans="1:52" ht="12.75" customHeight="1" x14ac:dyDescent="0.2">
      <c r="A331" s="53" t="s">
        <v>678</v>
      </c>
      <c r="B331" s="79">
        <v>110106</v>
      </c>
      <c r="C331" s="1"/>
      <c r="D331" s="32" t="s">
        <v>602</v>
      </c>
      <c r="E331" s="47" t="s">
        <v>561</v>
      </c>
      <c r="F331" s="3">
        <v>3</v>
      </c>
      <c r="G331" s="3">
        <v>9</v>
      </c>
      <c r="H331" s="3">
        <v>0</v>
      </c>
      <c r="I331" s="3">
        <v>0</v>
      </c>
      <c r="J331" s="3">
        <f>VLOOKUP(B331,'Vta + Mov 80'!$A$3:$B$703,2,FALSE)</f>
        <v>2</v>
      </c>
      <c r="K331" s="3">
        <v>3</v>
      </c>
      <c r="L331" s="3">
        <f>VLOOKUP(B331,'Vta + Mov 80'!$A$3:$D$703,4,FALSE)</f>
        <v>0</v>
      </c>
      <c r="M331" s="7">
        <f>+AVERAGE(F331:K331)</f>
        <v>2.8333333333333335</v>
      </c>
      <c r="N331" s="62">
        <f>+COUNTIF(F331:K331,"&gt;0")</f>
        <v>4</v>
      </c>
      <c r="O331" s="62" t="str">
        <f>+IF(N331&gt;=6,"A",IF(N331&gt;=5,"B",IF(N331&gt;=4,"C","F")))</f>
        <v>C</v>
      </c>
      <c r="P331" s="7">
        <v>4</v>
      </c>
      <c r="Q331" s="2">
        <v>0</v>
      </c>
      <c r="R331" s="2">
        <v>0</v>
      </c>
      <c r="S331" s="2">
        <v>0</v>
      </c>
      <c r="T331" s="2">
        <f>+IF(S331&gt;R331,S331,R331)</f>
        <v>0</v>
      </c>
      <c r="U331" s="2" t="e">
        <f>+((P331-T331)/#REF!)*30</f>
        <v>#REF!</v>
      </c>
      <c r="V331" s="2" t="e">
        <f>+((P331-T331+Q331)/#REF!)*30</f>
        <v>#REF!</v>
      </c>
      <c r="W331" s="2">
        <v>0</v>
      </c>
      <c r="X331" s="9"/>
      <c r="Y331" s="11">
        <f>+((P331-T331+Q331+X331)/M331)*30</f>
        <v>42.352941176470587</v>
      </c>
      <c r="Z331" s="5" t="e">
        <v>#N/A</v>
      </c>
      <c r="AA331" s="83"/>
      <c r="AB331" s="74">
        <f>VLOOKUP(B331,[2]Hoja1!$A$2:$C$9041,3,FALSE)</f>
        <v>45.0200004577637</v>
      </c>
      <c r="AC331" s="76" t="e">
        <f>VLOOKUP(B331,'[3]listado de producto'!$A$7:$F$7046,6,FALSE)</f>
        <v>#N/A</v>
      </c>
      <c r="AE331" t="s">
        <v>569</v>
      </c>
      <c r="AG331" s="58">
        <v>73.989999999999995</v>
      </c>
      <c r="AH331" s="48">
        <f>+P331*AG331</f>
        <v>295.95999999999998</v>
      </c>
      <c r="AI331" s="48" t="e">
        <f>+AG331*#REF!</f>
        <v>#REF!</v>
      </c>
      <c r="AK331" s="44" t="e">
        <f>+IF(OR(#REF!="A",#REF!="B",#REF!="C",O331="A",O331="B",O331="C"),_xlfn.CEILING.PRECISE(#REF!*0.5,Z331),"0")</f>
        <v>#REF!</v>
      </c>
      <c r="AL331" t="e">
        <f>+AK331*AG331</f>
        <v>#REF!</v>
      </c>
      <c r="AM331" s="51" t="e">
        <f>+IF(OR(#REF!="A",#REF!="B",#REF!="C",O331="A",O331="B",O331="C"),_xlfn.CEILING.PRECISE(#REF!*0.7,Z331),"0")</f>
        <v>#REF!</v>
      </c>
      <c r="AN331" s="48" t="e">
        <f>+AM331*AG331</f>
        <v>#REF!</v>
      </c>
      <c r="AO331" s="44" t="e">
        <f>+IF(OR(#REF!="A",#REF!="B",#REF!="C",O331="A",O331="B",O331="C"),_xlfn.CEILING.PRECISE(#REF!*1,Z331),"0")</f>
        <v>#REF!</v>
      </c>
      <c r="AP331" s="48" t="e">
        <f>+AO331*$AG331</f>
        <v>#REF!</v>
      </c>
      <c r="AQ331" s="48" t="e">
        <f>+IF(OR(#REF!="A",#REF!="B",#REF!="C",O331="A",O331="B",O331="C"),_xlfn.CEILING.PRECISE(#REF!*1.33,Z331),"0")</f>
        <v>#REF!</v>
      </c>
      <c r="AR331" s="48" t="e">
        <f>+AQ331*$AG331</f>
        <v>#REF!</v>
      </c>
      <c r="AS331" s="48" t="e">
        <f>+#REF!*AG331</f>
        <v>#REF!</v>
      </c>
      <c r="AU331" s="52" t="e">
        <f>+AT331*#REF!</f>
        <v>#REF!</v>
      </c>
      <c r="AV331" s="52">
        <f>+AT331*M331</f>
        <v>0</v>
      </c>
      <c r="AW331" t="b">
        <f>+P331&gt;=T331</f>
        <v>1</v>
      </c>
      <c r="AX331" s="78">
        <f>X331*AB331</f>
        <v>0</v>
      </c>
    </row>
    <row r="332" spans="1:52" ht="12.75" customHeight="1" x14ac:dyDescent="0.2">
      <c r="A332" s="53"/>
      <c r="B332" s="79">
        <v>110631</v>
      </c>
      <c r="C332" s="1"/>
      <c r="D332" s="32" t="s">
        <v>433</v>
      </c>
      <c r="E332" s="47" t="s">
        <v>561</v>
      </c>
      <c r="F332" s="3">
        <v>15</v>
      </c>
      <c r="G332" s="3">
        <v>138</v>
      </c>
      <c r="H332" s="3">
        <v>10</v>
      </c>
      <c r="I332" s="3">
        <v>0</v>
      </c>
      <c r="J332" s="3">
        <f>VLOOKUP(B332,'Vta + Mov 80'!$A$3:$B$703,2,FALSE)</f>
        <v>0</v>
      </c>
      <c r="K332" s="3">
        <v>0</v>
      </c>
      <c r="L332" s="3">
        <f>VLOOKUP(B332,'Vta + Mov 80'!$A$3:$D$703,4,FALSE)</f>
        <v>0</v>
      </c>
      <c r="M332" s="7">
        <f>+AVERAGE(F332:K332)</f>
        <v>27.166666666666668</v>
      </c>
      <c r="N332" s="62">
        <f>+COUNTIF(F332:K332,"&gt;0")</f>
        <v>3</v>
      </c>
      <c r="O332" s="62" t="str">
        <f>+IF(N332&gt;=6,"A",IF(N332&gt;=5,"B",IF(N332&gt;=4,"C","F")))</f>
        <v>F</v>
      </c>
      <c r="P332" s="7">
        <v>20</v>
      </c>
      <c r="Q332" s="2">
        <v>0</v>
      </c>
      <c r="R332" s="2">
        <v>0</v>
      </c>
      <c r="S332" s="2">
        <v>0</v>
      </c>
      <c r="T332" s="2">
        <f>+IF(S332&gt;R332,S332,R332)</f>
        <v>0</v>
      </c>
      <c r="U332" s="2" t="e">
        <f>+((P332-T332)/#REF!)*30</f>
        <v>#REF!</v>
      </c>
      <c r="V332" s="2" t="e">
        <f>+((P332-T332+Q332)/#REF!)*30</f>
        <v>#REF!</v>
      </c>
      <c r="W332" s="2">
        <v>0</v>
      </c>
      <c r="X332" s="9"/>
      <c r="Y332" s="11">
        <f>+((P332-T332+Q332+X332)/M332)*30</f>
        <v>22.085889570552148</v>
      </c>
      <c r="Z332" s="5" t="e">
        <v>#N/A</v>
      </c>
      <c r="AA332" s="46"/>
      <c r="AB332" s="74">
        <f>VLOOKUP(B332,[2]Hoja1!$A$2:$C$9041,3,FALSE)</f>
        <v>13.5</v>
      </c>
      <c r="AC332" s="76" t="e">
        <f>VLOOKUP(B332,'[3]listado de producto'!$A$7:$F$7046,6,FALSE)</f>
        <v>#N/A</v>
      </c>
      <c r="AG332" s="58">
        <v>769.56</v>
      </c>
      <c r="AH332" s="48">
        <f>+P332*AG332</f>
        <v>15391.199999999999</v>
      </c>
      <c r="AI332" s="48" t="e">
        <f>+AG332*#REF!</f>
        <v>#REF!</v>
      </c>
      <c r="AK332" s="44" t="e">
        <f>+IF(OR(#REF!="A",#REF!="B",#REF!="C",O332="A",O332="B",O332="C"),_xlfn.CEILING.PRECISE(#REF!*0.5,Z332),"0")</f>
        <v>#REF!</v>
      </c>
      <c r="AL332" t="e">
        <f>+AK332*AG332</f>
        <v>#REF!</v>
      </c>
      <c r="AM332" s="51" t="e">
        <f>+IF(OR(#REF!="A",#REF!="B",#REF!="C",O332="A",O332="B",O332="C"),_xlfn.CEILING.PRECISE(#REF!*0.7,Z332),"0")</f>
        <v>#REF!</v>
      </c>
      <c r="AN332" s="48" t="e">
        <f>+AM332*AG332</f>
        <v>#REF!</v>
      </c>
      <c r="AO332" s="44" t="e">
        <f>+IF(OR(#REF!="A",#REF!="B",#REF!="C",O332="A",O332="B",O332="C"),_xlfn.CEILING.PRECISE(#REF!*1,Z332),"0")</f>
        <v>#REF!</v>
      </c>
      <c r="AP332" s="48" t="e">
        <f>+AO332*$AG332</f>
        <v>#REF!</v>
      </c>
      <c r="AQ332" s="48" t="e">
        <f>+IF(OR(#REF!="A",#REF!="B",#REF!="C",O332="A",O332="B",O332="C"),_xlfn.CEILING.PRECISE(#REF!*1.33,Z332),"0")</f>
        <v>#REF!</v>
      </c>
      <c r="AR332" s="48" t="e">
        <f>+AQ332*$AG332</f>
        <v>#REF!</v>
      </c>
      <c r="AS332" s="48" t="e">
        <f>+#REF!*AG332</f>
        <v>#REF!</v>
      </c>
      <c r="AU332" s="52" t="e">
        <f>+AT332*#REF!</f>
        <v>#REF!</v>
      </c>
      <c r="AV332" s="52">
        <f>+AT332*M332</f>
        <v>0</v>
      </c>
      <c r="AW332" t="b">
        <f>+P332&gt;=T332</f>
        <v>1</v>
      </c>
    </row>
    <row r="333" spans="1:52" ht="12.75" customHeight="1" x14ac:dyDescent="0.2">
      <c r="B333" s="79">
        <v>3390</v>
      </c>
      <c r="C333" s="1"/>
      <c r="D333" s="32" t="s">
        <v>213</v>
      </c>
      <c r="E333" s="47" t="str">
        <f>VLOOKUP(B333,[1]Análisis!$B$3:$F$2141,5,FALSE)</f>
        <v>Key</v>
      </c>
      <c r="F333" s="3">
        <v>6</v>
      </c>
      <c r="G333" s="3">
        <v>0</v>
      </c>
      <c r="H333" s="3">
        <v>0</v>
      </c>
      <c r="I333" s="3">
        <v>0</v>
      </c>
      <c r="J333" s="3">
        <f>VLOOKUP(B333,'Vta + Mov 80'!$A$3:$B$703,2,FALSE)</f>
        <v>2</v>
      </c>
      <c r="K333" s="3">
        <v>0</v>
      </c>
      <c r="L333" s="3">
        <f>VLOOKUP(B333,'Vta + Mov 80'!$A$3:$D$703,4,FALSE)</f>
        <v>0</v>
      </c>
      <c r="M333" s="7">
        <f>+AVERAGE(F333:K333)</f>
        <v>1.3333333333333333</v>
      </c>
      <c r="N333" s="62">
        <f>+COUNTIF(F333:K333,"&gt;0")</f>
        <v>2</v>
      </c>
      <c r="O333" s="62" t="str">
        <f>+IF(N333&gt;=6,"A",IF(N333&gt;=5,"B",IF(N333&gt;=4,"C","F")))</f>
        <v>F</v>
      </c>
      <c r="P333" s="7">
        <v>1</v>
      </c>
      <c r="Q333" s="2">
        <v>0</v>
      </c>
      <c r="R333" s="2">
        <v>0</v>
      </c>
      <c r="S333" s="2">
        <v>0</v>
      </c>
      <c r="T333" s="2">
        <f>+IF(S333&gt;R333,S333,R333)</f>
        <v>0</v>
      </c>
      <c r="U333" s="2" t="e">
        <f>+((P333-T333)/#REF!)*30</f>
        <v>#REF!</v>
      </c>
      <c r="V333" s="2" t="e">
        <f>+((P333-T333+Q333)/#REF!)*30</f>
        <v>#REF!</v>
      </c>
      <c r="W333" s="2">
        <v>0</v>
      </c>
      <c r="X333" s="9"/>
      <c r="Y333" s="11">
        <f>+((P333-T333+Q333+X333)/M333)*30</f>
        <v>22.5</v>
      </c>
      <c r="Z333" s="5">
        <v>1</v>
      </c>
      <c r="AA333" s="46"/>
      <c r="AB333" s="74">
        <f>VLOOKUP(B333,[2]Hoja1!$A$2:$C$9041,3,FALSE)</f>
        <v>682.65</v>
      </c>
      <c r="AC333" s="76">
        <f>VLOOKUP(B333,'[3]listado de producto'!$A$7:$F$7046,6,FALSE)</f>
        <v>8</v>
      </c>
      <c r="AG333" s="58">
        <v>581</v>
      </c>
      <c r="AH333" s="48">
        <f>+P333*AG333</f>
        <v>581</v>
      </c>
      <c r="AI333" s="48" t="e">
        <f>+AG333*#REF!</f>
        <v>#REF!</v>
      </c>
      <c r="AK333" s="44" t="e">
        <f>+IF(OR(#REF!="A",#REF!="B",#REF!="C",O333="A",O333="B",O333="C"),_xlfn.CEILING.PRECISE(#REF!*0.5,Z333),"0")</f>
        <v>#REF!</v>
      </c>
      <c r="AL333" t="e">
        <f>+AK333*AG333</f>
        <v>#REF!</v>
      </c>
      <c r="AM333" s="51" t="e">
        <f>+IF(OR(#REF!="A",#REF!="B",#REF!="C",O333="A",O333="B",O333="C"),_xlfn.CEILING.PRECISE(#REF!*0.7,Z333),"0")</f>
        <v>#REF!</v>
      </c>
      <c r="AN333" s="48" t="e">
        <f>+AM333*AG333</f>
        <v>#REF!</v>
      </c>
      <c r="AO333" s="44" t="e">
        <f>+IF(OR(#REF!="A",#REF!="B",#REF!="C",O333="A",O333="B",O333="C"),_xlfn.CEILING.PRECISE(#REF!*1,Z333),"0")</f>
        <v>#REF!</v>
      </c>
      <c r="AP333" s="48" t="e">
        <f>+AO333*$AG333</f>
        <v>#REF!</v>
      </c>
      <c r="AQ333" s="48" t="e">
        <f>+IF(OR(#REF!="A",#REF!="B",#REF!="C",O333="A",O333="B",O333="C"),_xlfn.CEILING.PRECISE(#REF!*1.33,Z333),"0")</f>
        <v>#REF!</v>
      </c>
      <c r="AR333" s="48" t="e">
        <f>+AQ333*$AG333</f>
        <v>#REF!</v>
      </c>
      <c r="AS333" s="48" t="e">
        <f>+#REF!*AG333</f>
        <v>#REF!</v>
      </c>
      <c r="AU333" s="52" t="e">
        <f>+AT333*#REF!</f>
        <v>#REF!</v>
      </c>
      <c r="AV333" s="52">
        <f>+AT333*M333</f>
        <v>0</v>
      </c>
      <c r="AW333" t="b">
        <f>+P333&gt;=T333</f>
        <v>1</v>
      </c>
    </row>
    <row r="334" spans="1:52" ht="12.75" customHeight="1" x14ac:dyDescent="0.2">
      <c r="B334" s="79">
        <v>35335</v>
      </c>
      <c r="C334" s="1"/>
      <c r="D334" s="32" t="s">
        <v>734</v>
      </c>
      <c r="E334" s="47" t="str">
        <f>VLOOKUP(B334,[1]Análisis!$B$3:$F$2141,5,FALSE)</f>
        <v>Key</v>
      </c>
      <c r="F334" s="3">
        <v>7</v>
      </c>
      <c r="G334" s="3">
        <v>0</v>
      </c>
      <c r="H334" s="3">
        <v>0</v>
      </c>
      <c r="I334" s="3">
        <v>0</v>
      </c>
      <c r="J334" s="3">
        <f>VLOOKUP(B334,'Vta + Mov 80'!$A$3:$B$703,2,FALSE)</f>
        <v>0</v>
      </c>
      <c r="K334" s="3">
        <v>0</v>
      </c>
      <c r="L334" s="3">
        <f>VLOOKUP(B334,'Vta + Mov 80'!$A$3:$D$703,4,FALSE)</f>
        <v>3</v>
      </c>
      <c r="M334" s="7">
        <f>+AVERAGE(F334:K334)</f>
        <v>1.1666666666666667</v>
      </c>
      <c r="N334" s="62">
        <f>+COUNTIF(F334:K334,"&gt;0")</f>
        <v>1</v>
      </c>
      <c r="O334" s="62" t="str">
        <f>+IF(N334&gt;=6,"A",IF(N334&gt;=5,"B",IF(N334&gt;=4,"C","F")))</f>
        <v>F</v>
      </c>
      <c r="P334" s="7">
        <v>1</v>
      </c>
      <c r="Q334" s="2">
        <v>0</v>
      </c>
      <c r="R334" s="2">
        <v>0</v>
      </c>
      <c r="S334" s="2">
        <v>0</v>
      </c>
      <c r="T334" s="2">
        <f>+IF(S334&gt;R334,S334,R334)</f>
        <v>0</v>
      </c>
      <c r="U334" s="2" t="e">
        <f>+((P334-T334)/#REF!)*30</f>
        <v>#REF!</v>
      </c>
      <c r="V334" s="2" t="e">
        <f>+((P334-T334+Q334)/#REF!)*30</f>
        <v>#REF!</v>
      </c>
      <c r="W334" s="2">
        <v>0</v>
      </c>
      <c r="X334" s="9"/>
      <c r="Y334" s="11">
        <f>+((P334-T334+Q334+X334)/M334)*30</f>
        <v>25.714285714285712</v>
      </c>
      <c r="Z334" s="5">
        <v>1</v>
      </c>
      <c r="AA334" s="83"/>
      <c r="AB334" s="74">
        <f>VLOOKUP(B334,[2]Hoja1!$A$2:$C$9041,3,FALSE)</f>
        <v>113.19</v>
      </c>
      <c r="AC334" s="76">
        <f>VLOOKUP(B334,'[3]listado de producto'!$A$7:$F$7046,6,FALSE)</f>
        <v>8</v>
      </c>
      <c r="AG334" s="58">
        <v>84.85</v>
      </c>
      <c r="AH334" s="48">
        <f>+P334*AG334</f>
        <v>84.85</v>
      </c>
      <c r="AI334" s="48" t="e">
        <f>+AG334*#REF!</f>
        <v>#REF!</v>
      </c>
      <c r="AK334" s="44" t="e">
        <f>+IF(OR(#REF!="A",#REF!="B",#REF!="C",O334="A",O334="B",O334="C"),_xlfn.CEILING.PRECISE(#REF!*0.5,Z334),"0")</f>
        <v>#REF!</v>
      </c>
      <c r="AL334" t="e">
        <f>+AK334*AG334</f>
        <v>#REF!</v>
      </c>
      <c r="AM334" s="51" t="e">
        <f>+IF(OR(#REF!="A",#REF!="B",#REF!="C",O334="A",O334="B",O334="C"),_xlfn.CEILING.PRECISE(#REF!*0.7,Z334),"0")</f>
        <v>#REF!</v>
      </c>
      <c r="AN334" s="48" t="e">
        <f>+AM334*AG334</f>
        <v>#REF!</v>
      </c>
      <c r="AO334" s="44" t="e">
        <f>+IF(OR(#REF!="A",#REF!="B",#REF!="C",O334="A",O334="B",O334="C"),_xlfn.CEILING.PRECISE(#REF!*1,Z334),"0")</f>
        <v>#REF!</v>
      </c>
      <c r="AP334" s="48" t="e">
        <f>+AO334*$AG334</f>
        <v>#REF!</v>
      </c>
      <c r="AQ334" s="48" t="e">
        <f>+IF(OR(#REF!="A",#REF!="B",#REF!="C",O334="A",O334="B",O334="C"),_xlfn.CEILING.PRECISE(#REF!*1.33,Z334),"0")</f>
        <v>#REF!</v>
      </c>
      <c r="AR334" s="48" t="e">
        <f>+AQ334*$AG334</f>
        <v>#REF!</v>
      </c>
      <c r="AS334" s="48" t="e">
        <f>+#REF!*AG334</f>
        <v>#REF!</v>
      </c>
      <c r="AT334" s="58">
        <v>4.4000000000000004</v>
      </c>
      <c r="AU334" s="52" t="e">
        <f>+AT334*#REF!</f>
        <v>#REF!</v>
      </c>
      <c r="AV334" s="52">
        <f>+AT334*M334</f>
        <v>5.1333333333333337</v>
      </c>
      <c r="AW334" t="b">
        <f>+P334&gt;=T334</f>
        <v>1</v>
      </c>
      <c r="AZ334" s="78"/>
    </row>
    <row r="335" spans="1:52" ht="12.75" customHeight="1" x14ac:dyDescent="0.2">
      <c r="B335" s="79">
        <v>142</v>
      </c>
      <c r="C335" s="1"/>
      <c r="D335" s="32" t="s">
        <v>695</v>
      </c>
      <c r="E335" s="47" t="str">
        <f>VLOOKUP(B335,[1]Análisis!$B$3:$F$2141,5,FALSE)</f>
        <v>Key</v>
      </c>
      <c r="F335" s="3">
        <v>0</v>
      </c>
      <c r="G335" s="3">
        <v>0</v>
      </c>
      <c r="H335" s="3">
        <v>6</v>
      </c>
      <c r="I335" s="3">
        <v>0</v>
      </c>
      <c r="J335" s="3">
        <f>VLOOKUP(B335,'Vta + Mov 80'!$A$3:$B$703,2,FALSE)</f>
        <v>0</v>
      </c>
      <c r="K335" s="3">
        <v>0</v>
      </c>
      <c r="L335" s="3">
        <f>VLOOKUP(B335,'Vta + Mov 80'!$A$3:$D$703,4,FALSE)</f>
        <v>0</v>
      </c>
      <c r="M335" s="7">
        <f>+AVERAGE(F335:K335)</f>
        <v>1</v>
      </c>
      <c r="N335" s="62">
        <f>+COUNTIF(F335:K335,"&gt;0")</f>
        <v>1</v>
      </c>
      <c r="O335" s="62" t="str">
        <f>+IF(N335&gt;=6,"A",IF(N335&gt;=5,"B",IF(N335&gt;=4,"C","F")))</f>
        <v>F</v>
      </c>
      <c r="P335" s="7">
        <v>1</v>
      </c>
      <c r="Q335" s="2">
        <v>0</v>
      </c>
      <c r="R335" s="2">
        <v>0</v>
      </c>
      <c r="S335" s="2">
        <v>0</v>
      </c>
      <c r="T335" s="2">
        <f>+IF(S335&gt;R335,S335,R335)</f>
        <v>0</v>
      </c>
      <c r="U335" s="2" t="e">
        <f>+((P335-T335)/#REF!)*30</f>
        <v>#REF!</v>
      </c>
      <c r="V335" s="2" t="e">
        <f>+((P335-T335+Q335)/#REF!)*30</f>
        <v>#REF!</v>
      </c>
      <c r="W335" s="2">
        <v>0</v>
      </c>
      <c r="X335" s="9"/>
      <c r="Y335" s="11">
        <f>+((P335-T335+Q335+X335)/M335)*30</f>
        <v>30</v>
      </c>
      <c r="Z335" s="5">
        <v>12</v>
      </c>
      <c r="AA335" s="46"/>
      <c r="AB335" s="74">
        <f>VLOOKUP(B335,[2]Hoja1!$A$2:$C$9041,3,FALSE)</f>
        <v>27.48</v>
      </c>
      <c r="AC335" s="76">
        <f>VLOOKUP(B335,'[3]listado de producto'!$A$7:$F$7046,6,FALSE)</f>
        <v>8</v>
      </c>
      <c r="AG335" s="58">
        <v>30</v>
      </c>
      <c r="AH335" s="48">
        <f>+P335*AG335</f>
        <v>30</v>
      </c>
      <c r="AI335" s="48" t="e">
        <f>+AG335*#REF!</f>
        <v>#REF!</v>
      </c>
      <c r="AK335" s="44" t="e">
        <f>+IF(OR(#REF!="A",#REF!="B",#REF!="C",O335="A",O335="B",O335="C"),_xlfn.CEILING.PRECISE(#REF!*0.5,Z335),"0")</f>
        <v>#REF!</v>
      </c>
      <c r="AL335" t="e">
        <f>+AK335*AG335</f>
        <v>#REF!</v>
      </c>
      <c r="AM335" s="51" t="e">
        <f>+IF(OR(#REF!="A",#REF!="B",#REF!="C",O335="A",O335="B",O335="C"),_xlfn.CEILING.PRECISE(#REF!*0.7,Z335),"0")</f>
        <v>#REF!</v>
      </c>
      <c r="AN335" s="48" t="e">
        <f>+AM335*AG335</f>
        <v>#REF!</v>
      </c>
      <c r="AO335" s="44" t="e">
        <f>+IF(OR(#REF!="A",#REF!="B",#REF!="C",O335="A",O335="B",O335="C"),_xlfn.CEILING.PRECISE(#REF!*1,Z335),"0")</f>
        <v>#REF!</v>
      </c>
      <c r="AP335" s="48" t="e">
        <f>+AO335*$AG335</f>
        <v>#REF!</v>
      </c>
      <c r="AQ335" s="48" t="e">
        <f>+IF(OR(#REF!="A",#REF!="B",#REF!="C",O335="A",O335="B",O335="C"),_xlfn.CEILING.PRECISE(#REF!*1.33,Z335),"0")</f>
        <v>#REF!</v>
      </c>
      <c r="AR335" s="48" t="e">
        <f>+AQ335*$AG335</f>
        <v>#REF!</v>
      </c>
      <c r="AS335" s="48" t="e">
        <f>+#REF!*AG335</f>
        <v>#REF!</v>
      </c>
      <c r="AU335" s="52" t="e">
        <f>+AT335*#REF!</f>
        <v>#REF!</v>
      </c>
      <c r="AV335" s="52">
        <f>+AT335*M335</f>
        <v>0</v>
      </c>
      <c r="AW335" t="b">
        <f>+P335&gt;=T335</f>
        <v>1</v>
      </c>
    </row>
    <row r="336" spans="1:52" ht="12.75" customHeight="1" x14ac:dyDescent="0.2">
      <c r="B336" s="79">
        <v>110140</v>
      </c>
      <c r="C336" s="1"/>
      <c r="D336" s="32" t="s">
        <v>723</v>
      </c>
      <c r="E336" s="47" t="str">
        <f>VLOOKUP(B336,[1]Análisis!$B$3:$F$2141,5,FALSE)</f>
        <v>Local</v>
      </c>
      <c r="F336" s="3">
        <v>40</v>
      </c>
      <c r="G336" s="3">
        <v>20</v>
      </c>
      <c r="H336" s="3">
        <v>20</v>
      </c>
      <c r="I336" s="3">
        <v>20</v>
      </c>
      <c r="J336" s="3">
        <f>VLOOKUP(B336,'Vta + Mov 80'!$A$3:$B$703,2,FALSE)</f>
        <v>0</v>
      </c>
      <c r="K336" s="3">
        <v>80</v>
      </c>
      <c r="L336" s="3">
        <f>VLOOKUP(B336,'Vta + Mov 80'!$A$3:$D$703,4,FALSE)</f>
        <v>0</v>
      </c>
      <c r="M336" s="7">
        <f>+AVERAGE(F336:K336)</f>
        <v>30</v>
      </c>
      <c r="N336" s="62">
        <f>+COUNTIF(F336:K336,"&gt;0")</f>
        <v>5</v>
      </c>
      <c r="O336" s="62" t="str">
        <f>+IF(N336&gt;=6,"A",IF(N336&gt;=5,"B",IF(N336&gt;=4,"C","F")))</f>
        <v>B</v>
      </c>
      <c r="P336" s="7">
        <v>0</v>
      </c>
      <c r="Q336" s="2">
        <v>0</v>
      </c>
      <c r="R336" s="2">
        <v>0</v>
      </c>
      <c r="S336" s="2">
        <v>0</v>
      </c>
      <c r="T336" s="2">
        <f>+IF(S336&gt;R336,S336,R336)</f>
        <v>0</v>
      </c>
      <c r="U336" s="2" t="e">
        <f>+((P336-T336)/#REF!)*30</f>
        <v>#REF!</v>
      </c>
      <c r="V336" s="2" t="e">
        <f>+((P336-T336+Q336)/#REF!)*30</f>
        <v>#REF!</v>
      </c>
      <c r="W336" s="2">
        <v>0</v>
      </c>
      <c r="X336" s="9"/>
      <c r="Y336" s="11">
        <f>+((P336-T336+Q336+X336)/M336)*30</f>
        <v>0</v>
      </c>
      <c r="Z336" s="5" t="e">
        <v>#N/A</v>
      </c>
      <c r="AA336" s="46"/>
      <c r="AB336" s="74">
        <f>VLOOKUP(B336,[2]Hoja1!$A$2:$C$9041,3,FALSE)</f>
        <v>10</v>
      </c>
      <c r="AC336" s="76" t="e">
        <f>VLOOKUP(B336,'[3]listado de producto'!$A$7:$F$7046,6,FALSE)</f>
        <v>#N/A</v>
      </c>
      <c r="AG336" s="58">
        <v>88.5</v>
      </c>
      <c r="AH336" s="48">
        <f>+P336*AG336</f>
        <v>0</v>
      </c>
      <c r="AI336" s="48" t="e">
        <f>+AG336*#REF!</f>
        <v>#REF!</v>
      </c>
      <c r="AK336" s="44" t="e">
        <f>+IF(OR(#REF!="A",#REF!="B",#REF!="C",O336="A",O336="B",O336="C"),_xlfn.CEILING.PRECISE(#REF!*0.5,Z336),"0")</f>
        <v>#REF!</v>
      </c>
      <c r="AL336" t="e">
        <f>+AK336*AG336</f>
        <v>#REF!</v>
      </c>
      <c r="AM336" s="51" t="e">
        <f>+IF(OR(#REF!="A",#REF!="B",#REF!="C",O336="A",O336="B",O336="C"),_xlfn.CEILING.PRECISE(#REF!*0.7,Z336),"0")</f>
        <v>#REF!</v>
      </c>
      <c r="AN336" s="48" t="e">
        <f>+AM336*AG336</f>
        <v>#REF!</v>
      </c>
      <c r="AO336" s="44" t="e">
        <f>+IF(OR(#REF!="A",#REF!="B",#REF!="C",O336="A",O336="B",O336="C"),_xlfn.CEILING.PRECISE(#REF!*1,Z336),"0")</f>
        <v>#REF!</v>
      </c>
      <c r="AP336" s="48" t="e">
        <f>+AO336*$AG336</f>
        <v>#REF!</v>
      </c>
      <c r="AQ336" s="48" t="e">
        <f>+IF(OR(#REF!="A",#REF!="B",#REF!="C",O336="A",O336="B",O336="C"),_xlfn.CEILING.PRECISE(#REF!*1.33,Z336),"0")</f>
        <v>#REF!</v>
      </c>
      <c r="AR336" s="48" t="e">
        <f>+AQ336*$AG336</f>
        <v>#REF!</v>
      </c>
      <c r="AS336" s="48" t="e">
        <f>+#REF!*AG336</f>
        <v>#REF!</v>
      </c>
      <c r="AT336" s="58">
        <v>1.1000000000000001</v>
      </c>
      <c r="AU336" s="52" t="e">
        <f>+AT336*#REF!</f>
        <v>#REF!</v>
      </c>
      <c r="AV336" s="52">
        <f>+AT336*M336</f>
        <v>33</v>
      </c>
      <c r="AW336" t="b">
        <f>+P336&gt;=T336</f>
        <v>1</v>
      </c>
      <c r="AX336" s="78">
        <f>X336*AB336</f>
        <v>0</v>
      </c>
    </row>
    <row r="337" spans="1:52" ht="12.75" customHeight="1" x14ac:dyDescent="0.2">
      <c r="B337" s="79">
        <v>110153</v>
      </c>
      <c r="C337" s="1"/>
      <c r="D337" s="32" t="s">
        <v>735</v>
      </c>
      <c r="E337" s="47" t="str">
        <f>VLOOKUP(B337,[1]Análisis!$B$3:$F$2141,5,FALSE)</f>
        <v>Local</v>
      </c>
      <c r="F337" s="3">
        <v>4</v>
      </c>
      <c r="G337" s="3">
        <v>1</v>
      </c>
      <c r="H337" s="3">
        <v>7</v>
      </c>
      <c r="I337" s="3">
        <v>0</v>
      </c>
      <c r="J337" s="3">
        <f>VLOOKUP(B337,'Vta + Mov 80'!$A$3:$B$703,2,FALSE)</f>
        <v>4</v>
      </c>
      <c r="K337" s="3">
        <v>2</v>
      </c>
      <c r="L337" s="3">
        <f>VLOOKUP(B337,'Vta + Mov 80'!$A$3:$D$703,4,FALSE)</f>
        <v>0</v>
      </c>
      <c r="M337" s="7">
        <f>+AVERAGE(F337:K337)</f>
        <v>3</v>
      </c>
      <c r="N337" s="62">
        <f>+COUNTIF(F337:K337,"&gt;0")</f>
        <v>5</v>
      </c>
      <c r="O337" s="62" t="str">
        <f>+IF(N337&gt;=6,"A",IF(N337&gt;=5,"B",IF(N337&gt;=4,"C","F")))</f>
        <v>B</v>
      </c>
      <c r="P337" s="7">
        <v>2</v>
      </c>
      <c r="Q337" s="2">
        <v>0</v>
      </c>
      <c r="R337" s="2">
        <v>0</v>
      </c>
      <c r="S337" s="2">
        <v>0</v>
      </c>
      <c r="T337" s="2">
        <f>+IF(S337&gt;R337,S337,R337)</f>
        <v>0</v>
      </c>
      <c r="U337" s="2" t="e">
        <f>+((P337-T337)/#REF!)*30</f>
        <v>#REF!</v>
      </c>
      <c r="V337" s="2" t="e">
        <f>+((P337-T337+Q337)/#REF!)*30</f>
        <v>#REF!</v>
      </c>
      <c r="W337" s="2">
        <v>0</v>
      </c>
      <c r="X337" s="9"/>
      <c r="Y337" s="11">
        <f>+((P337-T337+Q337+X337)/M337)*30</f>
        <v>20</v>
      </c>
      <c r="Z337" s="5" t="e">
        <v>#N/A</v>
      </c>
      <c r="AA337" s="46"/>
      <c r="AB337" s="74">
        <f>VLOOKUP(B337,[2]Hoja1!$A$2:$C$9041,3,FALSE)</f>
        <v>81</v>
      </c>
      <c r="AC337" s="76" t="e">
        <f>VLOOKUP(B337,'[3]listado de producto'!$A$7:$F$7046,6,FALSE)</f>
        <v>#N/A</v>
      </c>
      <c r="AG337" s="58">
        <v>265.62</v>
      </c>
      <c r="AH337" s="48">
        <f>+P337*AG337</f>
        <v>531.24</v>
      </c>
      <c r="AI337" s="48" t="e">
        <f>+AG337*#REF!</f>
        <v>#REF!</v>
      </c>
      <c r="AK337" s="44" t="e">
        <f>+IF(OR(#REF!="A",#REF!="B",#REF!="C",O337="A",O337="B",O337="C"),_xlfn.CEILING.PRECISE(#REF!*0.5,Z337),"0")</f>
        <v>#REF!</v>
      </c>
      <c r="AL337" t="e">
        <f>+AK337*AG337</f>
        <v>#REF!</v>
      </c>
      <c r="AM337" s="51" t="e">
        <f>+IF(OR(#REF!="A",#REF!="B",#REF!="C",O337="A",O337="B",O337="C"),_xlfn.CEILING.PRECISE(#REF!*0.7,Z337),"0")</f>
        <v>#REF!</v>
      </c>
      <c r="AN337" s="48" t="e">
        <f>+AM337*AG337</f>
        <v>#REF!</v>
      </c>
      <c r="AO337" s="44" t="e">
        <f>+IF(OR(#REF!="A",#REF!="B",#REF!="C",O337="A",O337="B",O337="C"),_xlfn.CEILING.PRECISE(#REF!*1,Z337),"0")</f>
        <v>#REF!</v>
      </c>
      <c r="AP337" s="48" t="e">
        <f>+AO337*$AG337</f>
        <v>#REF!</v>
      </c>
      <c r="AQ337" s="48" t="e">
        <f>+IF(OR(#REF!="A",#REF!="B",#REF!="C",O337="A",O337="B",O337="C"),_xlfn.CEILING.PRECISE(#REF!*1.33,Z337),"0")</f>
        <v>#REF!</v>
      </c>
      <c r="AR337" s="48" t="e">
        <f>+AQ337*$AG337</f>
        <v>#REF!</v>
      </c>
      <c r="AS337" s="48" t="e">
        <f>+#REF!*AG337</f>
        <v>#REF!</v>
      </c>
      <c r="AT337" s="58">
        <v>22.5</v>
      </c>
      <c r="AU337" s="52" t="e">
        <f>+AT337*#REF!</f>
        <v>#REF!</v>
      </c>
      <c r="AV337" s="52">
        <f>+AT337*M337</f>
        <v>67.5</v>
      </c>
      <c r="AW337" t="b">
        <f>+P337&gt;=T337</f>
        <v>1</v>
      </c>
      <c r="AX337" s="78">
        <f>X337*AB337</f>
        <v>0</v>
      </c>
    </row>
    <row r="338" spans="1:52" ht="12.75" customHeight="1" x14ac:dyDescent="0.2">
      <c r="A338" s="53" t="s">
        <v>670</v>
      </c>
      <c r="B338" s="79">
        <v>2877</v>
      </c>
      <c r="C338" s="1"/>
      <c r="D338" s="32" t="s">
        <v>187</v>
      </c>
      <c r="E338" s="47" t="str">
        <f>VLOOKUP(B338,[1]Análisis!$B$3:$F$2141,5,FALSE)</f>
        <v>Key</v>
      </c>
      <c r="F338" s="3">
        <v>0</v>
      </c>
      <c r="G338" s="3">
        <v>1</v>
      </c>
      <c r="H338" s="3">
        <v>0</v>
      </c>
      <c r="I338" s="3">
        <v>5</v>
      </c>
      <c r="J338" s="3">
        <f>VLOOKUP(B338,'Vta + Mov 80'!$A$3:$B$703,2,FALSE)</f>
        <v>5</v>
      </c>
      <c r="K338" s="3">
        <v>0</v>
      </c>
      <c r="L338" s="3">
        <f>VLOOKUP(B338,'Vta + Mov 80'!$A$3:$D$703,4,FALSE)</f>
        <v>0</v>
      </c>
      <c r="M338" s="7">
        <f>+AVERAGE(F338:K338)</f>
        <v>1.8333333333333333</v>
      </c>
      <c r="N338" s="62">
        <f>+COUNTIF(F338:K338,"&gt;0")</f>
        <v>3</v>
      </c>
      <c r="O338" s="62" t="str">
        <f>+IF(N338&gt;=6,"A",IF(N338&gt;=5,"B",IF(N338&gt;=4,"C","F")))</f>
        <v>F</v>
      </c>
      <c r="P338" s="7">
        <v>2</v>
      </c>
      <c r="Q338" s="2">
        <v>0</v>
      </c>
      <c r="R338" s="2">
        <v>0</v>
      </c>
      <c r="S338" s="2">
        <v>0</v>
      </c>
      <c r="T338" s="2">
        <f>+IF(S338&gt;R338,S338,R338)</f>
        <v>0</v>
      </c>
      <c r="U338" s="2" t="e">
        <f>+((P338-T338)/#REF!)*30</f>
        <v>#REF!</v>
      </c>
      <c r="V338" s="2" t="e">
        <f>+((P338-T338+Q338)/#REF!)*30</f>
        <v>#REF!</v>
      </c>
      <c r="W338" s="2">
        <v>0</v>
      </c>
      <c r="X338" s="9"/>
      <c r="Y338" s="11">
        <f>+((P338-T338+Q338+X338)/M338)*30</f>
        <v>32.727272727272734</v>
      </c>
      <c r="Z338" s="5">
        <v>1</v>
      </c>
      <c r="AA338" s="46"/>
      <c r="AB338" s="74">
        <f>VLOOKUP(B338,[2]Hoja1!$A$2:$C$9041,3,FALSE)</f>
        <v>246.29</v>
      </c>
      <c r="AC338" s="76">
        <f>VLOOKUP(B338,'[3]listado de producto'!$A$7:$F$7046,6,FALSE)</f>
        <v>8</v>
      </c>
      <c r="AG338" s="58">
        <v>71.900001525878906</v>
      </c>
      <c r="AH338" s="48">
        <f>+P338*AG338</f>
        <v>143.80000305175781</v>
      </c>
      <c r="AI338" s="48" t="e">
        <f>+AG338*#REF!</f>
        <v>#REF!</v>
      </c>
      <c r="AK338" s="44" t="e">
        <f>+IF(OR(#REF!="A",#REF!="B",#REF!="C",O338="A",O338="B",O338="C"),_xlfn.CEILING.PRECISE(#REF!*0.5,Z338),"0")</f>
        <v>#REF!</v>
      </c>
      <c r="AL338" t="e">
        <f>+AK338*AG338</f>
        <v>#REF!</v>
      </c>
      <c r="AM338" s="51" t="e">
        <f>+IF(OR(#REF!="A",#REF!="B",#REF!="C",O338="A",O338="B",O338="C"),_xlfn.CEILING.PRECISE(#REF!*0.7,Z338),"0")</f>
        <v>#REF!</v>
      </c>
      <c r="AN338" s="48" t="e">
        <f>+AM338*AG338</f>
        <v>#REF!</v>
      </c>
      <c r="AO338" s="44" t="e">
        <f>+IF(OR(#REF!="A",#REF!="B",#REF!="C",O338="A",O338="B",O338="C"),_xlfn.CEILING.PRECISE(#REF!*1,Z338),"0")</f>
        <v>#REF!</v>
      </c>
      <c r="AP338" s="48" t="e">
        <f>+AO338*$AG338</f>
        <v>#REF!</v>
      </c>
      <c r="AQ338" s="48" t="e">
        <f>+IF(OR(#REF!="A",#REF!="B",#REF!="C",O338="A",O338="B",O338="C"),_xlfn.CEILING.PRECISE(#REF!*1.33,Z338),"0")</f>
        <v>#REF!</v>
      </c>
      <c r="AR338" s="48" t="e">
        <f>+AQ338*$AG338</f>
        <v>#REF!</v>
      </c>
      <c r="AS338" s="48" t="e">
        <f>+#REF!*AG338</f>
        <v>#REF!</v>
      </c>
      <c r="AU338" s="52"/>
      <c r="AV338" s="52"/>
      <c r="AW338" t="b">
        <f>+P338&gt;=T338</f>
        <v>1</v>
      </c>
    </row>
    <row r="339" spans="1:52" ht="12.75" customHeight="1" x14ac:dyDescent="0.2">
      <c r="B339" s="79">
        <v>1083</v>
      </c>
      <c r="C339" s="1"/>
      <c r="D339" s="32" t="s">
        <v>64</v>
      </c>
      <c r="E339" s="47" t="str">
        <f>VLOOKUP(B339,[1]Análisis!$B$3:$F$2141,5,FALSE)</f>
        <v>Key</v>
      </c>
      <c r="F339" s="3">
        <v>5</v>
      </c>
      <c r="G339" s="3">
        <v>0</v>
      </c>
      <c r="H339" s="3">
        <v>0</v>
      </c>
      <c r="I339" s="3">
        <v>11</v>
      </c>
      <c r="J339" s="3">
        <f>VLOOKUP(B339,'Vta + Mov 80'!$A$3:$B$703,2,FALSE)</f>
        <v>0</v>
      </c>
      <c r="K339" s="3">
        <v>0</v>
      </c>
      <c r="L339" s="3">
        <f>VLOOKUP(B339,'Vta + Mov 80'!$A$3:$D$703,4,FALSE)</f>
        <v>4</v>
      </c>
      <c r="M339" s="7">
        <f>+AVERAGE(F339:K339)</f>
        <v>2.6666666666666665</v>
      </c>
      <c r="N339" s="62">
        <f>+COUNTIF(F339:K339,"&gt;0")</f>
        <v>2</v>
      </c>
      <c r="O339" s="62" t="str">
        <f>+IF(N339&gt;=6,"A",IF(N339&gt;=5,"B",IF(N339&gt;=4,"C","F")))</f>
        <v>F</v>
      </c>
      <c r="P339" s="7">
        <v>3</v>
      </c>
      <c r="Q339" s="2">
        <v>0</v>
      </c>
      <c r="R339" s="2">
        <v>0</v>
      </c>
      <c r="S339" s="2">
        <v>0</v>
      </c>
      <c r="T339" s="2">
        <f>+IF(S339&gt;R339,S339,R339)</f>
        <v>0</v>
      </c>
      <c r="U339" s="2" t="e">
        <f>+((P339-T339)/#REF!)*30</f>
        <v>#REF!</v>
      </c>
      <c r="V339" s="2" t="e">
        <f>+((P339-T339+Q339)/#REF!)*30</f>
        <v>#REF!</v>
      </c>
      <c r="W339" s="2">
        <v>0</v>
      </c>
      <c r="X339" s="14"/>
      <c r="Y339" s="11">
        <f>+((P339-T339+Q339+X339)/M339)*30</f>
        <v>33.75</v>
      </c>
      <c r="Z339" s="5">
        <v>4</v>
      </c>
      <c r="AA339" s="46"/>
      <c r="AB339" s="74">
        <f>VLOOKUP(B339,[2]Hoja1!$A$2:$C$9041,3,FALSE)</f>
        <v>61.15</v>
      </c>
      <c r="AC339" s="76">
        <f>VLOOKUP(B339,'[3]listado de producto'!$A$7:$F$7046,6,FALSE)</f>
        <v>8</v>
      </c>
      <c r="AF339" s="42" t="s">
        <v>594</v>
      </c>
      <c r="AG339" s="58">
        <v>8.8800000000000008</v>
      </c>
      <c r="AH339" s="48">
        <f>+P339*AG339</f>
        <v>26.64</v>
      </c>
      <c r="AI339" s="48" t="e">
        <f>+AG339*#REF!</f>
        <v>#REF!</v>
      </c>
      <c r="AK339" s="44" t="e">
        <f>+IF(OR(#REF!="A",#REF!="B",#REF!="C",O339="A",O339="B",O339="C"),_xlfn.CEILING.PRECISE(#REF!*0.5,Z339),"0")</f>
        <v>#REF!</v>
      </c>
      <c r="AL339" t="e">
        <f>+AK339*AG339</f>
        <v>#REF!</v>
      </c>
      <c r="AM339" s="51" t="e">
        <f>+IF(OR(#REF!="A",#REF!="B",#REF!="C",O339="A",O339="B",O339="C"),_xlfn.CEILING.PRECISE(#REF!*0.7,Z339),"0")</f>
        <v>#REF!</v>
      </c>
      <c r="AN339" s="48" t="e">
        <f>+AM339*AG339</f>
        <v>#REF!</v>
      </c>
      <c r="AO339" s="44" t="e">
        <f>+IF(OR(#REF!="A",#REF!="B",#REF!="C",O339="A",O339="B",O339="C"),_xlfn.CEILING.PRECISE(#REF!*1,Z339),"0")</f>
        <v>#REF!</v>
      </c>
      <c r="AP339" s="48" t="e">
        <f>+AO339*$AG339</f>
        <v>#REF!</v>
      </c>
      <c r="AQ339" s="48" t="e">
        <f>+IF(OR(#REF!="A",#REF!="B",#REF!="C",O339="A",O339="B",O339="C"),_xlfn.CEILING.PRECISE(#REF!*1.33,Z339),"0")</f>
        <v>#REF!</v>
      </c>
      <c r="AR339" s="48" t="e">
        <f>+AQ339*$AG339</f>
        <v>#REF!</v>
      </c>
      <c r="AS339" s="48" t="e">
        <f>+#REF!*AG339</f>
        <v>#REF!</v>
      </c>
      <c r="AT339" s="58">
        <v>1.1000000000000001</v>
      </c>
      <c r="AU339" s="52" t="e">
        <f>+AT339*#REF!</f>
        <v>#REF!</v>
      </c>
      <c r="AV339" s="52">
        <f>+AT339*M339</f>
        <v>2.9333333333333336</v>
      </c>
      <c r="AW339" t="b">
        <f>+P339&gt;=T339</f>
        <v>1</v>
      </c>
      <c r="AX339" s="78">
        <f>X339*AB339</f>
        <v>0</v>
      </c>
    </row>
    <row r="340" spans="1:52" ht="12.75" customHeight="1" x14ac:dyDescent="0.2">
      <c r="B340" s="79">
        <v>110639</v>
      </c>
      <c r="C340" s="1"/>
      <c r="D340" s="32" t="s">
        <v>435</v>
      </c>
      <c r="E340" s="47" t="str">
        <f>VLOOKUP(B340,[1]Análisis!$B$3:$F$2141,5,FALSE)</f>
        <v>Local</v>
      </c>
      <c r="F340" s="3">
        <v>3</v>
      </c>
      <c r="G340" s="3">
        <v>0</v>
      </c>
      <c r="H340" s="3">
        <v>0</v>
      </c>
      <c r="I340" s="3">
        <v>6</v>
      </c>
      <c r="J340" s="3">
        <f>VLOOKUP(B340,'Vta + Mov 80'!$A$3:$B$703,2,FALSE)</f>
        <v>0</v>
      </c>
      <c r="K340" s="3">
        <v>6</v>
      </c>
      <c r="L340" s="3">
        <f>VLOOKUP(B340,'Vta + Mov 80'!$A$3:$D$703,4,FALSE)</f>
        <v>0</v>
      </c>
      <c r="M340" s="7">
        <f>+AVERAGE(F340:K340)</f>
        <v>2.5</v>
      </c>
      <c r="N340" s="62">
        <f>+COUNTIF(F340:K340,"&gt;0")</f>
        <v>3</v>
      </c>
      <c r="O340" s="62" t="str">
        <f>+IF(N340&gt;=6,"A",IF(N340&gt;=5,"B",IF(N340&gt;=4,"C","F")))</f>
        <v>F</v>
      </c>
      <c r="P340" s="7">
        <v>3</v>
      </c>
      <c r="Q340" s="2">
        <v>0</v>
      </c>
      <c r="R340" s="2">
        <v>0</v>
      </c>
      <c r="S340" s="2">
        <v>0</v>
      </c>
      <c r="T340" s="2">
        <f>+IF(S340&gt;R340,S340,R340)</f>
        <v>0</v>
      </c>
      <c r="U340" s="2" t="e">
        <f>+((P340-T340)/#REF!)*30</f>
        <v>#REF!</v>
      </c>
      <c r="V340" s="2" t="e">
        <f>+((P340-T340+Q340)/#REF!)*30</f>
        <v>#REF!</v>
      </c>
      <c r="W340" s="2">
        <v>0</v>
      </c>
      <c r="X340" s="9"/>
      <c r="Y340" s="11">
        <f>+((P340-T340+Q340+X340)/M340)*30</f>
        <v>36</v>
      </c>
      <c r="Z340" s="5" t="e">
        <v>#N/A</v>
      </c>
      <c r="AA340" s="46"/>
      <c r="AB340" s="74">
        <f>VLOOKUP(B340,[2]Hoja1!$A$2:$C$9041,3,FALSE)</f>
        <v>18.7600002288818</v>
      </c>
      <c r="AC340" s="76" t="e">
        <f>VLOOKUP(B340,'[3]listado de producto'!$A$7:$F$7046,6,FALSE)</f>
        <v>#N/A</v>
      </c>
      <c r="AG340" s="58">
        <v>246.29</v>
      </c>
      <c r="AH340" s="48">
        <f>+P340*AG340</f>
        <v>738.87</v>
      </c>
      <c r="AI340" s="48" t="e">
        <f>+AG340*#REF!</f>
        <v>#REF!</v>
      </c>
      <c r="AK340" s="44" t="e">
        <f>+IF(OR(#REF!="A",#REF!="B",#REF!="C",O340="A",O340="B",O340="C"),_xlfn.CEILING.PRECISE(#REF!*0.5,Z340),"0")</f>
        <v>#REF!</v>
      </c>
      <c r="AL340" t="e">
        <f>+AK340*AG340</f>
        <v>#REF!</v>
      </c>
      <c r="AM340" s="51" t="e">
        <f>+IF(OR(#REF!="A",#REF!="B",#REF!="C",O340="A",O340="B",O340="C"),_xlfn.CEILING.PRECISE(#REF!*0.7,Z340),"0")</f>
        <v>#REF!</v>
      </c>
      <c r="AN340" s="48" t="e">
        <f>+AM340*AG340</f>
        <v>#REF!</v>
      </c>
      <c r="AO340" s="44" t="e">
        <f>+IF(OR(#REF!="A",#REF!="B",#REF!="C",O340="A",O340="B",O340="C"),_xlfn.CEILING.PRECISE(#REF!*1,Z340),"0")</f>
        <v>#REF!</v>
      </c>
      <c r="AP340" s="48" t="e">
        <f>+AO340*$AG340</f>
        <v>#REF!</v>
      </c>
      <c r="AQ340" s="48" t="e">
        <f>+IF(OR(#REF!="A",#REF!="B",#REF!="C",O340="A",O340="B",O340="C"),_xlfn.CEILING.PRECISE(#REF!*1.33,Z340),"0")</f>
        <v>#REF!</v>
      </c>
      <c r="AR340" s="48" t="e">
        <f>+AQ340*$AG340</f>
        <v>#REF!</v>
      </c>
      <c r="AS340" s="48" t="e">
        <f>+#REF!*AG340</f>
        <v>#REF!</v>
      </c>
      <c r="AU340" s="52" t="e">
        <f>+AT340*#REF!</f>
        <v>#REF!</v>
      </c>
      <c r="AV340" s="52">
        <f>+AT340*M340</f>
        <v>0</v>
      </c>
      <c r="AW340" t="b">
        <f>+P340&gt;=T340</f>
        <v>1</v>
      </c>
    </row>
    <row r="341" spans="1:52" ht="12.75" customHeight="1" x14ac:dyDescent="0.2">
      <c r="B341" s="79">
        <v>110721</v>
      </c>
      <c r="C341" s="1"/>
      <c r="D341" s="32" t="s">
        <v>706</v>
      </c>
      <c r="E341" s="47" t="str">
        <f>VLOOKUP(B341,[1]Análisis!$B$3:$F$2141,5,FALSE)</f>
        <v>Local</v>
      </c>
      <c r="F341" s="3">
        <v>4</v>
      </c>
      <c r="G341" s="3">
        <v>0</v>
      </c>
      <c r="H341" s="3">
        <v>1</v>
      </c>
      <c r="I341" s="3">
        <v>0</v>
      </c>
      <c r="J341" s="3">
        <f>VLOOKUP(B341,'Vta + Mov 80'!$A$3:$B$703,2,FALSE)</f>
        <v>0</v>
      </c>
      <c r="K341" s="3">
        <v>0</v>
      </c>
      <c r="L341" s="3">
        <f>VLOOKUP(B341,'Vta + Mov 80'!$A$3:$D$703,4,FALSE)</f>
        <v>0</v>
      </c>
      <c r="M341" s="7">
        <f>+AVERAGE(F341:K341)</f>
        <v>0.83333333333333337</v>
      </c>
      <c r="N341" s="62">
        <f>+COUNTIF(F341:K341,"&gt;0")</f>
        <v>2</v>
      </c>
      <c r="O341" s="62" t="str">
        <f>+IF(N341&gt;=6,"A",IF(N341&gt;=5,"B",IF(N341&gt;=4,"C","F")))</f>
        <v>F</v>
      </c>
      <c r="P341" s="7">
        <v>6</v>
      </c>
      <c r="Q341" s="2">
        <v>0</v>
      </c>
      <c r="R341" s="2">
        <v>5</v>
      </c>
      <c r="S341" s="2">
        <v>5</v>
      </c>
      <c r="T341" s="2">
        <f>+IF(S341&gt;R341,S341,R341)</f>
        <v>5</v>
      </c>
      <c r="U341" s="2" t="e">
        <f>+((P341-T341)/#REF!)*30</f>
        <v>#REF!</v>
      </c>
      <c r="V341" s="2" t="e">
        <f>+((P341-T341+Q341)/#REF!)*30</f>
        <v>#REF!</v>
      </c>
      <c r="W341" s="2">
        <v>0</v>
      </c>
      <c r="X341" s="9"/>
      <c r="Y341" s="11">
        <f>+((P341-T341+Q341+X341)/M341)*30</f>
        <v>36</v>
      </c>
      <c r="Z341" s="5" t="e">
        <v>#N/A</v>
      </c>
      <c r="AA341" s="83"/>
      <c r="AB341" s="74">
        <f>VLOOKUP(B341,[2]Hoja1!$A$2:$C$9041,3,FALSE)</f>
        <v>772</v>
      </c>
      <c r="AC341" s="76" t="e">
        <f>VLOOKUP(B341,'[3]listado de producto'!$A$7:$F$7046,6,FALSE)</f>
        <v>#N/A</v>
      </c>
      <c r="AG341" s="58">
        <v>48.05</v>
      </c>
      <c r="AH341" s="48">
        <f>+P341*AG341</f>
        <v>288.29999999999995</v>
      </c>
      <c r="AI341" s="48" t="e">
        <f>+AG341*#REF!</f>
        <v>#REF!</v>
      </c>
      <c r="AK341" s="44" t="e">
        <f>+IF(OR(#REF!="A",#REF!="B",#REF!="C",O341="A",O341="B",O341="C"),_xlfn.CEILING.PRECISE(#REF!*0.5,Z341),"0")</f>
        <v>#REF!</v>
      </c>
      <c r="AL341" t="e">
        <f>+AK341*AG341</f>
        <v>#REF!</v>
      </c>
      <c r="AM341" s="51" t="e">
        <f>+IF(OR(#REF!="A",#REF!="B",#REF!="C",O341="A",O341="B",O341="C"),_xlfn.CEILING.PRECISE(#REF!*0.7,Z341),"0")</f>
        <v>#REF!</v>
      </c>
      <c r="AN341" s="48" t="e">
        <f>+AM341*AG341</f>
        <v>#REF!</v>
      </c>
      <c r="AO341" s="44" t="e">
        <f>+IF(OR(#REF!="A",#REF!="B",#REF!="C",O341="A",O341="B",O341="C"),_xlfn.CEILING.PRECISE(#REF!*1,Z341),"0")</f>
        <v>#REF!</v>
      </c>
      <c r="AP341" s="48" t="e">
        <f>+AO341*$AG341</f>
        <v>#REF!</v>
      </c>
      <c r="AQ341" s="48" t="e">
        <f>+IF(OR(#REF!="A",#REF!="B",#REF!="C",O341="A",O341="B",O341="C"),_xlfn.CEILING.PRECISE(#REF!*1.33,Z341),"0")</f>
        <v>#REF!</v>
      </c>
      <c r="AR341" s="48" t="e">
        <f>+AQ341*$AG341</f>
        <v>#REF!</v>
      </c>
      <c r="AS341" s="48" t="e">
        <f>+#REF!*AG341</f>
        <v>#REF!</v>
      </c>
      <c r="AU341" s="52" t="e">
        <f>+AT341*#REF!</f>
        <v>#REF!</v>
      </c>
      <c r="AV341" s="52">
        <f>+AT341*M341</f>
        <v>0</v>
      </c>
      <c r="AW341" t="b">
        <f>+P341&gt;=T341</f>
        <v>1</v>
      </c>
    </row>
    <row r="342" spans="1:52" ht="12.75" customHeight="1" x14ac:dyDescent="0.2">
      <c r="A342" s="53" t="s">
        <v>670</v>
      </c>
      <c r="B342" s="79">
        <v>1308</v>
      </c>
      <c r="C342" s="1"/>
      <c r="D342" s="32" t="s">
        <v>77</v>
      </c>
      <c r="E342" s="47" t="str">
        <f>VLOOKUP(B342,[1]Análisis!$B$3:$F$2141,5,FALSE)</f>
        <v>Key</v>
      </c>
      <c r="F342" s="3">
        <v>7</v>
      </c>
      <c r="G342" s="3">
        <v>0</v>
      </c>
      <c r="H342" s="3">
        <v>0</v>
      </c>
      <c r="I342" s="3">
        <v>0</v>
      </c>
      <c r="J342" s="3">
        <f>VLOOKUP(B342,'Vta + Mov 80'!$A$3:$B$703,2,FALSE)</f>
        <v>8</v>
      </c>
      <c r="K342" s="3">
        <v>9</v>
      </c>
      <c r="L342" s="3">
        <f>VLOOKUP(B342,'Vta + Mov 80'!$A$3:$D$703,4,FALSE)</f>
        <v>0</v>
      </c>
      <c r="M342" s="7">
        <f>+AVERAGE(F342:K342)</f>
        <v>4</v>
      </c>
      <c r="N342" s="62">
        <f>+COUNTIF(F342:K342,"&gt;0")</f>
        <v>3</v>
      </c>
      <c r="O342" s="62" t="str">
        <f>+IF(N342&gt;=6,"A",IF(N342&gt;=5,"B",IF(N342&gt;=4,"C","F")))</f>
        <v>F</v>
      </c>
      <c r="P342" s="7">
        <v>5</v>
      </c>
      <c r="Q342" s="2">
        <v>0</v>
      </c>
      <c r="R342" s="2">
        <v>0</v>
      </c>
      <c r="S342" s="2">
        <v>0</v>
      </c>
      <c r="T342" s="2">
        <f>+IF(S342&gt;R342,S342,R342)</f>
        <v>0</v>
      </c>
      <c r="U342" s="2" t="e">
        <f>+((P342-T342)/#REF!)*30</f>
        <v>#REF!</v>
      </c>
      <c r="V342" s="2" t="e">
        <f>+((P342-T342+Q342)/#REF!)*30</f>
        <v>#REF!</v>
      </c>
      <c r="W342" s="2">
        <v>0</v>
      </c>
      <c r="X342" s="9"/>
      <c r="Y342" s="11">
        <f>+((P342-T342+Q342+X342)/M342)*30</f>
        <v>37.5</v>
      </c>
      <c r="Z342" s="5">
        <v>4</v>
      </c>
      <c r="AA342" s="46"/>
      <c r="AB342" s="74">
        <f>VLOOKUP(B342,[2]Hoja1!$A$2:$C$9041,3,FALSE)</f>
        <v>140.16999999999999</v>
      </c>
      <c r="AC342" s="76">
        <f>VLOOKUP(B342,'[3]listado de producto'!$A$7:$F$7046,6,FALSE)</f>
        <v>21</v>
      </c>
      <c r="AG342" s="58">
        <v>149.33000000000001</v>
      </c>
      <c r="AH342" s="48">
        <f>+P342*AG342</f>
        <v>746.65000000000009</v>
      </c>
      <c r="AI342" s="48" t="e">
        <f>+AG342*#REF!</f>
        <v>#REF!</v>
      </c>
      <c r="AK342" s="44" t="e">
        <f>+IF(OR(#REF!="A",#REF!="B",#REF!="C",O342="A",O342="B",O342="C"),_xlfn.CEILING.PRECISE(#REF!*0.5,Z342),"0")</f>
        <v>#REF!</v>
      </c>
      <c r="AL342" t="e">
        <f>+AK342*AG342</f>
        <v>#REF!</v>
      </c>
      <c r="AM342" s="51" t="e">
        <f>+IF(OR(#REF!="A",#REF!="B",#REF!="C",O342="A",O342="B",O342="C"),_xlfn.CEILING.PRECISE(#REF!*0.7,Z342),"0")</f>
        <v>#REF!</v>
      </c>
      <c r="AN342" s="48" t="e">
        <f>+AM342*AG342</f>
        <v>#REF!</v>
      </c>
      <c r="AO342" s="44" t="e">
        <f>+IF(OR(#REF!="A",#REF!="B",#REF!="C",O342="A",O342="B",O342="C"),_xlfn.CEILING.PRECISE(#REF!*1,Z342),"0")</f>
        <v>#REF!</v>
      </c>
      <c r="AP342" s="48" t="e">
        <f>+AO342*$AG342</f>
        <v>#REF!</v>
      </c>
      <c r="AQ342" s="48" t="e">
        <f>+IF(OR(#REF!="A",#REF!="B",#REF!="C",O342="A",O342="B",O342="C"),_xlfn.CEILING.PRECISE(#REF!*1.33,Z342),"0")</f>
        <v>#REF!</v>
      </c>
      <c r="AR342" s="48" t="e">
        <f>+AQ342*$AG342</f>
        <v>#REF!</v>
      </c>
      <c r="AS342" s="48" t="e">
        <f>+#REF!*AG342</f>
        <v>#REF!</v>
      </c>
      <c r="AU342" s="52" t="e">
        <f>+AT342*#REF!</f>
        <v>#REF!</v>
      </c>
      <c r="AV342" s="52">
        <f>+AT342*M342</f>
        <v>0</v>
      </c>
      <c r="AW342" t="b">
        <f>+P342&gt;=T342</f>
        <v>1</v>
      </c>
    </row>
    <row r="343" spans="1:52" ht="12.75" customHeight="1" x14ac:dyDescent="0.2">
      <c r="A343" s="53" t="s">
        <v>684</v>
      </c>
      <c r="B343" s="79">
        <v>110186</v>
      </c>
      <c r="C343" s="1"/>
      <c r="D343" s="32" t="s">
        <v>746</v>
      </c>
      <c r="E343" s="47" t="str">
        <f>VLOOKUP(B343,[1]Análisis!$B$3:$F$2141,5,FALSE)</f>
        <v>Local</v>
      </c>
      <c r="F343" s="3">
        <v>0</v>
      </c>
      <c r="G343" s="3">
        <v>0</v>
      </c>
      <c r="H343" s="3">
        <v>9</v>
      </c>
      <c r="I343" s="3">
        <v>6</v>
      </c>
      <c r="J343" s="3">
        <f>VLOOKUP(B343,'Vta + Mov 80'!$A$3:$B$703,2,FALSE)</f>
        <v>5</v>
      </c>
      <c r="K343" s="3">
        <v>2</v>
      </c>
      <c r="L343" s="3">
        <f>VLOOKUP(B343,'Vta + Mov 80'!$A$3:$D$703,4,FALSE)</f>
        <v>11</v>
      </c>
      <c r="M343" s="7">
        <f>+AVERAGE(F343:K343)</f>
        <v>3.6666666666666665</v>
      </c>
      <c r="N343" s="62">
        <f>+COUNTIF(F343:K343,"&gt;0")</f>
        <v>4</v>
      </c>
      <c r="O343" s="62" t="str">
        <f>+IF(N343&gt;=6,"A",IF(N343&gt;=5,"B",IF(N343&gt;=4,"C","F")))</f>
        <v>C</v>
      </c>
      <c r="P343" s="7">
        <v>1</v>
      </c>
      <c r="Q343" s="2">
        <v>0</v>
      </c>
      <c r="R343" s="2">
        <v>0</v>
      </c>
      <c r="S343" s="2">
        <v>5</v>
      </c>
      <c r="T343" s="2">
        <f>+IF(S343&gt;R343,S343,R343)</f>
        <v>5</v>
      </c>
      <c r="U343" s="2" t="e">
        <f>+((P343-T343)/#REF!)*30</f>
        <v>#REF!</v>
      </c>
      <c r="V343" s="2" t="e">
        <f>+((P343-T343+Q343)/#REF!)*30</f>
        <v>#REF!</v>
      </c>
      <c r="W343" s="2">
        <v>-4</v>
      </c>
      <c r="X343" s="9"/>
      <c r="Y343" s="11">
        <f>+((P343-T343+Q343+X343)/M343)*30</f>
        <v>-32.727272727272734</v>
      </c>
      <c r="Z343" s="5" t="e">
        <v>#N/A</v>
      </c>
      <c r="AA343" s="46"/>
      <c r="AB343" s="74">
        <f>VLOOKUP(B343,[2]Hoja1!$A$2:$C$9041,3,FALSE)</f>
        <v>125.199996948242</v>
      </c>
      <c r="AC343" s="76" t="e">
        <f>VLOOKUP(B343,'[3]listado de producto'!$A$7:$F$7046,6,FALSE)</f>
        <v>#N/A</v>
      </c>
      <c r="AG343" s="58">
        <v>373.77</v>
      </c>
      <c r="AH343" s="48">
        <f>+P343*AG343</f>
        <v>373.77</v>
      </c>
      <c r="AI343" s="48" t="e">
        <f>+AG343*#REF!</f>
        <v>#REF!</v>
      </c>
      <c r="AK343" s="44" t="e">
        <f>+IF(OR(#REF!="A",#REF!="B",#REF!="C",O343="A",O343="B",O343="C"),_xlfn.CEILING.PRECISE(#REF!*0.5,Z343),"0")</f>
        <v>#REF!</v>
      </c>
      <c r="AL343" t="e">
        <f>+AK343*AG343</f>
        <v>#REF!</v>
      </c>
      <c r="AM343" s="51" t="e">
        <f>+IF(OR(#REF!="A",#REF!="B",#REF!="C",O343="A",O343="B",O343="C"),_xlfn.CEILING.PRECISE(#REF!*0.7,Z343),"0")</f>
        <v>#REF!</v>
      </c>
      <c r="AN343" s="48" t="e">
        <f>+AM343*AG343</f>
        <v>#REF!</v>
      </c>
      <c r="AO343" s="44" t="e">
        <f>+IF(OR(#REF!="A",#REF!="B",#REF!="C",O343="A",O343="B",O343="C"),_xlfn.CEILING.PRECISE(#REF!*1,Z343),"0")</f>
        <v>#REF!</v>
      </c>
      <c r="AP343" s="48" t="e">
        <f>+AO343*$AG343</f>
        <v>#REF!</v>
      </c>
      <c r="AQ343" s="48" t="e">
        <f>+IF(OR(#REF!="A",#REF!="B",#REF!="C",O343="A",O343="B",O343="C"),_xlfn.CEILING.PRECISE(#REF!*1.33,Z343),"0")</f>
        <v>#REF!</v>
      </c>
      <c r="AR343" s="48" t="e">
        <f>+AQ343*$AG343</f>
        <v>#REF!</v>
      </c>
      <c r="AS343" s="48" t="e">
        <f>+#REF!*AG343</f>
        <v>#REF!</v>
      </c>
      <c r="AT343" s="58">
        <v>22.5</v>
      </c>
      <c r="AU343" s="52" t="e">
        <f>+AT343*#REF!</f>
        <v>#REF!</v>
      </c>
      <c r="AV343" s="52">
        <f>+AT343*M343</f>
        <v>82.5</v>
      </c>
      <c r="AW343" t="b">
        <f>+P343&gt;=T343</f>
        <v>0</v>
      </c>
    </row>
    <row r="344" spans="1:52" ht="12.75" customHeight="1" x14ac:dyDescent="0.2">
      <c r="B344" s="79">
        <v>110187</v>
      </c>
      <c r="C344" s="1"/>
      <c r="D344" s="32" t="s">
        <v>747</v>
      </c>
      <c r="E344" s="47" t="str">
        <f>VLOOKUP(B344,[1]Análisis!$B$3:$F$2141,5,FALSE)</f>
        <v>Local</v>
      </c>
      <c r="F344" s="3">
        <v>0</v>
      </c>
      <c r="G344" s="3">
        <v>0</v>
      </c>
      <c r="H344" s="3">
        <v>9</v>
      </c>
      <c r="I344" s="3">
        <v>6</v>
      </c>
      <c r="J344" s="3">
        <f>VLOOKUP(B344,'Vta + Mov 80'!$A$3:$B$703,2,FALSE)</f>
        <v>5</v>
      </c>
      <c r="K344" s="3">
        <v>2</v>
      </c>
      <c r="L344" s="3">
        <f>VLOOKUP(B344,'Vta + Mov 80'!$A$3:$D$703,4,FALSE)</f>
        <v>11</v>
      </c>
      <c r="M344" s="7">
        <f>+AVERAGE(F344:K344)</f>
        <v>3.6666666666666665</v>
      </c>
      <c r="N344" s="62">
        <f>+COUNTIF(F344:K344,"&gt;0")</f>
        <v>4</v>
      </c>
      <c r="O344" s="62" t="str">
        <f>+IF(N344&gt;=6,"A",IF(N344&gt;=5,"B",IF(N344&gt;=4,"C","F")))</f>
        <v>C</v>
      </c>
      <c r="P344" s="7">
        <v>0</v>
      </c>
      <c r="Q344" s="2">
        <v>0</v>
      </c>
      <c r="R344" s="2">
        <v>0</v>
      </c>
      <c r="S344" s="2">
        <v>0</v>
      </c>
      <c r="T344" s="2">
        <f>+IF(S344&gt;R344,S344,R344)</f>
        <v>0</v>
      </c>
      <c r="U344" s="2" t="e">
        <f>+((P344-T344)/#REF!)*30</f>
        <v>#REF!</v>
      </c>
      <c r="V344" s="2" t="e">
        <f>+((P344-T344+Q344)/#REF!)*30</f>
        <v>#REF!</v>
      </c>
      <c r="W344" s="2">
        <v>0</v>
      </c>
      <c r="X344" s="9"/>
      <c r="Y344" s="11">
        <f>+((P344-T344+Q344+X344)/M344)*30</f>
        <v>0</v>
      </c>
      <c r="Z344" s="5" t="e">
        <v>#N/A</v>
      </c>
      <c r="AA344" s="46"/>
      <c r="AB344" s="74">
        <f>VLOOKUP(B344,[2]Hoja1!$A$2:$C$9041,3,FALSE)</f>
        <v>272.30999755859398</v>
      </c>
      <c r="AC344" s="76" t="e">
        <f>VLOOKUP(B344,'[3]listado de producto'!$A$7:$F$7046,6,FALSE)</f>
        <v>#N/A</v>
      </c>
      <c r="AG344" s="58">
        <v>431.67</v>
      </c>
      <c r="AH344" s="48">
        <f>+P344*AG344</f>
        <v>0</v>
      </c>
      <c r="AI344" s="48" t="e">
        <f>+AG344*#REF!</f>
        <v>#REF!</v>
      </c>
      <c r="AK344" s="44" t="e">
        <f>+IF(OR(#REF!="A",#REF!="B",#REF!="C",O344="A",O344="B",O344="C"),_xlfn.CEILING.PRECISE(#REF!*0.5,Z344),"0")</f>
        <v>#REF!</v>
      </c>
      <c r="AL344" t="e">
        <f>+AK344*AG344</f>
        <v>#REF!</v>
      </c>
      <c r="AM344" s="51" t="e">
        <f>+IF(OR(#REF!="A",#REF!="B",#REF!="C",O344="A",O344="B",O344="C"),_xlfn.CEILING.PRECISE(#REF!*0.7,Z344),"0")</f>
        <v>#REF!</v>
      </c>
      <c r="AN344" s="48" t="e">
        <f>+AM344*AG344</f>
        <v>#REF!</v>
      </c>
      <c r="AO344" s="44" t="e">
        <f>+IF(OR(#REF!="A",#REF!="B",#REF!="C",O344="A",O344="B",O344="C"),_xlfn.CEILING.PRECISE(#REF!*1,Z344),"0")</f>
        <v>#REF!</v>
      </c>
      <c r="AP344" s="48" t="e">
        <f>+AO344*$AG344</f>
        <v>#REF!</v>
      </c>
      <c r="AQ344" s="48" t="e">
        <f>+IF(OR(#REF!="A",#REF!="B",#REF!="C",O344="A",O344="B",O344="C"),_xlfn.CEILING.PRECISE(#REF!*1.33,Z344),"0")</f>
        <v>#REF!</v>
      </c>
      <c r="AR344" s="48" t="e">
        <f>+AQ344*$AG344</f>
        <v>#REF!</v>
      </c>
      <c r="AS344" s="48" t="e">
        <f>+#REF!*AG344</f>
        <v>#REF!</v>
      </c>
      <c r="AT344" s="58">
        <v>22.5</v>
      </c>
      <c r="AU344" s="52" t="e">
        <f>+AT344*#REF!</f>
        <v>#REF!</v>
      </c>
      <c r="AV344" s="52">
        <f>+AT344*M344</f>
        <v>82.5</v>
      </c>
      <c r="AW344" t="b">
        <f>+P344&gt;=T344</f>
        <v>1</v>
      </c>
      <c r="AZ344" s="49"/>
    </row>
    <row r="345" spans="1:52" ht="12.75" customHeight="1" x14ac:dyDescent="0.2">
      <c r="B345" s="79">
        <v>110188</v>
      </c>
      <c r="C345" s="1"/>
      <c r="D345" s="32" t="s">
        <v>748</v>
      </c>
      <c r="E345" s="47" t="str">
        <f>VLOOKUP(B345,[1]Análisis!$B$3:$F$2141,5,FALSE)</f>
        <v>Local</v>
      </c>
      <c r="F345" s="3">
        <v>0</v>
      </c>
      <c r="G345" s="3">
        <v>0</v>
      </c>
      <c r="H345" s="3">
        <v>9</v>
      </c>
      <c r="I345" s="3">
        <v>6</v>
      </c>
      <c r="J345" s="3">
        <f>VLOOKUP(B345,'Vta + Mov 80'!$A$3:$B$703,2,FALSE)</f>
        <v>5</v>
      </c>
      <c r="K345" s="3">
        <v>2</v>
      </c>
      <c r="L345" s="3">
        <f>VLOOKUP(B345,'Vta + Mov 80'!$A$3:$D$703,4,FALSE)</f>
        <v>11</v>
      </c>
      <c r="M345" s="7">
        <f>+AVERAGE(F345:K345)</f>
        <v>3.6666666666666665</v>
      </c>
      <c r="N345" s="62">
        <f>+COUNTIF(F345:K345,"&gt;0")</f>
        <v>4</v>
      </c>
      <c r="O345" s="62" t="str">
        <f>+IF(N345&gt;=6,"A",IF(N345&gt;=5,"B",IF(N345&gt;=4,"C","F")))</f>
        <v>C</v>
      </c>
      <c r="P345" s="7">
        <v>0</v>
      </c>
      <c r="Q345" s="2">
        <v>0</v>
      </c>
      <c r="R345" s="2">
        <v>0</v>
      </c>
      <c r="S345" s="2">
        <v>0</v>
      </c>
      <c r="T345" s="2">
        <f>+IF(S345&gt;R345,S345,R345)</f>
        <v>0</v>
      </c>
      <c r="U345" s="2" t="e">
        <f>+((P345-T345)/#REF!)*30</f>
        <v>#REF!</v>
      </c>
      <c r="V345" s="2" t="e">
        <f>+((P345-T345+Q345)/#REF!)*30</f>
        <v>#REF!</v>
      </c>
      <c r="W345" s="2">
        <v>0</v>
      </c>
      <c r="X345" s="9"/>
      <c r="Y345" s="11">
        <f>+((P345-T345+Q345+X345)/M345)*30</f>
        <v>0</v>
      </c>
      <c r="Z345" s="5" t="e">
        <v>#N/A</v>
      </c>
      <c r="AA345" s="46"/>
      <c r="AB345" s="74">
        <f>VLOOKUP(B345,[2]Hoja1!$A$2:$C$9041,3,FALSE)</f>
        <v>111.449996948242</v>
      </c>
      <c r="AC345" s="76" t="e">
        <f>VLOOKUP(B345,'[3]listado de producto'!$A$7:$F$7046,6,FALSE)</f>
        <v>#N/A</v>
      </c>
      <c r="AG345" s="58">
        <v>27.48</v>
      </c>
      <c r="AH345" s="48">
        <f>+P345*AG345</f>
        <v>0</v>
      </c>
      <c r="AI345" s="48" t="e">
        <f>+AG345*#REF!</f>
        <v>#REF!</v>
      </c>
      <c r="AK345" s="44" t="e">
        <f>+IF(OR(#REF!="A",#REF!="B",#REF!="C",O345="A",O345="B",O345="C"),_xlfn.CEILING.PRECISE(#REF!*0.5,Z345),"0")</f>
        <v>#REF!</v>
      </c>
      <c r="AL345" t="e">
        <f>+AK345*AG345</f>
        <v>#REF!</v>
      </c>
      <c r="AM345" s="51" t="e">
        <f>+IF(OR(#REF!="A",#REF!="B",#REF!="C",O345="A",O345="B",O345="C"),_xlfn.CEILING.PRECISE(#REF!*0.7,Z345),"0")</f>
        <v>#REF!</v>
      </c>
      <c r="AN345" s="48" t="e">
        <f>+AM345*AG345</f>
        <v>#REF!</v>
      </c>
      <c r="AO345" s="44" t="e">
        <f>+IF(OR(#REF!="A",#REF!="B",#REF!="C",O345="A",O345="B",O345="C"),_xlfn.CEILING.PRECISE(#REF!*1,Z345),"0")</f>
        <v>#REF!</v>
      </c>
      <c r="AP345" s="48" t="e">
        <f>+AO345*$AG345</f>
        <v>#REF!</v>
      </c>
      <c r="AQ345" s="48" t="e">
        <f>+IF(OR(#REF!="A",#REF!="B",#REF!="C",O345="A",O345="B",O345="C"),_xlfn.CEILING.PRECISE(#REF!*1.33,Z345),"0")</f>
        <v>#REF!</v>
      </c>
      <c r="AR345" s="48" t="e">
        <f>+AQ345*$AG345</f>
        <v>#REF!</v>
      </c>
      <c r="AS345" s="48" t="e">
        <f>+#REF!*AG345</f>
        <v>#REF!</v>
      </c>
      <c r="AT345" s="58">
        <v>22.5</v>
      </c>
      <c r="AU345" s="52" t="e">
        <f>+AT345*#REF!</f>
        <v>#REF!</v>
      </c>
      <c r="AV345" s="52">
        <f>+AT345*M345</f>
        <v>82.5</v>
      </c>
      <c r="AW345" t="b">
        <f>+P345&gt;=T345</f>
        <v>1</v>
      </c>
    </row>
    <row r="346" spans="1:52" ht="12.75" customHeight="1" x14ac:dyDescent="0.2">
      <c r="A346" s="53" t="s">
        <v>673</v>
      </c>
      <c r="B346" s="79">
        <v>35025</v>
      </c>
      <c r="C346" s="1"/>
      <c r="D346" s="32" t="s">
        <v>369</v>
      </c>
      <c r="E346" s="47" t="str">
        <f>VLOOKUP(B346,[1]Análisis!$B$3:$F$2141,5,FALSE)</f>
        <v>Key</v>
      </c>
      <c r="F346" s="3">
        <v>4</v>
      </c>
      <c r="G346" s="3">
        <v>0</v>
      </c>
      <c r="H346" s="3">
        <v>2</v>
      </c>
      <c r="I346" s="3">
        <v>3</v>
      </c>
      <c r="J346" s="3">
        <f>VLOOKUP(B346,'Vta + Mov 80'!$A$3:$B$703,2,FALSE)</f>
        <v>0</v>
      </c>
      <c r="K346" s="3">
        <v>0</v>
      </c>
      <c r="L346" s="3">
        <f>VLOOKUP(B346,'Vta + Mov 80'!$A$3:$D$703,4,FALSE)</f>
        <v>0</v>
      </c>
      <c r="M346" s="7">
        <f>+AVERAGE(F346:K346)</f>
        <v>1.5</v>
      </c>
      <c r="N346" s="62">
        <f>+COUNTIF(F346:K346,"&gt;0")</f>
        <v>3</v>
      </c>
      <c r="O346" s="62" t="str">
        <f>+IF(N346&gt;=6,"A",IF(N346&gt;=5,"B",IF(N346&gt;=4,"C","F")))</f>
        <v>F</v>
      </c>
      <c r="P346" s="7">
        <v>2</v>
      </c>
      <c r="Q346" s="2">
        <v>0</v>
      </c>
      <c r="R346" s="2">
        <v>0</v>
      </c>
      <c r="S346" s="2">
        <v>0</v>
      </c>
      <c r="T346" s="2">
        <f>+IF(S346&gt;R346,S346,R346)</f>
        <v>0</v>
      </c>
      <c r="U346" s="2" t="e">
        <f>+((P346-T346)/#REF!)*30</f>
        <v>#REF!</v>
      </c>
      <c r="V346" s="2" t="e">
        <f>+((P346-T346+Q346)/#REF!)*30</f>
        <v>#REF!</v>
      </c>
      <c r="W346" s="2">
        <v>0</v>
      </c>
      <c r="X346" s="9"/>
      <c r="Y346" s="11">
        <f>+((P346-T346+Q346+X346)/M346)*30</f>
        <v>40</v>
      </c>
      <c r="Z346" s="5">
        <v>1</v>
      </c>
      <c r="AA346" s="46"/>
      <c r="AB346" s="74">
        <f>VLOOKUP(B346,[2]Hoja1!$A$2:$C$9041,3,FALSE)</f>
        <v>73.069999999999993</v>
      </c>
      <c r="AC346" s="76">
        <f>VLOOKUP(B346,'[3]listado de producto'!$A$7:$F$7046,6,FALSE)</f>
        <v>8</v>
      </c>
      <c r="AG346" s="58">
        <v>27.39</v>
      </c>
      <c r="AH346" s="48">
        <f>+P346*AG346</f>
        <v>54.78</v>
      </c>
      <c r="AI346" s="48" t="e">
        <f>+AG346*#REF!</f>
        <v>#REF!</v>
      </c>
      <c r="AK346" s="44" t="e">
        <f>+IF(OR(#REF!="A",#REF!="B",#REF!="C",O346="A",O346="B",O346="C"),_xlfn.CEILING.PRECISE(#REF!*0.5,Z346),"0")</f>
        <v>#REF!</v>
      </c>
      <c r="AL346" t="e">
        <f>+AK346*AG346</f>
        <v>#REF!</v>
      </c>
      <c r="AM346" s="51" t="e">
        <f>+IF(OR(#REF!="A",#REF!="B",#REF!="C",O346="A",O346="B",O346="C"),_xlfn.CEILING.PRECISE(#REF!*0.7,Z346),"0")</f>
        <v>#REF!</v>
      </c>
      <c r="AN346" s="48" t="e">
        <f>+AM346*AG346</f>
        <v>#REF!</v>
      </c>
      <c r="AO346" s="44" t="e">
        <f>+IF(OR(#REF!="A",#REF!="B",#REF!="C",O346="A",O346="B",O346="C"),_xlfn.CEILING.PRECISE(#REF!*1,Z346),"0")</f>
        <v>#REF!</v>
      </c>
      <c r="AP346" s="48" t="e">
        <f>+AO346*$AG346</f>
        <v>#REF!</v>
      </c>
      <c r="AQ346" s="48" t="e">
        <f>+IF(OR(#REF!="A",#REF!="B",#REF!="C",O346="A",O346="B",O346="C"),_xlfn.CEILING.PRECISE(#REF!*1.33,Z346),"0")</f>
        <v>#REF!</v>
      </c>
      <c r="AR346" s="48" t="e">
        <f>+AQ346*$AG346</f>
        <v>#REF!</v>
      </c>
      <c r="AS346" s="48" t="e">
        <f>+#REF!*AG346</f>
        <v>#REF!</v>
      </c>
      <c r="AT346" s="58">
        <v>1.1000000000000001</v>
      </c>
      <c r="AU346" s="52" t="e">
        <f>+AT346*#REF!</f>
        <v>#REF!</v>
      </c>
      <c r="AV346" s="52">
        <f>+AT346*M346</f>
        <v>1.6500000000000001</v>
      </c>
      <c r="AW346" t="b">
        <f>+P346&gt;=T346</f>
        <v>1</v>
      </c>
    </row>
    <row r="347" spans="1:52" ht="12.75" customHeight="1" x14ac:dyDescent="0.2">
      <c r="B347" s="79">
        <v>110200</v>
      </c>
      <c r="C347" s="1"/>
      <c r="D347" s="32" t="s">
        <v>640</v>
      </c>
      <c r="E347" s="47" t="s">
        <v>561</v>
      </c>
      <c r="F347" s="3">
        <v>228</v>
      </c>
      <c r="G347" s="3">
        <v>93</v>
      </c>
      <c r="H347" s="3">
        <v>19</v>
      </c>
      <c r="I347" s="3">
        <v>50</v>
      </c>
      <c r="J347" s="3">
        <f>VLOOKUP(B347,'Vta + Mov 80'!$A$3:$B$703,2,FALSE)</f>
        <v>64</v>
      </c>
      <c r="K347" s="3">
        <v>55</v>
      </c>
      <c r="L347" s="3">
        <f>VLOOKUP(B347,'Vta + Mov 80'!$A$3:$D$703,4,FALSE)</f>
        <v>0</v>
      </c>
      <c r="M347" s="7">
        <f>+AVERAGE(F347:K347)</f>
        <v>84.833333333333329</v>
      </c>
      <c r="N347" s="62">
        <f>+COUNTIF(F347:K347,"&gt;0")</f>
        <v>6</v>
      </c>
      <c r="O347" s="62" t="str">
        <f>+IF(N347&gt;=6,"A",IF(N347&gt;=5,"B",IF(N347&gt;=4,"C","F")))</f>
        <v>A</v>
      </c>
      <c r="P347" s="7">
        <v>7</v>
      </c>
      <c r="Q347" s="2">
        <v>0</v>
      </c>
      <c r="R347" s="2">
        <v>0</v>
      </c>
      <c r="S347" s="2">
        <v>0</v>
      </c>
      <c r="T347" s="2">
        <f>+IF(S347&gt;R347,S347,R347)</f>
        <v>0</v>
      </c>
      <c r="U347" s="2" t="e">
        <f>+((P347-T347)/#REF!)*30</f>
        <v>#REF!</v>
      </c>
      <c r="V347" s="2" t="e">
        <f>+((P347-T347+Q347)/#REF!)*30</f>
        <v>#REF!</v>
      </c>
      <c r="W347" s="2">
        <v>0</v>
      </c>
      <c r="X347" s="9"/>
      <c r="Y347" s="11">
        <f>+((P347-T347+Q347+X347)/M347)*30</f>
        <v>2.4754420432220039</v>
      </c>
      <c r="Z347" s="5" t="e">
        <v>#N/A</v>
      </c>
      <c r="AA347" s="46"/>
      <c r="AB347" s="74">
        <f>VLOOKUP(B347,[2]Hoja1!$A$2:$C$9041,3,FALSE)</f>
        <v>24.940000534057599</v>
      </c>
      <c r="AC347" s="76" t="e">
        <f>VLOOKUP(B347,'[3]listado de producto'!$A$7:$F$7046,6,FALSE)</f>
        <v>#N/A</v>
      </c>
      <c r="AG347" s="58">
        <v>63.26</v>
      </c>
      <c r="AH347" s="48">
        <f>+P347*AG347</f>
        <v>442.82</v>
      </c>
      <c r="AI347" s="48" t="e">
        <f>+AG347*#REF!</f>
        <v>#REF!</v>
      </c>
      <c r="AK347" s="44" t="e">
        <f>+IF(OR(#REF!="A",#REF!="B",#REF!="C",O347="A",O347="B",O347="C"),_xlfn.CEILING.PRECISE(#REF!*0.5,Z347),"0")</f>
        <v>#REF!</v>
      </c>
      <c r="AL347" t="e">
        <f>+AK347*AG347</f>
        <v>#REF!</v>
      </c>
      <c r="AM347" s="51" t="e">
        <f>+IF(OR(#REF!="A",#REF!="B",#REF!="C",O347="A",O347="B",O347="C"),_xlfn.CEILING.PRECISE(#REF!*0.7,Z347),"0")</f>
        <v>#REF!</v>
      </c>
      <c r="AN347" s="48" t="e">
        <f>+AM347*AG347</f>
        <v>#REF!</v>
      </c>
      <c r="AO347" s="44" t="e">
        <f>+IF(OR(#REF!="A",#REF!="B",#REF!="C",O347="A",O347="B",O347="C"),_xlfn.CEILING.PRECISE(#REF!*1,Z347),"0")</f>
        <v>#REF!</v>
      </c>
      <c r="AP347" s="48" t="e">
        <f>+AO347*$AG347</f>
        <v>#REF!</v>
      </c>
      <c r="AQ347" s="48" t="e">
        <f>+IF(OR(#REF!="A",#REF!="B",#REF!="C",O347="A",O347="B",O347="C"),_xlfn.CEILING.PRECISE(#REF!*1.33,Z347),"0")</f>
        <v>#REF!</v>
      </c>
      <c r="AR347" s="48" t="e">
        <f>+AQ347*$AG347</f>
        <v>#REF!</v>
      </c>
      <c r="AS347" s="48" t="e">
        <f>+#REF!*AG347</f>
        <v>#REF!</v>
      </c>
      <c r="AU347" s="52" t="e">
        <f>+AT347*#REF!</f>
        <v>#REF!</v>
      </c>
      <c r="AV347" s="52">
        <f>+AT347*M347</f>
        <v>0</v>
      </c>
      <c r="AW347" t="b">
        <f>+P347&gt;=T347</f>
        <v>1</v>
      </c>
    </row>
    <row r="348" spans="1:52" ht="12.75" customHeight="1" x14ac:dyDescent="0.2">
      <c r="B348" s="79">
        <v>6635</v>
      </c>
      <c r="C348" s="1"/>
      <c r="D348" s="32" t="s">
        <v>711</v>
      </c>
      <c r="E348" s="47" t="str">
        <f>VLOOKUP(B348,[1]Análisis!$B$3:$F$2141,5,FALSE)</f>
        <v>Key</v>
      </c>
      <c r="F348" s="3">
        <v>4</v>
      </c>
      <c r="G348" s="3">
        <v>0</v>
      </c>
      <c r="H348" s="3">
        <v>0</v>
      </c>
      <c r="I348" s="3">
        <v>0</v>
      </c>
      <c r="J348" s="3">
        <f>VLOOKUP(B348,'Vta + Mov 80'!$A$3:$B$703,2,FALSE)</f>
        <v>3</v>
      </c>
      <c r="K348" s="3">
        <v>2</v>
      </c>
      <c r="L348" s="3">
        <f>VLOOKUP(B348,'Vta + Mov 80'!$A$3:$D$703,4,FALSE)</f>
        <v>1</v>
      </c>
      <c r="M348" s="7">
        <f>+AVERAGE(F348:K348)</f>
        <v>1.5</v>
      </c>
      <c r="N348" s="62">
        <f>+COUNTIF(F348:K348,"&gt;0")</f>
        <v>3</v>
      </c>
      <c r="O348" s="62" t="str">
        <f>+IF(N348&gt;=6,"A",IF(N348&gt;=5,"B",IF(N348&gt;=4,"C","F")))</f>
        <v>F</v>
      </c>
      <c r="P348" s="7">
        <v>2</v>
      </c>
      <c r="Q348" s="2">
        <v>0</v>
      </c>
      <c r="R348" s="2">
        <v>0</v>
      </c>
      <c r="S348" s="2">
        <v>0</v>
      </c>
      <c r="T348" s="2">
        <f>+IF(S348&gt;R348,S348,R348)</f>
        <v>0</v>
      </c>
      <c r="U348" s="2" t="e">
        <f>+((P348-T348)/#REF!)*30</f>
        <v>#REF!</v>
      </c>
      <c r="V348" s="2" t="e">
        <f>+((P348-T348+Q348)/#REF!)*30</f>
        <v>#REF!</v>
      </c>
      <c r="W348" s="2">
        <v>0</v>
      </c>
      <c r="X348" s="9"/>
      <c r="Y348" s="11">
        <f>+((P348-T348+Q348+X348)/M348)*30</f>
        <v>40</v>
      </c>
      <c r="Z348" s="5">
        <v>1</v>
      </c>
      <c r="AA348" s="83"/>
      <c r="AB348" s="74">
        <f>VLOOKUP(B348,[2]Hoja1!$A$2:$C$9041,3,FALSE)</f>
        <v>3804.44</v>
      </c>
      <c r="AC348" s="76">
        <f>VLOOKUP(B348,'[3]listado de producto'!$A$7:$F$7046,6,FALSE)</f>
        <v>21</v>
      </c>
      <c r="AG348" s="58">
        <v>1009.90002441406</v>
      </c>
      <c r="AH348" s="48">
        <f>+P348*AG348</f>
        <v>2019.80004882812</v>
      </c>
      <c r="AI348" s="48" t="e">
        <f>+AG348*#REF!</f>
        <v>#REF!</v>
      </c>
      <c r="AK348" s="44" t="e">
        <f>+IF(OR(#REF!="A",#REF!="B",#REF!="C",O348="A",O348="B",O348="C"),_xlfn.CEILING.PRECISE(#REF!*0.5,Z348),"0")</f>
        <v>#REF!</v>
      </c>
      <c r="AL348" t="e">
        <f>+AK348*AG348</f>
        <v>#REF!</v>
      </c>
      <c r="AM348" s="51" t="e">
        <f>+IF(OR(#REF!="A",#REF!="B",#REF!="C",O348="A",O348="B",O348="C"),_xlfn.CEILING.PRECISE(#REF!*0.7,Z348),"0")</f>
        <v>#REF!</v>
      </c>
      <c r="AN348" s="48" t="e">
        <f>+AM348*AG348</f>
        <v>#REF!</v>
      </c>
      <c r="AO348" s="44" t="e">
        <f>+IF(OR(#REF!="A",#REF!="B",#REF!="C",O348="A",O348="B",O348="C"),_xlfn.CEILING.PRECISE(#REF!*1,Z348),"0")</f>
        <v>#REF!</v>
      </c>
      <c r="AP348" s="48" t="e">
        <f>+AO348*$AG348</f>
        <v>#REF!</v>
      </c>
      <c r="AQ348" s="48" t="e">
        <f>+IF(OR(#REF!="A",#REF!="B",#REF!="C",O348="A",O348="B",O348="C"),_xlfn.CEILING.PRECISE(#REF!*1.33,Z348),"0")</f>
        <v>#REF!</v>
      </c>
      <c r="AR348" s="48" t="e">
        <f>+AQ348*$AG348</f>
        <v>#REF!</v>
      </c>
      <c r="AS348" s="48" t="e">
        <f>+#REF!*AG348</f>
        <v>#REF!</v>
      </c>
      <c r="AU348" s="52" t="e">
        <f>+AT348*#REF!</f>
        <v>#REF!</v>
      </c>
      <c r="AV348" s="52">
        <f>+AT348*M348</f>
        <v>0</v>
      </c>
      <c r="AW348" t="b">
        <f>+P348&gt;=T348</f>
        <v>1</v>
      </c>
    </row>
    <row r="349" spans="1:52" ht="12.75" customHeight="1" x14ac:dyDescent="0.2">
      <c r="B349" s="79">
        <v>110203</v>
      </c>
      <c r="C349" s="1"/>
      <c r="D349" s="32" t="s">
        <v>412</v>
      </c>
      <c r="E349" s="47" t="s">
        <v>561</v>
      </c>
      <c r="F349" s="3">
        <v>61</v>
      </c>
      <c r="G349" s="3">
        <v>13</v>
      </c>
      <c r="H349" s="3">
        <v>10</v>
      </c>
      <c r="I349" s="3">
        <v>9</v>
      </c>
      <c r="J349" s="3">
        <f>VLOOKUP(B349,'Vta + Mov 80'!$A$3:$B$703,2,FALSE)</f>
        <v>5</v>
      </c>
      <c r="K349" s="3">
        <v>4</v>
      </c>
      <c r="L349" s="3">
        <f>VLOOKUP(B349,'Vta + Mov 80'!$A$3:$D$703,4,FALSE)</f>
        <v>0</v>
      </c>
      <c r="M349" s="7">
        <f>+AVERAGE(F349:K349)</f>
        <v>17</v>
      </c>
      <c r="N349" s="62">
        <f>+COUNTIF(F349:K349,"&gt;0")</f>
        <v>6</v>
      </c>
      <c r="O349" s="62" t="str">
        <f>+IF(N349&gt;=6,"A",IF(N349&gt;=5,"B",IF(N349&gt;=4,"C","F")))</f>
        <v>A</v>
      </c>
      <c r="P349" s="7">
        <v>14</v>
      </c>
      <c r="Q349" s="2">
        <v>0</v>
      </c>
      <c r="R349" s="2">
        <v>14</v>
      </c>
      <c r="S349" s="2">
        <v>15</v>
      </c>
      <c r="T349" s="2">
        <f>+IF(S349&gt;R349,S349,R349)</f>
        <v>15</v>
      </c>
      <c r="U349" s="2" t="e">
        <f>+((P349-T349)/#REF!)*30</f>
        <v>#REF!</v>
      </c>
      <c r="V349" s="2" t="e">
        <f>+((P349-T349+Q349)/#REF!)*30</f>
        <v>#REF!</v>
      </c>
      <c r="W349" s="2">
        <v>-1</v>
      </c>
      <c r="X349" s="9"/>
      <c r="Y349" s="11">
        <f>+((P349-T349+Q349+X349)/M349)*30</f>
        <v>-1.7647058823529411</v>
      </c>
      <c r="Z349" s="5" t="e">
        <v>#N/A</v>
      </c>
      <c r="AA349" s="46"/>
      <c r="AB349" s="74">
        <f>VLOOKUP(B349,[2]Hoja1!$A$2:$C$9041,3,FALSE)</f>
        <v>24.940000534057599</v>
      </c>
      <c r="AC349" s="76" t="e">
        <f>VLOOKUP(B349,'[3]listado de producto'!$A$7:$F$7046,6,FALSE)</f>
        <v>#N/A</v>
      </c>
      <c r="AG349" s="58">
        <v>73.069999999999993</v>
      </c>
      <c r="AH349" s="48">
        <f>+P349*AG349</f>
        <v>1022.9799999999999</v>
      </c>
      <c r="AI349" s="48" t="e">
        <f>+AG349*#REF!</f>
        <v>#REF!</v>
      </c>
      <c r="AK349" s="44" t="e">
        <f>+IF(OR(#REF!="A",#REF!="B",#REF!="C",O349="A",O349="B",O349="C"),_xlfn.CEILING.PRECISE(#REF!*0.5,Z349),"0")</f>
        <v>#REF!</v>
      </c>
      <c r="AL349" t="e">
        <f>+AK349*AG349</f>
        <v>#REF!</v>
      </c>
      <c r="AM349" s="51" t="e">
        <f>+IF(OR(#REF!="A",#REF!="B",#REF!="C",O349="A",O349="B",O349="C"),_xlfn.CEILING.PRECISE(#REF!*0.7,Z349),"0")</f>
        <v>#REF!</v>
      </c>
      <c r="AN349" s="48" t="e">
        <f>+AM349*AG349</f>
        <v>#REF!</v>
      </c>
      <c r="AO349" s="44" t="e">
        <f>+IF(OR(#REF!="A",#REF!="B",#REF!="C",O349="A",O349="B",O349="C"),_xlfn.CEILING.PRECISE(#REF!*1,Z349),"0")</f>
        <v>#REF!</v>
      </c>
      <c r="AP349" s="48" t="e">
        <f>+AO349*$AG349</f>
        <v>#REF!</v>
      </c>
      <c r="AQ349" s="48" t="e">
        <f>+IF(OR(#REF!="A",#REF!="B",#REF!="C",O349="A",O349="B",O349="C"),_xlfn.CEILING.PRECISE(#REF!*1.33,Z349),"0")</f>
        <v>#REF!</v>
      </c>
      <c r="AR349" s="48" t="e">
        <f>+AQ349*$AG349</f>
        <v>#REF!</v>
      </c>
      <c r="AS349" s="48" t="e">
        <f>+#REF!*AG349</f>
        <v>#REF!</v>
      </c>
      <c r="AU349" s="52" t="e">
        <f>+AT349*#REF!</f>
        <v>#REF!</v>
      </c>
      <c r="AV349" s="52">
        <f>+AT349*M349</f>
        <v>0</v>
      </c>
      <c r="AW349" t="b">
        <f>+P349&gt;=T349</f>
        <v>0</v>
      </c>
    </row>
    <row r="350" spans="1:52" ht="12.75" customHeight="1" x14ac:dyDescent="0.2">
      <c r="A350" s="53" t="s">
        <v>680</v>
      </c>
      <c r="B350" s="79">
        <v>110204</v>
      </c>
      <c r="C350" s="1"/>
      <c r="D350" s="32" t="s">
        <v>536</v>
      </c>
      <c r="E350" s="47" t="str">
        <f>VLOOKUP(B350,[1]Análisis!$B$3:$F$2141,5,FALSE)</f>
        <v>Local</v>
      </c>
      <c r="F350" s="3">
        <v>20</v>
      </c>
      <c r="G350" s="3">
        <v>10</v>
      </c>
      <c r="H350" s="3">
        <v>5</v>
      </c>
      <c r="I350" s="3">
        <v>0</v>
      </c>
      <c r="J350" s="3">
        <f>VLOOKUP(B350,'Vta + Mov 80'!$A$3:$B$703,2,FALSE)</f>
        <v>0</v>
      </c>
      <c r="K350" s="3">
        <v>1</v>
      </c>
      <c r="L350" s="3">
        <f>VLOOKUP(B350,'Vta + Mov 80'!$A$3:$D$703,4,FALSE)</f>
        <v>0</v>
      </c>
      <c r="M350" s="7">
        <f>+AVERAGE(F350:K350)</f>
        <v>6</v>
      </c>
      <c r="N350" s="62">
        <f>+COUNTIF(F350:K350,"&gt;0")</f>
        <v>4</v>
      </c>
      <c r="O350" s="62" t="str">
        <f>+IF(N350&gt;=6,"A",IF(N350&gt;=5,"B",IF(N350&gt;=4,"C","F")))</f>
        <v>C</v>
      </c>
      <c r="P350" s="7">
        <v>30</v>
      </c>
      <c r="Q350" s="2">
        <v>0</v>
      </c>
      <c r="R350" s="2">
        <v>0</v>
      </c>
      <c r="S350" s="2">
        <v>0</v>
      </c>
      <c r="T350" s="2">
        <f>+IF(S350&gt;R350,S350,R350)</f>
        <v>0</v>
      </c>
      <c r="U350" s="2" t="e">
        <f>+((P350-T350)/#REF!)*30</f>
        <v>#REF!</v>
      </c>
      <c r="V350" s="2" t="e">
        <f>+((P350-T350+Q350)/#REF!)*30</f>
        <v>#REF!</v>
      </c>
      <c r="W350" s="2">
        <v>0</v>
      </c>
      <c r="X350" s="9"/>
      <c r="Y350" s="11">
        <f>+((P350-T350+Q350+X350)/M350)*30</f>
        <v>150</v>
      </c>
      <c r="Z350" s="5" t="e">
        <v>#N/A</v>
      </c>
      <c r="AA350" s="46"/>
      <c r="AB350" s="74">
        <f>VLOOKUP(B350,[2]Hoja1!$A$2:$C$9041,3,FALSE)</f>
        <v>25</v>
      </c>
      <c r="AC350" s="76" t="e">
        <f>VLOOKUP(B350,'[3]listado de producto'!$A$7:$F$7046,6,FALSE)</f>
        <v>#N/A</v>
      </c>
      <c r="AG350" s="58">
        <v>106.6</v>
      </c>
      <c r="AH350" s="48">
        <f>+P350*AG350</f>
        <v>3198</v>
      </c>
      <c r="AI350" s="48" t="e">
        <f>+AG350*#REF!</f>
        <v>#REF!</v>
      </c>
      <c r="AK350" s="44" t="e">
        <f>+IF(OR(#REF!="A",#REF!="B",#REF!="C",O350="A",O350="B",O350="C"),_xlfn.CEILING.PRECISE(#REF!*0.5,Z350),"0")</f>
        <v>#REF!</v>
      </c>
      <c r="AL350" t="e">
        <f>+AK350*AG350</f>
        <v>#REF!</v>
      </c>
      <c r="AM350" s="51" t="e">
        <f>+IF(OR(#REF!="A",#REF!="B",#REF!="C",O350="A",O350="B",O350="C"),_xlfn.CEILING.PRECISE(#REF!*0.7,Z350),"0")</f>
        <v>#REF!</v>
      </c>
      <c r="AN350" s="48" t="e">
        <f>+AM350*AG350</f>
        <v>#REF!</v>
      </c>
      <c r="AO350" s="44" t="e">
        <f>+IF(OR(#REF!="A",#REF!="B",#REF!="C",O350="A",O350="B",O350="C"),_xlfn.CEILING.PRECISE(#REF!*1,Z350),"0")</f>
        <v>#REF!</v>
      </c>
      <c r="AP350" s="48" t="e">
        <f>+AO350*$AG350</f>
        <v>#REF!</v>
      </c>
      <c r="AQ350" s="48" t="e">
        <f>+IF(OR(#REF!="A",#REF!="B",#REF!="C",O350="A",O350="B",O350="C"),_xlfn.CEILING.PRECISE(#REF!*1.33,Z350),"0")</f>
        <v>#REF!</v>
      </c>
      <c r="AR350" s="48" t="e">
        <f>+AQ350*$AG350</f>
        <v>#REF!</v>
      </c>
      <c r="AS350" s="48" t="e">
        <f>+#REF!*AG350</f>
        <v>#REF!</v>
      </c>
      <c r="AU350" s="52" t="e">
        <f>+AT350*#REF!</f>
        <v>#REF!</v>
      </c>
      <c r="AV350" s="52">
        <f>+AT350*M350</f>
        <v>0</v>
      </c>
      <c r="AW350" t="b">
        <f>+P350&gt;=T350</f>
        <v>1</v>
      </c>
      <c r="AX350" s="78">
        <f>X350*AB350</f>
        <v>0</v>
      </c>
    </row>
    <row r="351" spans="1:52" ht="12.75" customHeight="1" x14ac:dyDescent="0.2">
      <c r="B351" s="79">
        <v>6739</v>
      </c>
      <c r="C351" s="1"/>
      <c r="D351" s="32" t="s">
        <v>325</v>
      </c>
      <c r="E351" s="47" t="str">
        <f>VLOOKUP(B351,[1]Análisis!$B$3:$F$2141,5,FALSE)</f>
        <v>Key</v>
      </c>
      <c r="F351" s="3">
        <v>0</v>
      </c>
      <c r="G351" s="3">
        <v>1</v>
      </c>
      <c r="H351" s="3">
        <v>2</v>
      </c>
      <c r="I351" s="3">
        <v>0</v>
      </c>
      <c r="J351" s="3">
        <f>VLOOKUP(B351,'Vta + Mov 80'!$A$3:$B$703,2,FALSE)</f>
        <v>5</v>
      </c>
      <c r="K351" s="3">
        <v>0</v>
      </c>
      <c r="L351" s="3">
        <f>VLOOKUP(B351,'Vta + Mov 80'!$A$3:$D$703,4,FALSE)</f>
        <v>0</v>
      </c>
      <c r="M351" s="7">
        <f>+AVERAGE(F351:K351)</f>
        <v>1.3333333333333333</v>
      </c>
      <c r="N351" s="62">
        <f>+COUNTIF(F351:K351,"&gt;0")</f>
        <v>3</v>
      </c>
      <c r="O351" s="62" t="str">
        <f>+IF(N351&gt;=6,"A",IF(N351&gt;=5,"B",IF(N351&gt;=4,"C","F")))</f>
        <v>F</v>
      </c>
      <c r="P351" s="7">
        <v>2</v>
      </c>
      <c r="Q351" s="2">
        <v>0</v>
      </c>
      <c r="R351" s="2">
        <v>0</v>
      </c>
      <c r="S351" s="2">
        <v>0</v>
      </c>
      <c r="T351" s="2">
        <f>+IF(S351&gt;R351,S351,R351)</f>
        <v>0</v>
      </c>
      <c r="U351" s="2" t="e">
        <f>+((P351-T351)/#REF!)*30</f>
        <v>#REF!</v>
      </c>
      <c r="V351" s="2" t="e">
        <f>+((P351-T351+Q351)/#REF!)*30</f>
        <v>#REF!</v>
      </c>
      <c r="W351" s="2">
        <v>0</v>
      </c>
      <c r="X351" s="9"/>
      <c r="Y351" s="11">
        <f>+((P351-T351+Q351+X351)/M351)*30</f>
        <v>45</v>
      </c>
      <c r="Z351" s="5">
        <v>1</v>
      </c>
      <c r="AA351" s="46"/>
      <c r="AB351" s="74">
        <f>VLOOKUP(B351,[2]Hoja1!$A$2:$C$9041,3,FALSE)</f>
        <v>1071.5899999999999</v>
      </c>
      <c r="AC351" s="76">
        <f>VLOOKUP(B351,'[3]listado de producto'!$A$7:$F$7046,6,FALSE)</f>
        <v>14</v>
      </c>
      <c r="AG351" s="58">
        <v>246.54</v>
      </c>
      <c r="AH351" s="48">
        <f>+P351*AG351</f>
        <v>493.08</v>
      </c>
      <c r="AI351" s="48" t="e">
        <f>+AG351*#REF!</f>
        <v>#REF!</v>
      </c>
      <c r="AK351" s="44" t="e">
        <f>+IF(OR(#REF!="A",#REF!="B",#REF!="C",O351="A",O351="B",O351="C"),_xlfn.CEILING.PRECISE(#REF!*0.5,Z351),"0")</f>
        <v>#REF!</v>
      </c>
      <c r="AL351" t="e">
        <f>+AK351*AG351</f>
        <v>#REF!</v>
      </c>
      <c r="AM351" s="51" t="e">
        <f>+IF(OR(#REF!="A",#REF!="B",#REF!="C",O351="A",O351="B",O351="C"),_xlfn.CEILING.PRECISE(#REF!*0.7,Z351),"0")</f>
        <v>#REF!</v>
      </c>
      <c r="AN351" s="48" t="e">
        <f>+AM351*AG351</f>
        <v>#REF!</v>
      </c>
      <c r="AO351" s="44" t="e">
        <f>+IF(OR(#REF!="A",#REF!="B",#REF!="C",O351="A",O351="B",O351="C"),_xlfn.CEILING.PRECISE(#REF!*1,Z351),"0")</f>
        <v>#REF!</v>
      </c>
      <c r="AP351" s="48" t="e">
        <f>+AO351*$AG351</f>
        <v>#REF!</v>
      </c>
      <c r="AQ351" s="48" t="e">
        <f>+IF(OR(#REF!="A",#REF!="B",#REF!="C",O351="A",O351="B",O351="C"),_xlfn.CEILING.PRECISE(#REF!*1.33,Z351),"0")</f>
        <v>#REF!</v>
      </c>
      <c r="AR351" s="48" t="e">
        <f>+AQ351*$AG351</f>
        <v>#REF!</v>
      </c>
      <c r="AS351" s="48" t="e">
        <f>+#REF!*AG351</f>
        <v>#REF!</v>
      </c>
      <c r="AU351" s="52" t="e">
        <f>+AT351*#REF!</f>
        <v>#REF!</v>
      </c>
      <c r="AV351" s="52">
        <f>+AT351*M351</f>
        <v>0</v>
      </c>
      <c r="AW351" t="b">
        <f>+P351&gt;=T351</f>
        <v>1</v>
      </c>
    </row>
    <row r="352" spans="1:52" ht="12.75" customHeight="1" x14ac:dyDescent="0.2">
      <c r="B352" s="79">
        <v>4212</v>
      </c>
      <c r="C352" s="1"/>
      <c r="D352" s="32" t="s">
        <v>557</v>
      </c>
      <c r="E352" s="47" t="str">
        <f>VLOOKUP(B352,[1]Análisis!$B$3:$F$2141,5,FALSE)</f>
        <v>Key</v>
      </c>
      <c r="F352" s="3">
        <v>1</v>
      </c>
      <c r="G352" s="3">
        <v>24</v>
      </c>
      <c r="H352" s="3">
        <v>0</v>
      </c>
      <c r="I352" s="3">
        <v>0</v>
      </c>
      <c r="J352" s="3">
        <f>VLOOKUP(B352,'Vta + Mov 80'!$A$3:$B$703,2,FALSE)</f>
        <v>0</v>
      </c>
      <c r="K352" s="3">
        <v>10</v>
      </c>
      <c r="L352" s="3">
        <f>VLOOKUP(B352,'Vta + Mov 80'!$A$3:$D$703,4,FALSE)</f>
        <v>0</v>
      </c>
      <c r="M352" s="7">
        <f>+AVERAGE(F352:K352)</f>
        <v>5.833333333333333</v>
      </c>
      <c r="N352" s="62">
        <f>+COUNTIF(F352:K352,"&gt;0")</f>
        <v>3</v>
      </c>
      <c r="O352" s="62" t="str">
        <f>+IF(N352&gt;=6,"A",IF(N352&gt;=5,"B",IF(N352&gt;=4,"C","F")))</f>
        <v>F</v>
      </c>
      <c r="P352" s="7">
        <v>0</v>
      </c>
      <c r="Q352" s="2">
        <v>24</v>
      </c>
      <c r="R352" s="2">
        <v>0</v>
      </c>
      <c r="S352" s="2">
        <v>15</v>
      </c>
      <c r="T352" s="2">
        <f>+IF(S352&gt;R352,S352,R352)</f>
        <v>15</v>
      </c>
      <c r="U352" s="2" t="e">
        <f>+((P352-T352)/#REF!)*30</f>
        <v>#REF!</v>
      </c>
      <c r="V352" s="2" t="e">
        <f>+((P352-T352+Q352)/#REF!)*30</f>
        <v>#REF!</v>
      </c>
      <c r="W352" s="2">
        <v>0</v>
      </c>
      <c r="X352" s="9"/>
      <c r="Y352" s="11">
        <f>+((P352-T352+Q352+X352)/M352)*30</f>
        <v>46.285714285714285</v>
      </c>
      <c r="Z352" s="5">
        <v>12</v>
      </c>
      <c r="AA352" s="86"/>
      <c r="AB352" s="74">
        <f>VLOOKUP(B352,[2]Hoja1!$A$2:$C$9041,3,FALSE)</f>
        <v>49.74</v>
      </c>
      <c r="AC352" s="76">
        <f>VLOOKUP(B352,'[3]listado de producto'!$A$7:$F$7046,6,FALSE)</f>
        <v>21</v>
      </c>
      <c r="AG352" s="58">
        <v>16.620000839233398</v>
      </c>
      <c r="AH352" s="48">
        <f>+P352*AG352</f>
        <v>0</v>
      </c>
      <c r="AI352" s="48" t="e">
        <f>+AG352*#REF!</f>
        <v>#REF!</v>
      </c>
      <c r="AK352" s="44" t="e">
        <f>+IF(OR(#REF!="A",#REF!="B",#REF!="C",O352="A",O352="B",O352="C"),_xlfn.CEILING.PRECISE(#REF!*0.5,Z352),"0")</f>
        <v>#REF!</v>
      </c>
      <c r="AL352" t="e">
        <f>+AK352*AG352</f>
        <v>#REF!</v>
      </c>
      <c r="AM352" s="51" t="e">
        <f>+IF(OR(#REF!="A",#REF!="B",#REF!="C",O352="A",O352="B",O352="C"),_xlfn.CEILING.PRECISE(#REF!*0.7,Z352),"0")</f>
        <v>#REF!</v>
      </c>
      <c r="AN352" s="48" t="e">
        <f>+AM352*AG352</f>
        <v>#REF!</v>
      </c>
      <c r="AO352" s="44" t="e">
        <f>+IF(OR(#REF!="A",#REF!="B",#REF!="C",O352="A",O352="B",O352="C"),_xlfn.CEILING.PRECISE(#REF!*1,Z352),"0")</f>
        <v>#REF!</v>
      </c>
      <c r="AP352" s="48" t="e">
        <f>+AO352*$AG352</f>
        <v>#REF!</v>
      </c>
      <c r="AQ352" s="48" t="e">
        <f>+IF(OR(#REF!="A",#REF!="B",#REF!="C",O352="A",O352="B",O352="C"),_xlfn.CEILING.PRECISE(#REF!*1.33,Z352),"0")</f>
        <v>#REF!</v>
      </c>
      <c r="AR352" s="48" t="e">
        <f>+AQ352*$AG352</f>
        <v>#REF!</v>
      </c>
      <c r="AS352" s="48" t="e">
        <f>+#REF!*AG352</f>
        <v>#REF!</v>
      </c>
      <c r="AW352" t="b">
        <f>+P352&gt;=T352</f>
        <v>0</v>
      </c>
      <c r="AZ352" s="49"/>
    </row>
    <row r="353" spans="1:50" ht="12.75" customHeight="1" x14ac:dyDescent="0.2">
      <c r="A353" s="53" t="s">
        <v>674</v>
      </c>
      <c r="B353" s="79">
        <v>110301</v>
      </c>
      <c r="C353" s="1"/>
      <c r="D353" s="32" t="s">
        <v>414</v>
      </c>
      <c r="E353" s="47" t="s">
        <v>561</v>
      </c>
      <c r="F353" s="3">
        <v>0</v>
      </c>
      <c r="G353" s="3">
        <v>5</v>
      </c>
      <c r="H353" s="3">
        <v>0</v>
      </c>
      <c r="I353" s="3">
        <v>0</v>
      </c>
      <c r="J353" s="3">
        <f>VLOOKUP(B353,'Vta + Mov 80'!$A$3:$B$703,2,FALSE)</f>
        <v>19</v>
      </c>
      <c r="K353" s="3">
        <v>3</v>
      </c>
      <c r="L353" s="3">
        <f>VLOOKUP(B353,'Vta + Mov 80'!$A$3:$D$703,4,FALSE)</f>
        <v>0</v>
      </c>
      <c r="M353" s="7">
        <f>+AVERAGE(F353:K353)</f>
        <v>4.5</v>
      </c>
      <c r="N353" s="62">
        <f>+COUNTIF(F353:K353,"&gt;0")</f>
        <v>3</v>
      </c>
      <c r="O353" s="62" t="str">
        <f>+IF(N353&gt;=6,"A",IF(N353&gt;=5,"B",IF(N353&gt;=4,"C","F")))</f>
        <v>F</v>
      </c>
      <c r="P353" s="7">
        <v>8</v>
      </c>
      <c r="Q353" s="2">
        <v>0</v>
      </c>
      <c r="R353" s="2">
        <v>1</v>
      </c>
      <c r="S353" s="2">
        <v>0</v>
      </c>
      <c r="T353" s="2">
        <f>+IF(S353&gt;R353,S353,R353)</f>
        <v>1</v>
      </c>
      <c r="U353" s="2" t="e">
        <f>+((P353-T353)/#REF!)*30</f>
        <v>#REF!</v>
      </c>
      <c r="V353" s="2" t="e">
        <f>+((P353-T353+Q353)/#REF!)*30</f>
        <v>#REF!</v>
      </c>
      <c r="W353" s="2">
        <v>0</v>
      </c>
      <c r="X353" s="14"/>
      <c r="Y353" s="11">
        <f>+((P353-T353+Q353+X353)/M353)*30</f>
        <v>46.666666666666664</v>
      </c>
      <c r="Z353" s="5" t="e">
        <v>#N/A</v>
      </c>
      <c r="AA353" s="46"/>
      <c r="AB353" s="74">
        <f>VLOOKUP(B353,[2]Hoja1!$A$2:$C$9041,3,FALSE)</f>
        <v>12.5</v>
      </c>
      <c r="AC353" s="76" t="e">
        <f>VLOOKUP(B353,'[3]listado de producto'!$A$7:$F$7046,6,FALSE)</f>
        <v>#N/A</v>
      </c>
      <c r="AG353" s="58">
        <v>32.24</v>
      </c>
      <c r="AH353" s="48">
        <f>+P353*AG353</f>
        <v>257.92</v>
      </c>
      <c r="AI353" s="48" t="e">
        <f>+AG353*#REF!</f>
        <v>#REF!</v>
      </c>
      <c r="AK353" s="44" t="e">
        <f>+IF(OR(#REF!="A",#REF!="B",#REF!="C",O353="A",O353="B",O353="C"),_xlfn.CEILING.PRECISE(#REF!*0.5,Z353),"0")</f>
        <v>#REF!</v>
      </c>
      <c r="AL353" t="e">
        <f>+AK353*AG353</f>
        <v>#REF!</v>
      </c>
      <c r="AM353" s="51" t="e">
        <f>+IF(OR(#REF!="A",#REF!="B",#REF!="C",O353="A",O353="B",O353="C"),_xlfn.CEILING.PRECISE(#REF!*0.7,Z353),"0")</f>
        <v>#REF!</v>
      </c>
      <c r="AN353" s="48" t="e">
        <f>+AM353*AG353</f>
        <v>#REF!</v>
      </c>
      <c r="AO353" s="44" t="e">
        <f>+IF(OR(#REF!="A",#REF!="B",#REF!="C",O353="A",O353="B",O353="C"),_xlfn.CEILING.PRECISE(#REF!*1,Z353),"0")</f>
        <v>#REF!</v>
      </c>
      <c r="AP353" s="48" t="e">
        <f>+AO353*$AG353</f>
        <v>#REF!</v>
      </c>
      <c r="AQ353" s="48" t="e">
        <f>+IF(OR(#REF!="A",#REF!="B",#REF!="C",O353="A",O353="B",O353="C"),_xlfn.CEILING.PRECISE(#REF!*1.33,Z353),"0")</f>
        <v>#REF!</v>
      </c>
      <c r="AR353" s="48" t="e">
        <f>+AQ353*$AG353</f>
        <v>#REF!</v>
      </c>
      <c r="AS353" s="48" t="e">
        <f>+#REF!*AG353</f>
        <v>#REF!</v>
      </c>
      <c r="AU353" s="52" t="e">
        <f>+AT353*#REF!</f>
        <v>#REF!</v>
      </c>
      <c r="AV353" s="52">
        <f>+AT353*M353</f>
        <v>0</v>
      </c>
      <c r="AW353" t="b">
        <f>+P353&gt;=T353</f>
        <v>1</v>
      </c>
    </row>
    <row r="354" spans="1:50" ht="12.75" customHeight="1" x14ac:dyDescent="0.2">
      <c r="A354" s="53" t="s">
        <v>579</v>
      </c>
      <c r="B354" s="79">
        <v>1717</v>
      </c>
      <c r="C354" s="1"/>
      <c r="D354" s="32" t="s">
        <v>111</v>
      </c>
      <c r="E354" s="47" t="str">
        <f>VLOOKUP(B354,[1]Análisis!$B$3:$F$2141,5,FALSE)</f>
        <v>Key</v>
      </c>
      <c r="F354" s="3">
        <v>0</v>
      </c>
      <c r="G354" s="3">
        <v>4</v>
      </c>
      <c r="H354" s="3">
        <v>0</v>
      </c>
      <c r="I354" s="3">
        <v>0</v>
      </c>
      <c r="J354" s="3">
        <f>VLOOKUP(B354,'Vta + Mov 80'!$A$3:$B$703,2,FALSE)</f>
        <v>4</v>
      </c>
      <c r="K354" s="3">
        <v>10</v>
      </c>
      <c r="L354" s="3">
        <f>VLOOKUP(B354,'Vta + Mov 80'!$A$3:$D$703,4,FALSE)</f>
        <v>0</v>
      </c>
      <c r="M354" s="7">
        <f>+AVERAGE(F354:K354)</f>
        <v>3</v>
      </c>
      <c r="N354" s="62">
        <f>+COUNTIF(F354:K354,"&gt;0")</f>
        <v>3</v>
      </c>
      <c r="O354" s="62" t="str">
        <f>+IF(N354&gt;=6,"A",IF(N354&gt;=5,"B",IF(N354&gt;=4,"C","F")))</f>
        <v>F</v>
      </c>
      <c r="P354" s="7">
        <v>5</v>
      </c>
      <c r="Q354" s="2">
        <v>0</v>
      </c>
      <c r="R354" s="2">
        <v>0</v>
      </c>
      <c r="S354" s="2">
        <v>0</v>
      </c>
      <c r="T354" s="2">
        <f>+IF(S354&gt;R354,S354,R354)</f>
        <v>0</v>
      </c>
      <c r="U354" s="2" t="e">
        <f>+((P354-T354)/#REF!)*30</f>
        <v>#REF!</v>
      </c>
      <c r="V354" s="2" t="e">
        <f>+((P354-T354+Q354)/#REF!)*30</f>
        <v>#REF!</v>
      </c>
      <c r="W354" s="2">
        <v>0</v>
      </c>
      <c r="X354" s="9"/>
      <c r="Y354" s="11">
        <f>+((P354-T354+Q354+X354)/M354)*30</f>
        <v>50</v>
      </c>
      <c r="Z354" s="5">
        <v>12</v>
      </c>
      <c r="AA354" s="83"/>
      <c r="AB354" s="74">
        <f>VLOOKUP(B354,[2]Hoja1!$A$2:$C$9041,3,FALSE)</f>
        <v>40.11</v>
      </c>
      <c r="AC354" s="76">
        <f>VLOOKUP(B354,'[3]listado de producto'!$A$7:$F$7046,6,FALSE)</f>
        <v>8</v>
      </c>
      <c r="AG354" s="58">
        <v>7044.75</v>
      </c>
      <c r="AH354" s="48">
        <f>+P354*AG354</f>
        <v>35223.75</v>
      </c>
      <c r="AI354" s="48" t="e">
        <f>+AG354*#REF!</f>
        <v>#REF!</v>
      </c>
      <c r="AK354" s="44" t="e">
        <f>+IF(OR(#REF!="A",#REF!="B",#REF!="C",O354="A",O354="B",O354="C"),_xlfn.CEILING.PRECISE(#REF!*0.5,Z354),"0")</f>
        <v>#REF!</v>
      </c>
      <c r="AL354" t="e">
        <f>+AK354*AG354</f>
        <v>#REF!</v>
      </c>
      <c r="AM354" s="51" t="e">
        <f>+IF(OR(#REF!="A",#REF!="B",#REF!="C",O354="A",O354="B",O354="C"),_xlfn.CEILING.PRECISE(#REF!*0.7,Z354),"0")</f>
        <v>#REF!</v>
      </c>
      <c r="AN354" s="48" t="e">
        <f>+AM354*AG354</f>
        <v>#REF!</v>
      </c>
      <c r="AO354" s="44" t="e">
        <f>+IF(OR(#REF!="A",#REF!="B",#REF!="C",O354="A",O354="B",O354="C"),_xlfn.CEILING.PRECISE(#REF!*1,Z354),"0")</f>
        <v>#REF!</v>
      </c>
      <c r="AP354" s="48" t="e">
        <f>+AO354*$AG354</f>
        <v>#REF!</v>
      </c>
      <c r="AQ354" s="48" t="e">
        <f>+IF(OR(#REF!="A",#REF!="B",#REF!="C",O354="A",O354="B",O354="C"),_xlfn.CEILING.PRECISE(#REF!*1.33,Z354),"0")</f>
        <v>#REF!</v>
      </c>
      <c r="AR354" s="48" t="e">
        <f>+AQ354*$AG354</f>
        <v>#REF!</v>
      </c>
      <c r="AS354" s="48" t="e">
        <f>+#REF!*AG354</f>
        <v>#REF!</v>
      </c>
      <c r="AU354" s="52"/>
      <c r="AV354" s="52"/>
    </row>
    <row r="355" spans="1:50" ht="12.75" customHeight="1" x14ac:dyDescent="0.2">
      <c r="A355" s="53" t="s">
        <v>672</v>
      </c>
      <c r="B355" s="79">
        <v>2173</v>
      </c>
      <c r="C355" s="1"/>
      <c r="D355" s="32" t="s">
        <v>155</v>
      </c>
      <c r="E355" s="47" t="str">
        <f>VLOOKUP(B355,[1]Análisis!$B$3:$F$2141,5,FALSE)</f>
        <v>Key</v>
      </c>
      <c r="F355" s="3">
        <v>5</v>
      </c>
      <c r="G355" s="3">
        <v>6</v>
      </c>
      <c r="H355" s="3">
        <v>10</v>
      </c>
      <c r="I355" s="3">
        <v>0</v>
      </c>
      <c r="J355" s="3">
        <f>VLOOKUP(B355,'Vta + Mov 80'!$A$3:$B$703,2,FALSE)</f>
        <v>0</v>
      </c>
      <c r="K355" s="3">
        <v>0</v>
      </c>
      <c r="L355" s="3">
        <f>VLOOKUP(B355,'Vta + Mov 80'!$A$3:$D$703,4,FALSE)</f>
        <v>0</v>
      </c>
      <c r="M355" s="7">
        <f>+AVERAGE(F355:K355)</f>
        <v>3.5</v>
      </c>
      <c r="N355" s="62">
        <f>+COUNTIF(F355:K355,"&gt;0")</f>
        <v>3</v>
      </c>
      <c r="O355" s="62" t="str">
        <f>+IF(N355&gt;=6,"A",IF(N355&gt;=5,"B",IF(N355&gt;=4,"C","F")))</f>
        <v>F</v>
      </c>
      <c r="P355" s="7">
        <v>6</v>
      </c>
      <c r="Q355" s="2">
        <v>0</v>
      </c>
      <c r="R355" s="2">
        <v>0</v>
      </c>
      <c r="S355" s="2">
        <v>0</v>
      </c>
      <c r="T355" s="2">
        <f>+IF(S355&gt;R355,S355,R355)</f>
        <v>0</v>
      </c>
      <c r="U355" s="2" t="e">
        <f>+((P355-T355)/#REF!)*30</f>
        <v>#REF!</v>
      </c>
      <c r="V355" s="2" t="e">
        <f>+((P355-T355+Q355)/#REF!)*30</f>
        <v>#REF!</v>
      </c>
      <c r="W355" s="2">
        <v>0</v>
      </c>
      <c r="X355" s="9"/>
      <c r="Y355" s="11">
        <f>+((P355-T355+Q355+X355)/M355)*30</f>
        <v>51.428571428571423</v>
      </c>
      <c r="Z355" s="5">
        <v>4</v>
      </c>
      <c r="AA355" s="46"/>
      <c r="AB355" s="74">
        <f>VLOOKUP(B355,[2]Hoja1!$A$2:$C$9041,3,FALSE)</f>
        <v>232.49</v>
      </c>
      <c r="AC355" s="76">
        <f>VLOOKUP(B355,'[3]listado de producto'!$A$7:$F$7046,6,FALSE)</f>
        <v>8</v>
      </c>
      <c r="AG355" s="58">
        <v>96.81</v>
      </c>
      <c r="AH355" s="48">
        <f>+P355*AG355</f>
        <v>580.86</v>
      </c>
      <c r="AI355" s="48" t="e">
        <f>+AG355*#REF!</f>
        <v>#REF!</v>
      </c>
      <c r="AK355" s="44" t="e">
        <f>+IF(OR(#REF!="A",#REF!="B",#REF!="C",O355="A",O355="B",O355="C"),_xlfn.CEILING.PRECISE(#REF!*0.5,Z355),"0")</f>
        <v>#REF!</v>
      </c>
      <c r="AL355" t="e">
        <f>+AK355*AG355</f>
        <v>#REF!</v>
      </c>
      <c r="AM355" s="51" t="e">
        <f>+IF(OR(#REF!="A",#REF!="B",#REF!="C",O355="A",O355="B",O355="C"),_xlfn.CEILING.PRECISE(#REF!*0.7,Z355),"0")</f>
        <v>#REF!</v>
      </c>
      <c r="AN355" s="48" t="e">
        <f>+AM355*AG355</f>
        <v>#REF!</v>
      </c>
      <c r="AO355" s="44" t="e">
        <f>+IF(OR(#REF!="A",#REF!="B",#REF!="C",O355="A",O355="B",O355="C"),_xlfn.CEILING.PRECISE(#REF!*1,Z355),"0")</f>
        <v>#REF!</v>
      </c>
      <c r="AP355" s="48" t="e">
        <f>+AO355*$AG355</f>
        <v>#REF!</v>
      </c>
      <c r="AQ355" s="48" t="e">
        <f>+IF(OR(#REF!="A",#REF!="B",#REF!="C",O355="A",O355="B",O355="C"),_xlfn.CEILING.PRECISE(#REF!*1.33,Z355),"0")</f>
        <v>#REF!</v>
      </c>
      <c r="AR355" s="48" t="e">
        <f>+AQ355*$AG355</f>
        <v>#REF!</v>
      </c>
      <c r="AS355" s="48" t="e">
        <f>+#REF!*AG355</f>
        <v>#REF!</v>
      </c>
      <c r="AU355" s="52" t="e">
        <f>+AT355*#REF!</f>
        <v>#REF!</v>
      </c>
      <c r="AV355" s="52">
        <f>+AT355*M355</f>
        <v>0</v>
      </c>
      <c r="AW355" t="b">
        <f>+P355&gt;=T355</f>
        <v>1</v>
      </c>
    </row>
    <row r="356" spans="1:50" ht="12.75" customHeight="1" x14ac:dyDescent="0.2">
      <c r="B356" s="79">
        <v>110329</v>
      </c>
      <c r="C356" s="1"/>
      <c r="D356" s="32" t="s">
        <v>418</v>
      </c>
      <c r="E356" s="47" t="s">
        <v>561</v>
      </c>
      <c r="F356" s="3">
        <v>31</v>
      </c>
      <c r="G356" s="3">
        <v>22</v>
      </c>
      <c r="H356" s="3">
        <v>34</v>
      </c>
      <c r="I356" s="3">
        <v>9</v>
      </c>
      <c r="J356" s="3">
        <f>VLOOKUP(B356,'Vta + Mov 80'!$A$3:$B$703,2,FALSE)</f>
        <v>22</v>
      </c>
      <c r="K356" s="3">
        <v>0</v>
      </c>
      <c r="L356" s="3">
        <f>VLOOKUP(B356,'Vta + Mov 80'!$A$3:$D$703,4,FALSE)</f>
        <v>19</v>
      </c>
      <c r="M356" s="7">
        <f>+AVERAGE(F356:K356)</f>
        <v>19.666666666666668</v>
      </c>
      <c r="N356" s="62">
        <f>+COUNTIF(F356:K356,"&gt;0")</f>
        <v>5</v>
      </c>
      <c r="O356" s="62" t="str">
        <f>+IF(N356&gt;=6,"A",IF(N356&gt;=5,"B",IF(N356&gt;=4,"C","F")))</f>
        <v>B</v>
      </c>
      <c r="P356" s="7">
        <v>14</v>
      </c>
      <c r="Q356" s="2">
        <v>0</v>
      </c>
      <c r="R356" s="2">
        <v>10</v>
      </c>
      <c r="S356" s="2">
        <v>10</v>
      </c>
      <c r="T356" s="2">
        <f>+IF(S356&gt;R356,S356,R356)</f>
        <v>10</v>
      </c>
      <c r="U356" s="2" t="e">
        <f>+((P356-T356)/#REF!)*30</f>
        <v>#REF!</v>
      </c>
      <c r="V356" s="2" t="e">
        <f>+((P356-T356+Q356)/#REF!)*30</f>
        <v>#REF!</v>
      </c>
      <c r="W356" s="2">
        <v>0</v>
      </c>
      <c r="X356" s="9"/>
      <c r="Y356" s="11">
        <f>+((P356-T356+Q356+X356)/M356)*30</f>
        <v>6.101694915254237</v>
      </c>
      <c r="Z356" s="5" t="e">
        <v>#N/A</v>
      </c>
      <c r="AA356" s="46"/>
      <c r="AB356" s="74">
        <f>VLOOKUP(B356,[2]Hoja1!$A$2:$C$9041,3,FALSE)</f>
        <v>8</v>
      </c>
      <c r="AC356" s="76" t="e">
        <f>VLOOKUP(B356,'[3]listado de producto'!$A$7:$F$7046,6,FALSE)</f>
        <v>#N/A</v>
      </c>
      <c r="AG356" s="58">
        <v>352.36</v>
      </c>
      <c r="AH356" s="48">
        <f>+P356*AG356</f>
        <v>4933.04</v>
      </c>
      <c r="AI356" s="48" t="e">
        <f>+AG356*#REF!</f>
        <v>#REF!</v>
      </c>
      <c r="AK356" s="44" t="e">
        <f>+IF(OR(#REF!="A",#REF!="B",#REF!="C",O356="A",O356="B",O356="C"),_xlfn.CEILING.PRECISE(#REF!*0.5,Z356),"0")</f>
        <v>#REF!</v>
      </c>
      <c r="AL356" t="e">
        <f>+AK356*AG356</f>
        <v>#REF!</v>
      </c>
      <c r="AM356" s="51" t="e">
        <f>+IF(OR(#REF!="A",#REF!="B",#REF!="C",O356="A",O356="B",O356="C"),_xlfn.CEILING.PRECISE(#REF!*0.7,Z356),"0")</f>
        <v>#REF!</v>
      </c>
      <c r="AN356" s="48" t="e">
        <f>+AM356*AG356</f>
        <v>#REF!</v>
      </c>
      <c r="AO356" s="44" t="e">
        <f>+IF(OR(#REF!="A",#REF!="B",#REF!="C",O356="A",O356="B",O356="C"),_xlfn.CEILING.PRECISE(#REF!*1,Z356),"0")</f>
        <v>#REF!</v>
      </c>
      <c r="AP356" s="48" t="e">
        <f>+AO356*$AG356</f>
        <v>#REF!</v>
      </c>
      <c r="AQ356" s="48" t="e">
        <f>+IF(OR(#REF!="A",#REF!="B",#REF!="C",O356="A",O356="B",O356="C"),_xlfn.CEILING.PRECISE(#REF!*1.33,Z356),"0")</f>
        <v>#REF!</v>
      </c>
      <c r="AR356" s="48" t="e">
        <f>+AQ356*$AG356</f>
        <v>#REF!</v>
      </c>
      <c r="AS356" s="48" t="e">
        <f>+#REF!*AG356</f>
        <v>#REF!</v>
      </c>
      <c r="AT356" s="58">
        <v>22.5</v>
      </c>
      <c r="AU356" s="52" t="e">
        <f>+AT356*#REF!</f>
        <v>#REF!</v>
      </c>
      <c r="AV356" s="52">
        <f>+AT356*M356</f>
        <v>442.5</v>
      </c>
      <c r="AW356" t="b">
        <f>+P356&gt;=T356</f>
        <v>1</v>
      </c>
    </row>
    <row r="357" spans="1:50" ht="12.75" customHeight="1" x14ac:dyDescent="0.2">
      <c r="B357" s="79">
        <v>110330</v>
      </c>
      <c r="C357" s="1"/>
      <c r="D357" s="32" t="s">
        <v>419</v>
      </c>
      <c r="E357" s="47" t="s">
        <v>561</v>
      </c>
      <c r="F357" s="3">
        <v>30</v>
      </c>
      <c r="G357" s="3">
        <v>0</v>
      </c>
      <c r="H357" s="3">
        <v>20</v>
      </c>
      <c r="I357" s="3">
        <v>0</v>
      </c>
      <c r="J357" s="3">
        <f>VLOOKUP(B357,'Vta + Mov 80'!$A$3:$B$703,2,FALSE)</f>
        <v>50</v>
      </c>
      <c r="K357" s="3">
        <v>14</v>
      </c>
      <c r="L357" s="3">
        <f>VLOOKUP(B357,'Vta + Mov 80'!$A$3:$D$703,4,FALSE)</f>
        <v>0</v>
      </c>
      <c r="M357" s="7">
        <f>+AVERAGE(F357:K357)</f>
        <v>19</v>
      </c>
      <c r="N357" s="62">
        <f>+COUNTIF(F357:K357,"&gt;0")</f>
        <v>4</v>
      </c>
      <c r="O357" s="62" t="str">
        <f>+IF(N357&gt;=6,"A",IF(N357&gt;=5,"B",IF(N357&gt;=4,"C","F")))</f>
        <v>C</v>
      </c>
      <c r="P357" s="7">
        <v>14</v>
      </c>
      <c r="Q357" s="2">
        <v>0</v>
      </c>
      <c r="R357" s="2">
        <v>1</v>
      </c>
      <c r="S357" s="2">
        <v>1</v>
      </c>
      <c r="T357" s="2">
        <f>+IF(S357&gt;R357,S357,R357)</f>
        <v>1</v>
      </c>
      <c r="U357" s="2" t="e">
        <f>+((P357-T357)/#REF!)*30</f>
        <v>#REF!</v>
      </c>
      <c r="V357" s="2" t="e">
        <f>+((P357-T357+Q357)/#REF!)*30</f>
        <v>#REF!</v>
      </c>
      <c r="W357" s="2">
        <v>0</v>
      </c>
      <c r="X357" s="9"/>
      <c r="Y357" s="11">
        <f>+((P357-T357+Q357+X357)/M357)*30</f>
        <v>20.526315789473685</v>
      </c>
      <c r="Z357" s="5" t="e">
        <v>#N/A</v>
      </c>
      <c r="AA357" s="46"/>
      <c r="AB357" s="74">
        <f>VLOOKUP(B357,[2]Hoja1!$A$2:$C$9041,3,FALSE)</f>
        <v>25.200000762939499</v>
      </c>
      <c r="AC357" s="76" t="e">
        <f>VLOOKUP(B357,'[3]listado de producto'!$A$7:$F$7046,6,FALSE)</f>
        <v>#N/A</v>
      </c>
      <c r="AG357" s="58">
        <v>178.79</v>
      </c>
      <c r="AH357" s="48">
        <f>+P357*AG357</f>
        <v>2503.06</v>
      </c>
      <c r="AI357" s="48" t="e">
        <f>+AG357*#REF!</f>
        <v>#REF!</v>
      </c>
      <c r="AK357" s="44" t="e">
        <f>+IF(OR(#REF!="A",#REF!="B",#REF!="C",O357="A",O357="B",O357="C"),_xlfn.CEILING.PRECISE(#REF!*0.5,Z357),"0")</f>
        <v>#REF!</v>
      </c>
      <c r="AL357" t="e">
        <f>+AK357*AG357</f>
        <v>#REF!</v>
      </c>
      <c r="AM357" s="51" t="e">
        <f>+IF(OR(#REF!="A",#REF!="B",#REF!="C",O357="A",O357="B",O357="C"),_xlfn.CEILING.PRECISE(#REF!*0.7,Z357),"0")</f>
        <v>#REF!</v>
      </c>
      <c r="AN357" s="48" t="e">
        <f>+AM357*AG357</f>
        <v>#REF!</v>
      </c>
      <c r="AO357" s="44" t="e">
        <f>+IF(OR(#REF!="A",#REF!="B",#REF!="C",O357="A",O357="B",O357="C"),_xlfn.CEILING.PRECISE(#REF!*1,Z357),"0")</f>
        <v>#REF!</v>
      </c>
      <c r="AP357" s="48" t="e">
        <f>+AO357*$AG357</f>
        <v>#REF!</v>
      </c>
      <c r="AQ357" s="48" t="e">
        <f>+IF(OR(#REF!="A",#REF!="B",#REF!="C",O357="A",O357="B",O357="C"),_xlfn.CEILING.PRECISE(#REF!*1.33,Z357),"0")</f>
        <v>#REF!</v>
      </c>
      <c r="AR357" s="48" t="e">
        <f>+AQ357*$AG357</f>
        <v>#REF!</v>
      </c>
      <c r="AS357" s="48" t="e">
        <f>+#REF!*AG357</f>
        <v>#REF!</v>
      </c>
      <c r="AT357" s="58">
        <v>4.4000000000000004</v>
      </c>
      <c r="AU357" s="52" t="e">
        <f>+AT357*#REF!</f>
        <v>#REF!</v>
      </c>
      <c r="AV357" s="52">
        <f>+AT357*M357</f>
        <v>83.600000000000009</v>
      </c>
      <c r="AW357" t="b">
        <f>+P357&gt;=T357</f>
        <v>1</v>
      </c>
      <c r="AX357" s="78">
        <f>X357*AB357</f>
        <v>0</v>
      </c>
    </row>
    <row r="358" spans="1:50" ht="12.75" customHeight="1" x14ac:dyDescent="0.2">
      <c r="B358" s="79">
        <v>4817</v>
      </c>
      <c r="C358" s="1"/>
      <c r="D358" s="32" t="s">
        <v>225</v>
      </c>
      <c r="E358" s="47" t="str">
        <f>VLOOKUP(B358,[1]Análisis!$B$3:$F$2141,5,FALSE)</f>
        <v>Key</v>
      </c>
      <c r="F358" s="3">
        <v>20</v>
      </c>
      <c r="G358" s="3">
        <v>0</v>
      </c>
      <c r="H358" s="3">
        <v>0</v>
      </c>
      <c r="I358" s="3">
        <v>3</v>
      </c>
      <c r="J358" s="3">
        <f>VLOOKUP(B358,'Vta + Mov 80'!$A$3:$B$703,2,FALSE)</f>
        <v>12</v>
      </c>
      <c r="K358" s="3">
        <v>0</v>
      </c>
      <c r="L358" s="3">
        <f>VLOOKUP(B358,'Vta + Mov 80'!$A$3:$D$703,4,FALSE)</f>
        <v>0</v>
      </c>
      <c r="M358" s="7">
        <f>+AVERAGE(F358:K358)</f>
        <v>5.833333333333333</v>
      </c>
      <c r="N358" s="62">
        <f>+COUNTIF(F358:K358,"&gt;0")</f>
        <v>3</v>
      </c>
      <c r="O358" s="62" t="str">
        <f>+IF(N358&gt;=6,"A",IF(N358&gt;=5,"B",IF(N358&gt;=4,"C","F")))</f>
        <v>F</v>
      </c>
      <c r="P358" s="7">
        <v>10</v>
      </c>
      <c r="Q358" s="2">
        <v>0</v>
      </c>
      <c r="R358" s="2">
        <v>0</v>
      </c>
      <c r="S358" s="2">
        <v>0</v>
      </c>
      <c r="T358" s="2">
        <f>+IF(S358&gt;R358,S358,R358)</f>
        <v>0</v>
      </c>
      <c r="U358" s="2" t="e">
        <f>+((P358-T358)/#REF!)*30</f>
        <v>#REF!</v>
      </c>
      <c r="V358" s="2" t="e">
        <f>+((P358-T358+Q358)/#REF!)*30</f>
        <v>#REF!</v>
      </c>
      <c r="W358" s="2">
        <v>0</v>
      </c>
      <c r="X358" s="9"/>
      <c r="Y358" s="11">
        <f>+((P358-T358+Q358+X358)/M358)*30</f>
        <v>51.428571428571431</v>
      </c>
      <c r="Z358" s="5">
        <v>6</v>
      </c>
      <c r="AA358" s="86"/>
      <c r="AB358" s="74">
        <f>VLOOKUP(B358,[2]Hoja1!$A$2:$C$9041,3,FALSE)</f>
        <v>63.26</v>
      </c>
      <c r="AC358" s="76">
        <f>VLOOKUP(B358,'[3]listado de producto'!$A$7:$F$7046,6,FALSE)</f>
        <v>8</v>
      </c>
      <c r="AG358" s="58">
        <v>82.870002746582003</v>
      </c>
      <c r="AH358" s="48">
        <f>+P358*AG358</f>
        <v>828.70002746582009</v>
      </c>
      <c r="AI358" s="48" t="e">
        <f>+AG358*#REF!</f>
        <v>#REF!</v>
      </c>
      <c r="AK358" s="44" t="e">
        <f>+IF(OR(#REF!="A",#REF!="B",#REF!="C",O358="A",O358="B",O358="C"),_xlfn.CEILING.PRECISE(#REF!*0.5,Z358),"0")</f>
        <v>#REF!</v>
      </c>
      <c r="AL358" t="e">
        <f>+AK358*AG358</f>
        <v>#REF!</v>
      </c>
      <c r="AM358" s="51" t="e">
        <f>+IF(OR(#REF!="A",#REF!="B",#REF!="C",O358="A",O358="B",O358="C"),_xlfn.CEILING.PRECISE(#REF!*0.7,Z358),"0")</f>
        <v>#REF!</v>
      </c>
      <c r="AN358" s="48" t="e">
        <f>+AM358*AG358</f>
        <v>#REF!</v>
      </c>
      <c r="AO358" s="44" t="e">
        <f>+IF(OR(#REF!="A",#REF!="B",#REF!="C",O358="A",O358="B",O358="C"),_xlfn.CEILING.PRECISE(#REF!*1,Z358),"0")</f>
        <v>#REF!</v>
      </c>
      <c r="AP358" s="48" t="e">
        <f>+AO358*$AG358</f>
        <v>#REF!</v>
      </c>
      <c r="AQ358" s="48" t="e">
        <f>+IF(OR(#REF!="A",#REF!="B",#REF!="C",O358="A",O358="B",O358="C"),_xlfn.CEILING.PRECISE(#REF!*1.33,Z358),"0")</f>
        <v>#REF!</v>
      </c>
      <c r="AR358" s="48" t="e">
        <f>+AQ358*$AG358</f>
        <v>#REF!</v>
      </c>
      <c r="AS358" s="48" t="e">
        <f>+#REF!*AG358</f>
        <v>#REF!</v>
      </c>
    </row>
    <row r="359" spans="1:50" ht="12.75" customHeight="1" x14ac:dyDescent="0.2">
      <c r="B359" s="79">
        <v>110917</v>
      </c>
      <c r="C359" s="1"/>
      <c r="D359" s="32" t="s">
        <v>592</v>
      </c>
      <c r="E359" s="47" t="s">
        <v>561</v>
      </c>
      <c r="F359" s="3">
        <v>0</v>
      </c>
      <c r="G359" s="3">
        <v>9</v>
      </c>
      <c r="H359" s="3">
        <v>0</v>
      </c>
      <c r="I359" s="3">
        <v>0</v>
      </c>
      <c r="J359" s="3">
        <f>VLOOKUP(B359,'Vta + Mov 80'!$A$3:$B$703,2,FALSE)</f>
        <v>0</v>
      </c>
      <c r="K359" s="3">
        <v>168</v>
      </c>
      <c r="L359" s="3">
        <f>VLOOKUP(B359,'Vta + Mov 80'!$A$3:$D$703,4,FALSE)</f>
        <v>0</v>
      </c>
      <c r="M359" s="7">
        <f>+AVERAGE(F359:K359)</f>
        <v>29.5</v>
      </c>
      <c r="N359" s="62">
        <f>+COUNTIF(F359:K359,"&gt;0")</f>
        <v>2</v>
      </c>
      <c r="O359" s="62" t="str">
        <f>+IF(N359&gt;=6,"A",IF(N359&gt;=5,"B",IF(N359&gt;=4,"C","F")))</f>
        <v>F</v>
      </c>
      <c r="P359" s="7">
        <v>55</v>
      </c>
      <c r="Q359" s="2">
        <v>0</v>
      </c>
      <c r="R359" s="2">
        <v>0</v>
      </c>
      <c r="S359" s="2">
        <v>0</v>
      </c>
      <c r="T359" s="2">
        <f>+IF(S359&gt;R359,S359,R359)</f>
        <v>0</v>
      </c>
      <c r="U359" s="2" t="e">
        <f>+((P359-T359)/#REF!)*30</f>
        <v>#REF!</v>
      </c>
      <c r="V359" s="2" t="e">
        <f>+((P359-T359+Q359)/#REF!)*30</f>
        <v>#REF!</v>
      </c>
      <c r="W359" s="2">
        <v>0</v>
      </c>
      <c r="X359" s="9"/>
      <c r="Y359" s="11">
        <f>+((P359-T359+Q359+X359)/M359)*30</f>
        <v>55.932203389830505</v>
      </c>
      <c r="Z359" s="5" t="e">
        <v>#N/A</v>
      </c>
      <c r="AA359" s="46"/>
      <c r="AB359" s="74">
        <f>VLOOKUP(B359,[2]Hoja1!$A$2:$C$9041,3,FALSE)</f>
        <v>3.2000000476837198</v>
      </c>
      <c r="AC359" s="76" t="e">
        <f>VLOOKUP(B359,'[3]listado de producto'!$A$7:$F$7046,6,FALSE)</f>
        <v>#N/A</v>
      </c>
      <c r="AG359" s="58">
        <v>18.899999618530298</v>
      </c>
      <c r="AH359" s="48">
        <f>+P359*AG359</f>
        <v>1039.4999790191664</v>
      </c>
      <c r="AI359" s="48" t="e">
        <f>+AG359*#REF!</f>
        <v>#REF!</v>
      </c>
      <c r="AK359" s="44" t="e">
        <f>+IF(OR(#REF!="A",#REF!="B",#REF!="C",O359="A",O359="B",O359="C"),_xlfn.CEILING.PRECISE(#REF!*0.5,Z359),"0")</f>
        <v>#REF!</v>
      </c>
      <c r="AL359" t="e">
        <f>+AK359*AG359</f>
        <v>#REF!</v>
      </c>
      <c r="AM359" s="51" t="e">
        <f>+IF(OR(#REF!="A",#REF!="B",#REF!="C",O359="A",O359="B",O359="C"),_xlfn.CEILING.PRECISE(#REF!*0.7,Z359),"0")</f>
        <v>#REF!</v>
      </c>
      <c r="AN359" s="48" t="e">
        <f>+AM359*AG359</f>
        <v>#REF!</v>
      </c>
      <c r="AO359" s="44" t="e">
        <f>+IF(OR(#REF!="A",#REF!="B",#REF!="C",O359="A",O359="B",O359="C"),_xlfn.CEILING.PRECISE(#REF!*1,Z359),"0")</f>
        <v>#REF!</v>
      </c>
      <c r="AP359" s="48" t="e">
        <f>+AO359*$AG359</f>
        <v>#REF!</v>
      </c>
      <c r="AQ359" s="48" t="e">
        <f>+IF(OR(#REF!="A",#REF!="B",#REF!="C",O359="A",O359="B",O359="C"),_xlfn.CEILING.PRECISE(#REF!*1.33,Z359),"0")</f>
        <v>#REF!</v>
      </c>
      <c r="AR359" s="48" t="e">
        <f>+AQ359*$AG359</f>
        <v>#REF!</v>
      </c>
      <c r="AS359" s="48" t="e">
        <f>+#REF!*AG359</f>
        <v>#REF!</v>
      </c>
      <c r="AU359" s="52"/>
      <c r="AV359" s="52"/>
      <c r="AW359" t="b">
        <f>+P359&gt;=T359</f>
        <v>1</v>
      </c>
    </row>
    <row r="360" spans="1:50" ht="12.75" customHeight="1" x14ac:dyDescent="0.2">
      <c r="B360" s="79">
        <v>2339</v>
      </c>
      <c r="C360" s="1"/>
      <c r="D360" s="32" t="s">
        <v>562</v>
      </c>
      <c r="E360" s="47" t="str">
        <f>VLOOKUP(B360,[1]Análisis!$B$3:$F$2141,5,FALSE)</f>
        <v>Key</v>
      </c>
      <c r="F360" s="3">
        <v>0</v>
      </c>
      <c r="G360" s="3">
        <v>0</v>
      </c>
      <c r="H360" s="3">
        <v>0</v>
      </c>
      <c r="I360" s="3">
        <v>0</v>
      </c>
      <c r="J360" s="3">
        <f>VLOOKUP(B360,'Vta + Mov 80'!$A$3:$B$703,2,FALSE)</f>
        <v>16</v>
      </c>
      <c r="K360" s="3">
        <v>0</v>
      </c>
      <c r="L360" s="3">
        <f>VLOOKUP(B360,'Vta + Mov 80'!$A$3:$D$703,4,FALSE)</f>
        <v>0</v>
      </c>
      <c r="M360" s="7">
        <f>+AVERAGE(F360:K360)</f>
        <v>2.6666666666666665</v>
      </c>
      <c r="N360" s="62">
        <f>+COUNTIF(F360:K360,"&gt;0")</f>
        <v>1</v>
      </c>
      <c r="O360" s="62" t="str">
        <f>+IF(N360&gt;=6,"A",IF(N360&gt;=5,"B",IF(N360&gt;=4,"C","F")))</f>
        <v>F</v>
      </c>
      <c r="P360" s="7">
        <v>5</v>
      </c>
      <c r="Q360" s="2">
        <v>0</v>
      </c>
      <c r="R360" s="2">
        <v>0</v>
      </c>
      <c r="S360" s="2">
        <v>0</v>
      </c>
      <c r="T360" s="2">
        <f>+IF(S360&gt;R360,S360,R360)</f>
        <v>0</v>
      </c>
      <c r="U360" s="2" t="e">
        <f>+((P360-T360)/#REF!)*30</f>
        <v>#REF!</v>
      </c>
      <c r="V360" s="2" t="e">
        <f>+((P360-T360+Q360)/#REF!)*30</f>
        <v>#REF!</v>
      </c>
      <c r="W360" s="2">
        <v>0</v>
      </c>
      <c r="X360" s="9"/>
      <c r="Y360" s="11">
        <f>+((P360-T360+Q360+X360)/M360)*30</f>
        <v>56.25</v>
      </c>
      <c r="Z360" s="5">
        <v>3</v>
      </c>
      <c r="AA360" s="46"/>
      <c r="AB360" s="74">
        <f>VLOOKUP(B360,[2]Hoja1!$A$2:$C$9041,3,FALSE)</f>
        <v>118.73</v>
      </c>
      <c r="AC360" s="76">
        <f>VLOOKUP(B360,'[3]listado de producto'!$A$7:$F$7046,6,FALSE)</f>
        <v>8</v>
      </c>
      <c r="AG360" s="58">
        <v>73.260000000000005</v>
      </c>
      <c r="AH360" s="48">
        <f>+P360*AG360</f>
        <v>366.3</v>
      </c>
      <c r="AI360" s="48" t="e">
        <f>+AG360*#REF!</f>
        <v>#REF!</v>
      </c>
      <c r="AK360" s="44" t="e">
        <f>+IF(OR(#REF!="A",#REF!="B",#REF!="C",O360="A",O360="B",O360="C"),_xlfn.CEILING.PRECISE(#REF!*0.5,Z360),"0")</f>
        <v>#REF!</v>
      </c>
      <c r="AL360" t="e">
        <f>+AK360*AG360</f>
        <v>#REF!</v>
      </c>
      <c r="AM360" s="51" t="e">
        <f>+IF(OR(#REF!="A",#REF!="B",#REF!="C",O360="A",O360="B",O360="C"),_xlfn.CEILING.PRECISE(#REF!*0.7,Z360),"0")</f>
        <v>#REF!</v>
      </c>
      <c r="AN360" s="48" t="e">
        <f>+AM360*AG360</f>
        <v>#REF!</v>
      </c>
      <c r="AO360" s="44" t="e">
        <f>+IF(OR(#REF!="A",#REF!="B",#REF!="C",O360="A",O360="B",O360="C"),_xlfn.CEILING.PRECISE(#REF!*1,Z360),"0")</f>
        <v>#REF!</v>
      </c>
      <c r="AP360" s="48" t="e">
        <f>+AO360*$AG360</f>
        <v>#REF!</v>
      </c>
      <c r="AQ360" s="48" t="e">
        <f>+IF(OR(#REF!="A",#REF!="B",#REF!="C",O360="A",O360="B",O360="C"),_xlfn.CEILING.PRECISE(#REF!*1.33,Z360),"0")</f>
        <v>#REF!</v>
      </c>
      <c r="AR360" s="48" t="e">
        <f>+AQ360*$AG360</f>
        <v>#REF!</v>
      </c>
      <c r="AS360" s="48" t="e">
        <f>+#REF!*AG360</f>
        <v>#REF!</v>
      </c>
      <c r="AT360" s="58">
        <v>4.4000000000000004</v>
      </c>
      <c r="AU360" s="52" t="e">
        <f>+AT360*#REF!</f>
        <v>#REF!</v>
      </c>
      <c r="AV360" s="52">
        <f>+AT360*M360</f>
        <v>11.733333333333334</v>
      </c>
      <c r="AW360" t="b">
        <f>+P360&gt;=T360</f>
        <v>1</v>
      </c>
      <c r="AX360" s="78">
        <f>X360*AB360</f>
        <v>0</v>
      </c>
    </row>
    <row r="361" spans="1:50" ht="12.75" customHeight="1" x14ac:dyDescent="0.2">
      <c r="A361" s="53" t="s">
        <v>674</v>
      </c>
      <c r="B361" s="79">
        <v>110400</v>
      </c>
      <c r="C361" s="1"/>
      <c r="D361" s="32" t="s">
        <v>421</v>
      </c>
      <c r="E361" s="47" t="s">
        <v>561</v>
      </c>
      <c r="F361" s="3">
        <v>6</v>
      </c>
      <c r="G361" s="3">
        <v>6</v>
      </c>
      <c r="H361" s="3">
        <v>0</v>
      </c>
      <c r="I361" s="3">
        <v>4</v>
      </c>
      <c r="J361" s="3">
        <f>VLOOKUP(B361,'Vta + Mov 80'!$A$3:$B$703,2,FALSE)</f>
        <v>2</v>
      </c>
      <c r="K361" s="3">
        <v>9</v>
      </c>
      <c r="L361" s="3">
        <f>VLOOKUP(B361,'Vta + Mov 80'!$A$3:$D$703,4,FALSE)</f>
        <v>0</v>
      </c>
      <c r="M361" s="7">
        <f>+AVERAGE(F361:K361)</f>
        <v>4.5</v>
      </c>
      <c r="N361" s="62">
        <f>+COUNTIF(F361:K361,"&gt;0")</f>
        <v>5</v>
      </c>
      <c r="O361" s="62" t="str">
        <f>+IF(N361&gt;=6,"A",IF(N361&gt;=5,"B",IF(N361&gt;=4,"C","F")))</f>
        <v>B</v>
      </c>
      <c r="P361" s="7">
        <v>0</v>
      </c>
      <c r="Q361" s="2">
        <v>0</v>
      </c>
      <c r="R361" s="2">
        <v>0</v>
      </c>
      <c r="S361" s="2">
        <v>0</v>
      </c>
      <c r="T361" s="2">
        <f>+IF(S361&gt;R361,S361,R361)</f>
        <v>0</v>
      </c>
      <c r="U361" s="2" t="e">
        <f>+((P361-T361)/#REF!)*30</f>
        <v>#REF!</v>
      </c>
      <c r="V361" s="2" t="e">
        <f>+((P361-T361+Q361)/#REF!)*30</f>
        <v>#REF!</v>
      </c>
      <c r="W361" s="2">
        <v>0</v>
      </c>
      <c r="X361" s="9"/>
      <c r="Y361" s="11">
        <f>+((P361-T361+Q361+X361)/M361)*30</f>
        <v>0</v>
      </c>
      <c r="Z361" s="5" t="e">
        <v>#N/A</v>
      </c>
      <c r="AA361" s="46"/>
      <c r="AB361" s="74">
        <f>VLOOKUP(B361,[2]Hoja1!$A$2:$C$9041,3,FALSE)</f>
        <v>17</v>
      </c>
      <c r="AC361" s="76" t="e">
        <f>VLOOKUP(B361,'[3]listado de producto'!$A$7:$F$7046,6,FALSE)</f>
        <v>#N/A</v>
      </c>
      <c r="AG361" s="58">
        <v>190.71</v>
      </c>
      <c r="AH361" s="48">
        <f>+P361*AG361</f>
        <v>0</v>
      </c>
      <c r="AI361" s="48" t="e">
        <f>+AG361*#REF!</f>
        <v>#REF!</v>
      </c>
      <c r="AK361" s="44" t="e">
        <f>+IF(OR(#REF!="A",#REF!="B",#REF!="C",O361="A",O361="B",O361="C"),_xlfn.CEILING.PRECISE(#REF!*0.5,Z361),"0")</f>
        <v>#REF!</v>
      </c>
      <c r="AL361" t="e">
        <f>+AK361*AG361</f>
        <v>#REF!</v>
      </c>
      <c r="AM361" s="51" t="e">
        <f>+IF(OR(#REF!="A",#REF!="B",#REF!="C",O361="A",O361="B",O361="C"),_xlfn.CEILING.PRECISE(#REF!*0.7,Z361),"0")</f>
        <v>#REF!</v>
      </c>
      <c r="AN361" s="48" t="e">
        <f>+AM361*AG361</f>
        <v>#REF!</v>
      </c>
      <c r="AO361" s="44" t="e">
        <f>+IF(OR(#REF!="A",#REF!="B",#REF!="C",O361="A",O361="B",O361="C"),_xlfn.CEILING.PRECISE(#REF!*1,Z361),"0")</f>
        <v>#REF!</v>
      </c>
      <c r="AP361" s="48" t="e">
        <f>+AO361*$AG361</f>
        <v>#REF!</v>
      </c>
      <c r="AQ361" s="48" t="e">
        <f>+IF(OR(#REF!="A",#REF!="B",#REF!="C",O361="A",O361="B",O361="C"),_xlfn.CEILING.PRECISE(#REF!*1.33,Z361),"0")</f>
        <v>#REF!</v>
      </c>
      <c r="AR361" s="48" t="e">
        <f>+AQ361*$AG361</f>
        <v>#REF!</v>
      </c>
      <c r="AS361" s="48" t="e">
        <f>+#REF!*AG361</f>
        <v>#REF!</v>
      </c>
      <c r="AT361" s="58">
        <v>4.4000000000000004</v>
      </c>
      <c r="AU361" s="52" t="e">
        <f>+AT361*#REF!</f>
        <v>#REF!</v>
      </c>
      <c r="AV361" s="52">
        <f>+AT361*M361</f>
        <v>19.8</v>
      </c>
      <c r="AW361" t="b">
        <f>+P361&gt;=T361</f>
        <v>1</v>
      </c>
      <c r="AX361" s="78">
        <f>X361*AB361</f>
        <v>0</v>
      </c>
    </row>
    <row r="362" spans="1:50" ht="12.75" customHeight="1" x14ac:dyDescent="0.2">
      <c r="B362" s="79">
        <v>2664</v>
      </c>
      <c r="C362" s="1"/>
      <c r="D362" s="32" t="s">
        <v>184</v>
      </c>
      <c r="E362" s="47" t="str">
        <f>VLOOKUP(B362,[1]Análisis!$B$3:$F$2141,5,FALSE)</f>
        <v>Key</v>
      </c>
      <c r="F362" s="3">
        <v>2</v>
      </c>
      <c r="G362" s="3">
        <v>0</v>
      </c>
      <c r="H362" s="3">
        <v>1</v>
      </c>
      <c r="I362" s="3">
        <v>0</v>
      </c>
      <c r="J362" s="3">
        <f>VLOOKUP(B362,'Vta + Mov 80'!$A$3:$B$703,2,FALSE)</f>
        <v>0</v>
      </c>
      <c r="K362" s="3">
        <v>0</v>
      </c>
      <c r="L362" s="3">
        <f>VLOOKUP(B362,'Vta + Mov 80'!$A$3:$D$703,4,FALSE)</f>
        <v>0</v>
      </c>
      <c r="M362" s="7">
        <f>+AVERAGE(F362:K362)</f>
        <v>0.5</v>
      </c>
      <c r="N362" s="62">
        <f>+COUNTIF(F362:K362,"&gt;0")</f>
        <v>2</v>
      </c>
      <c r="O362" s="62" t="str">
        <f>+IF(N362&gt;=6,"A",IF(N362&gt;=5,"B",IF(N362&gt;=4,"C","F")))</f>
        <v>F</v>
      </c>
      <c r="P362" s="7">
        <v>1</v>
      </c>
      <c r="Q362" s="2">
        <v>0</v>
      </c>
      <c r="R362" s="2">
        <v>0</v>
      </c>
      <c r="S362" s="2">
        <v>0</v>
      </c>
      <c r="T362" s="2">
        <f>+IF(S362&gt;R362,S362,R362)</f>
        <v>0</v>
      </c>
      <c r="U362" s="2" t="e">
        <f>+((P362-T362)/#REF!)*30</f>
        <v>#REF!</v>
      </c>
      <c r="V362" s="2" t="e">
        <f>+((P362-T362+Q362)/#REF!)*30</f>
        <v>#REF!</v>
      </c>
      <c r="W362" s="2">
        <v>0</v>
      </c>
      <c r="X362" s="9"/>
      <c r="Y362" s="11">
        <f>+((P362-T362+Q362+X362)/M362)*30</f>
        <v>60</v>
      </c>
      <c r="Z362" s="5">
        <v>1</v>
      </c>
      <c r="AA362" s="83"/>
      <c r="AB362" s="74">
        <f>VLOOKUP(B362,[2]Hoja1!$A$2:$C$9041,3,FALSE)</f>
        <v>634.17999999999995</v>
      </c>
      <c r="AC362" s="76">
        <f>VLOOKUP(B362,'[3]listado de producto'!$A$7:$F$7046,6,FALSE)</f>
        <v>8</v>
      </c>
      <c r="AG362" s="58">
        <v>341.25</v>
      </c>
      <c r="AH362" s="48">
        <f>+P362*AG362</f>
        <v>341.25</v>
      </c>
      <c r="AI362" s="48" t="e">
        <f>+AG362*#REF!</f>
        <v>#REF!</v>
      </c>
      <c r="AK362" s="44" t="e">
        <f>+IF(OR(#REF!="A",#REF!="B",#REF!="C",O362="A",O362="B",O362="C"),_xlfn.CEILING.PRECISE(#REF!*0.5,Z362),"0")</f>
        <v>#REF!</v>
      </c>
      <c r="AL362" t="e">
        <f>+AK362*AG362</f>
        <v>#REF!</v>
      </c>
      <c r="AM362" s="51" t="e">
        <f>+IF(OR(#REF!="A",#REF!="B",#REF!="C",O362="A",O362="B",O362="C"),_xlfn.CEILING.PRECISE(#REF!*0.7,Z362),"0")</f>
        <v>#REF!</v>
      </c>
      <c r="AN362" s="48" t="e">
        <f>+AM362*AG362</f>
        <v>#REF!</v>
      </c>
      <c r="AO362" s="44" t="e">
        <f>+IF(OR(#REF!="A",#REF!="B",#REF!="C",O362="A",O362="B",O362="C"),_xlfn.CEILING.PRECISE(#REF!*1,Z362),"0")</f>
        <v>#REF!</v>
      </c>
      <c r="AP362" s="48" t="e">
        <f>+AO362*$AG362</f>
        <v>#REF!</v>
      </c>
      <c r="AQ362" s="48" t="e">
        <f>+IF(OR(#REF!="A",#REF!="B",#REF!="C",O362="A",O362="B",O362="C"),_xlfn.CEILING.PRECISE(#REF!*1.33,Z362),"0")</f>
        <v>#REF!</v>
      </c>
      <c r="AR362" s="48" t="e">
        <f>+AQ362*$AG362</f>
        <v>#REF!</v>
      </c>
      <c r="AS362" s="48" t="e">
        <f>+#REF!*AG362</f>
        <v>#REF!</v>
      </c>
      <c r="AT362" s="58">
        <v>5.6</v>
      </c>
      <c r="AU362" s="52" t="e">
        <f>+AT362*#REF!</f>
        <v>#REF!</v>
      </c>
      <c r="AV362" s="52">
        <f>+AT362*M362</f>
        <v>2.8</v>
      </c>
      <c r="AW362" t="b">
        <f>+P362&gt;=T362</f>
        <v>1</v>
      </c>
      <c r="AX362" s="78">
        <f>X362*AB362</f>
        <v>0</v>
      </c>
    </row>
    <row r="363" spans="1:50" ht="12.75" customHeight="1" x14ac:dyDescent="0.2">
      <c r="B363" s="79">
        <v>4204</v>
      </c>
      <c r="C363" s="1"/>
      <c r="D363" s="32" t="s">
        <v>516</v>
      </c>
      <c r="E363" s="47" t="str">
        <f>VLOOKUP(B363,[1]Análisis!$B$3:$F$2141,5,FALSE)</f>
        <v>Key</v>
      </c>
      <c r="F363" s="3">
        <v>0</v>
      </c>
      <c r="G363" s="3">
        <v>4</v>
      </c>
      <c r="H363" s="3">
        <v>0</v>
      </c>
      <c r="I363" s="3">
        <v>0</v>
      </c>
      <c r="J363" s="3">
        <f>VLOOKUP(B363,'Vta + Mov 80'!$A$3:$B$703,2,FALSE)</f>
        <v>2</v>
      </c>
      <c r="K363" s="3">
        <v>0</v>
      </c>
      <c r="L363" s="3">
        <f>VLOOKUP(B363,'Vta + Mov 80'!$A$3:$D$703,4,FALSE)</f>
        <v>0</v>
      </c>
      <c r="M363" s="7">
        <f>+AVERAGE(F363:K363)</f>
        <v>1</v>
      </c>
      <c r="N363" s="62">
        <f>+COUNTIF(F363:K363,"&gt;0")</f>
        <v>2</v>
      </c>
      <c r="O363" s="62" t="str">
        <f>+IF(N363&gt;=6,"A",IF(N363&gt;=5,"B",IF(N363&gt;=4,"C","F")))</f>
        <v>F</v>
      </c>
      <c r="P363" s="7">
        <v>2</v>
      </c>
      <c r="Q363" s="2">
        <v>0</v>
      </c>
      <c r="R363" s="2">
        <v>0</v>
      </c>
      <c r="S363" s="2">
        <v>0</v>
      </c>
      <c r="T363" s="2">
        <f>+IF(S363&gt;R363,S363,R363)</f>
        <v>0</v>
      </c>
      <c r="U363" s="2" t="e">
        <f>+((P363-T363)/#REF!)*30</f>
        <v>#REF!</v>
      </c>
      <c r="V363" s="2" t="e">
        <f>+((P363-T363+Q363)/#REF!)*30</f>
        <v>#REF!</v>
      </c>
      <c r="W363" s="2">
        <v>0</v>
      </c>
      <c r="X363" s="9"/>
      <c r="Y363" s="11">
        <f>+((P363-T363+Q363+X363)/M363)*30</f>
        <v>60</v>
      </c>
      <c r="Z363" s="5">
        <v>1</v>
      </c>
      <c r="AA363" s="86"/>
      <c r="AB363" s="74">
        <f>VLOOKUP(B363,[2]Hoja1!$A$2:$C$9041,3,FALSE)</f>
        <v>484.93</v>
      </c>
      <c r="AC363" s="76">
        <f>VLOOKUP(B363,'[3]listado de producto'!$A$7:$F$7046,6,FALSE)</f>
        <v>21</v>
      </c>
      <c r="AG363" s="58">
        <v>161.16000366210901</v>
      </c>
      <c r="AH363" s="48">
        <f>+P363*AG363</f>
        <v>322.32000732421801</v>
      </c>
      <c r="AI363" s="48" t="e">
        <f>+AG363*#REF!</f>
        <v>#REF!</v>
      </c>
      <c r="AK363" s="44" t="e">
        <f>+IF(OR(#REF!="A",#REF!="B",#REF!="C",O363="A",O363="B",O363="C"),_xlfn.CEILING.PRECISE(#REF!*0.5,Z363),"0")</f>
        <v>#REF!</v>
      </c>
      <c r="AL363" t="e">
        <f>+AK363*AG363</f>
        <v>#REF!</v>
      </c>
      <c r="AM363" s="51" t="e">
        <f>+IF(OR(#REF!="A",#REF!="B",#REF!="C",O363="A",O363="B",O363="C"),_xlfn.CEILING.PRECISE(#REF!*0.7,Z363),"0")</f>
        <v>#REF!</v>
      </c>
      <c r="AN363" s="48" t="e">
        <f>+AM363*AG363</f>
        <v>#REF!</v>
      </c>
      <c r="AO363" s="44" t="e">
        <f>+IF(OR(#REF!="A",#REF!="B",#REF!="C",O363="A",O363="B",O363="C"),_xlfn.CEILING.PRECISE(#REF!*1,Z363),"0")</f>
        <v>#REF!</v>
      </c>
      <c r="AP363" s="48" t="e">
        <f>+AO363*$AG363</f>
        <v>#REF!</v>
      </c>
      <c r="AQ363" s="48" t="e">
        <f>+IF(OR(#REF!="A",#REF!="B",#REF!="C",O363="A",O363="B",O363="C"),_xlfn.CEILING.PRECISE(#REF!*1.33,Z363),"0")</f>
        <v>#REF!</v>
      </c>
      <c r="AR363" s="48" t="e">
        <f>+AQ363*$AG363</f>
        <v>#REF!</v>
      </c>
      <c r="AS363" s="48" t="e">
        <f>+#REF!*AG363</f>
        <v>#REF!</v>
      </c>
      <c r="AW363" t="b">
        <f>+P363&gt;=T363</f>
        <v>1</v>
      </c>
    </row>
    <row r="364" spans="1:50" ht="12.75" customHeight="1" x14ac:dyDescent="0.2">
      <c r="A364" s="53" t="s">
        <v>672</v>
      </c>
      <c r="B364" s="79">
        <v>115209</v>
      </c>
      <c r="C364" s="1"/>
      <c r="D364" s="32" t="e">
        <v>#N/A</v>
      </c>
      <c r="E364" s="47" t="s">
        <v>561</v>
      </c>
      <c r="F364" s="3">
        <v>0</v>
      </c>
      <c r="G364" s="3">
        <v>0</v>
      </c>
      <c r="H364" s="3">
        <v>0</v>
      </c>
      <c r="I364" s="3">
        <v>0</v>
      </c>
      <c r="J364" s="3">
        <f>VLOOKUP(B364,'Vta + Mov 80'!$A$3:$B$703,2,FALSE)</f>
        <v>0</v>
      </c>
      <c r="K364" s="3">
        <v>9</v>
      </c>
      <c r="L364" s="3">
        <f>VLOOKUP(B364,'Vta + Mov 80'!$A$3:$D$703,4,FALSE)</f>
        <v>13</v>
      </c>
      <c r="M364" s="7">
        <f>+AVERAGE(F364:K364)</f>
        <v>1.5</v>
      </c>
      <c r="N364" s="62">
        <f>+COUNTIF(F364:K364,"&gt;0")</f>
        <v>1</v>
      </c>
      <c r="O364" s="62" t="str">
        <f>+IF(N364&gt;=6,"A",IF(N364&gt;=5,"B",IF(N364&gt;=4,"C","F")))</f>
        <v>F</v>
      </c>
      <c r="P364" s="7">
        <v>3</v>
      </c>
      <c r="Q364" s="2">
        <v>0</v>
      </c>
      <c r="R364" s="2">
        <v>0</v>
      </c>
      <c r="S364" s="2">
        <v>0</v>
      </c>
      <c r="T364" s="2">
        <f>+IF(S364&gt;R364,S364,R364)</f>
        <v>0</v>
      </c>
      <c r="U364" s="2" t="e">
        <f>+((P364-T364)/#REF!)*30</f>
        <v>#REF!</v>
      </c>
      <c r="V364" s="2" t="e">
        <f>+((P364-T364+Q364)/#REF!)*30</f>
        <v>#REF!</v>
      </c>
      <c r="W364" s="2">
        <v>0</v>
      </c>
      <c r="X364" s="9"/>
      <c r="Y364" s="11">
        <f>+((P364-T364+Q364+X364)/M364)*30</f>
        <v>60</v>
      </c>
      <c r="Z364" s="5" t="e">
        <v>#N/A</v>
      </c>
      <c r="AA364" s="46"/>
      <c r="AB364" s="74" t="e">
        <f>VLOOKUP(B364,[2]Hoja1!$A$2:$C$9041,3,FALSE)</f>
        <v>#N/A</v>
      </c>
      <c r="AC364" s="76" t="e">
        <f>VLOOKUP(B364,'[3]listado de producto'!$A$7:$F$7046,6,FALSE)</f>
        <v>#N/A</v>
      </c>
      <c r="AG364" s="58">
        <v>369</v>
      </c>
      <c r="AH364" s="48">
        <f>+P364*AG364</f>
        <v>1107</v>
      </c>
      <c r="AI364" s="48" t="e">
        <f>+AG364*#REF!</f>
        <v>#REF!</v>
      </c>
      <c r="AK364" s="44" t="e">
        <f>+IF(OR(#REF!="A",#REF!="B",#REF!="C",O364="A",O364="B",O364="C"),_xlfn.CEILING.PRECISE(#REF!*0.5,Z364),"0")</f>
        <v>#REF!</v>
      </c>
      <c r="AL364" t="e">
        <f>+AK364*AG364</f>
        <v>#REF!</v>
      </c>
      <c r="AM364" s="51" t="e">
        <f>+IF(OR(#REF!="A",#REF!="B",#REF!="C",O364="A",O364="B",O364="C"),_xlfn.CEILING.PRECISE(#REF!*0.7,Z364),"0")</f>
        <v>#REF!</v>
      </c>
      <c r="AN364" s="48" t="e">
        <f>+AM364*AG364</f>
        <v>#REF!</v>
      </c>
      <c r="AO364" s="44" t="e">
        <f>+IF(OR(#REF!="A",#REF!="B",#REF!="C",O364="A",O364="B",O364="C"),_xlfn.CEILING.PRECISE(#REF!*1,Z364),"0")</f>
        <v>#REF!</v>
      </c>
      <c r="AP364" s="48" t="e">
        <f>+AO364*$AG364</f>
        <v>#REF!</v>
      </c>
      <c r="AQ364" s="48" t="e">
        <f>+IF(OR(#REF!="A",#REF!="B",#REF!="C",O364="A",O364="B",O364="C"),_xlfn.CEILING.PRECISE(#REF!*1.33,Z364),"0")</f>
        <v>#REF!</v>
      </c>
      <c r="AR364" s="48" t="e">
        <f>+AQ364*$AG364</f>
        <v>#REF!</v>
      </c>
      <c r="AS364" s="48" t="e">
        <f>+#REF!*AG364</f>
        <v>#REF!</v>
      </c>
      <c r="AU364" s="52" t="e">
        <f>+AT364*#REF!</f>
        <v>#REF!</v>
      </c>
      <c r="AV364" s="52">
        <f>+AT364*M364</f>
        <v>0</v>
      </c>
      <c r="AW364" t="b">
        <f>+P364&gt;=T364</f>
        <v>1</v>
      </c>
    </row>
    <row r="365" spans="1:50" ht="12.75" customHeight="1" x14ac:dyDescent="0.2">
      <c r="B365" s="79">
        <v>70212</v>
      </c>
      <c r="C365" s="1"/>
      <c r="D365" s="32" t="s">
        <v>535</v>
      </c>
      <c r="E365" s="47" t="str">
        <f>VLOOKUP(B365,[1]Análisis!$B$3:$F$2141,5,FALSE)</f>
        <v>Key</v>
      </c>
      <c r="F365" s="3">
        <v>0</v>
      </c>
      <c r="G365" s="3">
        <v>0</v>
      </c>
      <c r="H365" s="3">
        <v>400</v>
      </c>
      <c r="I365" s="3">
        <v>0</v>
      </c>
      <c r="J365" s="3">
        <f>VLOOKUP(B365,'Vta + Mov 80'!$A$3:$B$703,2,FALSE)</f>
        <v>204</v>
      </c>
      <c r="K365" s="3">
        <v>0</v>
      </c>
      <c r="L365" s="3">
        <f>VLOOKUP(B365,'Vta + Mov 80'!$A$3:$D$703,4,FALSE)</f>
        <v>0</v>
      </c>
      <c r="M365" s="7">
        <f>+AVERAGE(F365:K365)</f>
        <v>100.66666666666667</v>
      </c>
      <c r="N365" s="62">
        <f>+COUNTIF(F365:K365,"&gt;0")</f>
        <v>2</v>
      </c>
      <c r="O365" s="62" t="str">
        <f>+IF(N365&gt;=6,"A",IF(N365&gt;=5,"B",IF(N365&gt;=4,"C","F")))</f>
        <v>F</v>
      </c>
      <c r="P365" s="7">
        <v>205</v>
      </c>
      <c r="Q365" s="2">
        <v>0</v>
      </c>
      <c r="R365" s="2">
        <v>0</v>
      </c>
      <c r="S365" s="2">
        <v>0</v>
      </c>
      <c r="T365" s="2">
        <f>+IF(S365&gt;R365,S365,R365)</f>
        <v>0</v>
      </c>
      <c r="U365" s="2" t="e">
        <f>+((P365-T365)/#REF!)*30</f>
        <v>#REF!</v>
      </c>
      <c r="V365" s="2" t="e">
        <f>+((P365-T365+Q365)/#REF!)*30</f>
        <v>#REF!</v>
      </c>
      <c r="W365" s="2">
        <v>0</v>
      </c>
      <c r="X365" s="9"/>
      <c r="Y365" s="11">
        <f>+((P365-T365+Q365+X365)/M365)*30</f>
        <v>61.092715231788077</v>
      </c>
      <c r="Z365" s="5">
        <v>12</v>
      </c>
      <c r="AA365" s="46"/>
      <c r="AB365" s="74">
        <f>VLOOKUP(B365,[2]Hoja1!$A$2:$C$9041,3,FALSE)</f>
        <v>12.8</v>
      </c>
      <c r="AC365" s="76">
        <f>VLOOKUP(B365,'[3]listado de producto'!$A$7:$F$7046,6,FALSE)</f>
        <v>21</v>
      </c>
      <c r="AG365" s="58">
        <v>319.04000000000002</v>
      </c>
      <c r="AH365" s="48">
        <f>+P365*AG365</f>
        <v>65403.200000000004</v>
      </c>
      <c r="AI365" s="48" t="e">
        <f>+AG365*#REF!</f>
        <v>#REF!</v>
      </c>
      <c r="AK365" s="44" t="e">
        <f>+IF(OR(#REF!="A",#REF!="B",#REF!="C",O365="A",O365="B",O365="C"),_xlfn.CEILING.PRECISE(#REF!*0.5,Z365),"0")</f>
        <v>#REF!</v>
      </c>
      <c r="AL365" t="e">
        <f>+AK365*AG365</f>
        <v>#REF!</v>
      </c>
      <c r="AM365" s="51" t="e">
        <f>+IF(OR(#REF!="A",#REF!="B",#REF!="C",O365="A",O365="B",O365="C"),_xlfn.CEILING.PRECISE(#REF!*0.7,Z365),"0")</f>
        <v>#REF!</v>
      </c>
      <c r="AN365" s="48" t="e">
        <f>+AM365*AG365</f>
        <v>#REF!</v>
      </c>
      <c r="AO365" s="44" t="e">
        <f>+IF(OR(#REF!="A",#REF!="B",#REF!="C",O365="A",O365="B",O365="C"),_xlfn.CEILING.PRECISE(#REF!*1,Z365),"0")</f>
        <v>#REF!</v>
      </c>
      <c r="AP365" s="48" t="e">
        <f>+AO365*$AG365</f>
        <v>#REF!</v>
      </c>
      <c r="AQ365" s="48" t="e">
        <f>+IF(OR(#REF!="A",#REF!="B",#REF!="C",O365="A",O365="B",O365="C"),_xlfn.CEILING.PRECISE(#REF!*1.33,Z365),"0")</f>
        <v>#REF!</v>
      </c>
      <c r="AR365" s="48" t="e">
        <f>+AQ365*$AG365</f>
        <v>#REF!</v>
      </c>
      <c r="AS365" s="48" t="e">
        <f>+#REF!*AG365</f>
        <v>#REF!</v>
      </c>
      <c r="AT365" s="58">
        <v>20</v>
      </c>
      <c r="AU365" s="52" t="e">
        <f>+AT365*#REF!</f>
        <v>#REF!</v>
      </c>
      <c r="AV365" s="52">
        <f>+AT365*M365</f>
        <v>2013.3333333333335</v>
      </c>
      <c r="AW365" t="b">
        <f>+P365&gt;=T365</f>
        <v>1</v>
      </c>
      <c r="AX365" s="78">
        <f>X365*AB365</f>
        <v>0</v>
      </c>
    </row>
    <row r="366" spans="1:50" ht="12.75" customHeight="1" x14ac:dyDescent="0.2">
      <c r="B366" s="79">
        <v>111456</v>
      </c>
      <c r="C366" s="1"/>
      <c r="D366" s="32" t="s">
        <v>480</v>
      </c>
      <c r="E366" s="47" t="s">
        <v>561</v>
      </c>
      <c r="F366" s="3">
        <v>0</v>
      </c>
      <c r="G366" s="3">
        <v>0</v>
      </c>
      <c r="H366" s="3">
        <v>2</v>
      </c>
      <c r="I366" s="3">
        <v>24</v>
      </c>
      <c r="J366" s="3">
        <f>VLOOKUP(B366,'Vta + Mov 80'!$A$3:$B$703,2,FALSE)</f>
        <v>144</v>
      </c>
      <c r="K366" s="3">
        <v>0</v>
      </c>
      <c r="L366" s="3">
        <f>VLOOKUP(B366,'Vta + Mov 80'!$A$3:$D$703,4,FALSE)</f>
        <v>0</v>
      </c>
      <c r="M366" s="7">
        <f>+AVERAGE(F366:K366)</f>
        <v>28.333333333333332</v>
      </c>
      <c r="N366" s="62">
        <f>+COUNTIF(F366:K366,"&gt;0")</f>
        <v>3</v>
      </c>
      <c r="O366" s="62" t="str">
        <f>+IF(N366&gt;=6,"A",IF(N366&gt;=5,"B",IF(N366&gt;=4,"C","F")))</f>
        <v>F</v>
      </c>
      <c r="P366" s="7">
        <v>144</v>
      </c>
      <c r="Q366" s="2">
        <v>0</v>
      </c>
      <c r="R366" s="2">
        <v>0</v>
      </c>
      <c r="S366" s="2">
        <v>84</v>
      </c>
      <c r="T366" s="2">
        <f>+IF(S366&gt;R366,S366,R366)</f>
        <v>84</v>
      </c>
      <c r="U366" s="2" t="e">
        <f>+((P366-T366)/#REF!)*30</f>
        <v>#REF!</v>
      </c>
      <c r="V366" s="2" t="e">
        <f>+((P366-T366+Q366)/#REF!)*30</f>
        <v>#REF!</v>
      </c>
      <c r="W366" s="2">
        <v>0</v>
      </c>
      <c r="X366" s="9"/>
      <c r="Y366" s="11">
        <f>+((P366-T366+Q366+X366)/M366)*30</f>
        <v>63.529411764705884</v>
      </c>
      <c r="Z366" s="5" t="e">
        <v>#N/A</v>
      </c>
      <c r="AA366" s="46"/>
      <c r="AB366" s="74">
        <f>VLOOKUP(B366,[2]Hoja1!$A$2:$C$9041,3,FALSE)</f>
        <v>14.3500003814697</v>
      </c>
      <c r="AC366" s="76" t="e">
        <f>VLOOKUP(B366,'[3]listado de producto'!$A$7:$F$7046,6,FALSE)</f>
        <v>#N/A</v>
      </c>
      <c r="AG366" s="58">
        <v>29.82</v>
      </c>
      <c r="AH366" s="48">
        <f>+P366*AG366</f>
        <v>4294.08</v>
      </c>
      <c r="AI366" s="48" t="e">
        <f>+AG366*#REF!</f>
        <v>#REF!</v>
      </c>
      <c r="AK366" s="44" t="e">
        <f>+IF(OR(#REF!="A",#REF!="B",#REF!="C",O366="A",O366="B",O366="C"),_xlfn.CEILING.PRECISE(#REF!*0.5,Z366),"0")</f>
        <v>#REF!</v>
      </c>
      <c r="AL366" t="e">
        <f>+AK366*AG366</f>
        <v>#REF!</v>
      </c>
      <c r="AM366" s="51" t="e">
        <f>+IF(OR(#REF!="A",#REF!="B",#REF!="C",O366="A",O366="B",O366="C"),_xlfn.CEILING.PRECISE(#REF!*0.7,Z366),"0")</f>
        <v>#REF!</v>
      </c>
      <c r="AN366" s="48" t="e">
        <f>+AM366*AG366</f>
        <v>#REF!</v>
      </c>
      <c r="AO366" s="44" t="e">
        <f>+IF(OR(#REF!="A",#REF!="B",#REF!="C",O366="A",O366="B",O366="C"),_xlfn.CEILING.PRECISE(#REF!*1,Z366),"0")</f>
        <v>#REF!</v>
      </c>
      <c r="AP366" s="48" t="e">
        <f>+AO366*$AG366</f>
        <v>#REF!</v>
      </c>
      <c r="AQ366" s="48" t="e">
        <f>+IF(OR(#REF!="A",#REF!="B",#REF!="C",O366="A",O366="B",O366="C"),_xlfn.CEILING.PRECISE(#REF!*1.33,Z366),"0")</f>
        <v>#REF!</v>
      </c>
      <c r="AR366" s="48" t="e">
        <f>+AQ366*$AG366</f>
        <v>#REF!</v>
      </c>
      <c r="AS366" s="48" t="e">
        <f>+#REF!*AG366</f>
        <v>#REF!</v>
      </c>
      <c r="AU366" s="52" t="e">
        <f>+AT366*#REF!</f>
        <v>#REF!</v>
      </c>
      <c r="AV366" s="52">
        <f>+AT366*M366</f>
        <v>0</v>
      </c>
      <c r="AW366" t="b">
        <f>+P366&gt;=T366</f>
        <v>1</v>
      </c>
    </row>
    <row r="367" spans="1:50" ht="12.75" customHeight="1" x14ac:dyDescent="0.2">
      <c r="A367" s="53"/>
      <c r="B367" s="79">
        <v>6804</v>
      </c>
      <c r="C367" s="1"/>
      <c r="D367" s="32" t="s">
        <v>327</v>
      </c>
      <c r="E367" s="47" t="str">
        <f>VLOOKUP(B367,[1]Análisis!$B$3:$F$2141,5,FALSE)</f>
        <v>Key</v>
      </c>
      <c r="F367" s="3">
        <v>11</v>
      </c>
      <c r="G367" s="3">
        <v>8</v>
      </c>
      <c r="H367" s="3">
        <v>0</v>
      </c>
      <c r="I367" s="3">
        <v>3</v>
      </c>
      <c r="J367" s="3">
        <f>VLOOKUP(B367,'Vta + Mov 80'!$A$3:$B$703,2,FALSE)</f>
        <v>0</v>
      </c>
      <c r="K367" s="3">
        <v>0</v>
      </c>
      <c r="L367" s="3">
        <f>VLOOKUP(B367,'Vta + Mov 80'!$A$3:$D$703,4,FALSE)</f>
        <v>0</v>
      </c>
      <c r="M367" s="7">
        <f>+AVERAGE(F367:K367)</f>
        <v>3.6666666666666665</v>
      </c>
      <c r="N367" s="62">
        <f>+COUNTIF(F367:K367,"&gt;0")</f>
        <v>3</v>
      </c>
      <c r="O367" s="62" t="str">
        <f>+IF(N367&gt;=6,"A",IF(N367&gt;=5,"B",IF(N367&gt;=4,"C","F")))</f>
        <v>F</v>
      </c>
      <c r="P367" s="7">
        <v>8</v>
      </c>
      <c r="Q367" s="2">
        <v>0</v>
      </c>
      <c r="R367" s="2">
        <v>0</v>
      </c>
      <c r="S367" s="2">
        <v>0</v>
      </c>
      <c r="T367" s="2">
        <f>+IF(S367&gt;R367,S367,R367)</f>
        <v>0</v>
      </c>
      <c r="U367" s="2" t="e">
        <f>+((P367-T367)/#REF!)*30</f>
        <v>#REF!</v>
      </c>
      <c r="V367" s="2" t="e">
        <f>+((P367-T367+Q367)/#REF!)*30</f>
        <v>#REF!</v>
      </c>
      <c r="W367" s="2">
        <v>0</v>
      </c>
      <c r="X367" s="9"/>
      <c r="Y367" s="11">
        <f>+((P367-T367+Q367+X367)/M367)*30</f>
        <v>65.454545454545467</v>
      </c>
      <c r="Z367" s="5">
        <v>1</v>
      </c>
      <c r="AA367" s="46"/>
      <c r="AB367" s="74">
        <f>VLOOKUP(B367,[2]Hoja1!$A$2:$C$9041,3,FALSE)</f>
        <v>552.27</v>
      </c>
      <c r="AC367" s="76">
        <f>VLOOKUP(B367,'[3]listado de producto'!$A$7:$F$7046,6,FALSE)</f>
        <v>8</v>
      </c>
      <c r="AG367" s="58">
        <v>14.2475</v>
      </c>
      <c r="AH367" s="48">
        <f>+P367*AG367</f>
        <v>113.98</v>
      </c>
      <c r="AI367" s="48" t="e">
        <f>+AG367*#REF!</f>
        <v>#REF!</v>
      </c>
      <c r="AK367" s="44" t="e">
        <f>+IF(OR(#REF!="A",#REF!="B",#REF!="C",O367="A",O367="B",O367="C"),_xlfn.CEILING.PRECISE(#REF!*0.5,Z367),"0")</f>
        <v>#REF!</v>
      </c>
      <c r="AL367" t="e">
        <f>+AK367*AG367</f>
        <v>#REF!</v>
      </c>
      <c r="AM367" s="51" t="e">
        <f>+IF(OR(#REF!="A",#REF!="B",#REF!="C",O367="A",O367="B",O367="C"),_xlfn.CEILING.PRECISE(#REF!*0.7,Z367),"0")</f>
        <v>#REF!</v>
      </c>
      <c r="AN367" s="48" t="e">
        <f>+AM367*AG367</f>
        <v>#REF!</v>
      </c>
      <c r="AO367" s="44" t="e">
        <f>+IF(OR(#REF!="A",#REF!="B",#REF!="C",O367="A",O367="B",O367="C"),_xlfn.CEILING.PRECISE(#REF!*1,Z367),"0")</f>
        <v>#REF!</v>
      </c>
      <c r="AP367" s="48" t="e">
        <f>+AO367*$AG367</f>
        <v>#REF!</v>
      </c>
      <c r="AQ367" s="48" t="e">
        <f>+IF(OR(#REF!="A",#REF!="B",#REF!="C",O367="A",O367="B",O367="C"),_xlfn.CEILING.PRECISE(#REF!*1.33,Z367),"0")</f>
        <v>#REF!</v>
      </c>
      <c r="AR367" s="48" t="e">
        <f>+AQ367*$AG367</f>
        <v>#REF!</v>
      </c>
      <c r="AS367" s="48" t="e">
        <f>+#REF!*AG367</f>
        <v>#REF!</v>
      </c>
      <c r="AU367" s="52"/>
      <c r="AV367" s="52"/>
      <c r="AW367" t="b">
        <f>+P367&gt;=T367</f>
        <v>1</v>
      </c>
    </row>
    <row r="368" spans="1:50" ht="12.75" customHeight="1" x14ac:dyDescent="0.2">
      <c r="B368" s="79">
        <v>4819</v>
      </c>
      <c r="C368" s="1"/>
      <c r="D368" s="32" t="s">
        <v>226</v>
      </c>
      <c r="E368" s="47" t="str">
        <f>VLOOKUP(B368,[1]Análisis!$B$3:$F$2141,5,FALSE)</f>
        <v>Key</v>
      </c>
      <c r="F368" s="3">
        <v>0</v>
      </c>
      <c r="G368" s="3">
        <v>0</v>
      </c>
      <c r="H368" s="3">
        <v>4</v>
      </c>
      <c r="I368" s="3">
        <v>0</v>
      </c>
      <c r="J368" s="3">
        <f>VLOOKUP(B368,'Vta + Mov 80'!$A$3:$B$703,2,FALSE)</f>
        <v>10</v>
      </c>
      <c r="K368" s="3">
        <v>12</v>
      </c>
      <c r="L368" s="3">
        <f>VLOOKUP(B368,'Vta + Mov 80'!$A$3:$D$703,4,FALSE)</f>
        <v>0</v>
      </c>
      <c r="M368" s="7">
        <f>+AVERAGE(F368:K368)</f>
        <v>4.333333333333333</v>
      </c>
      <c r="N368" s="62">
        <f>+COUNTIF(F368:K368,"&gt;0")</f>
        <v>3</v>
      </c>
      <c r="O368" s="62" t="str">
        <f>+IF(N368&gt;=6,"A",IF(N368&gt;=5,"B",IF(N368&gt;=4,"C","F")))</f>
        <v>F</v>
      </c>
      <c r="P368" s="7">
        <v>10</v>
      </c>
      <c r="Q368" s="2">
        <v>0</v>
      </c>
      <c r="R368" s="2">
        <v>0</v>
      </c>
      <c r="S368" s="2">
        <v>0</v>
      </c>
      <c r="T368" s="2">
        <f>+IF(S368&gt;R368,S368,R368)</f>
        <v>0</v>
      </c>
      <c r="U368" s="2" t="e">
        <f>+((P368-T368)/#REF!)*30</f>
        <v>#REF!</v>
      </c>
      <c r="V368" s="2" t="e">
        <f>+((P368-T368+Q368)/#REF!)*30</f>
        <v>#REF!</v>
      </c>
      <c r="W368" s="2">
        <v>0</v>
      </c>
      <c r="X368" s="9"/>
      <c r="Y368" s="11">
        <f>+((P368-T368+Q368+X368)/M368)*30</f>
        <v>69.230769230769241</v>
      </c>
      <c r="Z368" s="5">
        <v>12</v>
      </c>
      <c r="AA368" s="86"/>
      <c r="AB368" s="74">
        <f>VLOOKUP(B368,[2]Hoja1!$A$2:$C$9041,3,FALSE)</f>
        <v>126.03</v>
      </c>
      <c r="AC368" s="76">
        <f>VLOOKUP(B368,'[3]listado de producto'!$A$7:$F$7046,6,FALSE)</f>
        <v>8</v>
      </c>
      <c r="AG368" s="58">
        <v>2600</v>
      </c>
      <c r="AH368" s="48">
        <f>+P368*AG368</f>
        <v>26000</v>
      </c>
      <c r="AI368" s="48" t="e">
        <f>+AG368*#REF!</f>
        <v>#REF!</v>
      </c>
      <c r="AK368" s="44" t="e">
        <f>+IF(OR(#REF!="A",#REF!="B",#REF!="C",O368="A",O368="B",O368="C"),_xlfn.CEILING.PRECISE(#REF!*0.5,Z368),"0")</f>
        <v>#REF!</v>
      </c>
      <c r="AL368" t="e">
        <f>+AK368*AG368</f>
        <v>#REF!</v>
      </c>
      <c r="AM368" s="51" t="e">
        <f>+IF(OR(#REF!="A",#REF!="B",#REF!="C",O368="A",O368="B",O368="C"),_xlfn.CEILING.PRECISE(#REF!*0.7,Z368),"0")</f>
        <v>#REF!</v>
      </c>
      <c r="AN368" s="48" t="e">
        <f>+AM368*AG368</f>
        <v>#REF!</v>
      </c>
      <c r="AO368" s="44" t="e">
        <f>+IF(OR(#REF!="A",#REF!="B",#REF!="C",O368="A",O368="B",O368="C"),_xlfn.CEILING.PRECISE(#REF!*1,Z368),"0")</f>
        <v>#REF!</v>
      </c>
      <c r="AP368" s="48" t="e">
        <f>+AO368*$AG368</f>
        <v>#REF!</v>
      </c>
      <c r="AQ368" s="48" t="e">
        <f>+IF(OR(#REF!="A",#REF!="B",#REF!="C",O368="A",O368="B",O368="C"),_xlfn.CEILING.PRECISE(#REF!*1.33,Z368),"0")</f>
        <v>#REF!</v>
      </c>
      <c r="AR368" s="48" t="e">
        <f>+AQ368*$AG368</f>
        <v>#REF!</v>
      </c>
      <c r="AS368" s="48" t="e">
        <f>+#REF!*AG368</f>
        <v>#REF!</v>
      </c>
    </row>
    <row r="369" spans="1:50" ht="12.75" customHeight="1" x14ac:dyDescent="0.2">
      <c r="B369" s="79">
        <v>111617</v>
      </c>
      <c r="C369" s="1"/>
      <c r="D369" s="32" t="s">
        <v>662</v>
      </c>
      <c r="E369" s="47" t="s">
        <v>561</v>
      </c>
      <c r="F369" s="3">
        <v>28</v>
      </c>
      <c r="G369" s="3">
        <v>5</v>
      </c>
      <c r="H369" s="3">
        <v>15</v>
      </c>
      <c r="I369" s="3">
        <v>0</v>
      </c>
      <c r="J369" s="3">
        <f>VLOOKUP(B369,'Vta + Mov 80'!$A$3:$B$703,2,FALSE)</f>
        <v>0</v>
      </c>
      <c r="K369" s="3">
        <v>0</v>
      </c>
      <c r="L369" s="3">
        <f>VLOOKUP(B369,'Vta + Mov 80'!$A$3:$D$703,4,FALSE)</f>
        <v>0</v>
      </c>
      <c r="M369" s="7">
        <f>+AVERAGE(F369:K369)</f>
        <v>8</v>
      </c>
      <c r="N369" s="62">
        <f>+COUNTIF(F369:K369,"&gt;0")</f>
        <v>3</v>
      </c>
      <c r="O369" s="62" t="str">
        <f>+IF(N369&gt;=6,"A",IF(N369&gt;=5,"B",IF(N369&gt;=4,"C","F")))</f>
        <v>F</v>
      </c>
      <c r="P369" s="7">
        <v>19</v>
      </c>
      <c r="Q369" s="2">
        <v>0</v>
      </c>
      <c r="R369" s="2">
        <v>0</v>
      </c>
      <c r="S369" s="2">
        <v>0</v>
      </c>
      <c r="T369" s="2">
        <f>+IF(S369&gt;R369,S369,R369)</f>
        <v>0</v>
      </c>
      <c r="U369" s="2" t="e">
        <f>+((P369-T369)/#REF!)*30</f>
        <v>#REF!</v>
      </c>
      <c r="V369" s="2" t="e">
        <f>+((P369-T369+Q369)/#REF!)*30</f>
        <v>#REF!</v>
      </c>
      <c r="W369" s="2">
        <v>0</v>
      </c>
      <c r="X369" s="9"/>
      <c r="Y369" s="11">
        <f>+((P369-T369+Q369+X369)/M369)*30</f>
        <v>71.25</v>
      </c>
      <c r="Z369" s="5" t="e">
        <v>#N/A</v>
      </c>
      <c r="AA369" s="46"/>
      <c r="AB369" s="74">
        <f>VLOOKUP(B369,[2]Hoja1!$A$2:$C$9041,3,FALSE)</f>
        <v>3.9</v>
      </c>
      <c r="AC369" s="76" t="e">
        <f>VLOOKUP(B369,'[3]listado de producto'!$A$7:$F$7046,6,FALSE)</f>
        <v>#N/A</v>
      </c>
      <c r="AG369" s="58">
        <v>6.9299998283386204</v>
      </c>
      <c r="AH369" s="48">
        <f>+P369*AG369</f>
        <v>131.66999673843378</v>
      </c>
      <c r="AI369" s="48" t="e">
        <f>+AG369*#REF!</f>
        <v>#REF!</v>
      </c>
      <c r="AK369" s="44" t="e">
        <f>+IF(OR(#REF!="A",#REF!="B",#REF!="C",O369="A",O369="B",O369="C"),_xlfn.CEILING.PRECISE(#REF!*0.5,Z369),"0")</f>
        <v>#REF!</v>
      </c>
      <c r="AL369" t="e">
        <f>+AK369*AG369</f>
        <v>#REF!</v>
      </c>
      <c r="AM369" s="51" t="e">
        <f>+IF(OR(#REF!="A",#REF!="B",#REF!="C",O369="A",O369="B",O369="C"),_xlfn.CEILING.PRECISE(#REF!*0.7,Z369),"0")</f>
        <v>#REF!</v>
      </c>
      <c r="AN369" s="48" t="e">
        <f>+AM369*AG369</f>
        <v>#REF!</v>
      </c>
      <c r="AO369" s="44" t="e">
        <f>+IF(OR(#REF!="A",#REF!="B",#REF!="C",O369="A",O369="B",O369="C"),_xlfn.CEILING.PRECISE(#REF!*1,Z369),"0")</f>
        <v>#REF!</v>
      </c>
      <c r="AP369" s="48" t="e">
        <f>+AO369*$AG369</f>
        <v>#REF!</v>
      </c>
      <c r="AQ369" s="48" t="e">
        <f>+IF(OR(#REF!="A",#REF!="B",#REF!="C",O369="A",O369="B",O369="C"),_xlfn.CEILING.PRECISE(#REF!*1.33,Z369),"0")</f>
        <v>#REF!</v>
      </c>
      <c r="AR369" s="48" t="e">
        <f>+AQ369*$AG369</f>
        <v>#REF!</v>
      </c>
      <c r="AS369" s="48" t="e">
        <f>+#REF!*AG369</f>
        <v>#REF!</v>
      </c>
      <c r="AU369" s="52"/>
      <c r="AV369" s="52"/>
    </row>
    <row r="370" spans="1:50" ht="12.75" customHeight="1" x14ac:dyDescent="0.2">
      <c r="B370" s="79">
        <v>4985</v>
      </c>
      <c r="C370" s="1"/>
      <c r="D370" s="32" t="s">
        <v>657</v>
      </c>
      <c r="E370" s="47" t="str">
        <f>VLOOKUP(B370,[1]Análisis!$B$3:$F$2141,5,FALSE)</f>
        <v>Key</v>
      </c>
      <c r="F370" s="3">
        <v>0</v>
      </c>
      <c r="G370" s="3">
        <v>0</v>
      </c>
      <c r="H370" s="3">
        <v>10</v>
      </c>
      <c r="I370" s="3">
        <v>0</v>
      </c>
      <c r="J370" s="3">
        <f>VLOOKUP(B370,'Vta + Mov 80'!$A$3:$B$703,2,FALSE)</f>
        <v>10</v>
      </c>
      <c r="K370" s="3">
        <v>0</v>
      </c>
      <c r="L370" s="3">
        <f>VLOOKUP(B370,'Vta + Mov 80'!$A$3:$D$703,4,FALSE)</f>
        <v>0</v>
      </c>
      <c r="M370" s="7">
        <f>+AVERAGE(F370:K370)</f>
        <v>3.3333333333333335</v>
      </c>
      <c r="N370" s="62">
        <f>+COUNTIF(F370:K370,"&gt;0")</f>
        <v>2</v>
      </c>
      <c r="O370" s="62" t="str">
        <f>+IF(N370&gt;=6,"A",IF(N370&gt;=5,"B",IF(N370&gt;=4,"C","F")))</f>
        <v>F</v>
      </c>
      <c r="P370" s="7">
        <v>8</v>
      </c>
      <c r="Q370" s="2">
        <v>0</v>
      </c>
      <c r="R370" s="2">
        <v>0</v>
      </c>
      <c r="S370" s="2">
        <v>0</v>
      </c>
      <c r="T370" s="2">
        <f>+IF(S370&gt;R370,S370,R370)</f>
        <v>0</v>
      </c>
      <c r="U370" s="2" t="e">
        <f>+((P370-T370)/#REF!)*30</f>
        <v>#REF!</v>
      </c>
      <c r="V370" s="2" t="e">
        <f>+((P370-T370+Q370)/#REF!)*30</f>
        <v>#REF!</v>
      </c>
      <c r="W370" s="2">
        <v>0</v>
      </c>
      <c r="X370" s="9"/>
      <c r="Y370" s="11">
        <f>+((P370-T370+Q370+X370)/M370)*30</f>
        <v>72</v>
      </c>
      <c r="Z370" s="5">
        <v>24</v>
      </c>
      <c r="AA370" s="46"/>
      <c r="AB370" s="74">
        <f>VLOOKUP(B370,[2]Hoja1!$A$2:$C$9041,3,FALSE)</f>
        <v>22.23</v>
      </c>
      <c r="AC370" s="76">
        <f>VLOOKUP(B370,'[3]listado de producto'!$A$7:$F$7046,6,FALSE)</f>
        <v>21</v>
      </c>
      <c r="AG370" s="58">
        <v>379.95001220703102</v>
      </c>
      <c r="AH370" s="48">
        <f>+P370*AG370</f>
        <v>3039.6000976562482</v>
      </c>
      <c r="AI370" s="48" t="e">
        <f>+AG370*#REF!</f>
        <v>#REF!</v>
      </c>
      <c r="AK370" s="44" t="e">
        <f>+IF(OR(#REF!="A",#REF!="B",#REF!="C",O370="A",O370="B",O370="C"),_xlfn.CEILING.PRECISE(#REF!*0.5,Z370),"0")</f>
        <v>#REF!</v>
      </c>
      <c r="AL370" t="e">
        <f>+AK370*AG370</f>
        <v>#REF!</v>
      </c>
      <c r="AM370" s="51" t="e">
        <f>+IF(OR(#REF!="A",#REF!="B",#REF!="C",O370="A",O370="B",O370="C"),_xlfn.CEILING.PRECISE(#REF!*0.7,Z370),"0")</f>
        <v>#REF!</v>
      </c>
      <c r="AN370" s="48" t="e">
        <f>+AM370*AG370</f>
        <v>#REF!</v>
      </c>
      <c r="AO370" s="44" t="e">
        <f>+IF(OR(#REF!="A",#REF!="B",#REF!="C",O370="A",O370="B",O370="C"),_xlfn.CEILING.PRECISE(#REF!*1,Z370),"0")</f>
        <v>#REF!</v>
      </c>
      <c r="AP370" s="48" t="e">
        <f>+AO370*$AG370</f>
        <v>#REF!</v>
      </c>
      <c r="AQ370" s="48" t="e">
        <f>+IF(OR(#REF!="A",#REF!="B",#REF!="C",O370="A",O370="B",O370="C"),_xlfn.CEILING.PRECISE(#REF!*1.33,Z370),"0")</f>
        <v>#REF!</v>
      </c>
      <c r="AR370" s="48" t="e">
        <f>+AQ370*$AG370</f>
        <v>#REF!</v>
      </c>
      <c r="AS370" s="48" t="e">
        <f>+#REF!*AG370</f>
        <v>#REF!</v>
      </c>
      <c r="AU370" s="52"/>
      <c r="AV370" s="52"/>
      <c r="AW370" t="b">
        <f>+P370&gt;=T370</f>
        <v>1</v>
      </c>
    </row>
    <row r="371" spans="1:50" ht="12.75" customHeight="1" x14ac:dyDescent="0.2">
      <c r="B371" s="79">
        <v>999008962</v>
      </c>
      <c r="C371" s="1"/>
      <c r="D371" s="32" t="s">
        <v>538</v>
      </c>
      <c r="E371" s="47" t="s">
        <v>624</v>
      </c>
      <c r="F371" s="3">
        <v>0</v>
      </c>
      <c r="G371" s="3">
        <v>5</v>
      </c>
      <c r="H371" s="3">
        <v>0</v>
      </c>
      <c r="I371" s="3">
        <v>0</v>
      </c>
      <c r="J371" s="3">
        <f>VLOOKUP(B371,'Vta + Mov 80'!$A$3:$B$703,2,FALSE)</f>
        <v>0</v>
      </c>
      <c r="K371" s="3">
        <v>5</v>
      </c>
      <c r="L371" s="3">
        <f>VLOOKUP(B371,'Vta + Mov 80'!$A$3:$D$703,4,FALSE)</f>
        <v>-1</v>
      </c>
      <c r="M371" s="7">
        <f>+AVERAGE(F371:K371)</f>
        <v>1.6666666666666667</v>
      </c>
      <c r="N371" s="62">
        <f>+COUNTIF(F371:K371,"&gt;0")</f>
        <v>2</v>
      </c>
      <c r="O371" s="62" t="str">
        <f>+IF(N371&gt;=6,"A",IF(N371&gt;=5,"B",IF(N371&gt;=4,"C","F")))</f>
        <v>F</v>
      </c>
      <c r="P371" s="7">
        <v>4</v>
      </c>
      <c r="Q371" s="2">
        <v>0</v>
      </c>
      <c r="R371" s="2">
        <v>0</v>
      </c>
      <c r="S371" s="2">
        <v>0</v>
      </c>
      <c r="T371" s="2">
        <f>+IF(S371&gt;R371,S371,R371)</f>
        <v>0</v>
      </c>
      <c r="U371" s="2" t="e">
        <f>+((P371-T371)/#REF!)*30</f>
        <v>#REF!</v>
      </c>
      <c r="V371" s="2" t="e">
        <f>+((P371-T371+Q371)/#REF!)*30</f>
        <v>#REF!</v>
      </c>
      <c r="W371" s="2">
        <v>0</v>
      </c>
      <c r="X371" s="9"/>
      <c r="Y371" s="11">
        <f>+((P371-T371+Q371+X371)/M371)*30</f>
        <v>72</v>
      </c>
      <c r="Z371" s="5" t="e">
        <v>#N/A</v>
      </c>
      <c r="AA371" s="46"/>
      <c r="AB371" s="74">
        <f>VLOOKUP(B371,[2]Hoja1!$A$2:$C$9041,3,FALSE)</f>
        <v>1</v>
      </c>
      <c r="AC371" s="76" t="e">
        <f>VLOOKUP(B371,'[3]listado de producto'!$A$7:$F$7046,6,FALSE)</f>
        <v>#N/A</v>
      </c>
      <c r="AG371" s="58">
        <v>41.590000152587898</v>
      </c>
      <c r="AH371" s="48">
        <f>+P371*AG371</f>
        <v>166.36000061035159</v>
      </c>
      <c r="AI371" s="48" t="e">
        <f>+AG371*#REF!</f>
        <v>#REF!</v>
      </c>
      <c r="AK371" s="44" t="e">
        <f>+IF(OR(#REF!="A",#REF!="B",#REF!="C",O371="A",O371="B",O371="C"),_xlfn.CEILING.PRECISE(#REF!*0.5,Z371),"0")</f>
        <v>#REF!</v>
      </c>
      <c r="AL371" t="e">
        <f>+AK371*AG371</f>
        <v>#REF!</v>
      </c>
      <c r="AM371" s="51" t="e">
        <f>+IF(OR(#REF!="A",#REF!="B",#REF!="C",O371="A",O371="B",O371="C"),_xlfn.CEILING.PRECISE(#REF!*0.7,Z371),"0")</f>
        <v>#REF!</v>
      </c>
      <c r="AN371" s="48" t="e">
        <f>+AM371*AG371</f>
        <v>#REF!</v>
      </c>
      <c r="AO371" s="44" t="e">
        <f>+IF(OR(#REF!="A",#REF!="B",#REF!="C",O371="A",O371="B",O371="C"),_xlfn.CEILING.PRECISE(#REF!*1,Z371),"0")</f>
        <v>#REF!</v>
      </c>
      <c r="AP371" s="48" t="e">
        <f>+AO371*$AG371</f>
        <v>#REF!</v>
      </c>
      <c r="AQ371" s="48" t="e">
        <f>+IF(OR(#REF!="A",#REF!="B",#REF!="C",O371="A",O371="B",O371="C"),_xlfn.CEILING.PRECISE(#REF!*1.33,Z371),"0")</f>
        <v>#REF!</v>
      </c>
      <c r="AR371" s="48" t="e">
        <f>+AQ371*$AG371</f>
        <v>#REF!</v>
      </c>
      <c r="AS371" s="48" t="e">
        <f>+#REF!*AG371</f>
        <v>#REF!</v>
      </c>
      <c r="AU371" s="52" t="e">
        <f>+AT371*#REF!</f>
        <v>#REF!</v>
      </c>
      <c r="AV371" s="52">
        <f>+AT371*M371</f>
        <v>0</v>
      </c>
      <c r="AW371" t="b">
        <f>+P371&gt;=T371</f>
        <v>1</v>
      </c>
    </row>
    <row r="372" spans="1:50" ht="12.75" customHeight="1" x14ac:dyDescent="0.2">
      <c r="B372" s="79">
        <v>110610</v>
      </c>
      <c r="C372" s="1"/>
      <c r="D372" s="32" t="s">
        <v>427</v>
      </c>
      <c r="E372" s="47" t="s">
        <v>561</v>
      </c>
      <c r="F372" s="3">
        <v>6</v>
      </c>
      <c r="G372" s="3">
        <v>0</v>
      </c>
      <c r="H372" s="3">
        <v>10</v>
      </c>
      <c r="I372" s="3">
        <v>1</v>
      </c>
      <c r="J372" s="3">
        <f>VLOOKUP(B372,'Vta + Mov 80'!$A$3:$B$703,2,FALSE)</f>
        <v>4</v>
      </c>
      <c r="K372" s="3">
        <v>0</v>
      </c>
      <c r="L372" s="3">
        <f>VLOOKUP(B372,'Vta + Mov 80'!$A$3:$D$703,4,FALSE)</f>
        <v>0</v>
      </c>
      <c r="M372" s="7">
        <f>+AVERAGE(F372:K372)</f>
        <v>3.5</v>
      </c>
      <c r="N372" s="62">
        <f>+COUNTIF(F372:K372,"&gt;0")</f>
        <v>4</v>
      </c>
      <c r="O372" s="62" t="str">
        <f>+IF(N372&gt;=6,"A",IF(N372&gt;=5,"B",IF(N372&gt;=4,"C","F")))</f>
        <v>C</v>
      </c>
      <c r="P372" s="7">
        <v>0</v>
      </c>
      <c r="Q372" s="2">
        <v>0</v>
      </c>
      <c r="R372" s="2">
        <v>0</v>
      </c>
      <c r="S372" s="2">
        <v>4</v>
      </c>
      <c r="T372" s="2">
        <f>+IF(S372&gt;R372,S372,R372)</f>
        <v>4</v>
      </c>
      <c r="U372" s="2" t="e">
        <f>+((P372-T372)/#REF!)*30</f>
        <v>#REF!</v>
      </c>
      <c r="V372" s="2" t="e">
        <f>+((P372-T372+Q372)/#REF!)*30</f>
        <v>#REF!</v>
      </c>
      <c r="W372" s="2">
        <v>-4</v>
      </c>
      <c r="X372" s="14"/>
      <c r="Y372" s="11">
        <f>+((P372-T372+Q372+X372)/M372)*30</f>
        <v>-34.285714285714285</v>
      </c>
      <c r="Z372" s="5" t="e">
        <v>#N/A</v>
      </c>
      <c r="AA372" s="46"/>
      <c r="AB372" s="74">
        <f>VLOOKUP(B372,[2]Hoja1!$A$2:$C$9041,3,FALSE)</f>
        <v>131.69999694824199</v>
      </c>
      <c r="AC372" s="76" t="e">
        <f>VLOOKUP(B372,'[3]listado de producto'!$A$7:$F$7046,6,FALSE)</f>
        <v>#N/A</v>
      </c>
      <c r="AG372" s="58">
        <v>344.99</v>
      </c>
      <c r="AH372" s="48">
        <f>+P372*AG372</f>
        <v>0</v>
      </c>
      <c r="AI372" s="48" t="e">
        <f>+AG372*#REF!</f>
        <v>#REF!</v>
      </c>
      <c r="AK372" s="44" t="e">
        <f>+IF(OR(#REF!="A",#REF!="B",#REF!="C",O372="A",O372="B",O372="C"),_xlfn.CEILING.PRECISE(#REF!*0.5,Z372),"0")</f>
        <v>#REF!</v>
      </c>
      <c r="AL372" t="e">
        <f>+AK372*AG372</f>
        <v>#REF!</v>
      </c>
      <c r="AM372" s="51" t="e">
        <f>+IF(OR(#REF!="A",#REF!="B",#REF!="C",O372="A",O372="B",O372="C"),_xlfn.CEILING.PRECISE(#REF!*0.7,Z372),"0")</f>
        <v>#REF!</v>
      </c>
      <c r="AN372" s="48" t="e">
        <f>+AM372*AG372</f>
        <v>#REF!</v>
      </c>
      <c r="AO372" s="44" t="e">
        <f>+IF(OR(#REF!="A",#REF!="B",#REF!="C",O372="A",O372="B",O372="C"),_xlfn.CEILING.PRECISE(#REF!*1,Z372),"0")</f>
        <v>#REF!</v>
      </c>
      <c r="AP372" s="48" t="e">
        <f>+AO372*$AG372</f>
        <v>#REF!</v>
      </c>
      <c r="AQ372" s="48" t="e">
        <f>+IF(OR(#REF!="A",#REF!="B",#REF!="C",O372="A",O372="B",O372="C"),_xlfn.CEILING.PRECISE(#REF!*1.33,Z372),"0")</f>
        <v>#REF!</v>
      </c>
      <c r="AR372" s="48" t="e">
        <f>+AQ372*$AG372</f>
        <v>#REF!</v>
      </c>
      <c r="AS372" s="48" t="e">
        <f>+#REF!*AG372</f>
        <v>#REF!</v>
      </c>
      <c r="AT372" s="58">
        <v>22.5</v>
      </c>
      <c r="AU372" s="52" t="e">
        <f>+AT372*#REF!</f>
        <v>#REF!</v>
      </c>
      <c r="AV372" s="52">
        <f>+AT372*M372</f>
        <v>78.75</v>
      </c>
      <c r="AW372" t="b">
        <f>+P372&gt;=T372</f>
        <v>0</v>
      </c>
      <c r="AX372" s="78">
        <f>X372*AB372</f>
        <v>0</v>
      </c>
    </row>
    <row r="373" spans="1:50" ht="12.75" customHeight="1" x14ac:dyDescent="0.2">
      <c r="B373" s="79">
        <v>110612</v>
      </c>
      <c r="C373" s="1"/>
      <c r="D373" s="32" t="s">
        <v>428</v>
      </c>
      <c r="E373" s="47" t="s">
        <v>561</v>
      </c>
      <c r="F373" s="3">
        <v>13</v>
      </c>
      <c r="G373" s="3">
        <v>72</v>
      </c>
      <c r="H373" s="3">
        <v>10</v>
      </c>
      <c r="I373" s="3">
        <v>4</v>
      </c>
      <c r="J373" s="3">
        <f>VLOOKUP(B373,'Vta + Mov 80'!$A$3:$B$703,2,FALSE)</f>
        <v>0</v>
      </c>
      <c r="K373" s="3">
        <v>0</v>
      </c>
      <c r="L373" s="3">
        <f>VLOOKUP(B373,'Vta + Mov 80'!$A$3:$D$703,4,FALSE)</f>
        <v>0</v>
      </c>
      <c r="M373" s="7">
        <f>+AVERAGE(F373:K373)</f>
        <v>16.5</v>
      </c>
      <c r="N373" s="62">
        <f>+COUNTIF(F373:K373,"&gt;0")</f>
        <v>4</v>
      </c>
      <c r="O373" s="62" t="str">
        <f>+IF(N373&gt;=6,"A",IF(N373&gt;=5,"B",IF(N373&gt;=4,"C","F")))</f>
        <v>C</v>
      </c>
      <c r="P373" s="7">
        <v>0</v>
      </c>
      <c r="Q373" s="2">
        <v>0</v>
      </c>
      <c r="R373" s="2">
        <v>0</v>
      </c>
      <c r="S373" s="2">
        <v>0</v>
      </c>
      <c r="T373" s="2">
        <f>+IF(S373&gt;R373,S373,R373)</f>
        <v>0</v>
      </c>
      <c r="U373" s="2" t="e">
        <f>+((P373-T373)/#REF!)*30</f>
        <v>#REF!</v>
      </c>
      <c r="V373" s="2" t="e">
        <f>+((P373-T373+Q373)/#REF!)*30</f>
        <v>#REF!</v>
      </c>
      <c r="W373" s="2">
        <v>0</v>
      </c>
      <c r="X373" s="9"/>
      <c r="Y373" s="11">
        <f>+((P373-T373+Q373+X373)/M373)*30</f>
        <v>0</v>
      </c>
      <c r="Z373" s="5" t="e">
        <v>#N/A</v>
      </c>
      <c r="AA373" s="46"/>
      <c r="AB373" s="74">
        <f>VLOOKUP(B373,[2]Hoja1!$A$2:$C$9041,3,FALSE)</f>
        <v>14.960000038146999</v>
      </c>
      <c r="AC373" s="76" t="e">
        <f>VLOOKUP(B373,'[3]listado de producto'!$A$7:$F$7046,6,FALSE)</f>
        <v>#N/A</v>
      </c>
      <c r="AG373" s="58">
        <v>117.57</v>
      </c>
      <c r="AH373" s="48">
        <f>+P373*AG373</f>
        <v>0</v>
      </c>
      <c r="AI373" s="48" t="e">
        <f>+AG373*#REF!</f>
        <v>#REF!</v>
      </c>
      <c r="AK373" s="44" t="e">
        <f>+IF(OR(#REF!="A",#REF!="B",#REF!="C",O373="A",O373="B",O373="C"),_xlfn.CEILING.PRECISE(#REF!*0.5,Z373),"0")</f>
        <v>#REF!</v>
      </c>
      <c r="AL373" t="e">
        <f>+AK373*AG373</f>
        <v>#REF!</v>
      </c>
      <c r="AM373" s="51" t="e">
        <f>+IF(OR(#REF!="A",#REF!="B",#REF!="C",O373="A",O373="B",O373="C"),_xlfn.CEILING.PRECISE(#REF!*0.7,Z373),"0")</f>
        <v>#REF!</v>
      </c>
      <c r="AN373" s="48" t="e">
        <f>+AM373*AG373</f>
        <v>#REF!</v>
      </c>
      <c r="AO373" s="44" t="e">
        <f>+IF(OR(#REF!="A",#REF!="B",#REF!="C",O373="A",O373="B",O373="C"),_xlfn.CEILING.PRECISE(#REF!*1,Z373),"0")</f>
        <v>#REF!</v>
      </c>
      <c r="AP373" s="48" t="e">
        <f>+AO373*$AG373</f>
        <v>#REF!</v>
      </c>
      <c r="AQ373" s="48" t="e">
        <f>+IF(OR(#REF!="A",#REF!="B",#REF!="C",O373="A",O373="B",O373="C"),_xlfn.CEILING.PRECISE(#REF!*1.33,Z373),"0")</f>
        <v>#REF!</v>
      </c>
      <c r="AR373" s="48" t="e">
        <f>+AQ373*$AG373</f>
        <v>#REF!</v>
      </c>
      <c r="AS373" s="48" t="e">
        <f>+#REF!*AG373</f>
        <v>#REF!</v>
      </c>
      <c r="AT373" s="58">
        <v>4.4000000000000004</v>
      </c>
      <c r="AU373" s="52" t="e">
        <f>+AT373*#REF!</f>
        <v>#REF!</v>
      </c>
      <c r="AV373" s="52">
        <f>+AT373*M373</f>
        <v>72.600000000000009</v>
      </c>
      <c r="AW373" t="b">
        <f>+P373&gt;=T373</f>
        <v>1</v>
      </c>
      <c r="AX373" s="78">
        <f>X373*AB373</f>
        <v>0</v>
      </c>
    </row>
    <row r="374" spans="1:50" ht="12.75" customHeight="1" x14ac:dyDescent="0.2">
      <c r="B374" s="79">
        <v>144</v>
      </c>
      <c r="C374" s="1"/>
      <c r="D374" s="32" t="s">
        <v>14</v>
      </c>
      <c r="E374" s="47" t="str">
        <f>VLOOKUP(B374,[1]Análisis!$B$3:$F$2141,5,FALSE)</f>
        <v>Key</v>
      </c>
      <c r="F374" s="3">
        <v>0</v>
      </c>
      <c r="G374" s="3">
        <v>0</v>
      </c>
      <c r="H374" s="3">
        <v>2</v>
      </c>
      <c r="I374" s="3">
        <v>0</v>
      </c>
      <c r="J374" s="3">
        <f>VLOOKUP(B374,'Vta + Mov 80'!$A$3:$B$703,2,FALSE)</f>
        <v>3</v>
      </c>
      <c r="K374" s="3">
        <v>0</v>
      </c>
      <c r="L374" s="3">
        <f>VLOOKUP(B374,'Vta + Mov 80'!$A$3:$D$703,4,FALSE)</f>
        <v>0</v>
      </c>
      <c r="M374" s="7">
        <f>+AVERAGE(F374:K374)</f>
        <v>0.83333333333333337</v>
      </c>
      <c r="N374" s="62">
        <f>+COUNTIF(F374:K374,"&gt;0")</f>
        <v>2</v>
      </c>
      <c r="O374" s="62" t="str">
        <f>+IF(N374&gt;=6,"A",IF(N374&gt;=5,"B",IF(N374&gt;=4,"C","F")))</f>
        <v>F</v>
      </c>
      <c r="P374" s="7">
        <v>2</v>
      </c>
      <c r="Q374" s="2">
        <v>0</v>
      </c>
      <c r="R374" s="2">
        <v>0</v>
      </c>
      <c r="S374" s="2">
        <v>0</v>
      </c>
      <c r="T374" s="2">
        <f>+IF(S374&gt;R374,S374,R374)</f>
        <v>0</v>
      </c>
      <c r="U374" s="2" t="e">
        <f>+((P374-T374)/#REF!)*30</f>
        <v>#REF!</v>
      </c>
      <c r="V374" s="2" t="e">
        <f>+((P374-T374+Q374)/#REF!)*30</f>
        <v>#REF!</v>
      </c>
      <c r="W374" s="2">
        <v>0</v>
      </c>
      <c r="X374" s="9"/>
      <c r="Y374" s="11">
        <f>+((P374-T374+Q374+X374)/M374)*30</f>
        <v>72</v>
      </c>
      <c r="Z374" s="5">
        <v>1</v>
      </c>
      <c r="AA374" s="46"/>
      <c r="AB374" s="74">
        <f>VLOOKUP(B374,[2]Hoja1!$A$2:$C$9041,3,FALSE)</f>
        <v>334.63</v>
      </c>
      <c r="AC374" s="76">
        <f>VLOOKUP(B374,'[3]listado de producto'!$A$7:$F$7046,6,FALSE)</f>
        <v>8</v>
      </c>
      <c r="AE374" t="s">
        <v>569</v>
      </c>
      <c r="AG374" s="58">
        <v>23</v>
      </c>
      <c r="AH374" s="48">
        <f>+P374*AG374</f>
        <v>46</v>
      </c>
      <c r="AI374" s="48" t="e">
        <f>+AG374*#REF!</f>
        <v>#REF!</v>
      </c>
      <c r="AK374" s="44" t="e">
        <f>+IF(OR(#REF!="A",#REF!="B",#REF!="C",O374="A",O374="B",O374="C"),_xlfn.CEILING.PRECISE(#REF!*0.5,Z374),"0")</f>
        <v>#REF!</v>
      </c>
      <c r="AL374" t="e">
        <f>+AK374*AG374</f>
        <v>#REF!</v>
      </c>
      <c r="AM374" s="51" t="e">
        <f>+IF(OR(#REF!="A",#REF!="B",#REF!="C",O374="A",O374="B",O374="C"),_xlfn.CEILING.PRECISE(#REF!*0.7,Z374),"0")</f>
        <v>#REF!</v>
      </c>
      <c r="AN374" s="48" t="e">
        <f>+AM374*AG374</f>
        <v>#REF!</v>
      </c>
      <c r="AO374" s="44" t="e">
        <f>+IF(OR(#REF!="A",#REF!="B",#REF!="C",O374="A",O374="B",O374="C"),_xlfn.CEILING.PRECISE(#REF!*1,Z374),"0")</f>
        <v>#REF!</v>
      </c>
      <c r="AP374" s="48" t="e">
        <f>+AO374*$AG374</f>
        <v>#REF!</v>
      </c>
      <c r="AQ374" s="48" t="e">
        <f>+IF(OR(#REF!="A",#REF!="B",#REF!="C",O374="A",O374="B",O374="C"),_xlfn.CEILING.PRECISE(#REF!*1.33,Z374),"0")</f>
        <v>#REF!</v>
      </c>
      <c r="AR374" s="48" t="e">
        <f>+AQ374*$AG374</f>
        <v>#REF!</v>
      </c>
      <c r="AS374" s="48" t="e">
        <f>+#REF!*AG374</f>
        <v>#REF!</v>
      </c>
      <c r="AU374" s="52" t="e">
        <f>+AT374*#REF!</f>
        <v>#REF!</v>
      </c>
      <c r="AV374" s="52">
        <f>+AT374*M374</f>
        <v>0</v>
      </c>
      <c r="AW374" t="b">
        <f>+P374&gt;=T374</f>
        <v>1</v>
      </c>
    </row>
    <row r="375" spans="1:50" ht="12.75" customHeight="1" x14ac:dyDescent="0.2">
      <c r="B375" s="79">
        <v>2661</v>
      </c>
      <c r="C375" s="1"/>
      <c r="D375" s="32" t="s">
        <v>182</v>
      </c>
      <c r="E375" s="47" t="str">
        <f>VLOOKUP(B375,[1]Análisis!$B$3:$F$2141,5,FALSE)</f>
        <v>Key</v>
      </c>
      <c r="F375" s="3">
        <v>0</v>
      </c>
      <c r="G375" s="3">
        <v>96</v>
      </c>
      <c r="H375" s="3">
        <v>0</v>
      </c>
      <c r="I375" s="3">
        <v>64</v>
      </c>
      <c r="J375" s="3">
        <f>VLOOKUP(B375,'Vta + Mov 80'!$A$3:$B$703,2,FALSE)</f>
        <v>0</v>
      </c>
      <c r="K375" s="3">
        <v>0</v>
      </c>
      <c r="L375" s="3">
        <f>VLOOKUP(B375,'Vta + Mov 80'!$A$3:$D$703,4,FALSE)</f>
        <v>0</v>
      </c>
      <c r="M375" s="7">
        <f>+AVERAGE(F375:K375)</f>
        <v>26.666666666666668</v>
      </c>
      <c r="N375" s="62">
        <f>+COUNTIF(F375:K375,"&gt;0")</f>
        <v>2</v>
      </c>
      <c r="O375" s="62" t="str">
        <f>+IF(N375&gt;=6,"A",IF(N375&gt;=5,"B",IF(N375&gt;=4,"C","F")))</f>
        <v>F</v>
      </c>
      <c r="P375" s="7">
        <v>68</v>
      </c>
      <c r="Q375" s="2">
        <v>0</v>
      </c>
      <c r="R375" s="2">
        <v>0</v>
      </c>
      <c r="S375" s="2">
        <v>0</v>
      </c>
      <c r="T375" s="2">
        <f>+IF(S375&gt;R375,S375,R375)</f>
        <v>0</v>
      </c>
      <c r="U375" s="2" t="e">
        <f>+((P375-T375)/#REF!)*30</f>
        <v>#REF!</v>
      </c>
      <c r="V375" s="2" t="e">
        <f>+((P375-T375+Q375)/#REF!)*30</f>
        <v>#REF!</v>
      </c>
      <c r="W375" s="2">
        <v>0</v>
      </c>
      <c r="X375" s="9"/>
      <c r="Y375" s="11">
        <f>+((P375-T375+Q375+X375)/M375)*30</f>
        <v>76.5</v>
      </c>
      <c r="Z375" s="5">
        <v>32</v>
      </c>
      <c r="AA375" s="46"/>
      <c r="AB375" s="74">
        <f>VLOOKUP(B375,[2]Hoja1!$A$2:$C$9041,3,FALSE)</f>
        <v>11.16</v>
      </c>
      <c r="AC375" s="76">
        <f>VLOOKUP(B375,'[3]listado de producto'!$A$7:$F$7046,6,FALSE)</f>
        <v>21</v>
      </c>
      <c r="AG375" s="58">
        <v>3428.38989257813</v>
      </c>
      <c r="AH375" s="48">
        <f>+P375*AG375</f>
        <v>233130.51269531285</v>
      </c>
      <c r="AI375" s="48" t="e">
        <f>+AG375*#REF!</f>
        <v>#REF!</v>
      </c>
      <c r="AK375" s="44" t="e">
        <f>+IF(OR(#REF!="A",#REF!="B",#REF!="C",O375="A",O375="B",O375="C"),_xlfn.CEILING.PRECISE(#REF!*0.5,Z375),"0")</f>
        <v>#REF!</v>
      </c>
      <c r="AL375" t="e">
        <f>+AK375*AG375</f>
        <v>#REF!</v>
      </c>
      <c r="AM375" s="51" t="e">
        <f>+IF(OR(#REF!="A",#REF!="B",#REF!="C",O375="A",O375="B",O375="C"),_xlfn.CEILING.PRECISE(#REF!*0.7,Z375),"0")</f>
        <v>#REF!</v>
      </c>
      <c r="AN375" s="48" t="e">
        <f>+AM375*AG375</f>
        <v>#REF!</v>
      </c>
      <c r="AO375" s="44" t="e">
        <f>+IF(OR(#REF!="A",#REF!="B",#REF!="C",O375="A",O375="B",O375="C"),_xlfn.CEILING.PRECISE(#REF!*1,Z375),"0")</f>
        <v>#REF!</v>
      </c>
      <c r="AP375" s="48" t="e">
        <f>+AO375*$AG375</f>
        <v>#REF!</v>
      </c>
      <c r="AQ375" s="48" t="e">
        <f>+IF(OR(#REF!="A",#REF!="B",#REF!="C",O375="A",O375="B",O375="C"),_xlfn.CEILING.PRECISE(#REF!*1.33,Z375),"0")</f>
        <v>#REF!</v>
      </c>
      <c r="AR375" s="48" t="e">
        <f>+AQ375*$AG375</f>
        <v>#REF!</v>
      </c>
      <c r="AS375" s="48" t="e">
        <f>+#REF!*AG375</f>
        <v>#REF!</v>
      </c>
      <c r="AU375" s="52"/>
      <c r="AV375" s="52"/>
      <c r="AW375" t="b">
        <f>+P375&gt;=T375</f>
        <v>1</v>
      </c>
    </row>
    <row r="376" spans="1:50" ht="12.75" customHeight="1" x14ac:dyDescent="0.2">
      <c r="B376" s="79">
        <v>35044</v>
      </c>
      <c r="C376" s="1"/>
      <c r="D376" s="32" t="s">
        <v>780</v>
      </c>
      <c r="E376" s="47" t="s">
        <v>624</v>
      </c>
      <c r="F376" s="3">
        <v>0</v>
      </c>
      <c r="G376" s="3">
        <v>14</v>
      </c>
      <c r="H376" s="3">
        <v>0</v>
      </c>
      <c r="I376" s="3">
        <v>0</v>
      </c>
      <c r="J376" s="3">
        <f>VLOOKUP(B376,'Vta + Mov 80'!$A$3:$B$703,2,FALSE)</f>
        <v>0</v>
      </c>
      <c r="K376" s="3">
        <v>0</v>
      </c>
      <c r="L376" s="3">
        <f>VLOOKUP(B376,'Vta + Mov 80'!$A$3:$D$703,4,FALSE)</f>
        <v>0</v>
      </c>
      <c r="M376" s="7">
        <f>+AVERAGE(F376:K376)</f>
        <v>2.3333333333333335</v>
      </c>
      <c r="N376" s="62">
        <f>+COUNTIF(F376:K376,"&gt;0")</f>
        <v>1</v>
      </c>
      <c r="O376" s="62" t="str">
        <f>+IF(N376&gt;=6,"A",IF(N376&gt;=5,"B",IF(N376&gt;=4,"C","F")))</f>
        <v>F</v>
      </c>
      <c r="P376" s="7">
        <v>6</v>
      </c>
      <c r="Q376" s="2">
        <v>0</v>
      </c>
      <c r="R376" s="2">
        <v>0</v>
      </c>
      <c r="S376" s="2">
        <v>0</v>
      </c>
      <c r="T376" s="2">
        <f>+IF(S376&gt;R376,S376,R376)</f>
        <v>0</v>
      </c>
      <c r="U376" s="2" t="e">
        <f>+((P376-T376)/#REF!)*30</f>
        <v>#REF!</v>
      </c>
      <c r="V376" s="2" t="e">
        <f>+((P376-T376+Q376)/#REF!)*30</f>
        <v>#REF!</v>
      </c>
      <c r="W376" s="2">
        <v>0</v>
      </c>
      <c r="X376" s="9"/>
      <c r="Y376" s="11">
        <f>+((P376-T376+Q376+X376)/M376)*30</f>
        <v>77.142857142857139</v>
      </c>
      <c r="Z376" s="5">
        <v>6</v>
      </c>
      <c r="AA376" s="86"/>
      <c r="AB376" s="74">
        <f>VLOOKUP(B376,[2]Hoja1!$A$2:$C$9041,3,FALSE)</f>
        <v>153.56</v>
      </c>
      <c r="AC376" s="76">
        <f>VLOOKUP(B376,'[3]listado de producto'!$A$7:$F$7046,6,FALSE)</f>
        <v>35</v>
      </c>
      <c r="AG376" s="58">
        <v>55.5</v>
      </c>
      <c r="AH376" s="48">
        <f>+P376*AG376</f>
        <v>333</v>
      </c>
      <c r="AI376" s="48" t="e">
        <f>+AG376*#REF!</f>
        <v>#REF!</v>
      </c>
      <c r="AK376" s="44" t="e">
        <f>+IF(OR(#REF!="A",#REF!="B",#REF!="C",O376="A",O376="B",O376="C"),_xlfn.CEILING.PRECISE(#REF!*0.5,Z376),"0")</f>
        <v>#REF!</v>
      </c>
      <c r="AL376" t="e">
        <f>+AK376*AG376</f>
        <v>#REF!</v>
      </c>
      <c r="AM376" s="51" t="e">
        <f>+IF(OR(#REF!="A",#REF!="B",#REF!="C",O376="A",O376="B",O376="C"),_xlfn.CEILING.PRECISE(#REF!*0.7,Z376),"0")</f>
        <v>#REF!</v>
      </c>
      <c r="AN376" s="48" t="e">
        <f>+AM376*AG376</f>
        <v>#REF!</v>
      </c>
      <c r="AO376" s="44" t="e">
        <f>+IF(OR(#REF!="A",#REF!="B",#REF!="C",O376="A",O376="B",O376="C"),_xlfn.CEILING.PRECISE(#REF!*1,Z376),"0")</f>
        <v>#REF!</v>
      </c>
      <c r="AP376" s="48" t="e">
        <f>+AO376*$AG376</f>
        <v>#REF!</v>
      </c>
      <c r="AQ376" s="48" t="e">
        <f>+IF(OR(#REF!="A",#REF!="B",#REF!="C",O376="A",O376="B",O376="C"),_xlfn.CEILING.PRECISE(#REF!*1.33,Z376),"0")</f>
        <v>#REF!</v>
      </c>
      <c r="AR376" s="48" t="e">
        <f>+AQ376*$AG376</f>
        <v>#REF!</v>
      </c>
      <c r="AS376" s="48" t="e">
        <f>+#REF!*AG376</f>
        <v>#REF!</v>
      </c>
      <c r="AW376" t="b">
        <f>+P376&gt;=T376</f>
        <v>1</v>
      </c>
    </row>
    <row r="377" spans="1:50" ht="12.75" customHeight="1" x14ac:dyDescent="0.2">
      <c r="B377" s="79">
        <v>4825</v>
      </c>
      <c r="C377" s="1"/>
      <c r="D377" s="32" t="s">
        <v>227</v>
      </c>
      <c r="E377" s="47" t="str">
        <f>VLOOKUP(B377,[1]Análisis!$B$3:$F$2141,5,FALSE)</f>
        <v>Key</v>
      </c>
      <c r="F377" s="3">
        <v>0</v>
      </c>
      <c r="G377" s="3">
        <v>0</v>
      </c>
      <c r="H377" s="3">
        <v>0</v>
      </c>
      <c r="I377" s="3">
        <v>8</v>
      </c>
      <c r="J377" s="3">
        <f>VLOOKUP(B377,'Vta + Mov 80'!$A$3:$B$703,2,FALSE)</f>
        <v>1</v>
      </c>
      <c r="K377" s="3">
        <v>5</v>
      </c>
      <c r="L377" s="3">
        <f>VLOOKUP(B377,'Vta + Mov 80'!$A$3:$D$703,4,FALSE)</f>
        <v>0</v>
      </c>
      <c r="M377" s="7">
        <f>+AVERAGE(F377:K377)</f>
        <v>2.3333333333333335</v>
      </c>
      <c r="N377" s="62">
        <f>+COUNTIF(F377:K377,"&gt;0")</f>
        <v>3</v>
      </c>
      <c r="O377" s="62" t="str">
        <f>+IF(N377&gt;=6,"A",IF(N377&gt;=5,"B",IF(N377&gt;=4,"C","F")))</f>
        <v>F</v>
      </c>
      <c r="P377" s="7">
        <v>6</v>
      </c>
      <c r="Q377" s="2">
        <v>0</v>
      </c>
      <c r="R377" s="2">
        <v>0</v>
      </c>
      <c r="S377" s="2">
        <v>0</v>
      </c>
      <c r="T377" s="2">
        <f>+IF(S377&gt;R377,S377,R377)</f>
        <v>0</v>
      </c>
      <c r="U377" s="2" t="e">
        <f>+((P377-T377)/#REF!)*30</f>
        <v>#REF!</v>
      </c>
      <c r="V377" s="2" t="e">
        <f>+((P377-T377+Q377)/#REF!)*30</f>
        <v>#REF!</v>
      </c>
      <c r="W377" s="2">
        <v>0</v>
      </c>
      <c r="X377" s="9"/>
      <c r="Y377" s="11">
        <f>+((P377-T377+Q377+X377)/M377)*30</f>
        <v>77.142857142857139</v>
      </c>
      <c r="Z377" s="5">
        <v>12</v>
      </c>
      <c r="AA377" s="46"/>
      <c r="AB377" s="74">
        <f>VLOOKUP(B377,[2]Hoja1!$A$2:$C$9041,3,FALSE)</f>
        <v>80.959999999999994</v>
      </c>
      <c r="AC377" s="76">
        <f>VLOOKUP(B377,'[3]listado de producto'!$A$7:$F$7046,6,FALSE)</f>
        <v>8</v>
      </c>
      <c r="AG377" s="58">
        <v>440</v>
      </c>
      <c r="AH377" s="48">
        <f>+P377*AG377</f>
        <v>2640</v>
      </c>
      <c r="AI377" s="48" t="e">
        <f>+AG377*#REF!</f>
        <v>#REF!</v>
      </c>
      <c r="AK377" s="44" t="e">
        <f>+IF(OR(#REF!="A",#REF!="B",#REF!="C",O377="A",O377="B",O377="C"),_xlfn.CEILING.PRECISE(#REF!*0.5,Z377),"0")</f>
        <v>#REF!</v>
      </c>
      <c r="AL377" t="e">
        <f>+AK377*AG377</f>
        <v>#REF!</v>
      </c>
      <c r="AM377" s="51" t="e">
        <f>+IF(OR(#REF!="A",#REF!="B",#REF!="C",O377="A",O377="B",O377="C"),_xlfn.CEILING.PRECISE(#REF!*0.7,Z377),"0")</f>
        <v>#REF!</v>
      </c>
      <c r="AN377" s="48" t="e">
        <f>+AM377*AG377</f>
        <v>#REF!</v>
      </c>
      <c r="AO377" s="44" t="e">
        <f>+IF(OR(#REF!="A",#REF!="B",#REF!="C",O377="A",O377="B",O377="C"),_xlfn.CEILING.PRECISE(#REF!*1,Z377),"0")</f>
        <v>#REF!</v>
      </c>
      <c r="AP377" s="48" t="e">
        <f>+AO377*$AG377</f>
        <v>#REF!</v>
      </c>
      <c r="AQ377" s="48" t="e">
        <f>+IF(OR(#REF!="A",#REF!="B",#REF!="C",O377="A",O377="B",O377="C"),_xlfn.CEILING.PRECISE(#REF!*1.33,Z377),"0")</f>
        <v>#REF!</v>
      </c>
      <c r="AR377" s="48" t="e">
        <f>+AQ377*$AG377</f>
        <v>#REF!</v>
      </c>
      <c r="AS377" s="48" t="e">
        <f>+#REF!*AG377</f>
        <v>#REF!</v>
      </c>
      <c r="AU377" s="52"/>
      <c r="AV377" s="52"/>
      <c r="AW377" t="b">
        <f>+P377&gt;=T377</f>
        <v>1</v>
      </c>
    </row>
    <row r="378" spans="1:50" ht="12.75" customHeight="1" x14ac:dyDescent="0.2">
      <c r="A378" s="53"/>
      <c r="B378" s="79">
        <v>110628</v>
      </c>
      <c r="C378" s="1"/>
      <c r="D378" s="32" t="s">
        <v>432</v>
      </c>
      <c r="E378" s="47" t="s">
        <v>561</v>
      </c>
      <c r="F378" s="3">
        <v>26</v>
      </c>
      <c r="G378" s="3">
        <v>160</v>
      </c>
      <c r="H378" s="3">
        <v>8</v>
      </c>
      <c r="I378" s="3">
        <v>0</v>
      </c>
      <c r="J378" s="3">
        <f>VLOOKUP(B378,'Vta + Mov 80'!$A$3:$B$703,2,FALSE)</f>
        <v>24</v>
      </c>
      <c r="K378" s="3">
        <v>0</v>
      </c>
      <c r="L378" s="3">
        <f>VLOOKUP(B378,'Vta + Mov 80'!$A$3:$D$703,4,FALSE)</f>
        <v>6</v>
      </c>
      <c r="M378" s="7">
        <f>+AVERAGE(F378:K378)</f>
        <v>36.333333333333336</v>
      </c>
      <c r="N378" s="62">
        <f>+COUNTIF(F378:K378,"&gt;0")</f>
        <v>4</v>
      </c>
      <c r="O378" s="62" t="str">
        <f>+IF(N378&gt;=6,"A",IF(N378&gt;=5,"B",IF(N378&gt;=4,"C","F")))</f>
        <v>C</v>
      </c>
      <c r="P378" s="7">
        <v>12</v>
      </c>
      <c r="Q378" s="2">
        <v>0</v>
      </c>
      <c r="R378" s="2">
        <v>0</v>
      </c>
      <c r="S378" s="2">
        <v>0</v>
      </c>
      <c r="T378" s="2">
        <f>+IF(S378&gt;R378,S378,R378)</f>
        <v>0</v>
      </c>
      <c r="U378" s="2" t="e">
        <f>+((P378-T378)/#REF!)*30</f>
        <v>#REF!</v>
      </c>
      <c r="V378" s="2" t="e">
        <f>+((P378-T378+Q378)/#REF!)*30</f>
        <v>#REF!</v>
      </c>
      <c r="W378" s="2">
        <v>0</v>
      </c>
      <c r="X378" s="9"/>
      <c r="Y378" s="11">
        <f>+((P378-T378+Q378+X378)/M378)*30</f>
        <v>9.9082568807339442</v>
      </c>
      <c r="Z378" s="5" t="e">
        <v>#N/A</v>
      </c>
      <c r="AA378" s="83"/>
      <c r="AB378" s="74">
        <f>VLOOKUP(B378,[2]Hoja1!$A$2:$C$9041,3,FALSE)</f>
        <v>23.639999389648398</v>
      </c>
      <c r="AC378" s="76" t="e">
        <f>VLOOKUP(B378,'[3]listado de producto'!$A$7:$F$7046,6,FALSE)</f>
        <v>#N/A</v>
      </c>
      <c r="AG378" s="58">
        <v>14.24</v>
      </c>
      <c r="AH378" s="48">
        <f>+P378*AG378</f>
        <v>170.88</v>
      </c>
      <c r="AI378" s="48" t="e">
        <f>+AG378*#REF!</f>
        <v>#REF!</v>
      </c>
      <c r="AK378" s="44" t="e">
        <f>+IF(OR(#REF!="A",#REF!="B",#REF!="C",O378="A",O378="B",O378="C"),_xlfn.CEILING.PRECISE(#REF!*0.5,Z378),"0")</f>
        <v>#REF!</v>
      </c>
      <c r="AL378" t="e">
        <f>+AK378*AG378</f>
        <v>#REF!</v>
      </c>
      <c r="AM378" s="51" t="e">
        <f>+IF(OR(#REF!="A",#REF!="B",#REF!="C",O378="A",O378="B",O378="C"),_xlfn.CEILING.PRECISE(#REF!*0.7,Z378),"0")</f>
        <v>#REF!</v>
      </c>
      <c r="AN378" s="48" t="e">
        <f>+AM378*AG378</f>
        <v>#REF!</v>
      </c>
      <c r="AO378" s="44" t="e">
        <f>+IF(OR(#REF!="A",#REF!="B",#REF!="C",O378="A",O378="B",O378="C"),_xlfn.CEILING.PRECISE(#REF!*1,Z378),"0")</f>
        <v>#REF!</v>
      </c>
      <c r="AP378" s="48" t="e">
        <f>+AO378*$AG378</f>
        <v>#REF!</v>
      </c>
      <c r="AQ378" s="48" t="e">
        <f>+IF(OR(#REF!="A",#REF!="B",#REF!="C",O378="A",O378="B",O378="C"),_xlfn.CEILING.PRECISE(#REF!*1.33,Z378),"0")</f>
        <v>#REF!</v>
      </c>
      <c r="AR378" s="48" t="e">
        <f>+AQ378*$AG378</f>
        <v>#REF!</v>
      </c>
      <c r="AS378" s="48" t="e">
        <f>+#REF!*AG378</f>
        <v>#REF!</v>
      </c>
      <c r="AU378" s="52"/>
      <c r="AV378" s="52"/>
    </row>
    <row r="379" spans="1:50" ht="12.75" customHeight="1" x14ac:dyDescent="0.2">
      <c r="A379" s="53" t="s">
        <v>674</v>
      </c>
      <c r="B379" s="79">
        <v>2158</v>
      </c>
      <c r="C379" s="1"/>
      <c r="D379" s="32" t="s">
        <v>152</v>
      </c>
      <c r="E379" s="47" t="str">
        <f>VLOOKUP(B379,[1]Análisis!$B$3:$F$2141,5,FALSE)</f>
        <v>Key</v>
      </c>
      <c r="F379" s="3">
        <v>12</v>
      </c>
      <c r="G379" s="3">
        <v>0</v>
      </c>
      <c r="H379" s="3">
        <v>0</v>
      </c>
      <c r="I379" s="3">
        <v>0</v>
      </c>
      <c r="J379" s="3">
        <f>VLOOKUP(B379,'Vta + Mov 80'!$A$3:$B$703,2,FALSE)</f>
        <v>0</v>
      </c>
      <c r="K379" s="3">
        <v>531</v>
      </c>
      <c r="L379" s="3">
        <f>VLOOKUP(B379,'Vta + Mov 80'!$A$3:$D$703,4,FALSE)</f>
        <v>0</v>
      </c>
      <c r="M379" s="7">
        <f>+AVERAGE(F379:K379)</f>
        <v>90.5</v>
      </c>
      <c r="N379" s="62">
        <f>+COUNTIF(F379:K379,"&gt;0")</f>
        <v>2</v>
      </c>
      <c r="O379" s="62" t="str">
        <f>+IF(N379&gt;=6,"A",IF(N379&gt;=5,"B",IF(N379&gt;=4,"C","F")))</f>
        <v>F</v>
      </c>
      <c r="P379" s="7">
        <v>233</v>
      </c>
      <c r="Q379" s="2">
        <v>0</v>
      </c>
      <c r="R379" s="2">
        <v>0</v>
      </c>
      <c r="S379" s="2">
        <v>0</v>
      </c>
      <c r="T379" s="2">
        <f>+IF(S379&gt;R379,S379,R379)</f>
        <v>0</v>
      </c>
      <c r="U379" s="2" t="e">
        <f>+((P379-T379)/#REF!)*30</f>
        <v>#REF!</v>
      </c>
      <c r="V379" s="2" t="e">
        <f>+((P379-T379+Q379)/#REF!)*30</f>
        <v>#REF!</v>
      </c>
      <c r="W379" s="2">
        <v>0</v>
      </c>
      <c r="X379" s="9"/>
      <c r="Y379" s="11">
        <f>+((P379-T379+Q379+X379)/M379)*30</f>
        <v>77.237569060773481</v>
      </c>
      <c r="Z379" s="5">
        <v>24</v>
      </c>
      <c r="AA379" s="46"/>
      <c r="AB379" s="74">
        <f>VLOOKUP(B379,[2]Hoja1!$A$2:$C$9041,3,FALSE)</f>
        <v>2.95</v>
      </c>
      <c r="AC379" s="76">
        <f>VLOOKUP(B379,'[3]listado de producto'!$A$7:$F$7046,6,FALSE)</f>
        <v>8</v>
      </c>
      <c r="AG379" s="58">
        <v>20.64</v>
      </c>
      <c r="AH379" s="48">
        <f>+P379*AG379</f>
        <v>4809.12</v>
      </c>
      <c r="AI379" s="48" t="e">
        <f>+AG379*#REF!</f>
        <v>#REF!</v>
      </c>
      <c r="AK379" s="44" t="e">
        <f>+IF(OR(#REF!="A",#REF!="B",#REF!="C",O379="A",O379="B",O379="C"),_xlfn.CEILING.PRECISE(#REF!*0.5,Z379),"0")</f>
        <v>#REF!</v>
      </c>
      <c r="AL379" t="e">
        <f>+AK379*AG379</f>
        <v>#REF!</v>
      </c>
      <c r="AM379" s="51" t="e">
        <f>+IF(OR(#REF!="A",#REF!="B",#REF!="C",O379="A",O379="B",O379="C"),_xlfn.CEILING.PRECISE(#REF!*0.7,Z379),"0")</f>
        <v>#REF!</v>
      </c>
      <c r="AN379" s="48" t="e">
        <f>+AM379*AG379</f>
        <v>#REF!</v>
      </c>
      <c r="AO379" s="44" t="e">
        <f>+IF(OR(#REF!="A",#REF!="B",#REF!="C",O379="A",O379="B",O379="C"),_xlfn.CEILING.PRECISE(#REF!*1,Z379),"0")</f>
        <v>#REF!</v>
      </c>
      <c r="AP379" s="48" t="e">
        <f>+AO379*$AG379</f>
        <v>#REF!</v>
      </c>
      <c r="AQ379" s="48" t="e">
        <f>+IF(OR(#REF!="A",#REF!="B",#REF!="C",O379="A",O379="B",O379="C"),_xlfn.CEILING.PRECISE(#REF!*1.33,Z379),"0")</f>
        <v>#REF!</v>
      </c>
      <c r="AR379" s="48" t="e">
        <f>+AQ379*$AG379</f>
        <v>#REF!</v>
      </c>
      <c r="AS379" s="48" t="e">
        <f>+#REF!*AG379</f>
        <v>#REF!</v>
      </c>
      <c r="AU379" s="52"/>
      <c r="AV379" s="52"/>
      <c r="AW379" t="b">
        <f>+P379&gt;=T379</f>
        <v>1</v>
      </c>
    </row>
    <row r="380" spans="1:50" ht="12.75" customHeight="1" x14ac:dyDescent="0.2">
      <c r="B380" s="79">
        <v>110635</v>
      </c>
      <c r="C380" s="1"/>
      <c r="D380" s="32" t="s">
        <v>434</v>
      </c>
      <c r="E380" s="47" t="str">
        <f>VLOOKUP(B380,[1]Análisis!$B$3:$F$2141,5,FALSE)</f>
        <v>Local</v>
      </c>
      <c r="F380" s="3">
        <v>1</v>
      </c>
      <c r="G380" s="3">
        <v>1</v>
      </c>
      <c r="H380" s="3">
        <v>1</v>
      </c>
      <c r="I380" s="3">
        <v>0</v>
      </c>
      <c r="J380" s="3">
        <f>VLOOKUP(B380,'Vta + Mov 80'!$A$3:$B$703,2,FALSE)</f>
        <v>3</v>
      </c>
      <c r="K380" s="3">
        <v>1</v>
      </c>
      <c r="L380" s="3">
        <f>VLOOKUP(B380,'Vta + Mov 80'!$A$3:$D$703,4,FALSE)</f>
        <v>0</v>
      </c>
      <c r="M380" s="7">
        <f>+AVERAGE(F380:K380)</f>
        <v>1.1666666666666667</v>
      </c>
      <c r="N380" s="62">
        <f>+COUNTIF(F380:K380,"&gt;0")</f>
        <v>5</v>
      </c>
      <c r="O380" s="62" t="str">
        <f>+IF(N380&gt;=6,"A",IF(N380&gt;=5,"B",IF(N380&gt;=4,"C","F")))</f>
        <v>B</v>
      </c>
      <c r="P380" s="7">
        <v>22</v>
      </c>
      <c r="Q380" s="2">
        <v>0</v>
      </c>
      <c r="R380" s="2">
        <v>0</v>
      </c>
      <c r="S380" s="2">
        <v>0</v>
      </c>
      <c r="T380" s="2">
        <f>+IF(S380&gt;R380,S380,R380)</f>
        <v>0</v>
      </c>
      <c r="U380" s="2" t="e">
        <f>+((P380-T380)/#REF!)*30</f>
        <v>#REF!</v>
      </c>
      <c r="V380" s="2" t="e">
        <f>+((P380-T380+Q380)/#REF!)*30</f>
        <v>#REF!</v>
      </c>
      <c r="W380" s="2">
        <v>0</v>
      </c>
      <c r="X380" s="9"/>
      <c r="Y380" s="11">
        <f>+((P380-T380+Q380+X380)/M380)*30</f>
        <v>565.71428571428578</v>
      </c>
      <c r="Z380" s="5" t="e">
        <v>#N/A</v>
      </c>
      <c r="AA380" s="46"/>
      <c r="AB380" s="74">
        <f>VLOOKUP(B380,[2]Hoja1!$A$2:$C$9041,3,FALSE)</f>
        <v>322.04998779296898</v>
      </c>
      <c r="AC380" s="76" t="e">
        <f>VLOOKUP(B380,'[3]listado de producto'!$A$7:$F$7046,6,FALSE)</f>
        <v>#N/A</v>
      </c>
      <c r="AG380" s="58">
        <v>182.54</v>
      </c>
      <c r="AH380" s="48">
        <f>+P380*AG380</f>
        <v>4015.8799999999997</v>
      </c>
      <c r="AI380" s="48" t="e">
        <f>+AG380*#REF!</f>
        <v>#REF!</v>
      </c>
      <c r="AK380" s="44" t="e">
        <f>+IF(OR(#REF!="A",#REF!="B",#REF!="C",O380="A",O380="B",O380="C"),_xlfn.CEILING.PRECISE(#REF!*0.5,Z380),"0")</f>
        <v>#REF!</v>
      </c>
      <c r="AL380" t="e">
        <f>+AK380*AG380</f>
        <v>#REF!</v>
      </c>
      <c r="AM380" s="51" t="e">
        <f>+IF(OR(#REF!="A",#REF!="B",#REF!="C",O380="A",O380="B",O380="C"),_xlfn.CEILING.PRECISE(#REF!*0.7,Z380),"0")</f>
        <v>#REF!</v>
      </c>
      <c r="AN380" s="48" t="e">
        <f>+AM380*AG380</f>
        <v>#REF!</v>
      </c>
      <c r="AO380" s="44" t="e">
        <f>+IF(OR(#REF!="A",#REF!="B",#REF!="C",O380="A",O380="B",O380="C"),_xlfn.CEILING.PRECISE(#REF!*1,Z380),"0")</f>
        <v>#REF!</v>
      </c>
      <c r="AP380" s="48" t="e">
        <f>+AO380*$AG380</f>
        <v>#REF!</v>
      </c>
      <c r="AQ380" s="48" t="e">
        <f>+IF(OR(#REF!="A",#REF!="B",#REF!="C",O380="A",O380="B",O380="C"),_xlfn.CEILING.PRECISE(#REF!*1.33,Z380),"0")</f>
        <v>#REF!</v>
      </c>
      <c r="AR380" s="48" t="e">
        <f>+AQ380*$AG380</f>
        <v>#REF!</v>
      </c>
      <c r="AS380" s="48" t="e">
        <f>+#REF!*AG380</f>
        <v>#REF!</v>
      </c>
      <c r="AT380" s="58">
        <v>4.4000000000000004</v>
      </c>
      <c r="AU380" s="52" t="e">
        <f>+AT380*#REF!</f>
        <v>#REF!</v>
      </c>
      <c r="AV380" s="52">
        <f>+AT380*M380</f>
        <v>5.1333333333333337</v>
      </c>
      <c r="AW380" t="b">
        <f>+P380&gt;=T380</f>
        <v>1</v>
      </c>
    </row>
    <row r="381" spans="1:50" ht="12.75" customHeight="1" x14ac:dyDescent="0.2">
      <c r="B381" s="79">
        <v>111721</v>
      </c>
      <c r="C381" s="1"/>
      <c r="D381" s="32" t="s">
        <v>490</v>
      </c>
      <c r="E381" s="47" t="s">
        <v>561</v>
      </c>
      <c r="F381" s="3">
        <v>0</v>
      </c>
      <c r="G381" s="3">
        <v>10</v>
      </c>
      <c r="H381" s="3">
        <v>50</v>
      </c>
      <c r="I381" s="3">
        <v>0</v>
      </c>
      <c r="J381" s="3">
        <f>VLOOKUP(B381,'Vta + Mov 80'!$A$3:$B$703,2,FALSE)</f>
        <v>0</v>
      </c>
      <c r="K381" s="3">
        <v>0</v>
      </c>
      <c r="L381" s="3">
        <f>VLOOKUP(B381,'Vta + Mov 80'!$A$3:$D$703,4,FALSE)</f>
        <v>0</v>
      </c>
      <c r="M381" s="7">
        <f>+AVERAGE(F381:K381)</f>
        <v>10</v>
      </c>
      <c r="N381" s="62">
        <f>+COUNTIF(F381:K381,"&gt;0")</f>
        <v>2</v>
      </c>
      <c r="O381" s="62" t="str">
        <f>+IF(N381&gt;=6,"A",IF(N381&gt;=5,"B",IF(N381&gt;=4,"C","F")))</f>
        <v>F</v>
      </c>
      <c r="P381" s="7">
        <v>26</v>
      </c>
      <c r="Q381" s="2">
        <v>0</v>
      </c>
      <c r="R381" s="2">
        <v>0</v>
      </c>
      <c r="S381" s="2">
        <v>0</v>
      </c>
      <c r="T381" s="2">
        <f>+IF(S381&gt;R381,S381,R381)</f>
        <v>0</v>
      </c>
      <c r="U381" s="2" t="e">
        <f>+((P381-T381)/#REF!)*30</f>
        <v>#REF!</v>
      </c>
      <c r="V381" s="2" t="e">
        <f>+((P381-T381+Q381)/#REF!)*30</f>
        <v>#REF!</v>
      </c>
      <c r="W381" s="2">
        <v>0</v>
      </c>
      <c r="X381" s="9"/>
      <c r="Y381" s="11">
        <f>+((P381-T381+Q381+X381)/M381)*30</f>
        <v>78</v>
      </c>
      <c r="Z381" s="5" t="e">
        <v>#N/A</v>
      </c>
      <c r="AA381" s="46"/>
      <c r="AB381" s="74">
        <f>VLOOKUP(B381,[2]Hoja1!$A$2:$C$9041,3,FALSE)</f>
        <v>14.32</v>
      </c>
      <c r="AC381" s="76" t="e">
        <f>VLOOKUP(B381,'[3]listado de producto'!$A$7:$F$7046,6,FALSE)</f>
        <v>#N/A</v>
      </c>
      <c r="AG381" s="58">
        <v>174.41000366210901</v>
      </c>
      <c r="AH381" s="48">
        <f>+P381*AG381</f>
        <v>4534.6600952148337</v>
      </c>
      <c r="AI381" s="48" t="e">
        <f>+AG381*#REF!</f>
        <v>#REF!</v>
      </c>
      <c r="AK381" s="44" t="e">
        <f>+IF(OR(#REF!="A",#REF!="B",#REF!="C",O381="A",O381="B",O381="C"),_xlfn.CEILING.PRECISE(#REF!*0.5,Z381),"0")</f>
        <v>#REF!</v>
      </c>
      <c r="AL381" t="e">
        <f>+AK381*AG381</f>
        <v>#REF!</v>
      </c>
      <c r="AM381" s="51" t="e">
        <f>+IF(OR(#REF!="A",#REF!="B",#REF!="C",O381="A",O381="B",O381="C"),_xlfn.CEILING.PRECISE(#REF!*0.7,Z381),"0")</f>
        <v>#REF!</v>
      </c>
      <c r="AN381" s="48" t="e">
        <f>+AM381*AG381</f>
        <v>#REF!</v>
      </c>
      <c r="AO381" s="44" t="e">
        <f>+IF(OR(#REF!="A",#REF!="B",#REF!="C",O381="A",O381="B",O381="C"),_xlfn.CEILING.PRECISE(#REF!*1,Z381),"0")</f>
        <v>#REF!</v>
      </c>
      <c r="AP381" s="48" t="e">
        <f>+AO381*$AG381</f>
        <v>#REF!</v>
      </c>
      <c r="AQ381" s="48" t="e">
        <f>+IF(OR(#REF!="A",#REF!="B",#REF!="C",O381="A",O381="B",O381="C"),_xlfn.CEILING.PRECISE(#REF!*1.33,Z381),"0")</f>
        <v>#REF!</v>
      </c>
      <c r="AR381" s="48" t="e">
        <f>+AQ381*$AG381</f>
        <v>#REF!</v>
      </c>
      <c r="AS381" s="48" t="e">
        <f>+#REF!*AG381</f>
        <v>#REF!</v>
      </c>
      <c r="AU381" s="52" t="e">
        <f>+AT381*#REF!</f>
        <v>#REF!</v>
      </c>
      <c r="AV381" s="52">
        <f>+AT381*M381</f>
        <v>0</v>
      </c>
      <c r="AW381" t="b">
        <f>+P381&gt;=T381</f>
        <v>1</v>
      </c>
    </row>
    <row r="382" spans="1:50" ht="12.75" customHeight="1" x14ac:dyDescent="0.2">
      <c r="B382" s="79">
        <v>70219</v>
      </c>
      <c r="C382" s="1"/>
      <c r="D382" s="32" t="s">
        <v>725</v>
      </c>
      <c r="E382" s="47" t="str">
        <f>VLOOKUP(B382,[1]Análisis!$B$3:$F$2141,5,FALSE)</f>
        <v>Key</v>
      </c>
      <c r="F382" s="3">
        <v>0</v>
      </c>
      <c r="G382" s="3">
        <v>0</v>
      </c>
      <c r="H382" s="3">
        <v>0</v>
      </c>
      <c r="I382" s="3">
        <v>0</v>
      </c>
      <c r="J382" s="3">
        <f>VLOOKUP(B382,'Vta + Mov 80'!$A$3:$B$703,2,FALSE)</f>
        <v>0</v>
      </c>
      <c r="K382" s="3">
        <v>13</v>
      </c>
      <c r="L382" s="3">
        <f>VLOOKUP(B382,'Vta + Mov 80'!$A$3:$D$703,4,FALSE)</f>
        <v>6</v>
      </c>
      <c r="M382" s="7">
        <f>+AVERAGE(F382:K382)</f>
        <v>2.1666666666666665</v>
      </c>
      <c r="N382" s="62">
        <f>+COUNTIF(F382:K382,"&gt;0")</f>
        <v>1</v>
      </c>
      <c r="O382" s="62" t="str">
        <f>+IF(N382&gt;=6,"A",IF(N382&gt;=5,"B",IF(N382&gt;=4,"C","F")))</f>
        <v>F</v>
      </c>
      <c r="P382" s="7">
        <v>6</v>
      </c>
      <c r="Q382" s="2">
        <v>0</v>
      </c>
      <c r="R382" s="2">
        <v>0</v>
      </c>
      <c r="S382" s="2">
        <v>0</v>
      </c>
      <c r="T382" s="2">
        <f>+IF(S382&gt;R382,S382,R382)</f>
        <v>0</v>
      </c>
      <c r="U382" s="2" t="e">
        <f>+((P382-T382)/#REF!)*30</f>
        <v>#REF!</v>
      </c>
      <c r="V382" s="2" t="e">
        <f>+((P382-T382+Q382)/#REF!)*30</f>
        <v>#REF!</v>
      </c>
      <c r="W382" s="2">
        <v>0</v>
      </c>
      <c r="X382" s="9"/>
      <c r="Y382" s="11">
        <f>+((P382-T382+Q382+X382)/M382)*30</f>
        <v>83.076923076923094</v>
      </c>
      <c r="Z382" s="5">
        <v>1</v>
      </c>
      <c r="AA382" s="46"/>
      <c r="AB382" s="74">
        <f>VLOOKUP(B382,[2]Hoja1!$A$2:$C$9041,3,FALSE)</f>
        <v>123.75</v>
      </c>
      <c r="AC382" s="76">
        <f>VLOOKUP(B382,'[3]listado de producto'!$A$7:$F$7046,6,FALSE)</f>
        <v>8</v>
      </c>
      <c r="AG382" s="58">
        <v>156.08000000000001</v>
      </c>
      <c r="AH382" s="48">
        <f>+P382*AG382</f>
        <v>936.48</v>
      </c>
      <c r="AI382" s="48" t="e">
        <f>+AG382*#REF!</f>
        <v>#REF!</v>
      </c>
      <c r="AK382" s="44" t="e">
        <f>+IF(OR(#REF!="A",#REF!="B",#REF!="C",O382="A",O382="B",O382="C"),_xlfn.CEILING.PRECISE(#REF!*0.5,Z382),"0")</f>
        <v>#REF!</v>
      </c>
      <c r="AL382" t="e">
        <f>+AK382*AG382</f>
        <v>#REF!</v>
      </c>
      <c r="AM382" s="51" t="e">
        <f>+IF(OR(#REF!="A",#REF!="B",#REF!="C",O382="A",O382="B",O382="C"),_xlfn.CEILING.PRECISE(#REF!*0.7,Z382),"0")</f>
        <v>#REF!</v>
      </c>
      <c r="AN382" s="48" t="e">
        <f>+AM382*AG382</f>
        <v>#REF!</v>
      </c>
      <c r="AO382" s="44" t="e">
        <f>+IF(OR(#REF!="A",#REF!="B",#REF!="C",O382="A",O382="B",O382="C"),_xlfn.CEILING.PRECISE(#REF!*1,Z382),"0")</f>
        <v>#REF!</v>
      </c>
      <c r="AP382" s="48" t="e">
        <f>+AO382*$AG382</f>
        <v>#REF!</v>
      </c>
      <c r="AQ382" s="48" t="e">
        <f>+IF(OR(#REF!="A",#REF!="B",#REF!="C",O382="A",O382="B",O382="C"),_xlfn.CEILING.PRECISE(#REF!*1.33,Z382),"0")</f>
        <v>#REF!</v>
      </c>
      <c r="AR382" s="48" t="e">
        <f>+AQ382*$AG382</f>
        <v>#REF!</v>
      </c>
      <c r="AS382" s="48" t="e">
        <f>+#REF!*AG382</f>
        <v>#REF!</v>
      </c>
      <c r="AU382" s="52"/>
      <c r="AV382" s="52"/>
      <c r="AW382" t="b">
        <f>+P382&gt;=T382</f>
        <v>1</v>
      </c>
    </row>
    <row r="383" spans="1:50" ht="12.75" customHeight="1" x14ac:dyDescent="0.2">
      <c r="A383" s="53" t="s">
        <v>683</v>
      </c>
      <c r="B383" s="79">
        <v>70152</v>
      </c>
      <c r="C383" s="1"/>
      <c r="D383" s="32" t="s">
        <v>400</v>
      </c>
      <c r="E383" s="47" t="str">
        <f>VLOOKUP(B383,[1]Análisis!$B$3:$F$2141,5,FALSE)</f>
        <v>Key</v>
      </c>
      <c r="F383" s="3">
        <v>0</v>
      </c>
      <c r="G383" s="3">
        <v>15</v>
      </c>
      <c r="H383" s="3">
        <v>0</v>
      </c>
      <c r="I383" s="3">
        <v>0</v>
      </c>
      <c r="J383" s="3">
        <f>VLOOKUP(B383,'Vta + Mov 80'!$A$3:$B$703,2,FALSE)</f>
        <v>0</v>
      </c>
      <c r="K383" s="3">
        <v>0</v>
      </c>
      <c r="L383" s="3">
        <f>VLOOKUP(B383,'Vta + Mov 80'!$A$3:$D$703,4,FALSE)</f>
        <v>0</v>
      </c>
      <c r="M383" s="7">
        <f>+AVERAGE(F383:K383)</f>
        <v>2.5</v>
      </c>
      <c r="N383" s="62">
        <f>+COUNTIF(F383:K383,"&gt;0")</f>
        <v>1</v>
      </c>
      <c r="O383" s="62" t="str">
        <f>+IF(N383&gt;=6,"A",IF(N383&gt;=5,"B",IF(N383&gt;=4,"C","F")))</f>
        <v>F</v>
      </c>
      <c r="P383" s="7">
        <v>7</v>
      </c>
      <c r="Q383" s="2">
        <v>0</v>
      </c>
      <c r="R383" s="2">
        <v>0</v>
      </c>
      <c r="S383" s="2">
        <v>0</v>
      </c>
      <c r="T383" s="2">
        <f>+IF(S383&gt;R383,S383,R383)</f>
        <v>0</v>
      </c>
      <c r="U383" s="2" t="e">
        <f>+((P383-T383)/#REF!)*30</f>
        <v>#REF!</v>
      </c>
      <c r="V383" s="2" t="e">
        <f>+((P383-T383+Q383)/#REF!)*30</f>
        <v>#REF!</v>
      </c>
      <c r="W383" s="2">
        <v>0</v>
      </c>
      <c r="X383" s="9"/>
      <c r="Y383" s="11">
        <f>+((P383-T383+Q383+X383)/M383)*30</f>
        <v>84</v>
      </c>
      <c r="Z383" s="5">
        <v>12</v>
      </c>
      <c r="AA383" s="46"/>
      <c r="AB383" s="74">
        <f>VLOOKUP(B383,[2]Hoja1!$A$2:$C$9041,3,FALSE)</f>
        <v>29.08</v>
      </c>
      <c r="AC383" s="76">
        <f>VLOOKUP(B383,'[3]listado de producto'!$A$7:$F$7046,6,FALSE)</f>
        <v>21</v>
      </c>
      <c r="AG383" s="58">
        <v>426.5</v>
      </c>
      <c r="AH383" s="48">
        <f>+P383*AG383</f>
        <v>2985.5</v>
      </c>
      <c r="AI383" s="48" t="e">
        <f>+AG383*#REF!</f>
        <v>#REF!</v>
      </c>
      <c r="AK383" s="44" t="e">
        <f>+IF(OR(#REF!="A",#REF!="B",#REF!="C",O383="A",O383="B",O383="C"),_xlfn.CEILING.PRECISE(#REF!*0.5,Z383),"0")</f>
        <v>#REF!</v>
      </c>
      <c r="AL383" t="e">
        <f>+AK383*AG383</f>
        <v>#REF!</v>
      </c>
      <c r="AM383" s="51" t="e">
        <f>+IF(OR(#REF!="A",#REF!="B",#REF!="C",O383="A",O383="B",O383="C"),_xlfn.CEILING.PRECISE(#REF!*0.7,Z383),"0")</f>
        <v>#REF!</v>
      </c>
      <c r="AN383" s="48" t="e">
        <f>+AM383*AG383</f>
        <v>#REF!</v>
      </c>
      <c r="AO383" s="44" t="e">
        <f>+IF(OR(#REF!="A",#REF!="B",#REF!="C",O383="A",O383="B",O383="C"),_xlfn.CEILING.PRECISE(#REF!*1,Z383),"0")</f>
        <v>#REF!</v>
      </c>
      <c r="AP383" s="48" t="e">
        <f>+AO383*$AG383</f>
        <v>#REF!</v>
      </c>
      <c r="AQ383" s="48" t="e">
        <f>+IF(OR(#REF!="A",#REF!="B",#REF!="C",O383="A",O383="B",O383="C"),_xlfn.CEILING.PRECISE(#REF!*1.33,Z383),"0")</f>
        <v>#REF!</v>
      </c>
      <c r="AR383" s="48" t="e">
        <f>+AQ383*$AG383</f>
        <v>#REF!</v>
      </c>
      <c r="AS383" s="48" t="e">
        <f>+#REF!*AG383</f>
        <v>#REF!</v>
      </c>
      <c r="AU383" s="52"/>
      <c r="AV383" s="52"/>
      <c r="AW383" t="b">
        <f>+P383&gt;=T383</f>
        <v>1</v>
      </c>
    </row>
    <row r="384" spans="1:50" ht="12.75" customHeight="1" x14ac:dyDescent="0.2">
      <c r="B384" s="79">
        <v>110701</v>
      </c>
      <c r="C384" s="1"/>
      <c r="D384" s="32" t="s">
        <v>438</v>
      </c>
      <c r="E384" s="47" t="s">
        <v>561</v>
      </c>
      <c r="F384" s="3">
        <v>192</v>
      </c>
      <c r="G384" s="3">
        <v>252</v>
      </c>
      <c r="H384" s="3">
        <v>262</v>
      </c>
      <c r="I384" s="3">
        <v>222</v>
      </c>
      <c r="J384" s="3">
        <f>VLOOKUP(B384,'Vta + Mov 80'!$A$3:$B$703,2,FALSE)</f>
        <v>201</v>
      </c>
      <c r="K384" s="3">
        <v>363</v>
      </c>
      <c r="L384" s="3">
        <f>VLOOKUP(B384,'Vta + Mov 80'!$A$3:$D$703,4,FALSE)</f>
        <v>161</v>
      </c>
      <c r="M384" s="7">
        <f>+AVERAGE(F384:K384)</f>
        <v>248.66666666666666</v>
      </c>
      <c r="N384" s="62">
        <f>+COUNTIF(F384:K384,"&gt;0")</f>
        <v>6</v>
      </c>
      <c r="O384" s="62" t="str">
        <f>+IF(N384&gt;=6,"A",IF(N384&gt;=5,"B",IF(N384&gt;=4,"C","F")))</f>
        <v>A</v>
      </c>
      <c r="P384" s="7">
        <v>50</v>
      </c>
      <c r="Q384" s="2">
        <v>0</v>
      </c>
      <c r="R384" s="2">
        <v>24</v>
      </c>
      <c r="S384" s="2">
        <v>24</v>
      </c>
      <c r="T384" s="2">
        <f>+IF(S384&gt;R384,S384,R384)</f>
        <v>24</v>
      </c>
      <c r="U384" s="2" t="e">
        <f>+((P384-T384)/#REF!)*30</f>
        <v>#REF!</v>
      </c>
      <c r="V384" s="2" t="e">
        <f>+((P384-T384+Q384)/#REF!)*30</f>
        <v>#REF!</v>
      </c>
      <c r="W384" s="2">
        <v>0</v>
      </c>
      <c r="X384" s="9"/>
      <c r="Y384" s="11">
        <f>+((P384-T384+Q384+X384)/M384)*30</f>
        <v>3.1367292225201071</v>
      </c>
      <c r="Z384" s="5" t="e">
        <v>#N/A</v>
      </c>
      <c r="AA384" s="46"/>
      <c r="AB384" s="74">
        <f>VLOOKUP(B384,[2]Hoja1!$A$2:$C$9041,3,FALSE)</f>
        <v>17.5</v>
      </c>
      <c r="AC384" s="76" t="e">
        <f>VLOOKUP(B384,'[3]listado de producto'!$A$7:$F$7046,6,FALSE)</f>
        <v>#N/A</v>
      </c>
      <c r="AG384" s="58">
        <v>301.2</v>
      </c>
      <c r="AH384" s="48">
        <f>+P384*AG384</f>
        <v>15060</v>
      </c>
      <c r="AI384" s="48" t="e">
        <f>+AG384*#REF!</f>
        <v>#REF!</v>
      </c>
      <c r="AK384" s="44" t="e">
        <f>+IF(OR(#REF!="A",#REF!="B",#REF!="C",O384="A",O384="B",O384="C"),_xlfn.CEILING.PRECISE(#REF!*0.5,Z384),"0")</f>
        <v>#REF!</v>
      </c>
      <c r="AL384" t="e">
        <f>+AK384*AG384</f>
        <v>#REF!</v>
      </c>
      <c r="AM384" s="51" t="e">
        <f>+IF(OR(#REF!="A",#REF!="B",#REF!="C",O384="A",O384="B",O384="C"),_xlfn.CEILING.PRECISE(#REF!*0.7,Z384),"0")</f>
        <v>#REF!</v>
      </c>
      <c r="AN384" s="48" t="e">
        <f>+AM384*AG384</f>
        <v>#REF!</v>
      </c>
      <c r="AO384" s="44" t="e">
        <f>+IF(OR(#REF!="A",#REF!="B",#REF!="C",O384="A",O384="B",O384="C"),_xlfn.CEILING.PRECISE(#REF!*1,Z384),"0")</f>
        <v>#REF!</v>
      </c>
      <c r="AP384" s="48" t="e">
        <f>+AO384*$AG384</f>
        <v>#REF!</v>
      </c>
      <c r="AQ384" s="48" t="e">
        <f>+IF(OR(#REF!="A",#REF!="B",#REF!="C",O384="A",O384="B",O384="C"),_xlfn.CEILING.PRECISE(#REF!*1.33,Z384),"0")</f>
        <v>#REF!</v>
      </c>
      <c r="AR384" s="48" t="e">
        <f>+AQ384*$AG384</f>
        <v>#REF!</v>
      </c>
      <c r="AS384" s="48" t="e">
        <f>+#REF!*AG384</f>
        <v>#REF!</v>
      </c>
      <c r="AT384" s="58">
        <v>22.5</v>
      </c>
      <c r="AU384" s="52" t="e">
        <f>+AT384*#REF!</f>
        <v>#REF!</v>
      </c>
      <c r="AV384" s="52">
        <f>+AT384*M384</f>
        <v>5595</v>
      </c>
      <c r="AW384" t="b">
        <f>+P384&gt;=T384</f>
        <v>1</v>
      </c>
    </row>
    <row r="385" spans="1:52" ht="12.75" customHeight="1" x14ac:dyDescent="0.2">
      <c r="A385" s="53" t="s">
        <v>672</v>
      </c>
      <c r="B385" s="79">
        <v>110702</v>
      </c>
      <c r="C385" s="1"/>
      <c r="D385" s="32" t="s">
        <v>439</v>
      </c>
      <c r="E385" s="47" t="s">
        <v>561</v>
      </c>
      <c r="F385" s="3">
        <v>26</v>
      </c>
      <c r="G385" s="3">
        <v>47</v>
      </c>
      <c r="H385" s="3">
        <v>10</v>
      </c>
      <c r="I385" s="3">
        <v>22</v>
      </c>
      <c r="J385" s="3">
        <f>VLOOKUP(B385,'Vta + Mov 80'!$A$3:$B$703,2,FALSE)</f>
        <v>12</v>
      </c>
      <c r="K385" s="3">
        <v>58</v>
      </c>
      <c r="L385" s="3">
        <f>VLOOKUP(B385,'Vta + Mov 80'!$A$3:$D$703,4,FALSE)</f>
        <v>0</v>
      </c>
      <c r="M385" s="7">
        <f>+AVERAGE(F385:K385)</f>
        <v>29.166666666666668</v>
      </c>
      <c r="N385" s="62">
        <f>+COUNTIF(F385:K385,"&gt;0")</f>
        <v>6</v>
      </c>
      <c r="O385" s="62" t="str">
        <f>+IF(N385&gt;=6,"A",IF(N385&gt;=5,"B",IF(N385&gt;=4,"C","F")))</f>
        <v>A</v>
      </c>
      <c r="P385" s="7">
        <v>10</v>
      </c>
      <c r="Q385" s="2">
        <v>0</v>
      </c>
      <c r="R385" s="2">
        <v>0</v>
      </c>
      <c r="S385" s="2">
        <v>0</v>
      </c>
      <c r="T385" s="2">
        <f>+IF(S385&gt;R385,S385,R385)</f>
        <v>0</v>
      </c>
      <c r="U385" s="2" t="e">
        <f>+((P385-T385)/#REF!)*30</f>
        <v>#REF!</v>
      </c>
      <c r="V385" s="2" t="e">
        <f>+((P385-T385+Q385)/#REF!)*30</f>
        <v>#REF!</v>
      </c>
      <c r="W385" s="2">
        <v>0</v>
      </c>
      <c r="X385" s="9"/>
      <c r="Y385" s="11">
        <f>+((P385-T385+Q385+X385)/M385)*30</f>
        <v>10.285714285714286</v>
      </c>
      <c r="Z385" s="5" t="e">
        <v>#N/A</v>
      </c>
      <c r="AA385" s="46"/>
      <c r="AB385" s="74">
        <f>VLOOKUP(B385,[2]Hoja1!$A$2:$C$9041,3,FALSE)</f>
        <v>30.799999237060501</v>
      </c>
      <c r="AC385" s="76" t="e">
        <f>VLOOKUP(B385,'[3]listado de producto'!$A$7:$F$7046,6,FALSE)</f>
        <v>#N/A</v>
      </c>
      <c r="AG385" s="58">
        <v>1</v>
      </c>
      <c r="AH385" s="48">
        <f>+P385*AG385</f>
        <v>10</v>
      </c>
      <c r="AI385" s="48" t="e">
        <f>+AG385*#REF!</f>
        <v>#REF!</v>
      </c>
      <c r="AK385" s="44" t="e">
        <f>+IF(OR(#REF!="A",#REF!="B",#REF!="C",O385="A",O385="B",O385="C"),_xlfn.CEILING.PRECISE(#REF!*0.5,Z385),"0")</f>
        <v>#REF!</v>
      </c>
      <c r="AL385" t="e">
        <f>+AK385*AG385</f>
        <v>#REF!</v>
      </c>
      <c r="AM385" s="51" t="e">
        <f>+IF(OR(#REF!="A",#REF!="B",#REF!="C",O385="A",O385="B",O385="C"),_xlfn.CEILING.PRECISE(#REF!*0.7,Z385),"0")</f>
        <v>#REF!</v>
      </c>
      <c r="AN385" s="48" t="e">
        <f>+AM385*AG385</f>
        <v>#REF!</v>
      </c>
      <c r="AO385" s="44" t="e">
        <f>+IF(OR(#REF!="A",#REF!="B",#REF!="C",O385="A",O385="B",O385="C"),_xlfn.CEILING.PRECISE(#REF!*1,Z385),"0")</f>
        <v>#REF!</v>
      </c>
      <c r="AP385" s="48" t="e">
        <f>+AO385*$AG385</f>
        <v>#REF!</v>
      </c>
      <c r="AQ385" s="48" t="e">
        <f>+IF(OR(#REF!="A",#REF!="B",#REF!="C",O385="A",O385="B",O385="C"),_xlfn.CEILING.PRECISE(#REF!*1.33,Z385),"0")</f>
        <v>#REF!</v>
      </c>
      <c r="AR385" s="48" t="e">
        <f>+AQ385*$AG385</f>
        <v>#REF!</v>
      </c>
      <c r="AS385" s="48" t="e">
        <f>+#REF!*AG385</f>
        <v>#REF!</v>
      </c>
      <c r="AU385" s="52"/>
      <c r="AV385" s="52"/>
      <c r="AW385" t="b">
        <f>+P385&gt;=T385</f>
        <v>1</v>
      </c>
    </row>
    <row r="386" spans="1:52" ht="12.75" customHeight="1" x14ac:dyDescent="0.2">
      <c r="A386" s="53" t="s">
        <v>672</v>
      </c>
      <c r="B386" s="79">
        <v>110403</v>
      </c>
      <c r="C386" s="1"/>
      <c r="D386" s="32" t="s">
        <v>422</v>
      </c>
      <c r="E386" s="47" t="str">
        <f>VLOOKUP(B386,[1]Análisis!$B$3:$F$2141,5,FALSE)</f>
        <v>Local</v>
      </c>
      <c r="F386" s="3">
        <v>0</v>
      </c>
      <c r="G386" s="3">
        <v>10</v>
      </c>
      <c r="H386" s="3">
        <v>0</v>
      </c>
      <c r="I386" s="3">
        <v>5</v>
      </c>
      <c r="J386" s="3">
        <f>VLOOKUP(B386,'Vta + Mov 80'!$A$3:$B$703,2,FALSE)</f>
        <v>4</v>
      </c>
      <c r="K386" s="3">
        <v>-4</v>
      </c>
      <c r="L386" s="3">
        <f>VLOOKUP(B386,'Vta + Mov 80'!$A$3:$D$703,4,FALSE)</f>
        <v>0</v>
      </c>
      <c r="M386" s="7">
        <f>+AVERAGE(F386:K386)</f>
        <v>2.5</v>
      </c>
      <c r="N386" s="62">
        <f>+COUNTIF(F386:K386,"&gt;0")</f>
        <v>3</v>
      </c>
      <c r="O386" s="62" t="str">
        <f>+IF(N386&gt;=6,"A",IF(N386&gt;=5,"B",IF(N386&gt;=4,"C","F")))</f>
        <v>F</v>
      </c>
      <c r="P386" s="7">
        <v>7</v>
      </c>
      <c r="Q386" s="2">
        <v>0</v>
      </c>
      <c r="R386" s="2">
        <v>0</v>
      </c>
      <c r="S386" s="2">
        <v>0</v>
      </c>
      <c r="T386" s="2">
        <f>+IF(S386&gt;R386,S386,R386)</f>
        <v>0</v>
      </c>
      <c r="U386" s="2" t="e">
        <f>+((P386-T386)/#REF!)*30</f>
        <v>#REF!</v>
      </c>
      <c r="V386" s="2" t="e">
        <f>+((P386-T386+Q386)/#REF!)*30</f>
        <v>#REF!</v>
      </c>
      <c r="W386" s="2">
        <v>0</v>
      </c>
      <c r="X386" s="9"/>
      <c r="Y386" s="11">
        <f>+((P386-T386+Q386+X386)/M386)*30</f>
        <v>84</v>
      </c>
      <c r="Z386" s="5" t="e">
        <v>#N/A</v>
      </c>
      <c r="AA386" s="46"/>
      <c r="AB386" s="74">
        <f>VLOOKUP(B386,[2]Hoja1!$A$2:$C$9041,3,FALSE)</f>
        <v>13.800000190734901</v>
      </c>
      <c r="AC386" s="76" t="e">
        <f>VLOOKUP(B386,'[3]listado de producto'!$A$7:$F$7046,6,FALSE)</f>
        <v>#N/A</v>
      </c>
      <c r="AG386" s="58">
        <v>436.9</v>
      </c>
      <c r="AH386" s="48">
        <f>+P386*AG386</f>
        <v>3058.2999999999997</v>
      </c>
      <c r="AI386" s="48" t="e">
        <f>+AG386*#REF!</f>
        <v>#REF!</v>
      </c>
      <c r="AK386" s="44" t="e">
        <f>+IF(OR(#REF!="A",#REF!="B",#REF!="C",O386="A",O386="B",O386="C"),_xlfn.CEILING.PRECISE(#REF!*0.5,Z386),"0")</f>
        <v>#REF!</v>
      </c>
      <c r="AL386" t="e">
        <f>+AK386*AG386</f>
        <v>#REF!</v>
      </c>
      <c r="AM386" s="51" t="e">
        <f>+IF(OR(#REF!="A",#REF!="B",#REF!="C",O386="A",O386="B",O386="C"),_xlfn.CEILING.PRECISE(#REF!*0.7,Z386),"0")</f>
        <v>#REF!</v>
      </c>
      <c r="AN386" s="48" t="e">
        <f>+AM386*AG386</f>
        <v>#REF!</v>
      </c>
      <c r="AO386" s="44" t="e">
        <f>+IF(OR(#REF!="A",#REF!="B",#REF!="C",O386="A",O386="B",O386="C"),_xlfn.CEILING.PRECISE(#REF!*1,Z386),"0")</f>
        <v>#REF!</v>
      </c>
      <c r="AP386" s="48" t="e">
        <f>+AO386*$AG386</f>
        <v>#REF!</v>
      </c>
      <c r="AQ386" s="48" t="e">
        <f>+IF(OR(#REF!="A",#REF!="B",#REF!="C",O386="A",O386="B",O386="C"),_xlfn.CEILING.PRECISE(#REF!*1.33,Z386),"0")</f>
        <v>#REF!</v>
      </c>
      <c r="AR386" s="48" t="e">
        <f>+AQ386*$AG386</f>
        <v>#REF!</v>
      </c>
      <c r="AS386" s="48" t="e">
        <f>+#REF!*AG386</f>
        <v>#REF!</v>
      </c>
      <c r="AT386" s="58">
        <v>22.5</v>
      </c>
      <c r="AU386" s="52" t="e">
        <f>+AT386*#REF!</f>
        <v>#REF!</v>
      </c>
      <c r="AV386" s="52">
        <f>+AT386*M386</f>
        <v>56.25</v>
      </c>
      <c r="AW386" t="b">
        <f>+P386&gt;=T386</f>
        <v>1</v>
      </c>
      <c r="AX386" s="78">
        <f>X386*AB386</f>
        <v>0</v>
      </c>
    </row>
    <row r="387" spans="1:52" ht="12.75" customHeight="1" x14ac:dyDescent="0.2">
      <c r="B387" s="79">
        <v>110706</v>
      </c>
      <c r="C387" s="1"/>
      <c r="D387" s="32" t="s">
        <v>440</v>
      </c>
      <c r="E387" s="47" t="s">
        <v>561</v>
      </c>
      <c r="F387" s="3">
        <v>0</v>
      </c>
      <c r="G387" s="3">
        <v>100</v>
      </c>
      <c r="H387" s="3">
        <v>174</v>
      </c>
      <c r="I387" s="3">
        <v>72</v>
      </c>
      <c r="J387" s="3">
        <f>VLOOKUP(B387,'Vta + Mov 80'!$A$3:$B$703,2,FALSE)</f>
        <v>149</v>
      </c>
      <c r="K387" s="3">
        <v>117</v>
      </c>
      <c r="L387" s="3">
        <f>VLOOKUP(B387,'Vta + Mov 80'!$A$3:$D$703,4,FALSE)</f>
        <v>29</v>
      </c>
      <c r="M387" s="7">
        <f>+AVERAGE(F387:K387)</f>
        <v>102</v>
      </c>
      <c r="N387" s="62">
        <f>+COUNTIF(F387:K387,"&gt;0")</f>
        <v>5</v>
      </c>
      <c r="O387" s="62" t="str">
        <f>+IF(N387&gt;=6,"A",IF(N387&gt;=5,"B",IF(N387&gt;=4,"C","F")))</f>
        <v>B</v>
      </c>
      <c r="P387" s="7">
        <v>8</v>
      </c>
      <c r="Q387" s="2">
        <v>0</v>
      </c>
      <c r="R387" s="2">
        <v>8</v>
      </c>
      <c r="S387" s="2">
        <v>64</v>
      </c>
      <c r="T387" s="2">
        <f>+IF(S387&gt;R387,S387,R387)</f>
        <v>64</v>
      </c>
      <c r="U387" s="2" t="e">
        <f>+((P387-T387)/#REF!)*30</f>
        <v>#REF!</v>
      </c>
      <c r="V387" s="2" t="e">
        <f>+((P387-T387+Q387)/#REF!)*30</f>
        <v>#REF!</v>
      </c>
      <c r="W387" s="2">
        <v>-56</v>
      </c>
      <c r="X387" s="9"/>
      <c r="Y387" s="11">
        <f>+((P387-T387+Q387+X387)/M387)*30</f>
        <v>-16.47058823529412</v>
      </c>
      <c r="Z387" s="5" t="e">
        <v>#N/A</v>
      </c>
      <c r="AA387" s="46"/>
      <c r="AB387" s="74">
        <f>VLOOKUP(B387,[2]Hoja1!$A$2:$C$9041,3,FALSE)</f>
        <v>21.5</v>
      </c>
      <c r="AC387" s="76" t="e">
        <f>VLOOKUP(B387,'[3]listado de producto'!$A$7:$F$7046,6,FALSE)</f>
        <v>#N/A</v>
      </c>
      <c r="AG387" s="58">
        <v>649.12</v>
      </c>
      <c r="AH387" s="48">
        <f>+P387*AG387</f>
        <v>5192.96</v>
      </c>
      <c r="AI387" s="48" t="e">
        <f>+AG387*#REF!</f>
        <v>#REF!</v>
      </c>
      <c r="AK387" s="44" t="e">
        <f>+IF(OR(#REF!="A",#REF!="B",#REF!="C",O387="A",O387="B",O387="C"),_xlfn.CEILING.PRECISE(#REF!*0.5,Z387),"0")</f>
        <v>#REF!</v>
      </c>
      <c r="AL387" t="e">
        <f>+AK387*AG387</f>
        <v>#REF!</v>
      </c>
      <c r="AM387" s="51" t="e">
        <f>+IF(OR(#REF!="A",#REF!="B",#REF!="C",O387="A",O387="B",O387="C"),_xlfn.CEILING.PRECISE(#REF!*0.7,Z387),"0")</f>
        <v>#REF!</v>
      </c>
      <c r="AN387" s="48" t="e">
        <f>+AM387*AG387</f>
        <v>#REF!</v>
      </c>
      <c r="AO387" s="44" t="e">
        <f>+IF(OR(#REF!="A",#REF!="B",#REF!="C",O387="A",O387="B",O387="C"),_xlfn.CEILING.PRECISE(#REF!*1,Z387),"0")</f>
        <v>#REF!</v>
      </c>
      <c r="AP387" s="48" t="e">
        <f>+AO387*$AG387</f>
        <v>#REF!</v>
      </c>
      <c r="AQ387" s="48" t="e">
        <f>+IF(OR(#REF!="A",#REF!="B",#REF!="C",O387="A",O387="B",O387="C"),_xlfn.CEILING.PRECISE(#REF!*1.33,Z387),"0")</f>
        <v>#REF!</v>
      </c>
      <c r="AR387" s="48" t="e">
        <f>+AQ387*$AG387</f>
        <v>#REF!</v>
      </c>
      <c r="AS387" s="48" t="e">
        <f>+#REF!*AG387</f>
        <v>#REF!</v>
      </c>
      <c r="AT387" s="58">
        <v>22.5</v>
      </c>
      <c r="AU387" s="52" t="e">
        <f>+AT387*#REF!</f>
        <v>#REF!</v>
      </c>
      <c r="AV387" s="52">
        <f>+AT387*M387</f>
        <v>2295</v>
      </c>
      <c r="AW387" t="b">
        <f>+P387&gt;=T387</f>
        <v>0</v>
      </c>
    </row>
    <row r="388" spans="1:52" ht="12.75" customHeight="1" x14ac:dyDescent="0.2">
      <c r="A388" s="53" t="s">
        <v>672</v>
      </c>
      <c r="B388" s="79">
        <v>1665</v>
      </c>
      <c r="C388" s="1"/>
      <c r="D388" s="32" t="s">
        <v>107</v>
      </c>
      <c r="E388" s="47" t="str">
        <f>VLOOKUP(B388,[1]Análisis!$B$3:$F$2141,5,FALSE)</f>
        <v>Key</v>
      </c>
      <c r="F388" s="3">
        <v>0</v>
      </c>
      <c r="G388" s="3">
        <v>6</v>
      </c>
      <c r="H388" s="3">
        <v>0</v>
      </c>
      <c r="I388" s="3">
        <v>0</v>
      </c>
      <c r="J388" s="3">
        <f>VLOOKUP(B388,'Vta + Mov 80'!$A$3:$B$703,2,FALSE)</f>
        <v>0</v>
      </c>
      <c r="K388" s="3">
        <v>16</v>
      </c>
      <c r="L388" s="3">
        <f>VLOOKUP(B388,'Vta + Mov 80'!$A$3:$D$703,4,FALSE)</f>
        <v>0</v>
      </c>
      <c r="M388" s="7">
        <f>+AVERAGE(F388:K388)</f>
        <v>3.6666666666666665</v>
      </c>
      <c r="N388" s="62">
        <f>+COUNTIF(F388:K388,"&gt;0")</f>
        <v>2</v>
      </c>
      <c r="O388" s="62" t="str">
        <f>+IF(N388&gt;=6,"A",IF(N388&gt;=5,"B",IF(N388&gt;=4,"C","F")))</f>
        <v>F</v>
      </c>
      <c r="P388" s="7">
        <v>11</v>
      </c>
      <c r="Q388" s="2">
        <v>0</v>
      </c>
      <c r="R388" s="2">
        <v>0</v>
      </c>
      <c r="S388" s="2">
        <v>0</v>
      </c>
      <c r="T388" s="2">
        <f>+IF(S388&gt;R388,S388,R388)</f>
        <v>0</v>
      </c>
      <c r="U388" s="2" t="e">
        <f>+((P388-T388)/#REF!)*30</f>
        <v>#REF!</v>
      </c>
      <c r="V388" s="2" t="e">
        <f>+((P388-T388+Q388)/#REF!)*30</f>
        <v>#REF!</v>
      </c>
      <c r="W388" s="2">
        <v>0</v>
      </c>
      <c r="X388" s="9"/>
      <c r="Y388" s="11">
        <f>+((P388-T388+Q388+X388)/M388)*30</f>
        <v>90</v>
      </c>
      <c r="Z388" s="5">
        <v>12</v>
      </c>
      <c r="AA388" s="80"/>
      <c r="AB388" s="74">
        <f>VLOOKUP(B388,[2]Hoja1!$A$2:$C$9041,3,FALSE)</f>
        <v>68.739999999999995</v>
      </c>
      <c r="AC388" s="76">
        <f>VLOOKUP(B388,'[3]listado de producto'!$A$7:$F$7046,6,FALSE)</f>
        <v>8</v>
      </c>
      <c r="AG388" s="58">
        <v>37.18</v>
      </c>
      <c r="AH388" s="48">
        <f>+P388*AG388</f>
        <v>408.98</v>
      </c>
      <c r="AI388" s="48" t="e">
        <f>+AG388*#REF!</f>
        <v>#REF!</v>
      </c>
      <c r="AK388" s="44" t="e">
        <f>+IF(OR(#REF!="A",#REF!="B",#REF!="C",O388="A",O388="B",O388="C"),_xlfn.CEILING.PRECISE(#REF!*0.5,Z388),"0")</f>
        <v>#REF!</v>
      </c>
      <c r="AL388" t="e">
        <f>+AK388*AG388</f>
        <v>#REF!</v>
      </c>
      <c r="AM388" s="51" t="e">
        <f>+IF(OR(#REF!="A",#REF!="B",#REF!="C",O388="A",O388="B",O388="C"),_xlfn.CEILING.PRECISE(#REF!*0.7,Z388),"0")</f>
        <v>#REF!</v>
      </c>
      <c r="AN388" s="48" t="e">
        <f>+AM388*AG388</f>
        <v>#REF!</v>
      </c>
      <c r="AO388" s="44" t="e">
        <f>+IF(OR(#REF!="A",#REF!="B",#REF!="C",O388="A",O388="B",O388="C"),_xlfn.CEILING.PRECISE(#REF!*1,Z388),"0")</f>
        <v>#REF!</v>
      </c>
      <c r="AP388" s="48" t="e">
        <f>+AO388*$AG388</f>
        <v>#REF!</v>
      </c>
      <c r="AQ388" s="48" t="e">
        <f>+IF(OR(#REF!="A",#REF!="B",#REF!="C",O388="A",O388="B",O388="C"),_xlfn.CEILING.PRECISE(#REF!*1.33,Z388),"0")</f>
        <v>#REF!</v>
      </c>
      <c r="AR388" s="48" t="e">
        <f>+AQ388*$AG388</f>
        <v>#REF!</v>
      </c>
      <c r="AS388" s="48" t="e">
        <f>+#REF!*AG388</f>
        <v>#REF!</v>
      </c>
      <c r="AU388" s="52"/>
      <c r="AV388" s="52"/>
      <c r="AW388" t="b">
        <f>+P388&gt;=T388</f>
        <v>1</v>
      </c>
    </row>
    <row r="389" spans="1:52" ht="12.75" customHeight="1" x14ac:dyDescent="0.2">
      <c r="B389" s="79">
        <v>110716</v>
      </c>
      <c r="C389" s="1"/>
      <c r="D389" s="32" t="s">
        <v>697</v>
      </c>
      <c r="E389" s="47" t="str">
        <f>VLOOKUP(B389,[1]Análisis!$B$3:$F$2141,5,FALSE)</f>
        <v>Local</v>
      </c>
      <c r="F389" s="3">
        <v>596</v>
      </c>
      <c r="G389" s="3">
        <v>200</v>
      </c>
      <c r="H389" s="3">
        <v>600</v>
      </c>
      <c r="I389" s="3">
        <v>200</v>
      </c>
      <c r="J389" s="3">
        <f>VLOOKUP(B389,'Vta + Mov 80'!$A$3:$B$703,2,FALSE)</f>
        <v>300</v>
      </c>
      <c r="K389" s="3">
        <v>400</v>
      </c>
      <c r="L389" s="3">
        <f>VLOOKUP(B389,'Vta + Mov 80'!$A$3:$D$703,4,FALSE)</f>
        <v>400</v>
      </c>
      <c r="M389" s="7">
        <f>+AVERAGE(F389:K389)</f>
        <v>382.66666666666669</v>
      </c>
      <c r="N389" s="62">
        <f>+COUNTIF(F389:K389,"&gt;0")</f>
        <v>6</v>
      </c>
      <c r="O389" s="62" t="str">
        <f>+IF(N389&gt;=6,"A",IF(N389&gt;=5,"B",IF(N389&gt;=4,"C","F")))</f>
        <v>A</v>
      </c>
      <c r="P389" s="7">
        <v>0</v>
      </c>
      <c r="Q389" s="2">
        <v>0</v>
      </c>
      <c r="R389" s="2">
        <v>0</v>
      </c>
      <c r="S389" s="2">
        <v>0</v>
      </c>
      <c r="T389" s="2">
        <f>+IF(S389&gt;R389,S389,R389)</f>
        <v>0</v>
      </c>
      <c r="U389" s="2" t="e">
        <f>+((P389-T389)/#REF!)*30</f>
        <v>#REF!</v>
      </c>
      <c r="V389" s="2" t="e">
        <f>+((P389-T389+Q389)/#REF!)*30</f>
        <v>#REF!</v>
      </c>
      <c r="W389" s="2">
        <v>0</v>
      </c>
      <c r="X389" s="9"/>
      <c r="Y389" s="11">
        <f>+((P389-T389+Q389+X389)/M389)*30</f>
        <v>0</v>
      </c>
      <c r="Z389" s="5" t="e">
        <v>#N/A</v>
      </c>
      <c r="AA389" s="46"/>
      <c r="AB389" s="74">
        <f>VLOOKUP(B389,[2]Hoja1!$A$2:$C$9041,3,FALSE)</f>
        <v>0.72000002861022905</v>
      </c>
      <c r="AC389" s="76" t="e">
        <f>VLOOKUP(B389,'[3]listado de producto'!$A$7:$F$7046,6,FALSE)</f>
        <v>#N/A</v>
      </c>
      <c r="AG389" s="58">
        <v>113.68</v>
      </c>
      <c r="AH389" s="48">
        <f>+P389*AG389</f>
        <v>0</v>
      </c>
      <c r="AI389" s="48" t="e">
        <f>+AG389*#REF!</f>
        <v>#REF!</v>
      </c>
      <c r="AK389" s="44" t="e">
        <f>+IF(OR(#REF!="A",#REF!="B",#REF!="C",O389="A",O389="B",O389="C"),_xlfn.CEILING.PRECISE(#REF!*0.5,Z389),"0")</f>
        <v>#REF!</v>
      </c>
      <c r="AL389" t="e">
        <f>+AK389*AG389</f>
        <v>#REF!</v>
      </c>
      <c r="AM389" s="51" t="e">
        <f>+IF(OR(#REF!="A",#REF!="B",#REF!="C",O389="A",O389="B",O389="C"),_xlfn.CEILING.PRECISE(#REF!*0.7,Z389),"0")</f>
        <v>#REF!</v>
      </c>
      <c r="AN389" s="48" t="e">
        <f>+AM389*AG389</f>
        <v>#REF!</v>
      </c>
      <c r="AO389" s="44" t="e">
        <f>+IF(OR(#REF!="A",#REF!="B",#REF!="C",O389="A",O389="B",O389="C"),_xlfn.CEILING.PRECISE(#REF!*1,Z389),"0")</f>
        <v>#REF!</v>
      </c>
      <c r="AP389" s="48" t="e">
        <f>+AO389*$AG389</f>
        <v>#REF!</v>
      </c>
      <c r="AQ389" s="48" t="e">
        <f>+IF(OR(#REF!="A",#REF!="B",#REF!="C",O389="A",O389="B",O389="C"),_xlfn.CEILING.PRECISE(#REF!*1.33,Z389),"0")</f>
        <v>#REF!</v>
      </c>
      <c r="AR389" s="48" t="e">
        <f>+AQ389*$AG389</f>
        <v>#REF!</v>
      </c>
      <c r="AS389" s="48" t="e">
        <f>+#REF!*AG389</f>
        <v>#REF!</v>
      </c>
      <c r="AU389" s="52" t="e">
        <f>+AT389*#REF!</f>
        <v>#REF!</v>
      </c>
      <c r="AV389" s="52">
        <f>+AT389*M389</f>
        <v>0</v>
      </c>
      <c r="AW389" t="b">
        <f>+P389&gt;=T389</f>
        <v>1</v>
      </c>
    </row>
    <row r="390" spans="1:52" ht="12.75" customHeight="1" x14ac:dyDescent="0.2">
      <c r="B390" s="79">
        <v>6713</v>
      </c>
      <c r="C390" s="1"/>
      <c r="D390" s="32" t="s">
        <v>324</v>
      </c>
      <c r="E390" s="47" t="str">
        <f>VLOOKUP(B390,[1]Análisis!$B$3:$F$2141,5,FALSE)</f>
        <v>Key</v>
      </c>
      <c r="F390" s="3">
        <v>2</v>
      </c>
      <c r="G390" s="3">
        <v>0</v>
      </c>
      <c r="H390" s="3">
        <v>8</v>
      </c>
      <c r="I390" s="3">
        <v>0</v>
      </c>
      <c r="J390" s="3">
        <f>VLOOKUP(B390,'Vta + Mov 80'!$A$3:$B$703,2,FALSE)</f>
        <v>4</v>
      </c>
      <c r="K390" s="3">
        <v>0</v>
      </c>
      <c r="L390" s="3">
        <f>VLOOKUP(B390,'Vta + Mov 80'!$A$3:$D$703,4,FALSE)</f>
        <v>4</v>
      </c>
      <c r="M390" s="7">
        <f>+AVERAGE(F390:K390)</f>
        <v>2.3333333333333335</v>
      </c>
      <c r="N390" s="62">
        <f>+COUNTIF(F390:K390,"&gt;0")</f>
        <v>3</v>
      </c>
      <c r="O390" s="62" t="str">
        <f>+IF(N390&gt;=6,"A",IF(N390&gt;=5,"B",IF(N390&gt;=4,"C","F")))</f>
        <v>F</v>
      </c>
      <c r="P390" s="7">
        <v>7</v>
      </c>
      <c r="Q390" s="2">
        <v>0</v>
      </c>
      <c r="R390" s="2">
        <v>0</v>
      </c>
      <c r="S390" s="2">
        <v>0</v>
      </c>
      <c r="T390" s="2">
        <f>+IF(S390&gt;R390,S390,R390)</f>
        <v>0</v>
      </c>
      <c r="U390" s="2" t="e">
        <f>+((P390-T390)/#REF!)*30</f>
        <v>#REF!</v>
      </c>
      <c r="V390" s="2" t="e">
        <f>+((P390-T390+Q390)/#REF!)*30</f>
        <v>#REF!</v>
      </c>
      <c r="W390" s="2">
        <v>0</v>
      </c>
      <c r="X390" s="9"/>
      <c r="Y390" s="11">
        <f>+((P390-T390+Q390+X390)/M390)*30</f>
        <v>90</v>
      </c>
      <c r="Z390" s="5">
        <v>4</v>
      </c>
      <c r="AA390" s="86"/>
      <c r="AB390" s="74">
        <f>VLOOKUP(B390,[2]Hoja1!$A$2:$C$9041,3,FALSE)</f>
        <v>156.9</v>
      </c>
      <c r="AC390" s="76">
        <f>VLOOKUP(B390,'[3]listado de producto'!$A$7:$F$7046,6,FALSE)</f>
        <v>8</v>
      </c>
      <c r="AG390" s="58">
        <v>7.21</v>
      </c>
      <c r="AH390" s="48">
        <f>+P390*AG390</f>
        <v>50.47</v>
      </c>
      <c r="AI390" s="48" t="e">
        <f>+AG390*#REF!</f>
        <v>#REF!</v>
      </c>
      <c r="AK390" s="44" t="e">
        <f>+IF(OR(#REF!="A",#REF!="B",#REF!="C",O390="A",O390="B",O390="C"),_xlfn.CEILING.PRECISE(#REF!*0.5,Z390),"0")</f>
        <v>#REF!</v>
      </c>
      <c r="AL390" t="e">
        <f>+AK390*AG390</f>
        <v>#REF!</v>
      </c>
      <c r="AM390" s="51" t="e">
        <f>+IF(OR(#REF!="A",#REF!="B",#REF!="C",O390="A",O390="B",O390="C"),_xlfn.CEILING.PRECISE(#REF!*0.7,Z390),"0")</f>
        <v>#REF!</v>
      </c>
      <c r="AN390" s="48" t="e">
        <f>+AM390*AG390</f>
        <v>#REF!</v>
      </c>
      <c r="AO390" s="44" t="e">
        <f>+IF(OR(#REF!="A",#REF!="B",#REF!="C",O390="A",O390="B",O390="C"),_xlfn.CEILING.PRECISE(#REF!*1,Z390),"0")</f>
        <v>#REF!</v>
      </c>
      <c r="AP390" s="48" t="e">
        <f>+AO390*$AG390</f>
        <v>#REF!</v>
      </c>
      <c r="AQ390" s="48" t="e">
        <f>+IF(OR(#REF!="A",#REF!="B",#REF!="C",O390="A",O390="B",O390="C"),_xlfn.CEILING.PRECISE(#REF!*1.33,Z390),"0")</f>
        <v>#REF!</v>
      </c>
      <c r="AR390" s="48" t="e">
        <f>+AQ390*$AG390</f>
        <v>#REF!</v>
      </c>
      <c r="AS390" s="48" t="e">
        <f>+#REF!*AG390</f>
        <v>#REF!</v>
      </c>
      <c r="AW390" t="b">
        <f>+P390&gt;=T390</f>
        <v>1</v>
      </c>
    </row>
    <row r="391" spans="1:52" ht="12.75" customHeight="1" x14ac:dyDescent="0.2">
      <c r="A391" s="53" t="s">
        <v>685</v>
      </c>
      <c r="B391" s="79">
        <v>110720</v>
      </c>
      <c r="C391" s="1"/>
      <c r="D391" s="32" t="s">
        <v>443</v>
      </c>
      <c r="E391" s="47" t="s">
        <v>561</v>
      </c>
      <c r="F391" s="3">
        <v>0</v>
      </c>
      <c r="G391" s="3">
        <v>2</v>
      </c>
      <c r="H391" s="3">
        <v>2</v>
      </c>
      <c r="I391" s="3">
        <v>13</v>
      </c>
      <c r="J391" s="3">
        <f>VLOOKUP(B391,'Vta + Mov 80'!$A$3:$B$703,2,FALSE)</f>
        <v>0</v>
      </c>
      <c r="K391" s="3">
        <v>9</v>
      </c>
      <c r="L391" s="3">
        <f>VLOOKUP(B391,'Vta + Mov 80'!$A$3:$D$703,4,FALSE)</f>
        <v>1</v>
      </c>
      <c r="M391" s="7">
        <f>+AVERAGE(F391:K391)</f>
        <v>4.333333333333333</v>
      </c>
      <c r="N391" s="62">
        <f>+COUNTIF(F391:K391,"&gt;0")</f>
        <v>4</v>
      </c>
      <c r="O391" s="62" t="str">
        <f>+IF(N391&gt;=6,"A",IF(N391&gt;=5,"B",IF(N391&gt;=4,"C","F")))</f>
        <v>C</v>
      </c>
      <c r="P391" s="7">
        <v>7</v>
      </c>
      <c r="Q391" s="2">
        <v>0</v>
      </c>
      <c r="R391" s="2">
        <v>0</v>
      </c>
      <c r="S391" s="2">
        <v>0</v>
      </c>
      <c r="T391" s="2">
        <f>+IF(S391&gt;R391,S391,R391)</f>
        <v>0</v>
      </c>
      <c r="U391" s="2" t="e">
        <f>+((P391-T391)/#REF!)*30</f>
        <v>#REF!</v>
      </c>
      <c r="V391" s="2" t="e">
        <f>+((P391-T391+Q391)/#REF!)*30</f>
        <v>#REF!</v>
      </c>
      <c r="W391" s="2">
        <v>0</v>
      </c>
      <c r="X391" s="9"/>
      <c r="Y391" s="11">
        <f>+((P391-T391+Q391+X391)/M391)*30</f>
        <v>48.46153846153846</v>
      </c>
      <c r="Z391" s="5" t="e">
        <v>#N/A</v>
      </c>
      <c r="AA391" s="80"/>
      <c r="AB391" s="74">
        <f>VLOOKUP(B391,[2]Hoja1!$A$2:$C$9041,3,FALSE)</f>
        <v>17</v>
      </c>
      <c r="AC391" s="76" t="e">
        <f>VLOOKUP(B391,'[3]listado de producto'!$A$7:$F$7046,6,FALSE)</f>
        <v>#N/A</v>
      </c>
      <c r="AG391" s="58">
        <v>256.01</v>
      </c>
      <c r="AH391" s="48">
        <f>+P391*AG391</f>
        <v>1792.07</v>
      </c>
      <c r="AI391" s="48" t="e">
        <f>+AG391*#REF!</f>
        <v>#REF!</v>
      </c>
      <c r="AK391" s="44" t="e">
        <f>+IF(OR(#REF!="A",#REF!="B",#REF!="C",O391="A",O391="B",O391="C"),_xlfn.CEILING.PRECISE(#REF!*0.5,Z391),"0")</f>
        <v>#REF!</v>
      </c>
      <c r="AL391" t="e">
        <f>+AK391*AG391</f>
        <v>#REF!</v>
      </c>
      <c r="AM391" s="51" t="e">
        <f>+IF(OR(#REF!="A",#REF!="B",#REF!="C",O391="A",O391="B",O391="C"),_xlfn.CEILING.PRECISE(#REF!*0.7,Z391),"0")</f>
        <v>#REF!</v>
      </c>
      <c r="AN391" s="48" t="e">
        <f>+AM391*AG391</f>
        <v>#REF!</v>
      </c>
      <c r="AO391" s="44" t="e">
        <f>+IF(OR(#REF!="A",#REF!="B",#REF!="C",O391="A",O391="B",O391="C"),_xlfn.CEILING.PRECISE(#REF!*1,Z391),"0")</f>
        <v>#REF!</v>
      </c>
      <c r="AP391" s="48" t="e">
        <f>+AO391*$AG391</f>
        <v>#REF!</v>
      </c>
      <c r="AQ391" s="48" t="e">
        <f>+IF(OR(#REF!="A",#REF!="B",#REF!="C",O391="A",O391="B",O391="C"),_xlfn.CEILING.PRECISE(#REF!*1.33,Z391),"0")</f>
        <v>#REF!</v>
      </c>
      <c r="AR391" s="48" t="e">
        <f>+AQ391*$AG391</f>
        <v>#REF!</v>
      </c>
      <c r="AS391" s="48" t="e">
        <f>+#REF!*AG391</f>
        <v>#REF!</v>
      </c>
      <c r="AT391" s="58">
        <v>22.5</v>
      </c>
      <c r="AU391" s="52" t="e">
        <f>+AT391*#REF!</f>
        <v>#REF!</v>
      </c>
      <c r="AV391" s="52">
        <f>+AT391*M391</f>
        <v>97.5</v>
      </c>
      <c r="AW391" t="b">
        <f>+P391&gt;=T391</f>
        <v>1</v>
      </c>
      <c r="AX391" s="78">
        <f>X391*AB391</f>
        <v>0</v>
      </c>
    </row>
    <row r="392" spans="1:52" ht="12.75" customHeight="1" x14ac:dyDescent="0.2">
      <c r="B392" s="79">
        <v>999005450</v>
      </c>
      <c r="C392" s="1">
        <f>VLOOKUP(B392,[1]Análisis!$B$3:$C$2141,2,FALSE)</f>
        <v>94205</v>
      </c>
      <c r="D392" s="32" t="s">
        <v>651</v>
      </c>
      <c r="E392" s="47" t="s">
        <v>624</v>
      </c>
      <c r="F392" s="3">
        <v>0</v>
      </c>
      <c r="G392" s="3">
        <v>6</v>
      </c>
      <c r="H392" s="3">
        <v>30</v>
      </c>
      <c r="I392" s="3">
        <v>0</v>
      </c>
      <c r="J392" s="3">
        <f>VLOOKUP(B392,'Vta + Mov 80'!$A$3:$B$703,2,FALSE)</f>
        <v>0</v>
      </c>
      <c r="K392" s="3">
        <v>-1</v>
      </c>
      <c r="L392" s="3">
        <f>VLOOKUP(B392,'Vta + Mov 80'!$A$3:$D$703,4,FALSE)</f>
        <v>0</v>
      </c>
      <c r="M392" s="7">
        <f>+AVERAGE(F392:K392)</f>
        <v>5.833333333333333</v>
      </c>
      <c r="N392" s="62">
        <f>+COUNTIF(F392:K392,"&gt;0")</f>
        <v>2</v>
      </c>
      <c r="O392" s="62" t="str">
        <f>+IF(N392&gt;=6,"A",IF(N392&gt;=5,"B",IF(N392&gt;=4,"C","F")))</f>
        <v>F</v>
      </c>
      <c r="P392" s="7">
        <v>19</v>
      </c>
      <c r="Q392" s="2">
        <v>0</v>
      </c>
      <c r="R392" s="2">
        <v>0</v>
      </c>
      <c r="S392" s="2">
        <v>0</v>
      </c>
      <c r="T392" s="2">
        <f>+IF(S392&gt;R392,S392,R392)</f>
        <v>0</v>
      </c>
      <c r="U392" s="2" t="e">
        <f>+((P392-T392)/#REF!)*30</f>
        <v>#REF!</v>
      </c>
      <c r="V392" s="2" t="e">
        <f>+((P392-T392+Q392)/#REF!)*30</f>
        <v>#REF!</v>
      </c>
      <c r="W392" s="2">
        <v>0</v>
      </c>
      <c r="X392" s="9"/>
      <c r="Y392" s="11">
        <f>+((P392-T392+Q392+X392)/M392)*30</f>
        <v>97.714285714285708</v>
      </c>
      <c r="Z392" s="5">
        <v>1</v>
      </c>
      <c r="AA392" s="86"/>
      <c r="AB392" s="74">
        <f>VLOOKUP(B392,[2]Hoja1!$A$2:$C$9041,3,FALSE)</f>
        <v>1</v>
      </c>
      <c r="AC392" s="76">
        <f>VLOOKUP(B392,'[3]listado de producto'!$A$7:$F$7046,6,FALSE)</f>
        <v>42</v>
      </c>
      <c r="AG392" s="58">
        <v>170.11000061035199</v>
      </c>
      <c r="AH392" s="48">
        <f>+P392*AG392</f>
        <v>3232.0900115966879</v>
      </c>
      <c r="AI392" s="48" t="e">
        <f>+AG392*#REF!</f>
        <v>#REF!</v>
      </c>
      <c r="AK392" s="44" t="e">
        <f>+IF(OR(#REF!="A",#REF!="B",#REF!="C",O392="A",O392="B",O392="C"),_xlfn.CEILING.PRECISE(#REF!*0.5,Z392),"0")</f>
        <v>#REF!</v>
      </c>
      <c r="AL392" t="e">
        <f>+AK392*AG392</f>
        <v>#REF!</v>
      </c>
      <c r="AM392" s="51" t="e">
        <f>+IF(OR(#REF!="A",#REF!="B",#REF!="C",O392="A",O392="B",O392="C"),_xlfn.CEILING.PRECISE(#REF!*0.7,Z392),"0")</f>
        <v>#REF!</v>
      </c>
      <c r="AN392" s="48" t="e">
        <f>+AM392*AG392</f>
        <v>#REF!</v>
      </c>
      <c r="AO392" s="44" t="e">
        <f>+IF(OR(#REF!="A",#REF!="B",#REF!="C",O392="A",O392="B",O392="C"),_xlfn.CEILING.PRECISE(#REF!*1,Z392),"0")</f>
        <v>#REF!</v>
      </c>
      <c r="AP392" s="48" t="e">
        <f>+AO392*$AG392</f>
        <v>#REF!</v>
      </c>
      <c r="AQ392" s="48" t="e">
        <f>+IF(OR(#REF!="A",#REF!="B",#REF!="C",O392="A",O392="B",O392="C"),_xlfn.CEILING.PRECISE(#REF!*1.33,Z392),"0")</f>
        <v>#REF!</v>
      </c>
      <c r="AR392" s="48" t="e">
        <f>+AQ392*$AG392</f>
        <v>#REF!</v>
      </c>
      <c r="AS392" s="48" t="e">
        <f>+#REF!*AG392</f>
        <v>#REF!</v>
      </c>
    </row>
    <row r="393" spans="1:52" ht="12.75" customHeight="1" x14ac:dyDescent="0.2">
      <c r="B393" s="79">
        <v>4883</v>
      </c>
      <c r="C393" s="1"/>
      <c r="D393" s="32" t="s">
        <v>691</v>
      </c>
      <c r="E393" s="47" t="str">
        <f>VLOOKUP(B393,[1]Análisis!$B$3:$F$2141,5,FALSE)</f>
        <v>Key</v>
      </c>
      <c r="F393" s="3">
        <v>20</v>
      </c>
      <c r="G393" s="3">
        <v>0</v>
      </c>
      <c r="H393" s="3">
        <v>0</v>
      </c>
      <c r="I393" s="3">
        <v>0</v>
      </c>
      <c r="J393" s="3">
        <f>VLOOKUP(B393,'Vta + Mov 80'!$A$3:$B$703,2,FALSE)</f>
        <v>0</v>
      </c>
      <c r="K393" s="3">
        <v>0</v>
      </c>
      <c r="L393" s="3">
        <f>VLOOKUP(B393,'Vta + Mov 80'!$A$3:$D$703,4,FALSE)</f>
        <v>0</v>
      </c>
      <c r="M393" s="7">
        <f>+AVERAGE(F393:K393)</f>
        <v>3.3333333333333335</v>
      </c>
      <c r="N393" s="62">
        <f>+COUNTIF(F393:K393,"&gt;0")</f>
        <v>1</v>
      </c>
      <c r="O393" s="62" t="str">
        <f>+IF(N393&gt;=6,"A",IF(N393&gt;=5,"B",IF(N393&gt;=4,"C","F")))</f>
        <v>F</v>
      </c>
      <c r="P393" s="7">
        <v>11</v>
      </c>
      <c r="Q393" s="2">
        <v>0</v>
      </c>
      <c r="R393" s="2">
        <v>0</v>
      </c>
      <c r="S393" s="2">
        <v>0</v>
      </c>
      <c r="T393" s="2">
        <f>+IF(S393&gt;R393,S393,R393)</f>
        <v>0</v>
      </c>
      <c r="U393" s="2" t="e">
        <f>+((P393-T393)/#REF!)*30</f>
        <v>#REF!</v>
      </c>
      <c r="V393" s="2" t="e">
        <f>+((P393-T393+Q393)/#REF!)*30</f>
        <v>#REF!</v>
      </c>
      <c r="W393" s="2">
        <v>0</v>
      </c>
      <c r="X393" s="9"/>
      <c r="Y393" s="11">
        <f>+((P393-T393+Q393+X393)/M393)*30</f>
        <v>99</v>
      </c>
      <c r="Z393" s="5">
        <v>12</v>
      </c>
      <c r="AA393" s="46"/>
      <c r="AB393" s="74">
        <f>VLOOKUP(B393,[2]Hoja1!$A$2:$C$9041,3,FALSE)</f>
        <v>37.47</v>
      </c>
      <c r="AC393" s="76">
        <f>VLOOKUP(B393,'[3]listado de producto'!$A$7:$F$7046,6,FALSE)</f>
        <v>21</v>
      </c>
      <c r="AG393" s="58">
        <v>379.95001220703102</v>
      </c>
      <c r="AH393" s="48">
        <f>+P393*AG393</f>
        <v>4179.450134277341</v>
      </c>
      <c r="AI393" s="48" t="e">
        <f>+AG393*#REF!</f>
        <v>#REF!</v>
      </c>
      <c r="AK393" s="44" t="e">
        <f>+IF(OR(#REF!="A",#REF!="B",#REF!="C",O393="A",O393="B",O393="C"),_xlfn.CEILING.PRECISE(#REF!*0.5,Z393),"0")</f>
        <v>#REF!</v>
      </c>
      <c r="AL393" t="e">
        <f>+AK393*AG393</f>
        <v>#REF!</v>
      </c>
      <c r="AM393" s="51" t="e">
        <f>+IF(OR(#REF!="A",#REF!="B",#REF!="C",O393="A",O393="B",O393="C"),_xlfn.CEILING.PRECISE(#REF!*0.7,Z393),"0")</f>
        <v>#REF!</v>
      </c>
      <c r="AN393" s="48" t="e">
        <f>+AM393*AG393</f>
        <v>#REF!</v>
      </c>
      <c r="AO393" s="44" t="e">
        <f>+IF(OR(#REF!="A",#REF!="B",#REF!="C",O393="A",O393="B",O393="C"),_xlfn.CEILING.PRECISE(#REF!*1,Z393),"0")</f>
        <v>#REF!</v>
      </c>
      <c r="AP393" s="48" t="e">
        <f>+AO393*$AG393</f>
        <v>#REF!</v>
      </c>
      <c r="AQ393" s="48" t="e">
        <f>+IF(OR(#REF!="A",#REF!="B",#REF!="C",O393="A",O393="B",O393="C"),_xlfn.CEILING.PRECISE(#REF!*1.33,Z393),"0")</f>
        <v>#REF!</v>
      </c>
      <c r="AR393" s="48" t="e">
        <f>+AQ393*$AG393</f>
        <v>#REF!</v>
      </c>
      <c r="AS393" s="48" t="e">
        <f>+#REF!*AG393</f>
        <v>#REF!</v>
      </c>
      <c r="AU393" s="52"/>
      <c r="AV393" s="52"/>
      <c r="AW393" t="b">
        <f>+P393&gt;=T393</f>
        <v>1</v>
      </c>
    </row>
    <row r="394" spans="1:52" ht="12.75" customHeight="1" x14ac:dyDescent="0.2">
      <c r="B394" s="79">
        <v>6448</v>
      </c>
      <c r="C394" s="1"/>
      <c r="D394" s="32" t="s">
        <v>303</v>
      </c>
      <c r="E394" s="47" t="str">
        <f>VLOOKUP(B394,[1]Análisis!$B$3:$F$2141,5,FALSE)</f>
        <v>Key</v>
      </c>
      <c r="F394" s="3">
        <v>1</v>
      </c>
      <c r="G394" s="3">
        <v>0</v>
      </c>
      <c r="H394" s="3">
        <v>1</v>
      </c>
      <c r="I394" s="3">
        <v>3</v>
      </c>
      <c r="J394" s="3">
        <f>VLOOKUP(B394,'Vta + Mov 80'!$A$3:$B$703,2,FALSE)</f>
        <v>0</v>
      </c>
      <c r="K394" s="3">
        <v>0</v>
      </c>
      <c r="L394" s="3">
        <f>VLOOKUP(B394,'Vta + Mov 80'!$A$3:$D$703,4,FALSE)</f>
        <v>0</v>
      </c>
      <c r="M394" s="7">
        <f>+AVERAGE(F394:K394)</f>
        <v>0.83333333333333337</v>
      </c>
      <c r="N394" s="62">
        <f>+COUNTIF(F394:K394,"&gt;0")</f>
        <v>3</v>
      </c>
      <c r="O394" s="62" t="str">
        <f>+IF(N394&gt;=6,"A",IF(N394&gt;=5,"B",IF(N394&gt;=4,"C","F")))</f>
        <v>F</v>
      </c>
      <c r="P394" s="7">
        <v>3</v>
      </c>
      <c r="Q394" s="2">
        <v>0</v>
      </c>
      <c r="R394" s="2">
        <v>0</v>
      </c>
      <c r="S394" s="2">
        <v>0</v>
      </c>
      <c r="T394" s="2">
        <f>+IF(S394&gt;R394,S394,R394)</f>
        <v>0</v>
      </c>
      <c r="U394" s="2" t="e">
        <f>+((P394-T394)/#REF!)*30</f>
        <v>#REF!</v>
      </c>
      <c r="V394" s="2" t="e">
        <f>+((P394-T394+Q394)/#REF!)*30</f>
        <v>#REF!</v>
      </c>
      <c r="W394" s="2">
        <v>0</v>
      </c>
      <c r="X394" s="9"/>
      <c r="Y394" s="11">
        <f>+((P394-T394+Q394+X394)/M394)*30</f>
        <v>107.99999999999999</v>
      </c>
      <c r="Z394" s="5">
        <v>4</v>
      </c>
      <c r="AA394" s="46"/>
      <c r="AB394" s="74">
        <f>VLOOKUP(B394,[2]Hoja1!$A$2:$C$9041,3,FALSE)</f>
        <v>531.01</v>
      </c>
      <c r="AC394" s="76">
        <f>VLOOKUP(B394,'[3]listado de producto'!$A$7:$F$7046,6,FALSE)</f>
        <v>21</v>
      </c>
      <c r="AG394" s="58">
        <v>146.5</v>
      </c>
      <c r="AH394" s="48">
        <f>+P394*AG394</f>
        <v>439.5</v>
      </c>
      <c r="AI394" s="48" t="e">
        <f>+AG394*#REF!</f>
        <v>#REF!</v>
      </c>
      <c r="AK394" s="44" t="e">
        <f>+IF(OR(#REF!="A",#REF!="B",#REF!="C",O394="A",O394="B",O394="C"),_xlfn.CEILING.PRECISE(#REF!*0.5,Z394),"0")</f>
        <v>#REF!</v>
      </c>
      <c r="AL394" t="e">
        <f>+AK394*AG394</f>
        <v>#REF!</v>
      </c>
      <c r="AM394" s="51" t="e">
        <f>+IF(OR(#REF!="A",#REF!="B",#REF!="C",O394="A",O394="B",O394="C"),_xlfn.CEILING.PRECISE(#REF!*0.7,Z394),"0")</f>
        <v>#REF!</v>
      </c>
      <c r="AN394" s="48" t="e">
        <f>+AM394*AG394</f>
        <v>#REF!</v>
      </c>
      <c r="AO394" s="44" t="e">
        <f>+IF(OR(#REF!="A",#REF!="B",#REF!="C",O394="A",O394="B",O394="C"),_xlfn.CEILING.PRECISE(#REF!*1,Z394),"0")</f>
        <v>#REF!</v>
      </c>
      <c r="AP394" s="48" t="e">
        <f>+AO394*$AG394</f>
        <v>#REF!</v>
      </c>
      <c r="AQ394" s="48" t="e">
        <f>+IF(OR(#REF!="A",#REF!="B",#REF!="C",O394="A",O394="B",O394="C"),_xlfn.CEILING.PRECISE(#REF!*1.33,Z394),"0")</f>
        <v>#REF!</v>
      </c>
      <c r="AR394" s="48" t="e">
        <f>+AQ394*$AG394</f>
        <v>#REF!</v>
      </c>
      <c r="AS394" s="48" t="e">
        <f>+#REF!*AG394</f>
        <v>#REF!</v>
      </c>
      <c r="AU394" s="52" t="e">
        <f>+AT394*#REF!</f>
        <v>#REF!</v>
      </c>
      <c r="AV394" s="52">
        <f>+AT394*M394</f>
        <v>0</v>
      </c>
      <c r="AW394" t="b">
        <f>+P394&gt;=T394</f>
        <v>1</v>
      </c>
    </row>
    <row r="395" spans="1:52" ht="12.75" customHeight="1" x14ac:dyDescent="0.2">
      <c r="B395" s="79">
        <v>110790</v>
      </c>
      <c r="C395" s="1"/>
      <c r="D395" s="32" t="s">
        <v>445</v>
      </c>
      <c r="E395" s="47" t="str">
        <f>VLOOKUP(B395,[1]Análisis!$B$3:$F$2141,5,FALSE)</f>
        <v>Local</v>
      </c>
      <c r="F395" s="3">
        <v>51</v>
      </c>
      <c r="G395" s="3">
        <v>31</v>
      </c>
      <c r="H395" s="3">
        <v>21</v>
      </c>
      <c r="I395" s="3">
        <v>31</v>
      </c>
      <c r="J395" s="3">
        <f>VLOOKUP(B395,'Vta + Mov 80'!$A$3:$B$703,2,FALSE)</f>
        <v>27</v>
      </c>
      <c r="K395" s="3">
        <v>55</v>
      </c>
      <c r="L395" s="3">
        <f>VLOOKUP(B395,'Vta + Mov 80'!$A$3:$D$703,4,FALSE)</f>
        <v>7</v>
      </c>
      <c r="M395" s="7">
        <f>+AVERAGE(F395:K395)</f>
        <v>36</v>
      </c>
      <c r="N395" s="62">
        <f>+COUNTIF(F395:K395,"&gt;0")</f>
        <v>6</v>
      </c>
      <c r="O395" s="62" t="str">
        <f>+IF(N395&gt;=6,"A",IF(N395&gt;=5,"B",IF(N395&gt;=4,"C","F")))</f>
        <v>A</v>
      </c>
      <c r="P395" s="7">
        <v>41</v>
      </c>
      <c r="Q395" s="2">
        <v>0</v>
      </c>
      <c r="R395" s="2">
        <v>11</v>
      </c>
      <c r="S395" s="2">
        <v>18</v>
      </c>
      <c r="T395" s="2">
        <f>+IF(S395&gt;R395,S395,R395)</f>
        <v>18</v>
      </c>
      <c r="U395" s="2" t="e">
        <f>+((P395-T395)/#REF!)*30</f>
        <v>#REF!</v>
      </c>
      <c r="V395" s="2" t="e">
        <f>+((P395-T395+Q395)/#REF!)*30</f>
        <v>#REF!</v>
      </c>
      <c r="W395" s="2">
        <v>0</v>
      </c>
      <c r="X395" s="9"/>
      <c r="Y395" s="11">
        <f>+((P395-T395+Q395+X395)/M395)*30</f>
        <v>19.166666666666664</v>
      </c>
      <c r="Z395" s="5" t="e">
        <v>#N/A</v>
      </c>
      <c r="AA395" s="46"/>
      <c r="AB395" s="74">
        <f>VLOOKUP(B395,[2]Hoja1!$A$2:$C$9041,3,FALSE)</f>
        <v>30</v>
      </c>
      <c r="AC395" s="76" t="e">
        <f>VLOOKUP(B395,'[3]listado de producto'!$A$7:$F$7046,6,FALSE)</f>
        <v>#N/A</v>
      </c>
      <c r="AG395" s="58">
        <v>195.73</v>
      </c>
      <c r="AH395" s="48">
        <f>+P395*AG395</f>
        <v>8024.9299999999994</v>
      </c>
      <c r="AI395" s="48" t="e">
        <f>+AG395*#REF!</f>
        <v>#REF!</v>
      </c>
      <c r="AK395" s="44" t="e">
        <f>+IF(OR(#REF!="A",#REF!="B",#REF!="C",O395="A",O395="B",O395="C"),_xlfn.CEILING.PRECISE(#REF!*0.5,Z395),"0")</f>
        <v>#REF!</v>
      </c>
      <c r="AL395" t="e">
        <f>+AK395*AG395</f>
        <v>#REF!</v>
      </c>
      <c r="AM395" s="51" t="e">
        <f>+IF(OR(#REF!="A",#REF!="B",#REF!="C",O395="A",O395="B",O395="C"),_xlfn.CEILING.PRECISE(#REF!*0.7,Z395),"0")</f>
        <v>#REF!</v>
      </c>
      <c r="AN395" s="48" t="e">
        <f>+AM395*AG395</f>
        <v>#REF!</v>
      </c>
      <c r="AO395" s="44" t="e">
        <f>+IF(OR(#REF!="A",#REF!="B",#REF!="C",O395="A",O395="B",O395="C"),_xlfn.CEILING.PRECISE(#REF!*1,Z395),"0")</f>
        <v>#REF!</v>
      </c>
      <c r="AP395" s="48" t="e">
        <f>+AO395*$AG395</f>
        <v>#REF!</v>
      </c>
      <c r="AQ395" s="48" t="e">
        <f>+IF(OR(#REF!="A",#REF!="B",#REF!="C",O395="A",O395="B",O395="C"),_xlfn.CEILING.PRECISE(#REF!*1.33,Z395),"0")</f>
        <v>#REF!</v>
      </c>
      <c r="AR395" s="48" t="e">
        <f>+AQ395*$AG395</f>
        <v>#REF!</v>
      </c>
      <c r="AS395" s="48" t="e">
        <f>+#REF!*AG395</f>
        <v>#REF!</v>
      </c>
      <c r="AU395" s="52" t="e">
        <f>+AT395*#REF!</f>
        <v>#REF!</v>
      </c>
      <c r="AV395" s="52">
        <f>+AT395*M395</f>
        <v>0</v>
      </c>
      <c r="AW395" t="b">
        <f>+P395&gt;=T395</f>
        <v>1</v>
      </c>
    </row>
    <row r="396" spans="1:52" ht="12.75" customHeight="1" x14ac:dyDescent="0.2">
      <c r="B396" s="79">
        <v>5949</v>
      </c>
      <c r="C396" s="1"/>
      <c r="D396" s="32" t="s">
        <v>731</v>
      </c>
      <c r="E396" s="47" t="str">
        <f>VLOOKUP(B396,[1]Análisis!$B$3:$F$2141,5,FALSE)</f>
        <v>Key</v>
      </c>
      <c r="F396" s="3">
        <v>20</v>
      </c>
      <c r="G396" s="3">
        <v>0</v>
      </c>
      <c r="H396" s="3">
        <v>0</v>
      </c>
      <c r="I396" s="3">
        <v>0</v>
      </c>
      <c r="J396" s="3">
        <f>VLOOKUP(B396,'Vta + Mov 80'!$A$3:$B$703,2,FALSE)</f>
        <v>0</v>
      </c>
      <c r="K396" s="3">
        <v>0</v>
      </c>
      <c r="L396" s="3">
        <f>VLOOKUP(B396,'Vta + Mov 80'!$A$3:$D$703,4,FALSE)</f>
        <v>0</v>
      </c>
      <c r="M396" s="7">
        <f>+AVERAGE(F396:K396)</f>
        <v>3.3333333333333335</v>
      </c>
      <c r="N396" s="62">
        <f>+COUNTIF(F396:K396,"&gt;0")</f>
        <v>1</v>
      </c>
      <c r="O396" s="62" t="str">
        <f>+IF(N396&gt;=6,"A",IF(N396&gt;=5,"B",IF(N396&gt;=4,"C","F")))</f>
        <v>F</v>
      </c>
      <c r="P396" s="7">
        <v>12</v>
      </c>
      <c r="Q396" s="2">
        <v>0</v>
      </c>
      <c r="R396" s="2">
        <v>0</v>
      </c>
      <c r="S396" s="2">
        <v>0</v>
      </c>
      <c r="T396" s="2">
        <f>+IF(S396&gt;R396,S396,R396)</f>
        <v>0</v>
      </c>
      <c r="U396" s="2" t="e">
        <f>+((P396-T396)/#REF!)*30</f>
        <v>#REF!</v>
      </c>
      <c r="V396" s="2" t="e">
        <f>+((P396-T396+Q396)/#REF!)*30</f>
        <v>#REF!</v>
      </c>
      <c r="W396" s="2">
        <v>0</v>
      </c>
      <c r="X396" s="9"/>
      <c r="Y396" s="11">
        <f>+((P396-T396+Q396+X396)/M396)*30</f>
        <v>107.99999999999999</v>
      </c>
      <c r="Z396" s="5" t="e">
        <v>#N/A</v>
      </c>
      <c r="AA396" s="46"/>
      <c r="AB396" s="74">
        <f>VLOOKUP(B396,[2]Hoja1!$A$2:$C$9041,3,FALSE)</f>
        <v>10.48</v>
      </c>
      <c r="AC396" s="76" t="e">
        <f>VLOOKUP(B396,'[3]listado de producto'!$A$7:$F$7046,6,FALSE)</f>
        <v>#N/A</v>
      </c>
      <c r="AE396" t="s">
        <v>569</v>
      </c>
      <c r="AG396" s="58">
        <v>13.5</v>
      </c>
      <c r="AH396" s="48">
        <f>+P396*AG396</f>
        <v>162</v>
      </c>
      <c r="AI396" s="48" t="e">
        <f>+AG396*#REF!</f>
        <v>#REF!</v>
      </c>
      <c r="AK396" s="44" t="e">
        <f>+IF(OR(#REF!="A",#REF!="B",#REF!="C",O396="A",O396="B",O396="C"),_xlfn.CEILING.PRECISE(#REF!*0.5,Z396),"0")</f>
        <v>#REF!</v>
      </c>
      <c r="AL396" t="e">
        <f>+AK396*AG396</f>
        <v>#REF!</v>
      </c>
      <c r="AM396" s="51" t="e">
        <f>+IF(OR(#REF!="A",#REF!="B",#REF!="C",O396="A",O396="B",O396="C"),_xlfn.CEILING.PRECISE(#REF!*0.7,Z396),"0")</f>
        <v>#REF!</v>
      </c>
      <c r="AN396" s="48" t="e">
        <f>+AM396*AG396</f>
        <v>#REF!</v>
      </c>
      <c r="AO396" s="44" t="e">
        <f>+IF(OR(#REF!="A",#REF!="B",#REF!="C",O396="A",O396="B",O396="C"),_xlfn.CEILING.PRECISE(#REF!*1,Z396),"0")</f>
        <v>#REF!</v>
      </c>
      <c r="AP396" s="48" t="e">
        <f>+AO396*$AG396</f>
        <v>#REF!</v>
      </c>
      <c r="AQ396" s="48" t="e">
        <f>+IF(OR(#REF!="A",#REF!="B",#REF!="C",O396="A",O396="B",O396="C"),_xlfn.CEILING.PRECISE(#REF!*1.33,Z396),"0")</f>
        <v>#REF!</v>
      </c>
      <c r="AR396" s="48" t="e">
        <f>+AQ396*$AG396</f>
        <v>#REF!</v>
      </c>
      <c r="AS396" s="48" t="e">
        <f>+#REF!*AG396</f>
        <v>#REF!</v>
      </c>
      <c r="AU396" s="52" t="e">
        <f>+AT396*#REF!</f>
        <v>#REF!</v>
      </c>
      <c r="AV396" s="52">
        <f>+AT396*M396</f>
        <v>0</v>
      </c>
      <c r="AW396" t="b">
        <f>+P396&gt;=T396</f>
        <v>1</v>
      </c>
    </row>
    <row r="397" spans="1:52" ht="12.75" customHeight="1" x14ac:dyDescent="0.2">
      <c r="B397" s="79">
        <v>6114</v>
      </c>
      <c r="C397" s="1"/>
      <c r="D397" s="32" t="s">
        <v>280</v>
      </c>
      <c r="E397" s="47" t="str">
        <f>VLOOKUP(B397,[1]Análisis!$B$3:$F$2141,5,FALSE)</f>
        <v>Key</v>
      </c>
      <c r="F397" s="3">
        <v>4</v>
      </c>
      <c r="G397" s="3">
        <v>4</v>
      </c>
      <c r="H397" s="3">
        <v>11</v>
      </c>
      <c r="I397" s="3">
        <v>10</v>
      </c>
      <c r="J397" s="3">
        <f>VLOOKUP(B397,'Vta + Mov 80'!$A$3:$B$703,2,FALSE)</f>
        <v>11</v>
      </c>
      <c r="K397" s="3">
        <v>20</v>
      </c>
      <c r="L397" s="3">
        <f>VLOOKUP(B397,'Vta + Mov 80'!$A$3:$D$703,4,FALSE)</f>
        <v>8</v>
      </c>
      <c r="M397" s="7">
        <f>+AVERAGE(F397:K397)</f>
        <v>10</v>
      </c>
      <c r="N397" s="62">
        <f>+COUNTIF(F397:K397,"&gt;0")</f>
        <v>6</v>
      </c>
      <c r="O397" s="62" t="str">
        <f>+IF(N397&gt;=6,"A",IF(N397&gt;=5,"B",IF(N397&gt;=4,"C","F")))</f>
        <v>A</v>
      </c>
      <c r="P397" s="7">
        <v>8</v>
      </c>
      <c r="Q397" s="2">
        <v>1</v>
      </c>
      <c r="R397" s="2">
        <v>0</v>
      </c>
      <c r="S397" s="2">
        <v>0</v>
      </c>
      <c r="T397" s="2">
        <f>+IF(S397&gt;R397,S397,R397)</f>
        <v>0</v>
      </c>
      <c r="U397" s="2" t="e">
        <f>+((P397-T397)/#REF!)*30</f>
        <v>#REF!</v>
      </c>
      <c r="V397" s="2" t="e">
        <f>+((P397-T397+Q397)/#REF!)*30</f>
        <v>#REF!</v>
      </c>
      <c r="W397" s="2">
        <v>0</v>
      </c>
      <c r="X397" s="9"/>
      <c r="Y397" s="11">
        <f>+((P397-T397+Q397+X397)/M397)*30</f>
        <v>27</v>
      </c>
      <c r="Z397" s="5">
        <v>1</v>
      </c>
      <c r="AA397" s="46"/>
      <c r="AB397" s="74">
        <f>VLOOKUP(B397,[2]Hoja1!$A$2:$C$9041,3,FALSE)</f>
        <v>489.6</v>
      </c>
      <c r="AC397" s="76">
        <f>VLOOKUP(B397,'[3]listado de producto'!$A$7:$F$7046,6,FALSE)</f>
        <v>8</v>
      </c>
      <c r="AG397" s="58">
        <v>391.55999755859398</v>
      </c>
      <c r="AH397" s="48">
        <f>+P397*AG397</f>
        <v>3132.4799804687518</v>
      </c>
      <c r="AI397" s="48" t="e">
        <f>+AG397*#REF!</f>
        <v>#REF!</v>
      </c>
      <c r="AK397" s="44" t="e">
        <f>+IF(OR(#REF!="A",#REF!="B",#REF!="C",O397="A",O397="B",O397="C"),_xlfn.CEILING.PRECISE(#REF!*0.5,Z397),"0")</f>
        <v>#REF!</v>
      </c>
      <c r="AL397" t="e">
        <f>+AK397*AG397</f>
        <v>#REF!</v>
      </c>
      <c r="AM397" s="51" t="e">
        <f>+IF(OR(#REF!="A",#REF!="B",#REF!="C",O397="A",O397="B",O397="C"),_xlfn.CEILING.PRECISE(#REF!*0.7,Z397),"0")</f>
        <v>#REF!</v>
      </c>
      <c r="AN397" s="48" t="e">
        <f>+AM397*AG397</f>
        <v>#REF!</v>
      </c>
      <c r="AO397" s="44" t="e">
        <f>+IF(OR(#REF!="A",#REF!="B",#REF!="C",O397="A",O397="B",O397="C"),_xlfn.CEILING.PRECISE(#REF!*1,Z397),"0")</f>
        <v>#REF!</v>
      </c>
      <c r="AP397" s="48" t="e">
        <f>+AO397*$AG397</f>
        <v>#REF!</v>
      </c>
      <c r="AQ397" s="48" t="e">
        <f>+IF(OR(#REF!="A",#REF!="B",#REF!="C",O397="A",O397="B",O397="C"),_xlfn.CEILING.PRECISE(#REF!*1.33,Z397),"0")</f>
        <v>#REF!</v>
      </c>
      <c r="AR397" s="48" t="e">
        <f>+AQ397*$AG397</f>
        <v>#REF!</v>
      </c>
      <c r="AS397" s="48" t="e">
        <f>+#REF!*AG397</f>
        <v>#REF!</v>
      </c>
      <c r="AU397" s="52" t="e">
        <f>+AT397*#REF!</f>
        <v>#REF!</v>
      </c>
      <c r="AV397" s="52">
        <f>+AT397*M397</f>
        <v>0</v>
      </c>
      <c r="AW397" t="b">
        <f>+P397&gt;=T397</f>
        <v>1</v>
      </c>
      <c r="AZ397" s="49">
        <f>VLOOKUP(B397,'[4]OrdenCompra (51)'!$A$2:$K$78,11,FALSE)</f>
        <v>1</v>
      </c>
    </row>
    <row r="398" spans="1:52" ht="12.75" customHeight="1" x14ac:dyDescent="0.2">
      <c r="B398" s="79">
        <v>110730</v>
      </c>
      <c r="C398" s="1"/>
      <c r="D398" s="32" t="s">
        <v>444</v>
      </c>
      <c r="E398" s="47" t="str">
        <f>VLOOKUP(B398,[1]Análisis!$B$3:$F$2141,5,FALSE)</f>
        <v>Key</v>
      </c>
      <c r="F398" s="3">
        <v>5</v>
      </c>
      <c r="G398" s="3">
        <v>0</v>
      </c>
      <c r="H398" s="3">
        <v>0</v>
      </c>
      <c r="I398" s="3">
        <v>0</v>
      </c>
      <c r="J398" s="3">
        <f>VLOOKUP(B398,'Vta + Mov 80'!$A$3:$B$703,2,FALSE)</f>
        <v>0</v>
      </c>
      <c r="K398" s="3">
        <v>0</v>
      </c>
      <c r="L398" s="3">
        <f>VLOOKUP(B398,'Vta + Mov 80'!$A$3:$D$703,4,FALSE)</f>
        <v>0</v>
      </c>
      <c r="M398" s="7">
        <f>+AVERAGE(F398:K398)</f>
        <v>0.83333333333333337</v>
      </c>
      <c r="N398" s="62">
        <f>+COUNTIF(F398:K398,"&gt;0")</f>
        <v>1</v>
      </c>
      <c r="O398" s="62" t="str">
        <f>+IF(N398&gt;=6,"A",IF(N398&gt;=5,"B",IF(N398&gt;=4,"C","F")))</f>
        <v>F</v>
      </c>
      <c r="P398" s="7">
        <v>3</v>
      </c>
      <c r="Q398" s="2">
        <v>0</v>
      </c>
      <c r="R398" s="2">
        <v>0</v>
      </c>
      <c r="S398" s="2">
        <v>0</v>
      </c>
      <c r="T398" s="2">
        <f>+IF(S398&gt;R398,S398,R398)</f>
        <v>0</v>
      </c>
      <c r="U398" s="2" t="e">
        <f>+((P398-T398)/#REF!)*30</f>
        <v>#REF!</v>
      </c>
      <c r="V398" s="2" t="e">
        <f>+((P398-T398+Q398)/#REF!)*30</f>
        <v>#REF!</v>
      </c>
      <c r="W398" s="2">
        <v>0</v>
      </c>
      <c r="X398" s="9"/>
      <c r="Y398" s="11">
        <f>+((P398-T398+Q398+X398)/M398)*30</f>
        <v>107.99999999999999</v>
      </c>
      <c r="Z398" s="5" t="e">
        <v>#N/A</v>
      </c>
      <c r="AA398" s="46"/>
      <c r="AB398" s="74">
        <f>VLOOKUP(B398,[2]Hoja1!$A$2:$C$9041,3,FALSE)</f>
        <v>23.069999694824201</v>
      </c>
      <c r="AC398" s="76" t="e">
        <f>VLOOKUP(B398,'[3]listado de producto'!$A$7:$F$7046,6,FALSE)</f>
        <v>#N/A</v>
      </c>
      <c r="AG398" s="58">
        <v>48.82</v>
      </c>
      <c r="AH398" s="48">
        <f>+P398*AG398</f>
        <v>146.46</v>
      </c>
      <c r="AI398" s="48" t="e">
        <f>+AG398*#REF!</f>
        <v>#REF!</v>
      </c>
      <c r="AK398" s="44" t="e">
        <f>+IF(OR(#REF!="A",#REF!="B",#REF!="C",O398="A",O398="B",O398="C"),_xlfn.CEILING.PRECISE(#REF!*0.5,Z398),"0")</f>
        <v>#REF!</v>
      </c>
      <c r="AL398" t="e">
        <f>+AK398*AG398</f>
        <v>#REF!</v>
      </c>
      <c r="AM398" s="51" t="e">
        <f>+IF(OR(#REF!="A",#REF!="B",#REF!="C",O398="A",O398="B",O398="C"),_xlfn.CEILING.PRECISE(#REF!*0.7,Z398),"0")</f>
        <v>#REF!</v>
      </c>
      <c r="AN398" s="48" t="e">
        <f>+AM398*AG398</f>
        <v>#REF!</v>
      </c>
      <c r="AO398" s="44" t="e">
        <f>+IF(OR(#REF!="A",#REF!="B",#REF!="C",O398="A",O398="B",O398="C"),_xlfn.CEILING.PRECISE(#REF!*1,Z398),"0")</f>
        <v>#REF!</v>
      </c>
      <c r="AP398" s="48" t="e">
        <f>+AO398*$AG398</f>
        <v>#REF!</v>
      </c>
      <c r="AQ398" s="48" t="e">
        <f>+IF(OR(#REF!="A",#REF!="B",#REF!="C",O398="A",O398="B",O398="C"),_xlfn.CEILING.PRECISE(#REF!*1.33,Z398),"0")</f>
        <v>#REF!</v>
      </c>
      <c r="AR398" s="48" t="e">
        <f>+AQ398*$AG398</f>
        <v>#REF!</v>
      </c>
      <c r="AS398" s="48" t="e">
        <f>+#REF!*AG398</f>
        <v>#REF!</v>
      </c>
      <c r="AU398" s="52" t="e">
        <f>+AT398*#REF!</f>
        <v>#REF!</v>
      </c>
      <c r="AV398" s="52">
        <f>+AT398*M398</f>
        <v>0</v>
      </c>
      <c r="AW398" t="b">
        <f>+P398&gt;=T398</f>
        <v>1</v>
      </c>
    </row>
    <row r="399" spans="1:52" ht="12.75" customHeight="1" x14ac:dyDescent="0.2">
      <c r="B399" s="79">
        <v>110808</v>
      </c>
      <c r="C399" s="1"/>
      <c r="D399" s="32" t="s">
        <v>446</v>
      </c>
      <c r="E399" s="47" t="s">
        <v>561</v>
      </c>
      <c r="F399" s="3">
        <v>0</v>
      </c>
      <c r="G399" s="3">
        <v>10</v>
      </c>
      <c r="H399" s="3">
        <v>20</v>
      </c>
      <c r="I399" s="3">
        <v>8</v>
      </c>
      <c r="J399" s="3">
        <f>VLOOKUP(B399,'Vta + Mov 80'!$A$3:$B$703,2,FALSE)</f>
        <v>10</v>
      </c>
      <c r="K399" s="3">
        <v>5</v>
      </c>
      <c r="L399" s="3">
        <f>VLOOKUP(B399,'Vta + Mov 80'!$A$3:$D$703,4,FALSE)</f>
        <v>8</v>
      </c>
      <c r="M399" s="7">
        <f>+AVERAGE(F399:K399)</f>
        <v>8.8333333333333339</v>
      </c>
      <c r="N399" s="62">
        <f>+COUNTIF(F399:K399,"&gt;0")</f>
        <v>5</v>
      </c>
      <c r="O399" s="62" t="str">
        <f>+IF(N399&gt;=6,"A",IF(N399&gt;=5,"B",IF(N399&gt;=4,"C","F")))</f>
        <v>B</v>
      </c>
      <c r="P399" s="7">
        <v>0</v>
      </c>
      <c r="Q399" s="2">
        <v>0</v>
      </c>
      <c r="R399" s="2">
        <v>0</v>
      </c>
      <c r="S399" s="2">
        <v>0</v>
      </c>
      <c r="T399" s="2">
        <f>+IF(S399&gt;R399,S399,R399)</f>
        <v>0</v>
      </c>
      <c r="U399" s="2" t="e">
        <f>+((P399-T399)/#REF!)*30</f>
        <v>#REF!</v>
      </c>
      <c r="V399" s="2" t="e">
        <f>+((P399-T399+Q399)/#REF!)*30</f>
        <v>#REF!</v>
      </c>
      <c r="W399" s="2">
        <v>0</v>
      </c>
      <c r="X399" s="9"/>
      <c r="Y399" s="11">
        <f>+((P399-T399+Q399+X399)/M399)*30</f>
        <v>0</v>
      </c>
      <c r="Z399" s="5" t="e">
        <v>#N/A</v>
      </c>
      <c r="AA399" s="46"/>
      <c r="AB399" s="74">
        <f>VLOOKUP(B399,[2]Hoja1!$A$2:$C$9041,3,FALSE)</f>
        <v>4.5</v>
      </c>
      <c r="AC399" s="76" t="e">
        <f>VLOOKUP(B399,'[3]listado de producto'!$A$7:$F$7046,6,FALSE)</f>
        <v>#N/A</v>
      </c>
      <c r="AG399" s="58">
        <v>425.15</v>
      </c>
      <c r="AH399" s="48">
        <f>+P399*AG399</f>
        <v>0</v>
      </c>
      <c r="AI399" s="48" t="e">
        <f>+AG399*#REF!</f>
        <v>#REF!</v>
      </c>
      <c r="AK399" s="44" t="e">
        <f>+IF(OR(#REF!="A",#REF!="B",#REF!="C",O399="A",O399="B",O399="C"),_xlfn.CEILING.PRECISE(#REF!*0.5,Z399),"0")</f>
        <v>#REF!</v>
      </c>
      <c r="AL399" t="e">
        <f>+AK399*AG399</f>
        <v>#REF!</v>
      </c>
      <c r="AM399" s="51" t="e">
        <f>+IF(OR(#REF!="A",#REF!="B",#REF!="C",O399="A",O399="B",O399="C"),_xlfn.CEILING.PRECISE(#REF!*0.7,Z399),"0")</f>
        <v>#REF!</v>
      </c>
      <c r="AN399" s="48" t="e">
        <f>+AM399*AG399</f>
        <v>#REF!</v>
      </c>
      <c r="AO399" s="44" t="e">
        <f>+IF(OR(#REF!="A",#REF!="B",#REF!="C",O399="A",O399="B",O399="C"),_xlfn.CEILING.PRECISE(#REF!*1,Z399),"0")</f>
        <v>#REF!</v>
      </c>
      <c r="AP399" s="48" t="e">
        <f>+AO399*$AG399</f>
        <v>#REF!</v>
      </c>
      <c r="AQ399" s="48" t="e">
        <f>+IF(OR(#REF!="A",#REF!="B",#REF!="C",O399="A",O399="B",O399="C"),_xlfn.CEILING.PRECISE(#REF!*1.33,Z399),"0")</f>
        <v>#REF!</v>
      </c>
      <c r="AR399" s="48" t="e">
        <f>+AQ399*$AG399</f>
        <v>#REF!</v>
      </c>
      <c r="AS399" s="48" t="e">
        <f>+#REF!*AG399</f>
        <v>#REF!</v>
      </c>
      <c r="AU399" s="52" t="e">
        <f>+AT399*#REF!</f>
        <v>#REF!</v>
      </c>
      <c r="AV399" s="52">
        <f>+AT399*M399</f>
        <v>0</v>
      </c>
      <c r="AW399" t="b">
        <f>+P399&gt;=T399</f>
        <v>1</v>
      </c>
    </row>
    <row r="400" spans="1:52" ht="12.75" customHeight="1" x14ac:dyDescent="0.2">
      <c r="A400" s="53" t="s">
        <v>670</v>
      </c>
      <c r="B400" s="79">
        <v>1904</v>
      </c>
      <c r="C400" s="1"/>
      <c r="D400" s="32" t="s">
        <v>125</v>
      </c>
      <c r="E400" s="47" t="str">
        <f>VLOOKUP(B400,[1]Análisis!$B$3:$F$2141,5,FALSE)</f>
        <v>Key</v>
      </c>
      <c r="F400" s="3">
        <v>90</v>
      </c>
      <c r="G400" s="3">
        <v>17</v>
      </c>
      <c r="H400" s="3">
        <v>11</v>
      </c>
      <c r="I400" s="3">
        <v>28</v>
      </c>
      <c r="J400" s="3">
        <f>VLOOKUP(B400,'Vta + Mov 80'!$A$3:$B$703,2,FALSE)</f>
        <v>36</v>
      </c>
      <c r="K400" s="3">
        <v>11</v>
      </c>
      <c r="L400" s="3">
        <f>VLOOKUP(B400,'Vta + Mov 80'!$A$3:$D$703,4,FALSE)</f>
        <v>31</v>
      </c>
      <c r="M400" s="7">
        <f>+AVERAGE(F400:K400)</f>
        <v>32.166666666666664</v>
      </c>
      <c r="N400" s="62">
        <f>+COUNTIF(F400:K400,"&gt;0")</f>
        <v>6</v>
      </c>
      <c r="O400" s="62" t="str">
        <f>+IF(N400&gt;=6,"A",IF(N400&gt;=5,"B",IF(N400&gt;=4,"C","F")))</f>
        <v>A</v>
      </c>
      <c r="P400" s="7">
        <v>29</v>
      </c>
      <c r="Q400" s="2">
        <v>0</v>
      </c>
      <c r="R400" s="2">
        <v>0</v>
      </c>
      <c r="S400" s="2">
        <v>0</v>
      </c>
      <c r="T400" s="2">
        <f>+IF(S400&gt;R400,S400,R400)</f>
        <v>0</v>
      </c>
      <c r="U400" s="2" t="e">
        <f>+((P400-T400)/#REF!)*30</f>
        <v>#REF!</v>
      </c>
      <c r="V400" s="2" t="e">
        <f>+((P400-T400+Q400)/#REF!)*30</f>
        <v>#REF!</v>
      </c>
      <c r="W400" s="2">
        <v>0</v>
      </c>
      <c r="X400" s="9"/>
      <c r="Y400" s="11">
        <f>+((P400-T400+Q400+X400)/M400)*30</f>
        <v>27.046632124352335</v>
      </c>
      <c r="Z400" s="5">
        <v>6</v>
      </c>
      <c r="AA400" s="46"/>
      <c r="AB400" s="74">
        <f>VLOOKUP(B400,[2]Hoja1!$A$2:$C$9041,3,FALSE)</f>
        <v>113.68</v>
      </c>
      <c r="AC400" s="76">
        <f>VLOOKUP(B400,'[3]listado de producto'!$A$7:$F$7046,6,FALSE)</f>
        <v>8</v>
      </c>
      <c r="AG400" s="58">
        <v>977.29998779296898</v>
      </c>
      <c r="AH400" s="48">
        <f>+P400*AG400</f>
        <v>28341.699645996101</v>
      </c>
      <c r="AI400" s="48" t="e">
        <f>+AG400*#REF!</f>
        <v>#REF!</v>
      </c>
      <c r="AK400" s="44" t="e">
        <f>+IF(OR(#REF!="A",#REF!="B",#REF!="C",O400="A",O400="B",O400="C"),_xlfn.CEILING.PRECISE(#REF!*0.5,Z400),"0")</f>
        <v>#REF!</v>
      </c>
      <c r="AL400" t="e">
        <f>+AK400*AG400</f>
        <v>#REF!</v>
      </c>
      <c r="AM400" s="51" t="e">
        <f>+IF(OR(#REF!="A",#REF!="B",#REF!="C",O400="A",O400="B",O400="C"),_xlfn.CEILING.PRECISE(#REF!*0.7,Z400),"0")</f>
        <v>#REF!</v>
      </c>
      <c r="AN400" s="48" t="e">
        <f>+AM400*AG400</f>
        <v>#REF!</v>
      </c>
      <c r="AO400" s="44" t="e">
        <f>+IF(OR(#REF!="A",#REF!="B",#REF!="C",O400="A",O400="B",O400="C"),_xlfn.CEILING.PRECISE(#REF!*1,Z400),"0")</f>
        <v>#REF!</v>
      </c>
      <c r="AP400" s="48" t="e">
        <f>+AO400*$AG400</f>
        <v>#REF!</v>
      </c>
      <c r="AQ400" s="48" t="e">
        <f>+IF(OR(#REF!="A",#REF!="B",#REF!="C",O400="A",O400="B",O400="C"),_xlfn.CEILING.PRECISE(#REF!*1.33,Z400),"0")</f>
        <v>#REF!</v>
      </c>
      <c r="AR400" s="48" t="e">
        <f>+AQ400*$AG400</f>
        <v>#REF!</v>
      </c>
      <c r="AS400" s="48" t="e">
        <f>+#REF!*AG400</f>
        <v>#REF!</v>
      </c>
      <c r="AU400" s="52"/>
      <c r="AV400" s="52"/>
      <c r="AW400" t="b">
        <f>+P400&gt;=T400</f>
        <v>1</v>
      </c>
    </row>
    <row r="401" spans="1:52" ht="12.75" customHeight="1" x14ac:dyDescent="0.2">
      <c r="B401" s="79">
        <v>5018</v>
      </c>
      <c r="C401" s="1"/>
      <c r="D401" s="32" t="s">
        <v>650</v>
      </c>
      <c r="E401" s="47" t="str">
        <f>VLOOKUP(B401,[1]Análisis!$B$3:$F$2141,5,FALSE)</f>
        <v>Key</v>
      </c>
      <c r="F401" s="3">
        <v>0</v>
      </c>
      <c r="G401" s="3">
        <v>0</v>
      </c>
      <c r="H401" s="3">
        <v>2</v>
      </c>
      <c r="I401" s="3">
        <v>7</v>
      </c>
      <c r="J401" s="3">
        <f>VLOOKUP(B401,'Vta + Mov 80'!$A$3:$B$703,2,FALSE)</f>
        <v>11</v>
      </c>
      <c r="K401" s="3">
        <v>0</v>
      </c>
      <c r="L401" s="3">
        <f>VLOOKUP(B401,'Vta + Mov 80'!$A$3:$D$703,4,FALSE)</f>
        <v>9</v>
      </c>
      <c r="M401" s="7">
        <f>+AVERAGE(F401:K401)</f>
        <v>3.3333333333333335</v>
      </c>
      <c r="N401" s="62">
        <f>+COUNTIF(F401:K401,"&gt;0")</f>
        <v>3</v>
      </c>
      <c r="O401" s="62" t="str">
        <f>+IF(N401&gt;=6,"A",IF(N401&gt;=5,"B",IF(N401&gt;=4,"C","F")))</f>
        <v>F</v>
      </c>
      <c r="P401" s="7">
        <v>12</v>
      </c>
      <c r="Q401" s="2">
        <v>0</v>
      </c>
      <c r="R401" s="2">
        <v>0</v>
      </c>
      <c r="S401" s="2">
        <v>0</v>
      </c>
      <c r="T401" s="2">
        <f>+IF(S401&gt;R401,S401,R401)</f>
        <v>0</v>
      </c>
      <c r="U401" s="2" t="e">
        <f>+((P401-T401)/#REF!)*30</f>
        <v>#REF!</v>
      </c>
      <c r="V401" s="2" t="e">
        <f>+((P401-T401+Q401)/#REF!)*30</f>
        <v>#REF!</v>
      </c>
      <c r="W401" s="2">
        <v>0</v>
      </c>
      <c r="X401" s="9"/>
      <c r="Y401" s="11">
        <f>+((P401-T401+Q401+X401)/M401)*30</f>
        <v>107.99999999999999</v>
      </c>
      <c r="Z401" s="5">
        <v>12</v>
      </c>
      <c r="AA401" s="46"/>
      <c r="AB401" s="74">
        <f>VLOOKUP(B401,[2]Hoja1!$A$2:$C$9041,3,FALSE)</f>
        <v>62.77</v>
      </c>
      <c r="AC401" s="76">
        <f>VLOOKUP(B401,'[3]listado de producto'!$A$7:$F$7046,6,FALSE)</f>
        <v>21</v>
      </c>
      <c r="AG401" s="58">
        <v>8</v>
      </c>
      <c r="AH401" s="48">
        <f>+P401*AG401</f>
        <v>96</v>
      </c>
      <c r="AI401" s="48" t="e">
        <f>+AG401*#REF!</f>
        <v>#REF!</v>
      </c>
      <c r="AK401" s="44" t="e">
        <f>+IF(OR(#REF!="A",#REF!="B",#REF!="C",O401="A",O401="B",O401="C"),_xlfn.CEILING.PRECISE(#REF!*0.5,Z401),"0")</f>
        <v>#REF!</v>
      </c>
      <c r="AL401" t="e">
        <f>+AK401*AG401</f>
        <v>#REF!</v>
      </c>
      <c r="AM401" s="51" t="e">
        <f>+IF(OR(#REF!="A",#REF!="B",#REF!="C",O401="A",O401="B",O401="C"),_xlfn.CEILING.PRECISE(#REF!*0.7,Z401),"0")</f>
        <v>#REF!</v>
      </c>
      <c r="AN401" s="48" t="e">
        <f>+AM401*AG401</f>
        <v>#REF!</v>
      </c>
      <c r="AO401" s="44" t="e">
        <f>+IF(OR(#REF!="A",#REF!="B",#REF!="C",O401="A",O401="B",O401="C"),_xlfn.CEILING.PRECISE(#REF!*1,Z401),"0")</f>
        <v>#REF!</v>
      </c>
      <c r="AP401" s="48" t="e">
        <f>+AO401*$AG401</f>
        <v>#REF!</v>
      </c>
      <c r="AQ401" s="48" t="e">
        <f>+IF(OR(#REF!="A",#REF!="B",#REF!="C",O401="A",O401="B",O401="C"),_xlfn.CEILING.PRECISE(#REF!*1.33,Z401),"0")</f>
        <v>#REF!</v>
      </c>
      <c r="AR401" s="48" t="e">
        <f>+AQ401*$AG401</f>
        <v>#REF!</v>
      </c>
      <c r="AS401" s="48" t="e">
        <f>+#REF!*AG401</f>
        <v>#REF!</v>
      </c>
      <c r="AU401" s="52" t="e">
        <f>+AT401*#REF!</f>
        <v>#REF!</v>
      </c>
      <c r="AV401" s="52">
        <f>+AT401*M401</f>
        <v>0</v>
      </c>
      <c r="AW401" t="b">
        <f>+P401&gt;=T401</f>
        <v>1</v>
      </c>
    </row>
    <row r="402" spans="1:52" ht="12.75" customHeight="1" x14ac:dyDescent="0.2">
      <c r="A402" s="53"/>
      <c r="B402" s="79">
        <v>1351</v>
      </c>
      <c r="C402" s="1"/>
      <c r="D402" s="32" t="s">
        <v>80</v>
      </c>
      <c r="E402" s="47" t="str">
        <f>VLOOKUP(B402,[1]Análisis!$B$3:$F$2141,5,FALSE)</f>
        <v>Key</v>
      </c>
      <c r="F402" s="3">
        <v>0</v>
      </c>
      <c r="G402" s="3">
        <v>0</v>
      </c>
      <c r="H402" s="3">
        <v>54</v>
      </c>
      <c r="I402" s="3">
        <v>0</v>
      </c>
      <c r="J402" s="3">
        <f>VLOOKUP(B402,'Vta + Mov 80'!$A$3:$B$703,2,FALSE)</f>
        <v>0</v>
      </c>
      <c r="K402" s="3">
        <v>0</v>
      </c>
      <c r="L402" s="3">
        <f>VLOOKUP(B402,'Vta + Mov 80'!$A$3:$D$703,4,FALSE)</f>
        <v>0</v>
      </c>
      <c r="M402" s="7">
        <f>+AVERAGE(F402:K402)</f>
        <v>9</v>
      </c>
      <c r="N402" s="62">
        <f>+COUNTIF(F402:K402,"&gt;0")</f>
        <v>1</v>
      </c>
      <c r="O402" s="62" t="str">
        <f>+IF(N402&gt;=6,"A",IF(N402&gt;=5,"B",IF(N402&gt;=4,"C","F")))</f>
        <v>F</v>
      </c>
      <c r="P402" s="7">
        <v>34</v>
      </c>
      <c r="Q402" s="2">
        <v>0</v>
      </c>
      <c r="R402" s="2">
        <v>0</v>
      </c>
      <c r="S402" s="2">
        <v>0</v>
      </c>
      <c r="T402" s="2">
        <f>+IF(S402&gt;R402,S402,R402)</f>
        <v>0</v>
      </c>
      <c r="U402" s="2" t="e">
        <f>+((P402-T402)/#REF!)*30</f>
        <v>#REF!</v>
      </c>
      <c r="V402" s="2" t="e">
        <f>+((P402-T402+Q402)/#REF!)*30</f>
        <v>#REF!</v>
      </c>
      <c r="W402" s="2">
        <v>0</v>
      </c>
      <c r="X402" s="9"/>
      <c r="Y402" s="11">
        <f>+((P402-T402+Q402+X402)/M402)*30</f>
        <v>113.33333333333333</v>
      </c>
      <c r="Z402" s="5">
        <v>20</v>
      </c>
      <c r="AA402" s="46"/>
      <c r="AB402" s="74">
        <f>VLOOKUP(B402,[2]Hoja1!$A$2:$C$9041,3,FALSE)</f>
        <v>40.9</v>
      </c>
      <c r="AC402" s="76">
        <f>VLOOKUP(B402,'[3]listado de producto'!$A$7:$F$7046,6,FALSE)</f>
        <v>8</v>
      </c>
      <c r="AG402" s="58">
        <v>134.07</v>
      </c>
      <c r="AH402" s="48">
        <f>+P402*AG402</f>
        <v>4558.38</v>
      </c>
      <c r="AI402" s="48" t="e">
        <f>+AG402*#REF!</f>
        <v>#REF!</v>
      </c>
      <c r="AK402" s="44" t="e">
        <f>+IF(OR(#REF!="A",#REF!="B",#REF!="C",O402="A",O402="B",O402="C"),_xlfn.CEILING.PRECISE(#REF!*0.5,Z402),"0")</f>
        <v>#REF!</v>
      </c>
      <c r="AL402" t="e">
        <f>+AK402*AG402</f>
        <v>#REF!</v>
      </c>
      <c r="AM402" s="51" t="e">
        <f>+IF(OR(#REF!="A",#REF!="B",#REF!="C",O402="A",O402="B",O402="C"),_xlfn.CEILING.PRECISE(#REF!*0.7,Z402),"0")</f>
        <v>#REF!</v>
      </c>
      <c r="AN402" s="48" t="e">
        <f>+AM402*AG402</f>
        <v>#REF!</v>
      </c>
      <c r="AO402" s="44" t="e">
        <f>+IF(OR(#REF!="A",#REF!="B",#REF!="C",O402="A",O402="B",O402="C"),_xlfn.CEILING.PRECISE(#REF!*1,Z402),"0")</f>
        <v>#REF!</v>
      </c>
      <c r="AP402" s="48" t="e">
        <f>+AO402*$AG402</f>
        <v>#REF!</v>
      </c>
      <c r="AQ402" s="48" t="e">
        <f>+IF(OR(#REF!="A",#REF!="B",#REF!="C",O402="A",O402="B",O402="C"),_xlfn.CEILING.PRECISE(#REF!*1.33,Z402),"0")</f>
        <v>#REF!</v>
      </c>
      <c r="AR402" s="48" t="e">
        <f>+AQ402*$AG402</f>
        <v>#REF!</v>
      </c>
      <c r="AS402" s="48" t="e">
        <f>+#REF!*AG402</f>
        <v>#REF!</v>
      </c>
      <c r="AU402" s="52"/>
      <c r="AV402" s="52"/>
      <c r="AW402" t="b">
        <f>+P402&gt;=T402</f>
        <v>1</v>
      </c>
    </row>
    <row r="403" spans="1:52" ht="12.75" customHeight="1" x14ac:dyDescent="0.2">
      <c r="B403" s="79">
        <v>6476</v>
      </c>
      <c r="C403" s="1"/>
      <c r="D403" s="32" t="s">
        <v>305</v>
      </c>
      <c r="E403" s="47" t="str">
        <f>VLOOKUP(B403,[1]Análisis!$B$3:$F$2141,5,FALSE)</f>
        <v>Key</v>
      </c>
      <c r="F403" s="3">
        <v>0</v>
      </c>
      <c r="G403" s="3">
        <v>0</v>
      </c>
      <c r="H403" s="3">
        <v>0</v>
      </c>
      <c r="I403" s="3">
        <v>18</v>
      </c>
      <c r="J403" s="3">
        <f>VLOOKUP(B403,'Vta + Mov 80'!$A$3:$B$703,2,FALSE)</f>
        <v>0</v>
      </c>
      <c r="K403" s="3">
        <v>0</v>
      </c>
      <c r="L403" s="3">
        <f>VLOOKUP(B403,'Vta + Mov 80'!$A$3:$D$703,4,FALSE)</f>
        <v>0</v>
      </c>
      <c r="M403" s="7">
        <f>+AVERAGE(F403:K403)</f>
        <v>3</v>
      </c>
      <c r="N403" s="62">
        <f>+COUNTIF(F403:K403,"&gt;0")</f>
        <v>1</v>
      </c>
      <c r="O403" s="62" t="str">
        <f>+IF(N403&gt;=6,"A",IF(N403&gt;=5,"B",IF(N403&gt;=4,"C","F")))</f>
        <v>F</v>
      </c>
      <c r="P403" s="7">
        <v>12</v>
      </c>
      <c r="Q403" s="2">
        <v>0</v>
      </c>
      <c r="R403" s="2">
        <v>0</v>
      </c>
      <c r="S403" s="2">
        <v>0</v>
      </c>
      <c r="T403" s="2">
        <f>+IF(S403&gt;R403,S403,R403)</f>
        <v>0</v>
      </c>
      <c r="U403" s="2" t="e">
        <f>+((P403-T403)/#REF!)*30</f>
        <v>#REF!</v>
      </c>
      <c r="V403" s="2" t="e">
        <f>+((P403-T403+Q403)/#REF!)*30</f>
        <v>#REF!</v>
      </c>
      <c r="W403" s="2">
        <v>0</v>
      </c>
      <c r="X403" s="9"/>
      <c r="Y403" s="11">
        <f>+((P403-T403+Q403+X403)/M403)*30</f>
        <v>120</v>
      </c>
      <c r="Z403" s="5">
        <v>12</v>
      </c>
      <c r="AA403" s="46"/>
      <c r="AB403" s="74">
        <f>VLOOKUP(B403,[2]Hoja1!$A$2:$C$9041,3,FALSE)</f>
        <v>29.82</v>
      </c>
      <c r="AC403" s="76">
        <f>VLOOKUP(B403,'[3]listado de producto'!$A$7:$F$7046,6,FALSE)</f>
        <v>8</v>
      </c>
      <c r="AG403" s="58">
        <v>1499</v>
      </c>
      <c r="AH403" s="48">
        <f>+P403*AG403</f>
        <v>17988</v>
      </c>
      <c r="AI403" s="48" t="e">
        <f>+AG403*#REF!</f>
        <v>#REF!</v>
      </c>
      <c r="AK403" s="44" t="e">
        <f>+IF(OR(#REF!="A",#REF!="B",#REF!="C",O403="A",O403="B",O403="C"),_xlfn.CEILING.PRECISE(#REF!*0.5,Z403),"0")</f>
        <v>#REF!</v>
      </c>
      <c r="AL403" t="e">
        <f>+AK403*AG403</f>
        <v>#REF!</v>
      </c>
      <c r="AM403" s="51" t="e">
        <f>+IF(OR(#REF!="A",#REF!="B",#REF!="C",O403="A",O403="B",O403="C"),_xlfn.CEILING.PRECISE(#REF!*0.7,Z403),"0")</f>
        <v>#REF!</v>
      </c>
      <c r="AN403" s="48" t="e">
        <f>+AM403*AG403</f>
        <v>#REF!</v>
      </c>
      <c r="AO403" s="44" t="e">
        <f>+IF(OR(#REF!="A",#REF!="B",#REF!="C",O403="A",O403="B",O403="C"),_xlfn.CEILING.PRECISE(#REF!*1,Z403),"0")</f>
        <v>#REF!</v>
      </c>
      <c r="AP403" s="48" t="e">
        <f>+AO403*$AG403</f>
        <v>#REF!</v>
      </c>
      <c r="AQ403" s="48" t="e">
        <f>+IF(OR(#REF!="A",#REF!="B",#REF!="C",O403="A",O403="B",O403="C"),_xlfn.CEILING.PRECISE(#REF!*1.33,Z403),"0")</f>
        <v>#REF!</v>
      </c>
      <c r="AR403" s="48" t="e">
        <f>+AQ403*$AG403</f>
        <v>#REF!</v>
      </c>
      <c r="AS403" s="48" t="e">
        <f>+#REF!*AG403</f>
        <v>#REF!</v>
      </c>
      <c r="AU403" s="52" t="e">
        <f>+AT403*#REF!</f>
        <v>#REF!</v>
      </c>
      <c r="AV403" s="52">
        <f>+AT403*M403</f>
        <v>0</v>
      </c>
      <c r="AW403" t="b">
        <f>+P403&gt;=T403</f>
        <v>1</v>
      </c>
    </row>
    <row r="404" spans="1:52" ht="12.75" customHeight="1" x14ac:dyDescent="0.2">
      <c r="B404" s="79">
        <v>5259</v>
      </c>
      <c r="C404" s="1">
        <f>VLOOKUP(B404,[1]Análisis!$B$3:$C$2141,2,FALSE)</f>
        <v>99000</v>
      </c>
      <c r="D404" s="32" t="s">
        <v>264</v>
      </c>
      <c r="E404" s="47" t="str">
        <f>VLOOKUP(B404,[1]Análisis!$B$3:$F$2141,5,FALSE)</f>
        <v>KC</v>
      </c>
      <c r="F404" s="3">
        <v>1</v>
      </c>
      <c r="G404" s="3">
        <v>0</v>
      </c>
      <c r="H404" s="3">
        <v>1</v>
      </c>
      <c r="I404" s="3">
        <v>1</v>
      </c>
      <c r="J404" s="3">
        <f>VLOOKUP(B404,'Vta + Mov 80'!$A$3:$B$703,2,FALSE)</f>
        <v>0</v>
      </c>
      <c r="K404" s="3">
        <v>0</v>
      </c>
      <c r="L404" s="3">
        <f>VLOOKUP(B404,'Vta + Mov 80'!$A$3:$D$703,4,FALSE)</f>
        <v>0</v>
      </c>
      <c r="M404" s="7">
        <f>+AVERAGE(F404:K404)</f>
        <v>0.5</v>
      </c>
      <c r="N404" s="62">
        <f>+COUNTIF(F404:K404,"&gt;0")</f>
        <v>3</v>
      </c>
      <c r="O404" s="62" t="str">
        <f>+IF(N404&gt;=6,"A",IF(N404&gt;=5,"B",IF(N404&gt;=4,"C","F")))</f>
        <v>F</v>
      </c>
      <c r="P404" s="7">
        <v>2</v>
      </c>
      <c r="Q404" s="2">
        <v>0</v>
      </c>
      <c r="R404" s="2">
        <v>0</v>
      </c>
      <c r="S404" s="2">
        <v>0</v>
      </c>
      <c r="T404" s="2">
        <f>+IF(S404&gt;R404,S404,R404)</f>
        <v>0</v>
      </c>
      <c r="U404" s="2" t="e">
        <f>+((P404-T404)/#REF!)*30</f>
        <v>#REF!</v>
      </c>
      <c r="V404" s="2" t="e">
        <f>+((P404-T404+Q404)/#REF!)*30</f>
        <v>#REF!</v>
      </c>
      <c r="W404" s="2">
        <v>0</v>
      </c>
      <c r="X404" s="9"/>
      <c r="Y404" s="11">
        <f>+((P404-T404+Q404+X404)/M404)*30</f>
        <v>120</v>
      </c>
      <c r="Z404" s="5">
        <v>1</v>
      </c>
      <c r="AA404" s="46"/>
      <c r="AB404" s="74">
        <f>VLOOKUP(B404,[2]Hoja1!$A$2:$C$9041,3,FALSE)</f>
        <v>891.49</v>
      </c>
      <c r="AC404" s="76">
        <f>VLOOKUP(B404,'[3]listado de producto'!$A$7:$F$7046,6,FALSE)</f>
        <v>35</v>
      </c>
      <c r="AG404" s="58">
        <v>405.54000854492199</v>
      </c>
      <c r="AH404" s="48">
        <f>+P404*AG404</f>
        <v>811.08001708984398</v>
      </c>
      <c r="AI404" s="48" t="e">
        <f>+AG404*#REF!</f>
        <v>#REF!</v>
      </c>
      <c r="AK404" s="44" t="e">
        <f>+IF(OR(#REF!="A",#REF!="B",#REF!="C",O404="A",O404="B",O404="C"),_xlfn.CEILING.PRECISE(#REF!*0.5,Z404),"0")</f>
        <v>#REF!</v>
      </c>
      <c r="AL404" t="e">
        <f>+AK404*AG404</f>
        <v>#REF!</v>
      </c>
      <c r="AM404" s="51" t="e">
        <f>+IF(OR(#REF!="A",#REF!="B",#REF!="C",O404="A",O404="B",O404="C"),_xlfn.CEILING.PRECISE(#REF!*0.7,Z404),"0")</f>
        <v>#REF!</v>
      </c>
      <c r="AN404" s="48" t="e">
        <f>+AM404*AG404</f>
        <v>#REF!</v>
      </c>
      <c r="AO404" s="44" t="e">
        <f>+IF(OR(#REF!="A",#REF!="B",#REF!="C",O404="A",O404="B",O404="C"),_xlfn.CEILING.PRECISE(#REF!*1,Z404),"0")</f>
        <v>#REF!</v>
      </c>
      <c r="AP404" s="48" t="e">
        <f>+AO404*$AG404</f>
        <v>#REF!</v>
      </c>
      <c r="AQ404" s="48" t="e">
        <f>+IF(OR(#REF!="A",#REF!="B",#REF!="C",O404="A",O404="B",O404="C"),_xlfn.CEILING.PRECISE(#REF!*1.33,Z404),"0")</f>
        <v>#REF!</v>
      </c>
      <c r="AR404" s="48" t="e">
        <f>+AQ404*$AG404</f>
        <v>#REF!</v>
      </c>
      <c r="AS404" s="48" t="e">
        <f>+#REF!*AG404</f>
        <v>#REF!</v>
      </c>
      <c r="AU404" s="52" t="e">
        <f>+AT404*#REF!</f>
        <v>#REF!</v>
      </c>
      <c r="AV404" s="52">
        <f>+AT404*M404</f>
        <v>0</v>
      </c>
      <c r="AW404" t="b">
        <f>+P404&gt;=T404</f>
        <v>1</v>
      </c>
    </row>
    <row r="405" spans="1:52" ht="12.75" customHeight="1" x14ac:dyDescent="0.2">
      <c r="B405" s="79">
        <v>110904</v>
      </c>
      <c r="C405" s="1"/>
      <c r="D405" s="32" t="s">
        <v>451</v>
      </c>
      <c r="E405" s="47" t="s">
        <v>561</v>
      </c>
      <c r="F405" s="3">
        <v>0</v>
      </c>
      <c r="G405" s="3">
        <v>5</v>
      </c>
      <c r="H405" s="3">
        <v>450</v>
      </c>
      <c r="I405" s="3">
        <v>0</v>
      </c>
      <c r="J405" s="3">
        <f>VLOOKUP(B405,'Vta + Mov 80'!$A$3:$B$703,2,FALSE)</f>
        <v>200</v>
      </c>
      <c r="K405" s="3">
        <v>400</v>
      </c>
      <c r="L405" s="3">
        <f>VLOOKUP(B405,'Vta + Mov 80'!$A$3:$D$703,4,FALSE)</f>
        <v>0</v>
      </c>
      <c r="M405" s="7">
        <f>+AVERAGE(F405:K405)</f>
        <v>175.83333333333334</v>
      </c>
      <c r="N405" s="62">
        <f>+COUNTIF(F405:K405,"&gt;0")</f>
        <v>4</v>
      </c>
      <c r="O405" s="62" t="str">
        <f>+IF(N405&gt;=6,"A",IF(N405&gt;=5,"B",IF(N405&gt;=4,"C","F")))</f>
        <v>C</v>
      </c>
      <c r="P405" s="7">
        <v>640</v>
      </c>
      <c r="Q405" s="2">
        <v>0</v>
      </c>
      <c r="R405" s="2">
        <v>0</v>
      </c>
      <c r="S405" s="2">
        <v>0</v>
      </c>
      <c r="T405" s="2">
        <f>+IF(S405&gt;R405,S405,R405)</f>
        <v>0</v>
      </c>
      <c r="U405" s="2" t="e">
        <f>+((P405-T405)/#REF!)*30</f>
        <v>#REF!</v>
      </c>
      <c r="V405" s="2" t="e">
        <f>+((P405-T405+Q405)/#REF!)*30</f>
        <v>#REF!</v>
      </c>
      <c r="W405" s="2">
        <v>0</v>
      </c>
      <c r="X405" s="9"/>
      <c r="Y405" s="11">
        <f>+((P405-T405+Q405+X405)/M405)*30</f>
        <v>109.19431279620852</v>
      </c>
      <c r="Z405" s="5" t="e">
        <v>#N/A</v>
      </c>
      <c r="AA405" s="46"/>
      <c r="AB405" s="74">
        <f>VLOOKUP(B405,[2]Hoja1!$A$2:$C$9041,3,FALSE)</f>
        <v>6.3000001907348597</v>
      </c>
      <c r="AC405" s="76" t="e">
        <f>VLOOKUP(B405,'[3]listado de producto'!$A$7:$F$7046,6,FALSE)</f>
        <v>#N/A</v>
      </c>
      <c r="AG405" s="58">
        <v>13.69</v>
      </c>
      <c r="AH405" s="48">
        <f>+P405*AG405</f>
        <v>8761.6</v>
      </c>
      <c r="AI405" s="48" t="e">
        <f>+AG405*#REF!</f>
        <v>#REF!</v>
      </c>
      <c r="AK405" s="44" t="e">
        <f>+IF(OR(#REF!="A",#REF!="B",#REF!="C",O405="A",O405="B",O405="C"),_xlfn.CEILING.PRECISE(#REF!*0.5,Z405),"0")</f>
        <v>#REF!</v>
      </c>
      <c r="AL405" t="e">
        <f>+AK405*AG405</f>
        <v>#REF!</v>
      </c>
      <c r="AM405" s="51" t="e">
        <f>+IF(OR(#REF!="A",#REF!="B",#REF!="C",O405="A",O405="B",O405="C"),_xlfn.CEILING.PRECISE(#REF!*0.7,Z405),"0")</f>
        <v>#REF!</v>
      </c>
      <c r="AN405" s="48" t="e">
        <f>+AM405*AG405</f>
        <v>#REF!</v>
      </c>
      <c r="AO405" s="44" t="e">
        <f>+IF(OR(#REF!="A",#REF!="B",#REF!="C",O405="A",O405="B",O405="C"),_xlfn.CEILING.PRECISE(#REF!*1,Z405),"0")</f>
        <v>#REF!</v>
      </c>
      <c r="AP405" s="48" t="e">
        <f>+AO405*$AG405</f>
        <v>#REF!</v>
      </c>
      <c r="AQ405" s="48" t="e">
        <f>+IF(OR(#REF!="A",#REF!="B",#REF!="C",O405="A",O405="B",O405="C"),_xlfn.CEILING.PRECISE(#REF!*1.33,Z405),"0")</f>
        <v>#REF!</v>
      </c>
      <c r="AR405" s="48" t="e">
        <f>+AQ405*$AG405</f>
        <v>#REF!</v>
      </c>
      <c r="AS405" s="48" t="e">
        <f>+#REF!*AG405</f>
        <v>#REF!</v>
      </c>
      <c r="AU405" s="52" t="e">
        <f>+AT405*#REF!</f>
        <v>#REF!</v>
      </c>
      <c r="AV405" s="52">
        <f>+AT405*M405</f>
        <v>0</v>
      </c>
      <c r="AW405" t="b">
        <f>+P405&gt;=T405</f>
        <v>1</v>
      </c>
    </row>
    <row r="406" spans="1:52" ht="12.75" customHeight="1" x14ac:dyDescent="0.2">
      <c r="B406" s="79">
        <v>873</v>
      </c>
      <c r="C406" s="1"/>
      <c r="D406" s="32" t="s">
        <v>710</v>
      </c>
      <c r="E406" s="47" t="str">
        <f>VLOOKUP(B406,[1]Análisis!$B$3:$F$2141,5,FALSE)</f>
        <v>Key</v>
      </c>
      <c r="F406" s="3">
        <v>0</v>
      </c>
      <c r="G406" s="3">
        <v>0</v>
      </c>
      <c r="H406" s="3">
        <v>0</v>
      </c>
      <c r="I406" s="3">
        <v>13</v>
      </c>
      <c r="J406" s="3">
        <f>VLOOKUP(B406,'Vta + Mov 80'!$A$3:$B$703,2,FALSE)</f>
        <v>10</v>
      </c>
      <c r="K406" s="3">
        <v>0</v>
      </c>
      <c r="L406" s="3">
        <f>VLOOKUP(B406,'Vta + Mov 80'!$A$3:$D$703,4,FALSE)</f>
        <v>0</v>
      </c>
      <c r="M406" s="7">
        <f>+AVERAGE(F406:K406)</f>
        <v>3.8333333333333335</v>
      </c>
      <c r="N406" s="62">
        <f>+COUNTIF(F406:K406,"&gt;0")</f>
        <v>2</v>
      </c>
      <c r="O406" s="62" t="str">
        <f>+IF(N406&gt;=6,"A",IF(N406&gt;=5,"B",IF(N406&gt;=4,"C","F")))</f>
        <v>F</v>
      </c>
      <c r="P406" s="7">
        <v>16</v>
      </c>
      <c r="Q406" s="2">
        <v>0</v>
      </c>
      <c r="R406" s="2">
        <v>0</v>
      </c>
      <c r="S406" s="2">
        <v>0</v>
      </c>
      <c r="T406" s="2">
        <f>+IF(S406&gt;R406,S406,R406)</f>
        <v>0</v>
      </c>
      <c r="U406" s="2" t="e">
        <f>+((P406-T406)/#REF!)*30</f>
        <v>#REF!</v>
      </c>
      <c r="V406" s="2" t="e">
        <f>+((P406-T406+Q406)/#REF!)*30</f>
        <v>#REF!</v>
      </c>
      <c r="W406" s="2">
        <v>0</v>
      </c>
      <c r="X406" s="9"/>
      <c r="Y406" s="11">
        <f>+((P406-T406+Q406+X406)/M406)*30</f>
        <v>125.21739130434783</v>
      </c>
      <c r="Z406" s="5">
        <v>4</v>
      </c>
      <c r="AA406" s="46"/>
      <c r="AB406" s="74">
        <f>VLOOKUP(B406,[2]Hoja1!$A$2:$C$9041,3,FALSE)</f>
        <v>44.44</v>
      </c>
      <c r="AC406" s="76">
        <f>VLOOKUP(B406,'[3]listado de producto'!$A$7:$F$7046,6,FALSE)</f>
        <v>21</v>
      </c>
      <c r="AG406" s="58">
        <v>719.4</v>
      </c>
      <c r="AH406" s="48">
        <f>+P406*AG406</f>
        <v>11510.4</v>
      </c>
      <c r="AI406" s="48" t="e">
        <f>+AG406*#REF!</f>
        <v>#REF!</v>
      </c>
      <c r="AK406" s="44" t="e">
        <f>+IF(OR(#REF!="A",#REF!="B",#REF!="C",O406="A",O406="B",O406="C"),_xlfn.CEILING.PRECISE(#REF!*0.5,Z406),"0")</f>
        <v>#REF!</v>
      </c>
      <c r="AL406" t="e">
        <f>+AK406*AG406</f>
        <v>#REF!</v>
      </c>
      <c r="AM406" s="51" t="e">
        <f>+IF(OR(#REF!="A",#REF!="B",#REF!="C",O406="A",O406="B",O406="C"),_xlfn.CEILING.PRECISE(#REF!*0.7,Z406),"0")</f>
        <v>#REF!</v>
      </c>
      <c r="AN406" s="48" t="e">
        <f>+AM406*AG406</f>
        <v>#REF!</v>
      </c>
      <c r="AO406" s="44" t="e">
        <f>+IF(OR(#REF!="A",#REF!="B",#REF!="C",O406="A",O406="B",O406="C"),_xlfn.CEILING.PRECISE(#REF!*1,Z406),"0")</f>
        <v>#REF!</v>
      </c>
      <c r="AP406" s="48" t="e">
        <f>+AO406*$AG406</f>
        <v>#REF!</v>
      </c>
      <c r="AQ406" s="48" t="e">
        <f>+IF(OR(#REF!="A",#REF!="B",#REF!="C",O406="A",O406="B",O406="C"),_xlfn.CEILING.PRECISE(#REF!*1.33,Z406),"0")</f>
        <v>#REF!</v>
      </c>
      <c r="AR406" s="48" t="e">
        <f>+AQ406*$AG406</f>
        <v>#REF!</v>
      </c>
      <c r="AS406" s="48" t="e">
        <f>+#REF!*AG406</f>
        <v>#REF!</v>
      </c>
      <c r="AU406" s="52"/>
      <c r="AV406" s="52"/>
      <c r="AW406" t="b">
        <f>+P406&gt;=T406</f>
        <v>1</v>
      </c>
    </row>
    <row r="407" spans="1:52" ht="12.75" customHeight="1" x14ac:dyDescent="0.2">
      <c r="A407" s="53" t="s">
        <v>670</v>
      </c>
      <c r="B407" s="79">
        <v>110909</v>
      </c>
      <c r="C407" s="1"/>
      <c r="D407" s="32" t="s">
        <v>453</v>
      </c>
      <c r="E407" s="47" t="str">
        <f>VLOOKUP(B407,[1]Análisis!$B$3:$F$2141,5,FALSE)</f>
        <v>Local</v>
      </c>
      <c r="F407" s="3">
        <v>958</v>
      </c>
      <c r="G407" s="3">
        <v>287</v>
      </c>
      <c r="H407" s="3">
        <v>1219</v>
      </c>
      <c r="I407" s="3">
        <v>343</v>
      </c>
      <c r="J407" s="3">
        <f>VLOOKUP(B407,'Vta + Mov 80'!$A$3:$B$703,2,FALSE)</f>
        <v>1742</v>
      </c>
      <c r="K407" s="3">
        <v>255</v>
      </c>
      <c r="L407" s="3">
        <f>VLOOKUP(B407,'Vta + Mov 80'!$A$3:$D$703,4,FALSE)</f>
        <v>-125</v>
      </c>
      <c r="M407" s="7">
        <f>+AVERAGE(F407:K407)</f>
        <v>800.66666666666663</v>
      </c>
      <c r="N407" s="62">
        <f>+COUNTIF(F407:K407,"&gt;0")</f>
        <v>6</v>
      </c>
      <c r="O407" s="62" t="str">
        <f>+IF(N407&gt;=6,"A",IF(N407&gt;=5,"B",IF(N407&gt;=4,"C","F")))</f>
        <v>A</v>
      </c>
      <c r="P407" s="7">
        <v>125</v>
      </c>
      <c r="Q407" s="2">
        <v>0</v>
      </c>
      <c r="R407" s="2">
        <v>20</v>
      </c>
      <c r="S407" s="2">
        <v>25</v>
      </c>
      <c r="T407" s="2">
        <f>+IF(S407&gt;R407,S407,R407)</f>
        <v>25</v>
      </c>
      <c r="U407" s="2" t="e">
        <f>+((P407-T407)/#REF!)*30</f>
        <v>#REF!</v>
      </c>
      <c r="V407" s="2" t="e">
        <f>+((P407-T407+Q407)/#REF!)*30</f>
        <v>#REF!</v>
      </c>
      <c r="W407" s="2">
        <v>0</v>
      </c>
      <c r="X407" s="9"/>
      <c r="Y407" s="11">
        <f>+((P407-T407+Q407+X407)/M407)*30</f>
        <v>3.7468776019983352</v>
      </c>
      <c r="Z407" s="5" t="e">
        <v>#N/A</v>
      </c>
      <c r="AA407" s="46"/>
      <c r="AB407" s="74">
        <f>VLOOKUP(B407,[2]Hoja1!$A$2:$C$9041,3,FALSE)</f>
        <v>6.3000001907348597</v>
      </c>
      <c r="AC407" s="76" t="e">
        <f>VLOOKUP(B407,'[3]listado de producto'!$A$7:$F$7046,6,FALSE)</f>
        <v>#N/A</v>
      </c>
      <c r="AG407" s="58">
        <v>171</v>
      </c>
      <c r="AH407" s="48">
        <f>+P407*AG407</f>
        <v>21375</v>
      </c>
      <c r="AI407" s="48" t="e">
        <f>+AG407*#REF!</f>
        <v>#REF!</v>
      </c>
      <c r="AK407" s="44" t="e">
        <f>+IF(OR(#REF!="A",#REF!="B",#REF!="C",O407="A",O407="B",O407="C"),_xlfn.CEILING.PRECISE(#REF!*0.5,Z407),"0")</f>
        <v>#REF!</v>
      </c>
      <c r="AL407" t="e">
        <f>+AK407*AG407</f>
        <v>#REF!</v>
      </c>
      <c r="AM407" s="51" t="e">
        <f>+IF(OR(#REF!="A",#REF!="B",#REF!="C",O407="A",O407="B",O407="C"),_xlfn.CEILING.PRECISE(#REF!*0.7,Z407),"0")</f>
        <v>#REF!</v>
      </c>
      <c r="AN407" s="48" t="e">
        <f>+AM407*AG407</f>
        <v>#REF!</v>
      </c>
      <c r="AO407" s="44" t="e">
        <f>+IF(OR(#REF!="A",#REF!="B",#REF!="C",O407="A",O407="B",O407="C"),_xlfn.CEILING.PRECISE(#REF!*1,Z407),"0")</f>
        <v>#REF!</v>
      </c>
      <c r="AP407" s="48" t="e">
        <f>+AO407*$AG407</f>
        <v>#REF!</v>
      </c>
      <c r="AQ407" s="48" t="e">
        <f>+IF(OR(#REF!="A",#REF!="B",#REF!="C",O407="A",O407="B",O407="C"),_xlfn.CEILING.PRECISE(#REF!*1.33,Z407),"0")</f>
        <v>#REF!</v>
      </c>
      <c r="AR407" s="48" t="e">
        <f>+AQ407*$AG407</f>
        <v>#REF!</v>
      </c>
      <c r="AS407" s="48" t="e">
        <f>+#REF!*AG407</f>
        <v>#REF!</v>
      </c>
      <c r="AU407" s="52"/>
      <c r="AV407" s="52"/>
      <c r="AW407" t="b">
        <f>+P407&gt;=T407</f>
        <v>1</v>
      </c>
    </row>
    <row r="408" spans="1:52" ht="12.75" customHeight="1" x14ac:dyDescent="0.2">
      <c r="B408" s="79">
        <v>110915</v>
      </c>
      <c r="C408" s="1"/>
      <c r="D408" s="32" t="s">
        <v>591</v>
      </c>
      <c r="E408" s="47" t="s">
        <v>561</v>
      </c>
      <c r="F408" s="3">
        <v>0</v>
      </c>
      <c r="G408" s="3">
        <v>24</v>
      </c>
      <c r="H408" s="3">
        <v>2</v>
      </c>
      <c r="I408" s="3">
        <v>0</v>
      </c>
      <c r="J408" s="3">
        <f>VLOOKUP(B408,'Vta + Mov 80'!$A$3:$B$703,2,FALSE)</f>
        <v>5</v>
      </c>
      <c r="K408" s="3">
        <v>168</v>
      </c>
      <c r="L408" s="3">
        <f>VLOOKUP(B408,'Vta + Mov 80'!$A$3:$D$703,4,FALSE)</f>
        <v>0</v>
      </c>
      <c r="M408" s="7">
        <f>+AVERAGE(F408:K408)</f>
        <v>33.166666666666664</v>
      </c>
      <c r="N408" s="62">
        <f>+COUNTIF(F408:K408,"&gt;0")</f>
        <v>4</v>
      </c>
      <c r="O408" s="62" t="str">
        <f>+IF(N408&gt;=6,"A",IF(N408&gt;=5,"B",IF(N408&gt;=4,"C","F")))</f>
        <v>C</v>
      </c>
      <c r="P408" s="7">
        <v>63</v>
      </c>
      <c r="Q408" s="2">
        <v>0</v>
      </c>
      <c r="R408" s="2">
        <v>0</v>
      </c>
      <c r="S408" s="2">
        <v>0</v>
      </c>
      <c r="T408" s="2">
        <f>+IF(S408&gt;R408,S408,R408)</f>
        <v>0</v>
      </c>
      <c r="U408" s="2" t="e">
        <f>+((P408-T408)/#REF!)*30</f>
        <v>#REF!</v>
      </c>
      <c r="V408" s="2" t="e">
        <f>+((P408-T408+Q408)/#REF!)*30</f>
        <v>#REF!</v>
      </c>
      <c r="W408" s="2">
        <v>0</v>
      </c>
      <c r="X408" s="9"/>
      <c r="Y408" s="11">
        <f>+((P408-T408+Q408+X408)/M408)*30</f>
        <v>56.984924623115582</v>
      </c>
      <c r="Z408" s="5" t="e">
        <v>#N/A</v>
      </c>
      <c r="AA408" s="46"/>
      <c r="AB408" s="74">
        <f>VLOOKUP(B408,[2]Hoja1!$A$2:$C$9041,3,FALSE)</f>
        <v>3.2000000476837198</v>
      </c>
      <c r="AC408" s="76" t="e">
        <f>VLOOKUP(B408,'[3]listado de producto'!$A$7:$F$7046,6,FALSE)</f>
        <v>#N/A</v>
      </c>
      <c r="AG408" s="58">
        <v>72.699996948242202</v>
      </c>
      <c r="AH408" s="48">
        <f>+P408*AG408</f>
        <v>4580.0998077392587</v>
      </c>
      <c r="AI408" s="48" t="e">
        <f>+AG408*#REF!</f>
        <v>#REF!</v>
      </c>
      <c r="AK408" s="44" t="e">
        <f>+IF(OR(#REF!="A",#REF!="B",#REF!="C",O408="A",O408="B",O408="C"),_xlfn.CEILING.PRECISE(#REF!*0.5,Z408),"0")</f>
        <v>#REF!</v>
      </c>
      <c r="AL408" t="e">
        <f>+AK408*AG408</f>
        <v>#REF!</v>
      </c>
      <c r="AM408" s="51" t="e">
        <f>+IF(OR(#REF!="A",#REF!="B",#REF!="C",O408="A",O408="B",O408="C"),_xlfn.CEILING.PRECISE(#REF!*0.7,Z408),"0")</f>
        <v>#REF!</v>
      </c>
      <c r="AN408" s="48" t="e">
        <f>+AM408*AG408</f>
        <v>#REF!</v>
      </c>
      <c r="AO408" s="44" t="e">
        <f>+IF(OR(#REF!="A",#REF!="B",#REF!="C",O408="A",O408="B",O408="C"),_xlfn.CEILING.PRECISE(#REF!*1,Z408),"0")</f>
        <v>#REF!</v>
      </c>
      <c r="AP408" s="48" t="e">
        <f>+AO408*$AG408</f>
        <v>#REF!</v>
      </c>
      <c r="AQ408" s="48" t="e">
        <f>+IF(OR(#REF!="A",#REF!="B",#REF!="C",O408="A",O408="B",O408="C"),_xlfn.CEILING.PRECISE(#REF!*1.33,Z408),"0")</f>
        <v>#REF!</v>
      </c>
      <c r="AR408" s="48" t="e">
        <f>+AQ408*$AG408</f>
        <v>#REF!</v>
      </c>
      <c r="AS408" s="48" t="e">
        <f>+#REF!*AG408</f>
        <v>#REF!</v>
      </c>
      <c r="AU408" s="52"/>
      <c r="AV408" s="52"/>
      <c r="AW408" t="b">
        <f>+P408&gt;=T408</f>
        <v>1</v>
      </c>
    </row>
    <row r="409" spans="1:52" ht="12.75" customHeight="1" x14ac:dyDescent="0.2">
      <c r="B409" s="79">
        <v>2911</v>
      </c>
      <c r="C409" s="1" t="str">
        <f>VLOOKUP(B409,[1]Análisis!$B$3:$C$2141,2,FALSE)</f>
        <v>D270</v>
      </c>
      <c r="D409" s="32" t="s">
        <v>171</v>
      </c>
      <c r="E409" s="47" t="str">
        <f>VLOOKUP(B409,[1]Análisis!$B$3:$F$2141,5,FALSE)</f>
        <v>GP</v>
      </c>
      <c r="F409" s="3">
        <v>0</v>
      </c>
      <c r="G409" s="3">
        <v>0</v>
      </c>
      <c r="H409" s="3">
        <v>0</v>
      </c>
      <c r="I409" s="3">
        <v>20</v>
      </c>
      <c r="J409" s="3">
        <f>VLOOKUP(B409,'Vta + Mov 80'!$A$3:$B$703,2,FALSE)</f>
        <v>0</v>
      </c>
      <c r="K409" s="3">
        <v>0</v>
      </c>
      <c r="L409" s="3">
        <f>VLOOKUP(B409,'Vta + Mov 80'!$A$3:$D$703,4,FALSE)</f>
        <v>4</v>
      </c>
      <c r="M409" s="7">
        <f>+AVERAGE(F409:K409)</f>
        <v>3.3333333333333335</v>
      </c>
      <c r="N409" s="62">
        <f>+COUNTIF(F409:K409,"&gt;0")</f>
        <v>1</v>
      </c>
      <c r="O409" s="62" t="str">
        <f>+IF(N409&gt;=6,"A",IF(N409&gt;=5,"B",IF(N409&gt;=4,"C","F")))</f>
        <v>F</v>
      </c>
      <c r="P409" s="7">
        <v>10</v>
      </c>
      <c r="Q409" s="2">
        <v>5</v>
      </c>
      <c r="R409" s="2">
        <v>0</v>
      </c>
      <c r="S409" s="2">
        <v>0</v>
      </c>
      <c r="T409" s="2">
        <f>+IF(S409&gt;R409,S409,R409)</f>
        <v>0</v>
      </c>
      <c r="U409" s="2" t="e">
        <f>+((P409-T409)/#REF!)*30</f>
        <v>#REF!</v>
      </c>
      <c r="V409" s="2" t="e">
        <f>+((P409-T409+Q409)/#REF!)*30</f>
        <v>#REF!</v>
      </c>
      <c r="W409" s="2">
        <v>0</v>
      </c>
      <c r="X409" s="9"/>
      <c r="Y409" s="11">
        <f>+((P409-T409+Q409+X409)/M409)*30</f>
        <v>135</v>
      </c>
      <c r="Z409" s="5">
        <v>1</v>
      </c>
      <c r="AA409" s="46"/>
      <c r="AB409" s="74">
        <f>VLOOKUP(B409,[2]Hoja1!$A$2:$C$9041,3,FALSE)</f>
        <v>216.1</v>
      </c>
      <c r="AC409" s="76">
        <f>VLOOKUP(B409,'[3]listado de producto'!$A$7:$F$7046,6,FALSE)</f>
        <v>8</v>
      </c>
      <c r="AG409" s="58">
        <v>69.699996948242202</v>
      </c>
      <c r="AH409" s="48">
        <f>+P409*AG409</f>
        <v>696.99996948242199</v>
      </c>
      <c r="AI409" s="48" t="e">
        <f>+AG409*#REF!</f>
        <v>#REF!</v>
      </c>
      <c r="AK409" s="44" t="e">
        <f>+IF(OR(#REF!="A",#REF!="B",#REF!="C",O409="A",O409="B",O409="C"),_xlfn.CEILING.PRECISE(#REF!*0.5,Z409),"0")</f>
        <v>#REF!</v>
      </c>
      <c r="AL409" t="e">
        <f>+AK409*AG409</f>
        <v>#REF!</v>
      </c>
      <c r="AM409" s="51" t="e">
        <f>+IF(OR(#REF!="A",#REF!="B",#REF!="C",O409="A",O409="B",O409="C"),_xlfn.CEILING.PRECISE(#REF!*0.7,Z409),"0")</f>
        <v>#REF!</v>
      </c>
      <c r="AN409" s="48" t="e">
        <f>+AM409*AG409</f>
        <v>#REF!</v>
      </c>
      <c r="AO409" s="44" t="e">
        <f>+IF(OR(#REF!="A",#REF!="B",#REF!="C",O409="A",O409="B",O409="C"),_xlfn.CEILING.PRECISE(#REF!*1,Z409),"0")</f>
        <v>#REF!</v>
      </c>
      <c r="AP409" s="48" t="e">
        <f>+AO409*$AG409</f>
        <v>#REF!</v>
      </c>
      <c r="AQ409" s="48" t="e">
        <f>+IF(OR(#REF!="A",#REF!="B",#REF!="C",O409="A",O409="B",O409="C"),_xlfn.CEILING.PRECISE(#REF!*1.33,Z409),"0")</f>
        <v>#REF!</v>
      </c>
      <c r="AR409" s="48" t="e">
        <f>+AQ409*$AG409</f>
        <v>#REF!</v>
      </c>
      <c r="AS409" s="48" t="e">
        <f>+#REF!*AG409</f>
        <v>#REF!</v>
      </c>
      <c r="AU409" s="52" t="e">
        <f>+AT409*#REF!</f>
        <v>#REF!</v>
      </c>
      <c r="AV409" s="52">
        <f>+AT409*M409</f>
        <v>0</v>
      </c>
      <c r="AW409" t="b">
        <f>+P409&gt;=T409</f>
        <v>1</v>
      </c>
    </row>
    <row r="410" spans="1:52" ht="12.75" customHeight="1" x14ac:dyDescent="0.2">
      <c r="A410" s="53" t="s">
        <v>678</v>
      </c>
      <c r="B410" s="79">
        <v>1732</v>
      </c>
      <c r="C410" s="1"/>
      <c r="D410" s="32" t="s">
        <v>112</v>
      </c>
      <c r="E410" s="47" t="str">
        <f>VLOOKUP(B410,[1]Análisis!$B$3:$F$2141,5,FALSE)</f>
        <v>Key</v>
      </c>
      <c r="F410" s="3">
        <v>0</v>
      </c>
      <c r="G410" s="3">
        <v>1</v>
      </c>
      <c r="H410" s="3">
        <v>0</v>
      </c>
      <c r="I410" s="3">
        <v>0</v>
      </c>
      <c r="J410" s="3">
        <f>VLOOKUP(B410,'Vta + Mov 80'!$A$3:$B$703,2,FALSE)</f>
        <v>16</v>
      </c>
      <c r="K410" s="3">
        <v>8</v>
      </c>
      <c r="L410" s="3">
        <f>VLOOKUP(B410,'Vta + Mov 80'!$A$3:$D$703,4,FALSE)</f>
        <v>0</v>
      </c>
      <c r="M410" s="7">
        <f>+AVERAGE(F410:K410)</f>
        <v>4.166666666666667</v>
      </c>
      <c r="N410" s="62">
        <f>+COUNTIF(F410:K410,"&gt;0")</f>
        <v>3</v>
      </c>
      <c r="O410" s="62" t="str">
        <f>+IF(N410&gt;=6,"A",IF(N410&gt;=5,"B",IF(N410&gt;=4,"C","F")))</f>
        <v>F</v>
      </c>
      <c r="P410" s="7">
        <v>19</v>
      </c>
      <c r="Q410" s="2">
        <v>0</v>
      </c>
      <c r="R410" s="2">
        <v>0</v>
      </c>
      <c r="S410" s="2">
        <v>0</v>
      </c>
      <c r="T410" s="2">
        <f>+IF(S410&gt;R410,S410,R410)</f>
        <v>0</v>
      </c>
      <c r="U410" s="2" t="e">
        <f>+((P410-T410)/#REF!)*30</f>
        <v>#REF!</v>
      </c>
      <c r="V410" s="2" t="e">
        <f>+((P410-T410+Q410)/#REF!)*30</f>
        <v>#REF!</v>
      </c>
      <c r="W410" s="2">
        <v>0</v>
      </c>
      <c r="X410" s="9"/>
      <c r="Y410" s="11">
        <f>+((P410-T410+Q410+X410)/M410)*30</f>
        <v>136.79999999999998</v>
      </c>
      <c r="Z410" s="5">
        <v>6</v>
      </c>
      <c r="AA410" s="46"/>
      <c r="AB410" s="74">
        <f>VLOOKUP(B410,[2]Hoja1!$A$2:$C$9041,3,FALSE)</f>
        <v>195.73</v>
      </c>
      <c r="AC410" s="76">
        <f>VLOOKUP(B410,'[3]listado de producto'!$A$7:$F$7046,6,FALSE)</f>
        <v>8</v>
      </c>
      <c r="AG410" s="58">
        <v>92.72</v>
      </c>
      <c r="AH410" s="48">
        <f>+P410*AG410</f>
        <v>1761.68</v>
      </c>
      <c r="AI410" s="48" t="e">
        <f>+AG410*#REF!</f>
        <v>#REF!</v>
      </c>
      <c r="AK410" s="44" t="e">
        <f>+IF(OR(#REF!="A",#REF!="B",#REF!="C",O410="A",O410="B",O410="C"),_xlfn.CEILING.PRECISE(#REF!*0.5,Z410),"0")</f>
        <v>#REF!</v>
      </c>
      <c r="AL410" t="e">
        <f>+AK410*AG410</f>
        <v>#REF!</v>
      </c>
      <c r="AM410" s="51" t="e">
        <f>+IF(OR(#REF!="A",#REF!="B",#REF!="C",O410="A",O410="B",O410="C"),_xlfn.CEILING.PRECISE(#REF!*0.7,Z410),"0")</f>
        <v>#REF!</v>
      </c>
      <c r="AN410" s="48" t="e">
        <f>+AM410*AG410</f>
        <v>#REF!</v>
      </c>
      <c r="AO410" s="44" t="e">
        <f>+IF(OR(#REF!="A",#REF!="B",#REF!="C",O410="A",O410="B",O410="C"),_xlfn.CEILING.PRECISE(#REF!*1,Z410),"0")</f>
        <v>#REF!</v>
      </c>
      <c r="AP410" s="48" t="e">
        <f>+AO410*$AG410</f>
        <v>#REF!</v>
      </c>
      <c r="AQ410" s="48" t="e">
        <f>+IF(OR(#REF!="A",#REF!="B",#REF!="C",O410="A",O410="B",O410="C"),_xlfn.CEILING.PRECISE(#REF!*1.33,Z410),"0")</f>
        <v>#REF!</v>
      </c>
      <c r="AR410" s="48" t="e">
        <f>+AQ410*$AG410</f>
        <v>#REF!</v>
      </c>
      <c r="AS410" s="48" t="e">
        <f>+#REF!*AG410</f>
        <v>#REF!</v>
      </c>
      <c r="AU410" s="52" t="e">
        <f>+AT410*#REF!</f>
        <v>#REF!</v>
      </c>
      <c r="AV410" s="52">
        <f>+AT410*M410</f>
        <v>0</v>
      </c>
      <c r="AW410" t="b">
        <f>+P410&gt;=T410</f>
        <v>1</v>
      </c>
    </row>
    <row r="411" spans="1:52" ht="12.75" customHeight="1" x14ac:dyDescent="0.2">
      <c r="B411" s="79">
        <v>16381</v>
      </c>
      <c r="C411" s="1"/>
      <c r="D411" s="32" t="s">
        <v>605</v>
      </c>
      <c r="E411" s="47" t="str">
        <f>VLOOKUP(B411,[1]Análisis!$B$3:$F$2141,5,FALSE)</f>
        <v>Key</v>
      </c>
      <c r="F411" s="3">
        <v>0</v>
      </c>
      <c r="G411" s="3">
        <v>0</v>
      </c>
      <c r="H411" s="3">
        <v>0</v>
      </c>
      <c r="I411" s="3">
        <v>3</v>
      </c>
      <c r="J411" s="3">
        <f>VLOOKUP(B411,'Vta + Mov 80'!$A$3:$B$703,2,FALSE)</f>
        <v>19</v>
      </c>
      <c r="K411" s="3">
        <v>0</v>
      </c>
      <c r="L411" s="3">
        <f>VLOOKUP(B411,'Vta + Mov 80'!$A$3:$D$703,4,FALSE)</f>
        <v>12</v>
      </c>
      <c r="M411" s="7">
        <f>+AVERAGE(F411:K411)</f>
        <v>3.6666666666666665</v>
      </c>
      <c r="N411" s="62">
        <f>+COUNTIF(F411:K411,"&gt;0")</f>
        <v>2</v>
      </c>
      <c r="O411" s="62" t="str">
        <f>+IF(N411&gt;=6,"A",IF(N411&gt;=5,"B",IF(N411&gt;=4,"C","F")))</f>
        <v>F</v>
      </c>
      <c r="P411" s="7">
        <v>17</v>
      </c>
      <c r="Q411" s="2">
        <v>0</v>
      </c>
      <c r="R411" s="2">
        <v>0</v>
      </c>
      <c r="S411" s="2">
        <v>0</v>
      </c>
      <c r="T411" s="2">
        <f>+IF(S411&gt;R411,S411,R411)</f>
        <v>0</v>
      </c>
      <c r="U411" s="2" t="e">
        <f>+((P411-T411)/#REF!)*30</f>
        <v>#REF!</v>
      </c>
      <c r="V411" s="2" t="e">
        <f>+((P411-T411+Q411)/#REF!)*30</f>
        <v>#REF!</v>
      </c>
      <c r="W411" s="2">
        <v>0</v>
      </c>
      <c r="X411" s="9"/>
      <c r="Y411" s="11">
        <f>+((P411-T411+Q411+X411)/M411)*30</f>
        <v>139.09090909090909</v>
      </c>
      <c r="Z411" s="5">
        <v>6</v>
      </c>
      <c r="AA411" s="86"/>
      <c r="AB411" s="74">
        <f>VLOOKUP(B411,[2]Hoja1!$A$2:$C$9041,3,FALSE)</f>
        <v>163.79</v>
      </c>
      <c r="AC411" s="76">
        <f>VLOOKUP(B411,'[3]listado de producto'!$A$7:$F$7046,6,FALSE)</f>
        <v>8</v>
      </c>
      <c r="AG411" s="58">
        <v>61.92</v>
      </c>
      <c r="AH411" s="48">
        <f>+P411*AG411</f>
        <v>1052.6400000000001</v>
      </c>
      <c r="AI411" s="48" t="e">
        <f>+AG411*#REF!</f>
        <v>#REF!</v>
      </c>
      <c r="AK411" s="44" t="e">
        <f>+IF(OR(#REF!="A",#REF!="B",#REF!="C",O411="A",O411="B",O411="C"),_xlfn.CEILING.PRECISE(#REF!*0.5,Z411),"0")</f>
        <v>#REF!</v>
      </c>
      <c r="AL411" t="e">
        <f>+AK411*AG411</f>
        <v>#REF!</v>
      </c>
      <c r="AM411" s="51" t="e">
        <f>+IF(OR(#REF!="A",#REF!="B",#REF!="C",O411="A",O411="B",O411="C"),_xlfn.CEILING.PRECISE(#REF!*0.7,Z411),"0")</f>
        <v>#REF!</v>
      </c>
      <c r="AN411" s="48" t="e">
        <f>+AM411*AG411</f>
        <v>#REF!</v>
      </c>
      <c r="AO411" s="44" t="e">
        <f>+IF(OR(#REF!="A",#REF!="B",#REF!="C",O411="A",O411="B",O411="C"),_xlfn.CEILING.PRECISE(#REF!*1,Z411),"0")</f>
        <v>#REF!</v>
      </c>
      <c r="AP411" s="48" t="e">
        <f>+AO411*$AG411</f>
        <v>#REF!</v>
      </c>
      <c r="AQ411" s="48" t="e">
        <f>+IF(OR(#REF!="A",#REF!="B",#REF!="C",O411="A",O411="B",O411="C"),_xlfn.CEILING.PRECISE(#REF!*1.33,Z411),"0")</f>
        <v>#REF!</v>
      </c>
      <c r="AR411" s="48" t="e">
        <f>+AQ411*$AG411</f>
        <v>#REF!</v>
      </c>
      <c r="AS411" s="48" t="e">
        <f>+#REF!*AG411</f>
        <v>#REF!</v>
      </c>
      <c r="AW411" t="b">
        <f>+P411&gt;=T411</f>
        <v>1</v>
      </c>
      <c r="AZ411" s="78"/>
    </row>
    <row r="412" spans="1:52" ht="12.75" customHeight="1" x14ac:dyDescent="0.2">
      <c r="B412" s="79">
        <v>51920</v>
      </c>
      <c r="C412" s="1"/>
      <c r="D412" s="32" t="s">
        <v>565</v>
      </c>
      <c r="E412" s="47" t="str">
        <f>VLOOKUP(B412,[1]Análisis!$B$3:$F$2141,5,FALSE)</f>
        <v>Key</v>
      </c>
      <c r="F412" s="3">
        <v>0</v>
      </c>
      <c r="G412" s="3">
        <v>80</v>
      </c>
      <c r="H412" s="3">
        <v>0</v>
      </c>
      <c r="I412" s="3">
        <v>0</v>
      </c>
      <c r="J412" s="3">
        <f>VLOOKUP(B412,'Vta + Mov 80'!$A$3:$B$703,2,FALSE)</f>
        <v>1</v>
      </c>
      <c r="K412" s="3">
        <v>32</v>
      </c>
      <c r="L412" s="3">
        <f>VLOOKUP(B412,'Vta + Mov 80'!$A$3:$D$703,4,FALSE)</f>
        <v>0</v>
      </c>
      <c r="M412" s="7">
        <f>+AVERAGE(F412:K412)</f>
        <v>18.833333333333332</v>
      </c>
      <c r="N412" s="62">
        <f>+COUNTIF(F412:K412,"&gt;0")</f>
        <v>3</v>
      </c>
      <c r="O412" s="62" t="str">
        <f>+IF(N412&gt;=6,"A",IF(N412&gt;=5,"B",IF(N412&gt;=4,"C","F")))</f>
        <v>F</v>
      </c>
      <c r="P412" s="7">
        <v>39</v>
      </c>
      <c r="Q412" s="2">
        <v>64</v>
      </c>
      <c r="R412" s="2">
        <v>0</v>
      </c>
      <c r="S412" s="2">
        <v>0</v>
      </c>
      <c r="T412" s="2">
        <f>+IF(S412&gt;R412,S412,R412)</f>
        <v>0</v>
      </c>
      <c r="U412" s="2" t="e">
        <f>+((P412-T412)/#REF!)*30</f>
        <v>#REF!</v>
      </c>
      <c r="V412" s="2" t="e">
        <f>+((P412-T412+Q412)/#REF!)*30</f>
        <v>#REF!</v>
      </c>
      <c r="W412" s="2">
        <v>0</v>
      </c>
      <c r="X412" s="9"/>
      <c r="Y412" s="11">
        <f>+((P412-T412+Q412+X412)/M412)*30</f>
        <v>164.07079646017701</v>
      </c>
      <c r="Z412" s="5">
        <v>1</v>
      </c>
      <c r="AA412" s="46"/>
      <c r="AB412" s="74">
        <f>VLOOKUP(B412,[2]Hoja1!$A$2:$C$9041,3,FALSE)</f>
        <v>299.79000000000002</v>
      </c>
      <c r="AC412" s="76">
        <f>VLOOKUP(B412,'[3]listado de producto'!$A$7:$F$7046,6,FALSE)</f>
        <v>8</v>
      </c>
      <c r="AG412" s="58">
        <v>1</v>
      </c>
      <c r="AH412" s="48">
        <f>+P412*AG412</f>
        <v>39</v>
      </c>
      <c r="AI412" s="48" t="e">
        <f>+AG412*#REF!</f>
        <v>#REF!</v>
      </c>
      <c r="AK412" s="44" t="e">
        <f>+IF(OR(#REF!="A",#REF!="B",#REF!="C",O412="A",O412="B",O412="C"),_xlfn.CEILING.PRECISE(#REF!*0.5,Z412),"0")</f>
        <v>#REF!</v>
      </c>
      <c r="AL412" t="e">
        <f>+AK412*AG412</f>
        <v>#REF!</v>
      </c>
      <c r="AM412" s="51" t="e">
        <f>+IF(OR(#REF!="A",#REF!="B",#REF!="C",O412="A",O412="B",O412="C"),_xlfn.CEILING.PRECISE(#REF!*0.7,Z412),"0")</f>
        <v>#REF!</v>
      </c>
      <c r="AN412" s="48" t="e">
        <f>+AM412*AG412</f>
        <v>#REF!</v>
      </c>
      <c r="AO412" s="44" t="e">
        <f>+IF(OR(#REF!="A",#REF!="B",#REF!="C",O412="A",O412="B",O412="C"),_xlfn.CEILING.PRECISE(#REF!*1,Z412),"0")</f>
        <v>#REF!</v>
      </c>
      <c r="AP412" s="48" t="e">
        <f>+AO412*$AG412</f>
        <v>#REF!</v>
      </c>
      <c r="AQ412" s="48" t="e">
        <f>+IF(OR(#REF!="A",#REF!="B",#REF!="C",O412="A",O412="B",O412="C"),_xlfn.CEILING.PRECISE(#REF!*1.33,Z412),"0")</f>
        <v>#REF!</v>
      </c>
      <c r="AR412" s="48" t="e">
        <f>+AQ412*$AG412</f>
        <v>#REF!</v>
      </c>
      <c r="AS412" s="48" t="e">
        <f>+#REF!*AG412</f>
        <v>#REF!</v>
      </c>
      <c r="AU412" s="52"/>
      <c r="AV412" s="52"/>
      <c r="AW412" t="b">
        <f>+P412&gt;=T412</f>
        <v>1</v>
      </c>
    </row>
    <row r="413" spans="1:52" ht="12.75" customHeight="1" x14ac:dyDescent="0.2">
      <c r="B413" s="79">
        <v>2647</v>
      </c>
      <c r="C413" s="1"/>
      <c r="D413" s="32" t="s">
        <v>178</v>
      </c>
      <c r="E413" s="47" t="str">
        <f>VLOOKUP(B413,[1]Análisis!$B$3:$F$2141,5,FALSE)</f>
        <v>Key</v>
      </c>
      <c r="F413" s="3">
        <v>0</v>
      </c>
      <c r="G413" s="3">
        <v>0</v>
      </c>
      <c r="H413" s="3">
        <v>0</v>
      </c>
      <c r="I413" s="3">
        <v>2</v>
      </c>
      <c r="J413" s="3">
        <f>VLOOKUP(B413,'Vta + Mov 80'!$A$3:$B$703,2,FALSE)</f>
        <v>0</v>
      </c>
      <c r="K413" s="3">
        <v>75</v>
      </c>
      <c r="L413" s="3">
        <f>VLOOKUP(B413,'Vta + Mov 80'!$A$3:$D$703,4,FALSE)</f>
        <v>10</v>
      </c>
      <c r="M413" s="7">
        <f>+AVERAGE(F413:K413)</f>
        <v>12.833333333333334</v>
      </c>
      <c r="N413" s="62">
        <f>+COUNTIF(F413:K413,"&gt;0")</f>
        <v>2</v>
      </c>
      <c r="O413" s="62" t="str">
        <f>+IF(N413&gt;=6,"A",IF(N413&gt;=5,"B",IF(N413&gt;=4,"C","F")))</f>
        <v>F</v>
      </c>
      <c r="P413" s="7">
        <v>38</v>
      </c>
      <c r="Q413" s="2">
        <v>36</v>
      </c>
      <c r="R413" s="2">
        <v>0</v>
      </c>
      <c r="S413" s="2">
        <v>0</v>
      </c>
      <c r="T413" s="2">
        <f>+IF(S413&gt;R413,S413,R413)</f>
        <v>0</v>
      </c>
      <c r="U413" s="2" t="e">
        <f>+((P413-T413)/#REF!)*30</f>
        <v>#REF!</v>
      </c>
      <c r="V413" s="2" t="e">
        <f>+((P413-T413+Q413)/#REF!)*30</f>
        <v>#REF!</v>
      </c>
      <c r="W413" s="2">
        <v>0</v>
      </c>
      <c r="X413" s="9"/>
      <c r="Y413" s="11">
        <f>+((P413-T413+Q413+X413)/M413)*30</f>
        <v>172.98701298701297</v>
      </c>
      <c r="Z413" s="5">
        <v>12</v>
      </c>
      <c r="AA413" s="83"/>
      <c r="AB413" s="74">
        <f>VLOOKUP(B413,[2]Hoja1!$A$2:$C$9041,3,FALSE)</f>
        <v>22.96</v>
      </c>
      <c r="AC413" s="76">
        <f>VLOOKUP(B413,'[3]listado de producto'!$A$7:$F$7046,6,FALSE)</f>
        <v>21</v>
      </c>
      <c r="AG413" s="58">
        <v>83.8</v>
      </c>
      <c r="AH413" s="48">
        <f>+P413*AG413</f>
        <v>3184.4</v>
      </c>
      <c r="AI413" s="48" t="e">
        <f>+AG413*#REF!</f>
        <v>#REF!</v>
      </c>
      <c r="AK413" s="44" t="e">
        <f>+IF(OR(#REF!="A",#REF!="B",#REF!="C",O413="A",O413="B",O413="C"),_xlfn.CEILING.PRECISE(#REF!*0.5,Z413),"0")</f>
        <v>#REF!</v>
      </c>
      <c r="AL413" t="e">
        <f>+AK413*AG413</f>
        <v>#REF!</v>
      </c>
      <c r="AM413" s="51" t="e">
        <f>+IF(OR(#REF!="A",#REF!="B",#REF!="C",O413="A",O413="B",O413="C"),_xlfn.CEILING.PRECISE(#REF!*0.7,Z413),"0")</f>
        <v>#REF!</v>
      </c>
      <c r="AN413" s="48" t="e">
        <f>+AM413*AG413</f>
        <v>#REF!</v>
      </c>
      <c r="AO413" s="44" t="e">
        <f>+IF(OR(#REF!="A",#REF!="B",#REF!="C",O413="A",O413="B",O413="C"),_xlfn.CEILING.PRECISE(#REF!*1,Z413),"0")</f>
        <v>#REF!</v>
      </c>
      <c r="AP413" s="48" t="e">
        <f>+AO413*$AG413</f>
        <v>#REF!</v>
      </c>
      <c r="AQ413" s="48" t="e">
        <f>+IF(OR(#REF!="A",#REF!="B",#REF!="C",O413="A",O413="B",O413="C"),_xlfn.CEILING.PRECISE(#REF!*1.33,Z413),"0")</f>
        <v>#REF!</v>
      </c>
      <c r="AR413" s="48" t="e">
        <f>+AQ413*$AG413</f>
        <v>#REF!</v>
      </c>
      <c r="AS413" s="48" t="e">
        <f>+#REF!*AG413</f>
        <v>#REF!</v>
      </c>
      <c r="AT413" s="58">
        <v>4.4000000000000004</v>
      </c>
      <c r="AU413" s="52" t="e">
        <f>+AT413*#REF!</f>
        <v>#REF!</v>
      </c>
      <c r="AV413" s="52">
        <f>+AT413*M413</f>
        <v>56.466666666666676</v>
      </c>
      <c r="AW413" t="b">
        <f>+P413&gt;=T413</f>
        <v>1</v>
      </c>
      <c r="AX413" s="78">
        <f>X413*AB413</f>
        <v>0</v>
      </c>
    </row>
    <row r="414" spans="1:52" ht="12.75" customHeight="1" x14ac:dyDescent="0.2">
      <c r="A414" s="53" t="s">
        <v>674</v>
      </c>
      <c r="B414" s="79">
        <v>8620</v>
      </c>
      <c r="C414" s="1"/>
      <c r="D414" s="32" t="s">
        <v>337</v>
      </c>
      <c r="E414" s="47" t="str">
        <f>VLOOKUP(B414,[1]Análisis!$B$3:$F$2141,5,FALSE)</f>
        <v>Key</v>
      </c>
      <c r="F414" s="3">
        <v>1</v>
      </c>
      <c r="G414" s="3">
        <v>0</v>
      </c>
      <c r="H414" s="3">
        <v>0</v>
      </c>
      <c r="I414" s="3">
        <v>0</v>
      </c>
      <c r="J414" s="3">
        <f>VLOOKUP(B414,'Vta + Mov 80'!$A$3:$B$703,2,FALSE)</f>
        <v>0</v>
      </c>
      <c r="K414" s="3">
        <v>0</v>
      </c>
      <c r="L414" s="3">
        <f>VLOOKUP(B414,'Vta + Mov 80'!$A$3:$D$703,4,FALSE)</f>
        <v>0</v>
      </c>
      <c r="M414" s="7">
        <f>+AVERAGE(F414:K414)</f>
        <v>0.16666666666666666</v>
      </c>
      <c r="N414" s="62">
        <f>+COUNTIF(F414:K414,"&gt;0")</f>
        <v>1</v>
      </c>
      <c r="O414" s="62" t="str">
        <f>+IF(N414&gt;=6,"A",IF(N414&gt;=5,"B",IF(N414&gt;=4,"C","F")))</f>
        <v>F</v>
      </c>
      <c r="P414" s="7">
        <v>1</v>
      </c>
      <c r="Q414" s="2">
        <v>0</v>
      </c>
      <c r="R414" s="2">
        <v>0</v>
      </c>
      <c r="S414" s="2">
        <v>0</v>
      </c>
      <c r="T414" s="2">
        <f>+IF(S414&gt;R414,S414,R414)</f>
        <v>0</v>
      </c>
      <c r="U414" s="2" t="e">
        <f>+((P414-T414)/#REF!)*30</f>
        <v>#REF!</v>
      </c>
      <c r="V414" s="2" t="e">
        <f>+((P414-T414+Q414)/#REF!)*30</f>
        <v>#REF!</v>
      </c>
      <c r="W414" s="2">
        <v>0</v>
      </c>
      <c r="X414" s="9"/>
      <c r="Y414" s="11">
        <f>+((P414-T414+Q414+X414)/M414)*30</f>
        <v>180</v>
      </c>
      <c r="Z414" s="5">
        <v>2</v>
      </c>
      <c r="AA414" s="46"/>
      <c r="AB414" s="74">
        <f>VLOOKUP(B414,[2]Hoja1!$A$2:$C$9041,3,FALSE)</f>
        <v>167.85000610351599</v>
      </c>
      <c r="AC414" s="76">
        <f>VLOOKUP(B414,'[3]listado de producto'!$A$7:$F$7046,6,FALSE)</f>
        <v>8</v>
      </c>
      <c r="AG414" s="58">
        <v>21.5</v>
      </c>
      <c r="AH414" s="48">
        <f>+P414*AG414</f>
        <v>21.5</v>
      </c>
      <c r="AI414" s="48" t="e">
        <f>+AG414*#REF!</f>
        <v>#REF!</v>
      </c>
      <c r="AK414" s="44" t="e">
        <f>+IF(OR(#REF!="A",#REF!="B",#REF!="C",O414="A",O414="B",O414="C"),_xlfn.CEILING.PRECISE(#REF!*0.5,Z414),"0")</f>
        <v>#REF!</v>
      </c>
      <c r="AL414" t="e">
        <f>+AK414*AG414</f>
        <v>#REF!</v>
      </c>
      <c r="AM414" s="51" t="e">
        <f>+IF(OR(#REF!="A",#REF!="B",#REF!="C",O414="A",O414="B",O414="C"),_xlfn.CEILING.PRECISE(#REF!*0.7,Z414),"0")</f>
        <v>#REF!</v>
      </c>
      <c r="AN414" s="48" t="e">
        <f>+AM414*AG414</f>
        <v>#REF!</v>
      </c>
      <c r="AO414" s="44" t="e">
        <f>+IF(OR(#REF!="A",#REF!="B",#REF!="C",O414="A",O414="B",O414="C"),_xlfn.CEILING.PRECISE(#REF!*1,Z414),"0")</f>
        <v>#REF!</v>
      </c>
      <c r="AP414" s="48" t="e">
        <f>+AO414*$AG414</f>
        <v>#REF!</v>
      </c>
      <c r="AQ414" s="48" t="e">
        <f>+IF(OR(#REF!="A",#REF!="B",#REF!="C",O414="A",O414="B",O414="C"),_xlfn.CEILING.PRECISE(#REF!*1.33,Z414),"0")</f>
        <v>#REF!</v>
      </c>
      <c r="AR414" s="48" t="e">
        <f>+AQ414*$AG414</f>
        <v>#REF!</v>
      </c>
      <c r="AS414" s="48" t="e">
        <f>+#REF!*AG414</f>
        <v>#REF!</v>
      </c>
      <c r="AU414" s="52" t="e">
        <f>+AT414*#REF!</f>
        <v>#REF!</v>
      </c>
      <c r="AV414" s="52">
        <f>+AT414*M414</f>
        <v>0</v>
      </c>
      <c r="AW414" t="b">
        <f>+P414&gt;=T414</f>
        <v>1</v>
      </c>
    </row>
    <row r="415" spans="1:52" ht="12.75" customHeight="1" x14ac:dyDescent="0.2">
      <c r="B415" s="79">
        <v>111109</v>
      </c>
      <c r="C415" s="1"/>
      <c r="D415" s="32" t="s">
        <v>454</v>
      </c>
      <c r="E415" s="47" t="s">
        <v>561</v>
      </c>
      <c r="F415" s="3">
        <v>20</v>
      </c>
      <c r="G415" s="3">
        <v>18</v>
      </c>
      <c r="H415" s="3">
        <v>11</v>
      </c>
      <c r="I415" s="3">
        <v>0</v>
      </c>
      <c r="J415" s="3">
        <f>VLOOKUP(B415,'Vta + Mov 80'!$A$3:$B$703,2,FALSE)</f>
        <v>17</v>
      </c>
      <c r="K415" s="3">
        <v>0</v>
      </c>
      <c r="L415" s="3">
        <f>VLOOKUP(B415,'Vta + Mov 80'!$A$3:$D$703,4,FALSE)</f>
        <v>0</v>
      </c>
      <c r="M415" s="7">
        <f>+AVERAGE(F415:K415)</f>
        <v>11</v>
      </c>
      <c r="N415" s="62">
        <f>+COUNTIF(F415:K415,"&gt;0")</f>
        <v>4</v>
      </c>
      <c r="O415" s="62" t="str">
        <f>+IF(N415&gt;=6,"A",IF(N415&gt;=5,"B",IF(N415&gt;=4,"C","F")))</f>
        <v>C</v>
      </c>
      <c r="P415" s="7">
        <v>0</v>
      </c>
      <c r="Q415" s="2">
        <v>0</v>
      </c>
      <c r="R415" s="2">
        <v>0</v>
      </c>
      <c r="S415" s="2">
        <v>0</v>
      </c>
      <c r="T415" s="2">
        <f>+IF(S415&gt;R415,S415,R415)</f>
        <v>0</v>
      </c>
      <c r="U415" s="2" t="e">
        <f>+((P415-T415)/#REF!)*30</f>
        <v>#REF!</v>
      </c>
      <c r="V415" s="2" t="e">
        <f>+((P415-T415+Q415)/#REF!)*30</f>
        <v>#REF!</v>
      </c>
      <c r="W415" s="2">
        <v>0</v>
      </c>
      <c r="X415" s="9"/>
      <c r="Y415" s="11">
        <f>+((P415-T415+Q415+X415)/M415)*30</f>
        <v>0</v>
      </c>
      <c r="Z415" s="5" t="e">
        <v>#N/A</v>
      </c>
      <c r="AA415" s="46"/>
      <c r="AB415" s="74">
        <f>VLOOKUP(B415,[2]Hoja1!$A$2:$C$9041,3,FALSE)</f>
        <v>16</v>
      </c>
      <c r="AC415" s="76" t="e">
        <f>VLOOKUP(B415,'[3]listado de producto'!$A$7:$F$7046,6,FALSE)</f>
        <v>#N/A</v>
      </c>
      <c r="AG415" s="58">
        <v>656.02</v>
      </c>
      <c r="AH415" s="48">
        <f>+P415*AG415</f>
        <v>0</v>
      </c>
      <c r="AI415" s="48" t="e">
        <f>+AG415*#REF!</f>
        <v>#REF!</v>
      </c>
      <c r="AK415" s="44" t="e">
        <f>+IF(OR(#REF!="A",#REF!="B",#REF!="C",O415="A",O415="B",O415="C"),_xlfn.CEILING.PRECISE(#REF!*0.5,Z415),"0")</f>
        <v>#REF!</v>
      </c>
      <c r="AL415" t="e">
        <f>+AK415*AG415</f>
        <v>#REF!</v>
      </c>
      <c r="AM415" s="51" t="e">
        <f>+IF(OR(#REF!="A",#REF!="B",#REF!="C",O415="A",O415="B",O415="C"),_xlfn.CEILING.PRECISE(#REF!*0.7,Z415),"0")</f>
        <v>#REF!</v>
      </c>
      <c r="AN415" s="48" t="e">
        <f>+AM415*AG415</f>
        <v>#REF!</v>
      </c>
      <c r="AO415" s="44" t="e">
        <f>+IF(OR(#REF!="A",#REF!="B",#REF!="C",O415="A",O415="B",O415="C"),_xlfn.CEILING.PRECISE(#REF!*1,Z415),"0")</f>
        <v>#REF!</v>
      </c>
      <c r="AP415" s="48" t="e">
        <f>+AO415*$AG415</f>
        <v>#REF!</v>
      </c>
      <c r="AQ415" s="48" t="e">
        <f>+IF(OR(#REF!="A",#REF!="B",#REF!="C",O415="A",O415="B",O415="C"),_xlfn.CEILING.PRECISE(#REF!*1.33,Z415),"0")</f>
        <v>#REF!</v>
      </c>
      <c r="AR415" s="48" t="e">
        <f>+AQ415*$AG415</f>
        <v>#REF!</v>
      </c>
      <c r="AS415" s="48" t="e">
        <f>+#REF!*AG415</f>
        <v>#REF!</v>
      </c>
      <c r="AU415" s="52" t="e">
        <f>+AT415*#REF!</f>
        <v>#REF!</v>
      </c>
      <c r="AV415" s="52">
        <f>+AT415*M415</f>
        <v>0</v>
      </c>
      <c r="AW415" t="b">
        <f>+P415&gt;=T415</f>
        <v>1</v>
      </c>
    </row>
    <row r="416" spans="1:52" ht="12.75" customHeight="1" x14ac:dyDescent="0.2">
      <c r="B416" s="79">
        <v>6604</v>
      </c>
      <c r="C416" s="1"/>
      <c r="D416" s="32" t="s">
        <v>313</v>
      </c>
      <c r="E416" s="47" t="str">
        <f>VLOOKUP(B416,[1]Análisis!$B$3:$F$2141,5,FALSE)</f>
        <v>Key</v>
      </c>
      <c r="F416" s="3">
        <v>2</v>
      </c>
      <c r="G416" s="3">
        <v>0</v>
      </c>
      <c r="H416" s="3">
        <v>0</v>
      </c>
      <c r="I416" s="3">
        <v>0</v>
      </c>
      <c r="J416" s="3">
        <f>VLOOKUP(B416,'Vta + Mov 80'!$A$3:$B$703,2,FALSE)</f>
        <v>0</v>
      </c>
      <c r="K416" s="3">
        <v>0</v>
      </c>
      <c r="L416" s="3">
        <f>VLOOKUP(B416,'Vta + Mov 80'!$A$3:$D$703,4,FALSE)</f>
        <v>0</v>
      </c>
      <c r="M416" s="7">
        <f>+AVERAGE(F416:K416)</f>
        <v>0.33333333333333331</v>
      </c>
      <c r="N416" s="62">
        <f>+COUNTIF(F416:K416,"&gt;0")</f>
        <v>1</v>
      </c>
      <c r="O416" s="62" t="str">
        <f>+IF(N416&gt;=6,"A",IF(N416&gt;=5,"B",IF(N416&gt;=4,"C","F")))</f>
        <v>F</v>
      </c>
      <c r="P416" s="7">
        <v>2</v>
      </c>
      <c r="Q416" s="2">
        <v>0</v>
      </c>
      <c r="R416" s="2">
        <v>0</v>
      </c>
      <c r="S416" s="2">
        <v>0</v>
      </c>
      <c r="T416" s="2">
        <f>+IF(S416&gt;R416,S416,R416)</f>
        <v>0</v>
      </c>
      <c r="U416" s="2" t="e">
        <f>+((P416-T416)/#REF!)*30</f>
        <v>#REF!</v>
      </c>
      <c r="V416" s="2" t="e">
        <f>+((P416-T416+Q416)/#REF!)*30</f>
        <v>#REF!</v>
      </c>
      <c r="W416" s="2">
        <v>0</v>
      </c>
      <c r="X416" s="9"/>
      <c r="Y416" s="11">
        <f>+((P416-T416+Q416+X416)/M416)*30</f>
        <v>180</v>
      </c>
      <c r="Z416" s="5">
        <v>1</v>
      </c>
      <c r="AA416" s="46"/>
      <c r="AB416" s="74">
        <f>VLOOKUP(B416,[2]Hoja1!$A$2:$C$9041,3,FALSE)</f>
        <v>301.2</v>
      </c>
      <c r="AC416" s="76">
        <f>VLOOKUP(B416,'[3]listado de producto'!$A$7:$F$7046,6,FALSE)</f>
        <v>21</v>
      </c>
      <c r="AG416" s="58">
        <v>68.339996337890597</v>
      </c>
      <c r="AH416" s="48">
        <f>+P416*AG416</f>
        <v>136.67999267578119</v>
      </c>
      <c r="AI416" s="48" t="e">
        <f>+AG416*#REF!</f>
        <v>#REF!</v>
      </c>
      <c r="AK416" s="44" t="e">
        <f>+IF(OR(#REF!="A",#REF!="B",#REF!="C",O416="A",O416="B",O416="C"),_xlfn.CEILING.PRECISE(#REF!*0.5,Z416),"0")</f>
        <v>#REF!</v>
      </c>
      <c r="AL416" t="e">
        <f>+AK416*AG416</f>
        <v>#REF!</v>
      </c>
      <c r="AM416" s="51" t="e">
        <f>+IF(OR(#REF!="A",#REF!="B",#REF!="C",O416="A",O416="B",O416="C"),_xlfn.CEILING.PRECISE(#REF!*0.7,Z416),"0")</f>
        <v>#REF!</v>
      </c>
      <c r="AN416" s="48" t="e">
        <f>+AM416*AG416</f>
        <v>#REF!</v>
      </c>
      <c r="AO416" s="44" t="e">
        <f>+IF(OR(#REF!="A",#REF!="B",#REF!="C",O416="A",O416="B",O416="C"),_xlfn.CEILING.PRECISE(#REF!*1,Z416),"0")</f>
        <v>#REF!</v>
      </c>
      <c r="AP416" s="48" t="e">
        <f>+AO416*$AG416</f>
        <v>#REF!</v>
      </c>
      <c r="AQ416" s="48" t="e">
        <f>+IF(OR(#REF!="A",#REF!="B",#REF!="C",O416="A",O416="B",O416="C"),_xlfn.CEILING.PRECISE(#REF!*1.33,Z416),"0")</f>
        <v>#REF!</v>
      </c>
      <c r="AR416" s="48" t="e">
        <f>+AQ416*$AG416</f>
        <v>#REF!</v>
      </c>
      <c r="AS416" s="48" t="e">
        <f>+#REF!*AG416</f>
        <v>#REF!</v>
      </c>
      <c r="AU416" s="52" t="e">
        <f>+AT416*#REF!</f>
        <v>#REF!</v>
      </c>
      <c r="AV416" s="52">
        <f>+AT416*M416</f>
        <v>0</v>
      </c>
      <c r="AW416" t="b">
        <f>+P416&gt;=T416</f>
        <v>1</v>
      </c>
    </row>
    <row r="417" spans="1:52" ht="12.75" customHeight="1" x14ac:dyDescent="0.2">
      <c r="A417" s="53" t="s">
        <v>676</v>
      </c>
      <c r="B417" s="79">
        <v>70046</v>
      </c>
      <c r="C417" s="1"/>
      <c r="D417" s="32" t="s">
        <v>387</v>
      </c>
      <c r="E417" s="47" t="str">
        <f>VLOOKUP(B417,[1]Análisis!$B$3:$F$2141,5,FALSE)</f>
        <v>Key</v>
      </c>
      <c r="F417" s="3">
        <v>1</v>
      </c>
      <c r="G417" s="3">
        <v>0</v>
      </c>
      <c r="H417" s="3">
        <v>1</v>
      </c>
      <c r="I417" s="3">
        <v>0</v>
      </c>
      <c r="J417" s="3">
        <f>VLOOKUP(B417,'Vta + Mov 80'!$A$3:$B$703,2,FALSE)</f>
        <v>0</v>
      </c>
      <c r="K417" s="3">
        <v>0</v>
      </c>
      <c r="L417" s="3">
        <f>VLOOKUP(B417,'Vta + Mov 80'!$A$3:$D$703,4,FALSE)</f>
        <v>0</v>
      </c>
      <c r="M417" s="7">
        <f>+AVERAGE(F417:K417)</f>
        <v>0.33333333333333331</v>
      </c>
      <c r="N417" s="62">
        <f>+COUNTIF(F417:K417,"&gt;0")</f>
        <v>2</v>
      </c>
      <c r="O417" s="62" t="str">
        <f>+IF(N417&gt;=6,"A",IF(N417&gt;=5,"B",IF(N417&gt;=4,"C","F")))</f>
        <v>F</v>
      </c>
      <c r="P417" s="7">
        <v>2</v>
      </c>
      <c r="Q417" s="2">
        <v>0</v>
      </c>
      <c r="R417" s="2">
        <v>0</v>
      </c>
      <c r="S417" s="2">
        <v>0</v>
      </c>
      <c r="T417" s="2">
        <f>+IF(S417&gt;R417,S417,R417)</f>
        <v>0</v>
      </c>
      <c r="U417" s="2" t="e">
        <f>+((P417-T417)/#REF!)*30</f>
        <v>#REF!</v>
      </c>
      <c r="V417" s="2" t="e">
        <f>+((P417-T417+Q417)/#REF!)*30</f>
        <v>#REF!</v>
      </c>
      <c r="W417" s="2">
        <v>0</v>
      </c>
      <c r="X417" s="9"/>
      <c r="Y417" s="11">
        <f>+((P417-T417+Q417+X417)/M417)*30</f>
        <v>180</v>
      </c>
      <c r="Z417" s="5">
        <v>1</v>
      </c>
      <c r="AA417" s="46"/>
      <c r="AB417" s="74">
        <f>VLOOKUP(B417,[2]Hoja1!$A$2:$C$9041,3,FALSE)</f>
        <v>210.3</v>
      </c>
      <c r="AC417" s="76">
        <f>VLOOKUP(B417,'[3]listado de producto'!$A$7:$F$7046,6,FALSE)</f>
        <v>8</v>
      </c>
      <c r="AG417" s="58">
        <v>334.63</v>
      </c>
      <c r="AH417" s="48">
        <f>+P417*AG417</f>
        <v>669.26</v>
      </c>
      <c r="AI417" s="48" t="e">
        <f>+AG417*#REF!</f>
        <v>#REF!</v>
      </c>
      <c r="AK417" s="44" t="e">
        <f>+IF(OR(#REF!="A",#REF!="B",#REF!="C",O417="A",O417="B",O417="C"),_xlfn.CEILING.PRECISE(#REF!*0.5,Z417),"0")</f>
        <v>#REF!</v>
      </c>
      <c r="AL417" t="e">
        <f>+AK417*AG417</f>
        <v>#REF!</v>
      </c>
      <c r="AM417" s="51" t="e">
        <f>+IF(OR(#REF!="A",#REF!="B",#REF!="C",O417="A",O417="B",O417="C"),_xlfn.CEILING.PRECISE(#REF!*0.7,Z417),"0")</f>
        <v>#REF!</v>
      </c>
      <c r="AN417" s="48" t="e">
        <f>+AM417*AG417</f>
        <v>#REF!</v>
      </c>
      <c r="AO417" s="44" t="e">
        <f>+IF(OR(#REF!="A",#REF!="B",#REF!="C",O417="A",O417="B",O417="C"),_xlfn.CEILING.PRECISE(#REF!*1,Z417),"0")</f>
        <v>#REF!</v>
      </c>
      <c r="AP417" s="48" t="e">
        <f>+AO417*$AG417</f>
        <v>#REF!</v>
      </c>
      <c r="AQ417" s="48" t="e">
        <f>+IF(OR(#REF!="A",#REF!="B",#REF!="C",O417="A",O417="B",O417="C"),_xlfn.CEILING.PRECISE(#REF!*1.33,Z417),"0")</f>
        <v>#REF!</v>
      </c>
      <c r="AR417" s="48" t="e">
        <f>+AQ417*$AG417</f>
        <v>#REF!</v>
      </c>
      <c r="AS417" s="48" t="e">
        <f>+#REF!*AG417</f>
        <v>#REF!</v>
      </c>
      <c r="AT417" s="58">
        <v>22.5</v>
      </c>
      <c r="AU417" s="52" t="e">
        <f>+AT417*#REF!</f>
        <v>#REF!</v>
      </c>
      <c r="AV417" s="52">
        <f>+AT417*M417</f>
        <v>7.5</v>
      </c>
      <c r="AW417" t="b">
        <f>+P417&gt;=T417</f>
        <v>1</v>
      </c>
    </row>
    <row r="418" spans="1:52" ht="12.75" customHeight="1" x14ac:dyDescent="0.2">
      <c r="A418" s="53" t="s">
        <v>672</v>
      </c>
      <c r="B418" s="79">
        <v>100</v>
      </c>
      <c r="C418" s="1"/>
      <c r="D418" s="32" t="s">
        <v>6</v>
      </c>
      <c r="E418" s="47" t="str">
        <f>VLOOKUP(B418,[1]Análisis!$B$3:$F$2141,5,FALSE)</f>
        <v>Key</v>
      </c>
      <c r="F418" s="3">
        <v>0</v>
      </c>
      <c r="G418" s="3">
        <v>3</v>
      </c>
      <c r="H418" s="3">
        <v>2</v>
      </c>
      <c r="I418" s="3">
        <v>0</v>
      </c>
      <c r="J418" s="3">
        <f>VLOOKUP(B418,'Vta + Mov 80'!$A$3:$B$703,2,FALSE)</f>
        <v>0</v>
      </c>
      <c r="K418" s="3">
        <v>0</v>
      </c>
      <c r="L418" s="3">
        <f>VLOOKUP(B418,'Vta + Mov 80'!$A$3:$D$703,4,FALSE)</f>
        <v>0</v>
      </c>
      <c r="M418" s="7">
        <f>+AVERAGE(F418:K418)</f>
        <v>0.83333333333333337</v>
      </c>
      <c r="N418" s="62">
        <f>+COUNTIF(F418:K418,"&gt;0")</f>
        <v>2</v>
      </c>
      <c r="O418" s="62" t="str">
        <f>+IF(N418&gt;=6,"A",IF(N418&gt;=5,"B",IF(N418&gt;=4,"C","F")))</f>
        <v>F</v>
      </c>
      <c r="P418" s="7">
        <v>5</v>
      </c>
      <c r="Q418" s="2">
        <v>0</v>
      </c>
      <c r="R418" s="2">
        <v>0</v>
      </c>
      <c r="S418" s="2">
        <v>0</v>
      </c>
      <c r="T418" s="2">
        <f>+IF(S418&gt;R418,S418,R418)</f>
        <v>0</v>
      </c>
      <c r="U418" s="2" t="e">
        <f>+((P418-T418)/#REF!)*30</f>
        <v>#REF!</v>
      </c>
      <c r="V418" s="2" t="e">
        <f>+((P418-T418+Q418)/#REF!)*30</f>
        <v>#REF!</v>
      </c>
      <c r="W418" s="2">
        <v>0</v>
      </c>
      <c r="X418" s="9"/>
      <c r="Y418" s="11">
        <f>+((P418-T418+Q418+X418)/M418)*30</f>
        <v>180</v>
      </c>
      <c r="Z418" s="5">
        <v>1</v>
      </c>
      <c r="AA418" s="46"/>
      <c r="AB418" s="74">
        <f>VLOOKUP(B418,[2]Hoja1!$A$2:$C$9041,3,FALSE)</f>
        <v>6740.56</v>
      </c>
      <c r="AC418" s="76">
        <f>VLOOKUP(B418,'[3]listado de producto'!$A$7:$F$7046,6,FALSE)</f>
        <v>21</v>
      </c>
      <c r="AG418" s="58">
        <v>251.89999389648401</v>
      </c>
      <c r="AH418" s="48">
        <f>+P418*AG418</f>
        <v>1259.4999694824201</v>
      </c>
      <c r="AI418" s="48" t="e">
        <f>+AG418*#REF!</f>
        <v>#REF!</v>
      </c>
      <c r="AK418" s="44" t="e">
        <f>+IF(OR(#REF!="A",#REF!="B",#REF!="C",O418="A",O418="B",O418="C"),_xlfn.CEILING.PRECISE(#REF!*0.5,Z418),"0")</f>
        <v>#REF!</v>
      </c>
      <c r="AL418" t="e">
        <f>+AK418*AG418</f>
        <v>#REF!</v>
      </c>
      <c r="AM418" s="51" t="e">
        <f>+IF(OR(#REF!="A",#REF!="B",#REF!="C",O418="A",O418="B",O418="C"),_xlfn.CEILING.PRECISE(#REF!*0.7,Z418),"0")</f>
        <v>#REF!</v>
      </c>
      <c r="AN418" s="48" t="e">
        <f>+AM418*AG418</f>
        <v>#REF!</v>
      </c>
      <c r="AO418" s="44" t="e">
        <f>+IF(OR(#REF!="A",#REF!="B",#REF!="C",O418="A",O418="B",O418="C"),_xlfn.CEILING.PRECISE(#REF!*1,Z418),"0")</f>
        <v>#REF!</v>
      </c>
      <c r="AP418" s="48" t="e">
        <f>+AO418*$AG418</f>
        <v>#REF!</v>
      </c>
      <c r="AQ418" s="48" t="e">
        <f>+IF(OR(#REF!="A",#REF!="B",#REF!="C",O418="A",O418="B",O418="C"),_xlfn.CEILING.PRECISE(#REF!*1.33,Z418),"0")</f>
        <v>#REF!</v>
      </c>
      <c r="AR418" s="48" t="e">
        <f>+AQ418*$AG418</f>
        <v>#REF!</v>
      </c>
      <c r="AS418" s="48" t="e">
        <f>+#REF!*AG418</f>
        <v>#REF!</v>
      </c>
      <c r="AU418" s="52"/>
      <c r="AV418" s="52"/>
      <c r="AW418" t="b">
        <f>+P418&gt;=T418</f>
        <v>1</v>
      </c>
      <c r="AZ418" s="49"/>
    </row>
    <row r="419" spans="1:52" ht="12.75" customHeight="1" x14ac:dyDescent="0.2">
      <c r="B419" s="79">
        <v>999005459</v>
      </c>
      <c r="C419" s="1">
        <f>VLOOKUP(B419,[1]Análisis!$B$3:$C$2141,2,FALSE)</f>
        <v>94202</v>
      </c>
      <c r="D419" s="32" t="s">
        <v>572</v>
      </c>
      <c r="E419" s="47" t="s">
        <v>624</v>
      </c>
      <c r="F419" s="3">
        <v>0</v>
      </c>
      <c r="G419" s="3">
        <v>10</v>
      </c>
      <c r="H419" s="3">
        <v>0</v>
      </c>
      <c r="I419" s="3">
        <v>0</v>
      </c>
      <c r="J419" s="3">
        <f>VLOOKUP(B419,'Vta + Mov 80'!$A$3:$B$703,2,FALSE)</f>
        <v>0</v>
      </c>
      <c r="K419" s="3">
        <v>0</v>
      </c>
      <c r="L419" s="3">
        <f>VLOOKUP(B419,'Vta + Mov 80'!$A$3:$D$703,4,FALSE)</f>
        <v>0</v>
      </c>
      <c r="M419" s="7">
        <f>+AVERAGE(F419:K419)</f>
        <v>1.6666666666666667</v>
      </c>
      <c r="N419" s="62">
        <f>+COUNTIF(F419:K419,"&gt;0")</f>
        <v>1</v>
      </c>
      <c r="O419" s="62" t="str">
        <f>+IF(N419&gt;=6,"A",IF(N419&gt;=5,"B",IF(N419&gt;=4,"C","F")))</f>
        <v>F</v>
      </c>
      <c r="P419" s="7">
        <v>10</v>
      </c>
      <c r="Q419" s="2">
        <v>0</v>
      </c>
      <c r="R419" s="2">
        <v>0</v>
      </c>
      <c r="S419" s="2">
        <v>0</v>
      </c>
      <c r="T419" s="2">
        <f>+IF(S419&gt;R419,S419,R419)</f>
        <v>0</v>
      </c>
      <c r="U419" s="2" t="e">
        <f>+((P419-T419)/#REF!)*30</f>
        <v>#REF!</v>
      </c>
      <c r="V419" s="2" t="e">
        <f>+((P419-T419+Q419)/#REF!)*30</f>
        <v>#REF!</v>
      </c>
      <c r="W419" s="2">
        <v>0</v>
      </c>
      <c r="X419" s="9"/>
      <c r="Y419" s="11">
        <f>+((P419-T419+Q419+X419)/M419)*30</f>
        <v>180</v>
      </c>
      <c r="Z419" s="5">
        <v>1</v>
      </c>
      <c r="AA419" s="86"/>
      <c r="AB419" s="74">
        <f>VLOOKUP(B419,[2]Hoja1!$A$2:$C$9041,3,FALSE)</f>
        <v>1</v>
      </c>
      <c r="AC419" s="76">
        <f>VLOOKUP(B419,'[3]listado de producto'!$A$7:$F$7046,6,FALSE)</f>
        <v>14</v>
      </c>
      <c r="AG419" s="58">
        <v>73.199996948242202</v>
      </c>
      <c r="AH419" s="48">
        <f>+P419*AG419</f>
        <v>731.99996948242199</v>
      </c>
      <c r="AI419" s="48" t="e">
        <f>+AG419*#REF!</f>
        <v>#REF!</v>
      </c>
      <c r="AK419" s="44" t="e">
        <f>+IF(OR(#REF!="A",#REF!="B",#REF!="C",O419="A",O419="B",O419="C"),_xlfn.CEILING.PRECISE(#REF!*0.5,Z419),"0")</f>
        <v>#REF!</v>
      </c>
      <c r="AL419" t="e">
        <f>+AK419*AG419</f>
        <v>#REF!</v>
      </c>
      <c r="AM419" s="51" t="e">
        <f>+IF(OR(#REF!="A",#REF!="B",#REF!="C",O419="A",O419="B",O419="C"),_xlfn.CEILING.PRECISE(#REF!*0.7,Z419),"0")</f>
        <v>#REF!</v>
      </c>
      <c r="AN419" s="48" t="e">
        <f>+AM419*AG419</f>
        <v>#REF!</v>
      </c>
      <c r="AO419" s="44" t="e">
        <f>+IF(OR(#REF!="A",#REF!="B",#REF!="C",O419="A",O419="B",O419="C"),_xlfn.CEILING.PRECISE(#REF!*1,Z419),"0")</f>
        <v>#REF!</v>
      </c>
      <c r="AP419" s="48" t="e">
        <f>+AO419*$AG419</f>
        <v>#REF!</v>
      </c>
      <c r="AQ419" s="48" t="e">
        <f>+IF(OR(#REF!="A",#REF!="B",#REF!="C",O419="A",O419="B",O419="C"),_xlfn.CEILING.PRECISE(#REF!*1.33,Z419),"0")</f>
        <v>#REF!</v>
      </c>
      <c r="AR419" s="48" t="e">
        <f>+AQ419*$AG419</f>
        <v>#REF!</v>
      </c>
      <c r="AS419" s="48" t="e">
        <f>+#REF!*AG419</f>
        <v>#REF!</v>
      </c>
    </row>
    <row r="420" spans="1:52" ht="12.75" customHeight="1" x14ac:dyDescent="0.2">
      <c r="B420" s="79">
        <v>111135</v>
      </c>
      <c r="C420" s="1"/>
      <c r="D420" s="32" t="s">
        <v>458</v>
      </c>
      <c r="E420" s="47" t="str">
        <f>VLOOKUP(B420,[1]Análisis!$B$3:$F$2141,5,FALSE)</f>
        <v>Local</v>
      </c>
      <c r="F420" s="3">
        <v>0</v>
      </c>
      <c r="G420" s="3">
        <v>2</v>
      </c>
      <c r="H420" s="3">
        <v>1</v>
      </c>
      <c r="I420" s="3">
        <v>1</v>
      </c>
      <c r="J420" s="3">
        <f>VLOOKUP(B420,'Vta + Mov 80'!$A$3:$B$703,2,FALSE)</f>
        <v>6</v>
      </c>
      <c r="K420" s="3">
        <v>0</v>
      </c>
      <c r="L420" s="3">
        <f>VLOOKUP(B420,'Vta + Mov 80'!$A$3:$D$703,4,FALSE)</f>
        <v>0</v>
      </c>
      <c r="M420" s="7">
        <f>+AVERAGE(F420:K420)</f>
        <v>1.6666666666666667</v>
      </c>
      <c r="N420" s="62">
        <f>+COUNTIF(F420:K420,"&gt;0")</f>
        <v>4</v>
      </c>
      <c r="O420" s="62" t="str">
        <f>+IF(N420&gt;=6,"A",IF(N420&gt;=5,"B",IF(N420&gt;=4,"C","F")))</f>
        <v>C</v>
      </c>
      <c r="P420" s="7">
        <v>0</v>
      </c>
      <c r="Q420" s="2">
        <v>0</v>
      </c>
      <c r="R420" s="2">
        <v>0</v>
      </c>
      <c r="S420" s="2">
        <v>0</v>
      </c>
      <c r="T420" s="2">
        <f>+IF(S420&gt;R420,S420,R420)</f>
        <v>0</v>
      </c>
      <c r="U420" s="2" t="e">
        <f>+((P420-T420)/#REF!)*30</f>
        <v>#REF!</v>
      </c>
      <c r="V420" s="2" t="e">
        <f>+((P420-T420+Q420)/#REF!)*30</f>
        <v>#REF!</v>
      </c>
      <c r="W420" s="2">
        <v>0</v>
      </c>
      <c r="X420" s="9"/>
      <c r="Y420" s="11">
        <f>+((P420-T420+Q420+X420)/M420)*30</f>
        <v>0</v>
      </c>
      <c r="Z420" s="5" t="e">
        <v>#N/A</v>
      </c>
      <c r="AA420" s="46"/>
      <c r="AB420" s="74">
        <f>VLOOKUP(B420,[2]Hoja1!$A$2:$C$9041,3,FALSE)</f>
        <v>343.13000488281301</v>
      </c>
      <c r="AC420" s="76" t="e">
        <f>VLOOKUP(B420,'[3]listado de producto'!$A$7:$F$7046,6,FALSE)</f>
        <v>#N/A</v>
      </c>
      <c r="AG420" s="58">
        <v>172.5</v>
      </c>
      <c r="AH420" s="48">
        <f>+P420*AG420</f>
        <v>0</v>
      </c>
      <c r="AI420" s="48" t="e">
        <f>+AG420*#REF!</f>
        <v>#REF!</v>
      </c>
      <c r="AK420" s="44" t="e">
        <f>+IF(OR(#REF!="A",#REF!="B",#REF!="C",O420="A",O420="B",O420="C"),_xlfn.CEILING.PRECISE(#REF!*0.5,Z420),"0")</f>
        <v>#REF!</v>
      </c>
      <c r="AL420" t="e">
        <f>+AK420*AG420</f>
        <v>#REF!</v>
      </c>
      <c r="AM420" s="51" t="e">
        <f>+IF(OR(#REF!="A",#REF!="B",#REF!="C",O420="A",O420="B",O420="C"),_xlfn.CEILING.PRECISE(#REF!*0.7,Z420),"0")</f>
        <v>#REF!</v>
      </c>
      <c r="AN420" s="48" t="e">
        <f>+AM420*AG420</f>
        <v>#REF!</v>
      </c>
      <c r="AO420" s="44" t="e">
        <f>+IF(OR(#REF!="A",#REF!="B",#REF!="C",O420="A",O420="B",O420="C"),_xlfn.CEILING.PRECISE(#REF!*1,Z420),"0")</f>
        <v>#REF!</v>
      </c>
      <c r="AP420" s="48" t="e">
        <f>+AO420*$AG420</f>
        <v>#REF!</v>
      </c>
      <c r="AQ420" s="48" t="e">
        <f>+IF(OR(#REF!="A",#REF!="B",#REF!="C",O420="A",O420="B",O420="C"),_xlfn.CEILING.PRECISE(#REF!*1.33,Z420),"0")</f>
        <v>#REF!</v>
      </c>
      <c r="AR420" s="48" t="e">
        <f>+AQ420*$AG420</f>
        <v>#REF!</v>
      </c>
      <c r="AS420" s="48" t="e">
        <f>+#REF!*AG420</f>
        <v>#REF!</v>
      </c>
      <c r="AU420" s="52"/>
      <c r="AV420" s="52"/>
      <c r="AW420" t="b">
        <f>+P420&gt;=T420</f>
        <v>1</v>
      </c>
    </row>
    <row r="421" spans="1:52" ht="12.75" customHeight="1" x14ac:dyDescent="0.2">
      <c r="B421" s="79">
        <v>111136</v>
      </c>
      <c r="C421" s="1"/>
      <c r="D421" s="32" t="s">
        <v>459</v>
      </c>
      <c r="E421" s="47" t="s">
        <v>561</v>
      </c>
      <c r="F421" s="3">
        <v>3</v>
      </c>
      <c r="G421" s="3">
        <v>5</v>
      </c>
      <c r="H421" s="3">
        <v>8</v>
      </c>
      <c r="I421" s="3">
        <v>2</v>
      </c>
      <c r="J421" s="3">
        <f>VLOOKUP(B421,'Vta + Mov 80'!$A$3:$B$703,2,FALSE)</f>
        <v>7</v>
      </c>
      <c r="K421" s="3">
        <v>7</v>
      </c>
      <c r="L421" s="3">
        <f>VLOOKUP(B421,'Vta + Mov 80'!$A$3:$D$703,4,FALSE)</f>
        <v>2</v>
      </c>
      <c r="M421" s="7">
        <f>+AVERAGE(F421:K421)</f>
        <v>5.333333333333333</v>
      </c>
      <c r="N421" s="62">
        <f>+COUNTIF(F421:K421,"&gt;0")</f>
        <v>6</v>
      </c>
      <c r="O421" s="62" t="str">
        <f>+IF(N421&gt;=6,"A",IF(N421&gt;=5,"B",IF(N421&gt;=4,"C","F")))</f>
        <v>A</v>
      </c>
      <c r="P421" s="7">
        <v>4</v>
      </c>
      <c r="Q421" s="2">
        <v>0</v>
      </c>
      <c r="R421" s="2">
        <v>0</v>
      </c>
      <c r="S421" s="2">
        <v>4</v>
      </c>
      <c r="T421" s="2">
        <f>+IF(S421&gt;R421,S421,R421)</f>
        <v>4</v>
      </c>
      <c r="U421" s="2" t="e">
        <f>+((P421-T421)/#REF!)*30</f>
        <v>#REF!</v>
      </c>
      <c r="V421" s="2" t="e">
        <f>+((P421-T421+Q421)/#REF!)*30</f>
        <v>#REF!</v>
      </c>
      <c r="W421" s="2">
        <v>0</v>
      </c>
      <c r="X421" s="9"/>
      <c r="Y421" s="11">
        <f>+((P421-T421+Q421+X421)/M421)*30</f>
        <v>0</v>
      </c>
      <c r="Z421" s="5" t="e">
        <v>#N/A</v>
      </c>
      <c r="AA421" s="46"/>
      <c r="AB421" s="74">
        <f>VLOOKUP(B421,[2]Hoja1!$A$2:$C$9041,3,FALSE)</f>
        <v>314.27999877929699</v>
      </c>
      <c r="AC421" s="76" t="e">
        <f>VLOOKUP(B421,'[3]listado de producto'!$A$7:$F$7046,6,FALSE)</f>
        <v>#N/A</v>
      </c>
      <c r="AG421" s="58">
        <v>176.25</v>
      </c>
      <c r="AH421" s="48">
        <f>+P421*AG421</f>
        <v>705</v>
      </c>
      <c r="AI421" s="48" t="e">
        <f>+AG421*#REF!</f>
        <v>#REF!</v>
      </c>
      <c r="AK421" s="44" t="e">
        <f>+IF(OR(#REF!="A",#REF!="B",#REF!="C",O421="A",O421="B",O421="C"),_xlfn.CEILING.PRECISE(#REF!*0.5,Z421),"0")</f>
        <v>#REF!</v>
      </c>
      <c r="AL421" t="e">
        <f>+AK421*AG421</f>
        <v>#REF!</v>
      </c>
      <c r="AM421" s="51" t="e">
        <f>+IF(OR(#REF!="A",#REF!="B",#REF!="C",O421="A",O421="B",O421="C"),_xlfn.CEILING.PRECISE(#REF!*0.7,Z421),"0")</f>
        <v>#REF!</v>
      </c>
      <c r="AN421" s="48" t="e">
        <f>+AM421*AG421</f>
        <v>#REF!</v>
      </c>
      <c r="AO421" s="44" t="e">
        <f>+IF(OR(#REF!="A",#REF!="B",#REF!="C",O421="A",O421="B",O421="C"),_xlfn.CEILING.PRECISE(#REF!*1,Z421),"0")</f>
        <v>#REF!</v>
      </c>
      <c r="AP421" s="48" t="e">
        <f>+AO421*$AG421</f>
        <v>#REF!</v>
      </c>
      <c r="AQ421" s="48" t="e">
        <f>+IF(OR(#REF!="A",#REF!="B",#REF!="C",O421="A",O421="B",O421="C"),_xlfn.CEILING.PRECISE(#REF!*1.33,Z421),"0")</f>
        <v>#REF!</v>
      </c>
      <c r="AR421" s="48" t="e">
        <f>+AQ421*$AG421</f>
        <v>#REF!</v>
      </c>
      <c r="AS421" s="48" t="e">
        <f>+#REF!*AG421</f>
        <v>#REF!</v>
      </c>
      <c r="AU421" s="52"/>
      <c r="AV421" s="52"/>
      <c r="AW421" t="b">
        <f>+P421&gt;=T421</f>
        <v>1</v>
      </c>
    </row>
    <row r="422" spans="1:52" ht="12.75" customHeight="1" x14ac:dyDescent="0.2">
      <c r="A422" s="53" t="s">
        <v>672</v>
      </c>
      <c r="B422" s="79">
        <v>111137</v>
      </c>
      <c r="C422" s="1"/>
      <c r="D422" s="32" t="s">
        <v>460</v>
      </c>
      <c r="E422" s="47" t="s">
        <v>561</v>
      </c>
      <c r="F422" s="3">
        <v>7</v>
      </c>
      <c r="G422" s="3">
        <v>4</v>
      </c>
      <c r="H422" s="3">
        <v>1</v>
      </c>
      <c r="I422" s="3">
        <v>3</v>
      </c>
      <c r="J422" s="3">
        <f>VLOOKUP(B422,'Vta + Mov 80'!$A$3:$B$703,2,FALSE)</f>
        <v>3</v>
      </c>
      <c r="K422" s="3">
        <v>0</v>
      </c>
      <c r="L422" s="3">
        <f>VLOOKUP(B422,'Vta + Mov 80'!$A$3:$D$703,4,FALSE)</f>
        <v>0</v>
      </c>
      <c r="M422" s="7">
        <f>+AVERAGE(F422:K422)</f>
        <v>3</v>
      </c>
      <c r="N422" s="62">
        <f>+COUNTIF(F422:K422,"&gt;0")</f>
        <v>5</v>
      </c>
      <c r="O422" s="62" t="str">
        <f>+IF(N422&gt;=6,"A",IF(N422&gt;=5,"B",IF(N422&gt;=4,"C","F")))</f>
        <v>B</v>
      </c>
      <c r="P422" s="7">
        <v>12</v>
      </c>
      <c r="Q422" s="2">
        <v>0</v>
      </c>
      <c r="R422" s="2">
        <v>4</v>
      </c>
      <c r="S422" s="2">
        <v>4</v>
      </c>
      <c r="T422" s="2">
        <f>+IF(S422&gt;R422,S422,R422)</f>
        <v>4</v>
      </c>
      <c r="U422" s="2" t="e">
        <f>+((P422-T422)/#REF!)*30</f>
        <v>#REF!</v>
      </c>
      <c r="V422" s="2" t="e">
        <f>+((P422-T422+Q422)/#REF!)*30</f>
        <v>#REF!</v>
      </c>
      <c r="W422" s="2">
        <v>0</v>
      </c>
      <c r="X422" s="9"/>
      <c r="Y422" s="11">
        <f>+((P422-T422+Q422+X422)/M422)*30</f>
        <v>80</v>
      </c>
      <c r="Z422" s="5" t="e">
        <v>#N/A</v>
      </c>
      <c r="AA422" s="46"/>
      <c r="AB422" s="74">
        <f>VLOOKUP(B422,[2]Hoja1!$A$2:$C$9041,3,FALSE)</f>
        <v>347.760009765625</v>
      </c>
      <c r="AC422" s="76" t="e">
        <f>VLOOKUP(B422,'[3]listado de producto'!$A$7:$F$7046,6,FALSE)</f>
        <v>#N/A</v>
      </c>
      <c r="AG422" s="58">
        <v>442.75</v>
      </c>
      <c r="AH422" s="48">
        <f>+P422*AG422</f>
        <v>5313</v>
      </c>
      <c r="AI422" s="48" t="e">
        <f>+AG422*#REF!</f>
        <v>#REF!</v>
      </c>
      <c r="AK422" s="44" t="e">
        <f>+IF(OR(#REF!="A",#REF!="B",#REF!="C",O422="A",O422="B",O422="C"),_xlfn.CEILING.PRECISE(#REF!*0.5,Z422),"0")</f>
        <v>#REF!</v>
      </c>
      <c r="AL422" t="e">
        <f>+AK422*AG422</f>
        <v>#REF!</v>
      </c>
      <c r="AM422" s="51" t="e">
        <f>+IF(OR(#REF!="A",#REF!="B",#REF!="C",O422="A",O422="B",O422="C"),_xlfn.CEILING.PRECISE(#REF!*0.7,Z422),"0")</f>
        <v>#REF!</v>
      </c>
      <c r="AN422" s="48" t="e">
        <f>+AM422*AG422</f>
        <v>#REF!</v>
      </c>
      <c r="AO422" s="44" t="e">
        <f>+IF(OR(#REF!="A",#REF!="B",#REF!="C",O422="A",O422="B",O422="C"),_xlfn.CEILING.PRECISE(#REF!*1,Z422),"0")</f>
        <v>#REF!</v>
      </c>
      <c r="AP422" s="48" t="e">
        <f>+AO422*$AG422</f>
        <v>#REF!</v>
      </c>
      <c r="AQ422" s="48" t="e">
        <f>+IF(OR(#REF!="A",#REF!="B",#REF!="C",O422="A",O422="B",O422="C"),_xlfn.CEILING.PRECISE(#REF!*1.33,Z422),"0")</f>
        <v>#REF!</v>
      </c>
      <c r="AR422" s="48" t="e">
        <f>+AQ422*$AG422</f>
        <v>#REF!</v>
      </c>
      <c r="AS422" s="48" t="e">
        <f>+#REF!*AG422</f>
        <v>#REF!</v>
      </c>
      <c r="AT422" s="58">
        <v>20</v>
      </c>
      <c r="AU422" s="52" t="e">
        <f>+AT422*#REF!</f>
        <v>#REF!</v>
      </c>
      <c r="AV422" s="52">
        <f>+AT422*M422</f>
        <v>60</v>
      </c>
      <c r="AW422" t="b">
        <f>+P422&gt;=T422</f>
        <v>1</v>
      </c>
    </row>
    <row r="423" spans="1:52" ht="12.75" customHeight="1" x14ac:dyDescent="0.2">
      <c r="B423" s="79">
        <v>70003</v>
      </c>
      <c r="C423" s="1"/>
      <c r="D423" s="32" t="s">
        <v>378</v>
      </c>
      <c r="E423" s="47" t="str">
        <f>VLOOKUP(B423,[1]Análisis!$B$3:$F$2141,5,FALSE)</f>
        <v>Key</v>
      </c>
      <c r="F423" s="3">
        <v>47</v>
      </c>
      <c r="G423" s="3">
        <v>61</v>
      </c>
      <c r="H423" s="3">
        <v>48</v>
      </c>
      <c r="I423" s="3">
        <v>35</v>
      </c>
      <c r="J423" s="3">
        <f>VLOOKUP(B423,'Vta + Mov 80'!$A$3:$B$703,2,FALSE)</f>
        <v>80</v>
      </c>
      <c r="K423" s="3">
        <v>46</v>
      </c>
      <c r="L423" s="3">
        <f>VLOOKUP(B423,'Vta + Mov 80'!$A$3:$D$703,4,FALSE)</f>
        <v>67</v>
      </c>
      <c r="M423" s="7">
        <f>+AVERAGE(F423:K423)</f>
        <v>52.833333333333336</v>
      </c>
      <c r="N423" s="62">
        <f>+COUNTIF(F423:K423,"&gt;0")</f>
        <v>6</v>
      </c>
      <c r="O423" s="62" t="str">
        <f>+IF(N423&gt;=6,"A",IF(N423&gt;=5,"B",IF(N423&gt;=4,"C","F")))</f>
        <v>A</v>
      </c>
      <c r="P423" s="7">
        <v>16</v>
      </c>
      <c r="Q423" s="2">
        <v>32</v>
      </c>
      <c r="R423" s="2">
        <v>0</v>
      </c>
      <c r="S423" s="2">
        <v>0</v>
      </c>
      <c r="T423" s="2">
        <f>+IF(S423&gt;R423,S423,R423)</f>
        <v>0</v>
      </c>
      <c r="U423" s="2" t="e">
        <f>+((P423-T423)/#REF!)*30</f>
        <v>#REF!</v>
      </c>
      <c r="V423" s="2" t="e">
        <f>+((P423-T423+Q423)/#REF!)*30</f>
        <v>#REF!</v>
      </c>
      <c r="W423" s="2">
        <v>0</v>
      </c>
      <c r="X423" s="9"/>
      <c r="Y423" s="11">
        <f>+((P423-T423+Q423+X423)/M423)*30</f>
        <v>27.255520504731862</v>
      </c>
      <c r="Z423" s="5">
        <v>4</v>
      </c>
      <c r="AA423" s="46"/>
      <c r="AB423" s="74">
        <f>VLOOKUP(B423,[2]Hoja1!$A$2:$C$9041,3,FALSE)</f>
        <v>53.59</v>
      </c>
      <c r="AC423" s="76">
        <f>VLOOKUP(B423,'[3]listado de producto'!$A$7:$F$7046,6,FALSE)</f>
        <v>8</v>
      </c>
      <c r="AG423" s="58">
        <v>734.97</v>
      </c>
      <c r="AH423" s="48">
        <f>+P423*AG423</f>
        <v>11759.52</v>
      </c>
      <c r="AI423" s="48" t="e">
        <f>+AG423*#REF!</f>
        <v>#REF!</v>
      </c>
      <c r="AK423" s="44" t="e">
        <f>+IF(OR(#REF!="A",#REF!="B",#REF!="C",O423="A",O423="B",O423="C"),_xlfn.CEILING.PRECISE(#REF!*0.5,Z423),"0")</f>
        <v>#REF!</v>
      </c>
      <c r="AL423" t="e">
        <f>+AK423*AG423</f>
        <v>#REF!</v>
      </c>
      <c r="AM423" s="51" t="e">
        <f>+IF(OR(#REF!="A",#REF!="B",#REF!="C",O423="A",O423="B",O423="C"),_xlfn.CEILING.PRECISE(#REF!*0.7,Z423),"0")</f>
        <v>#REF!</v>
      </c>
      <c r="AN423" s="48" t="e">
        <f>+AM423*AG423</f>
        <v>#REF!</v>
      </c>
      <c r="AO423" s="44" t="e">
        <f>+IF(OR(#REF!="A",#REF!="B",#REF!="C",O423="A",O423="B",O423="C"),_xlfn.CEILING.PRECISE(#REF!*1,Z423),"0")</f>
        <v>#REF!</v>
      </c>
      <c r="AP423" s="48" t="e">
        <f>+AO423*$AG423</f>
        <v>#REF!</v>
      </c>
      <c r="AQ423" s="48" t="e">
        <f>+IF(OR(#REF!="A",#REF!="B",#REF!="C",O423="A",O423="B",O423="C"),_xlfn.CEILING.PRECISE(#REF!*1.33,Z423),"0")</f>
        <v>#REF!</v>
      </c>
      <c r="AR423" s="48" t="e">
        <f>+AQ423*$AG423</f>
        <v>#REF!</v>
      </c>
      <c r="AS423" s="48" t="e">
        <f>+#REF!*AG423</f>
        <v>#REF!</v>
      </c>
      <c r="AU423" s="52" t="e">
        <f>+AT423*#REF!</f>
        <v>#REF!</v>
      </c>
      <c r="AV423" s="52">
        <f>+AT423*M423</f>
        <v>0</v>
      </c>
      <c r="AW423" t="b">
        <f>+P423&gt;=T423</f>
        <v>1</v>
      </c>
      <c r="AZ423" s="49">
        <f>VLOOKUP(B423,'[4]OrdenCompra (51)'!$A$2:$K$78,11,FALSE)</f>
        <v>32</v>
      </c>
    </row>
    <row r="424" spans="1:52" ht="12.75" customHeight="1" x14ac:dyDescent="0.2">
      <c r="A424" s="53" t="s">
        <v>672</v>
      </c>
      <c r="B424" s="79">
        <v>111155</v>
      </c>
      <c r="C424" s="1"/>
      <c r="D424" s="32" t="s">
        <v>461</v>
      </c>
      <c r="E424" s="47" t="s">
        <v>561</v>
      </c>
      <c r="F424" s="3">
        <v>0</v>
      </c>
      <c r="G424" s="3">
        <v>2</v>
      </c>
      <c r="H424" s="3">
        <v>2</v>
      </c>
      <c r="I424" s="3">
        <v>2</v>
      </c>
      <c r="J424" s="3">
        <f>VLOOKUP(B424,'Vta + Mov 80'!$A$3:$B$703,2,FALSE)</f>
        <v>6</v>
      </c>
      <c r="K424" s="3">
        <v>0</v>
      </c>
      <c r="L424" s="3">
        <f>VLOOKUP(B424,'Vta + Mov 80'!$A$3:$D$703,4,FALSE)</f>
        <v>0</v>
      </c>
      <c r="M424" s="7">
        <f>+AVERAGE(F424:K424)</f>
        <v>2</v>
      </c>
      <c r="N424" s="62">
        <f>+COUNTIF(F424:K424,"&gt;0")</f>
        <v>4</v>
      </c>
      <c r="O424" s="62" t="str">
        <f>+IF(N424&gt;=6,"A",IF(N424&gt;=5,"B",IF(N424&gt;=4,"C","F")))</f>
        <v>C</v>
      </c>
      <c r="P424" s="7">
        <v>6</v>
      </c>
      <c r="Q424" s="2">
        <v>0</v>
      </c>
      <c r="R424" s="2">
        <v>0</v>
      </c>
      <c r="S424" s="2">
        <v>6</v>
      </c>
      <c r="T424" s="2">
        <f>+IF(S424&gt;R424,S424,R424)</f>
        <v>6</v>
      </c>
      <c r="U424" s="2" t="e">
        <f>+((P424-T424)/#REF!)*30</f>
        <v>#REF!</v>
      </c>
      <c r="V424" s="2" t="e">
        <f>+((P424-T424+Q424)/#REF!)*30</f>
        <v>#REF!</v>
      </c>
      <c r="W424" s="2">
        <v>0</v>
      </c>
      <c r="X424" s="9"/>
      <c r="Y424" s="11">
        <f>+((P424-T424+Q424+X424)/M424)*30</f>
        <v>0</v>
      </c>
      <c r="Z424" s="5" t="e">
        <v>#N/A</v>
      </c>
      <c r="AA424" s="46"/>
      <c r="AB424" s="74">
        <f>VLOOKUP(B424,[2]Hoja1!$A$2:$C$9041,3,FALSE)</f>
        <v>288.61999511718801</v>
      </c>
      <c r="AC424" s="76" t="e">
        <f>VLOOKUP(B424,'[3]listado de producto'!$A$7:$F$7046,6,FALSE)</f>
        <v>#N/A</v>
      </c>
      <c r="AG424" s="58">
        <v>97.169998168945298</v>
      </c>
      <c r="AH424" s="48">
        <f>+P424*AG424</f>
        <v>583.01998901367176</v>
      </c>
      <c r="AI424" s="48" t="e">
        <f>+AG424*#REF!</f>
        <v>#REF!</v>
      </c>
      <c r="AK424" s="44" t="e">
        <f>+IF(OR(#REF!="A",#REF!="B",#REF!="C",O424="A",O424="B",O424="C"),_xlfn.CEILING.PRECISE(#REF!*0.5,Z424),"0")</f>
        <v>#REF!</v>
      </c>
      <c r="AL424" t="e">
        <f>+AK424*AG424</f>
        <v>#REF!</v>
      </c>
      <c r="AM424" s="51" t="e">
        <f>+IF(OR(#REF!="A",#REF!="B",#REF!="C",O424="A",O424="B",O424="C"),_xlfn.CEILING.PRECISE(#REF!*0.7,Z424),"0")</f>
        <v>#REF!</v>
      </c>
      <c r="AN424" s="48" t="e">
        <f>+AM424*AG424</f>
        <v>#REF!</v>
      </c>
      <c r="AO424" s="44" t="e">
        <f>+IF(OR(#REF!="A",#REF!="B",#REF!="C",O424="A",O424="B",O424="C"),_xlfn.CEILING.PRECISE(#REF!*1,Z424),"0")</f>
        <v>#REF!</v>
      </c>
      <c r="AP424" s="48" t="e">
        <f>+AO424*$AG424</f>
        <v>#REF!</v>
      </c>
      <c r="AQ424" s="48" t="e">
        <f>+IF(OR(#REF!="A",#REF!="B",#REF!="C",O424="A",O424="B",O424="C"),_xlfn.CEILING.PRECISE(#REF!*1.33,Z424),"0")</f>
        <v>#REF!</v>
      </c>
      <c r="AR424" s="48" t="e">
        <f>+AQ424*$AG424</f>
        <v>#REF!</v>
      </c>
      <c r="AS424" s="48" t="e">
        <f>+#REF!*AG424</f>
        <v>#REF!</v>
      </c>
      <c r="AU424" s="52"/>
      <c r="AV424" s="52"/>
      <c r="AW424" t="b">
        <f>+P424&gt;=T424</f>
        <v>1</v>
      </c>
    </row>
    <row r="425" spans="1:52" ht="12.75" customHeight="1" x14ac:dyDescent="0.2">
      <c r="A425" s="53" t="s">
        <v>674</v>
      </c>
      <c r="B425" s="79">
        <v>2048</v>
      </c>
      <c r="C425" s="1"/>
      <c r="D425" s="32" t="s">
        <v>140</v>
      </c>
      <c r="E425" s="47" t="str">
        <f>VLOOKUP(B425,[1]Análisis!$B$3:$F$2141,5,FALSE)</f>
        <v>Key</v>
      </c>
      <c r="F425" s="3">
        <v>0</v>
      </c>
      <c r="G425" s="3">
        <v>0</v>
      </c>
      <c r="H425" s="3">
        <v>0</v>
      </c>
      <c r="I425" s="3">
        <v>8</v>
      </c>
      <c r="J425" s="3">
        <f>VLOOKUP(B425,'Vta + Mov 80'!$A$3:$B$703,2,FALSE)</f>
        <v>0</v>
      </c>
      <c r="K425" s="3">
        <v>2</v>
      </c>
      <c r="L425" s="3">
        <f>VLOOKUP(B425,'Vta + Mov 80'!$A$3:$D$703,4,FALSE)</f>
        <v>0</v>
      </c>
      <c r="M425" s="7">
        <f>+AVERAGE(F425:K425)</f>
        <v>1.6666666666666667</v>
      </c>
      <c r="N425" s="62">
        <f>+COUNTIF(F425:K425,"&gt;0")</f>
        <v>2</v>
      </c>
      <c r="O425" s="62" t="str">
        <f>+IF(N425&gt;=6,"A",IF(N425&gt;=5,"B",IF(N425&gt;=4,"C","F")))</f>
        <v>F</v>
      </c>
      <c r="P425" s="7">
        <v>10</v>
      </c>
      <c r="Q425" s="2">
        <v>0</v>
      </c>
      <c r="R425" s="2">
        <v>0</v>
      </c>
      <c r="S425" s="2">
        <v>0</v>
      </c>
      <c r="T425" s="2">
        <f>+IF(S425&gt;R425,S425,R425)</f>
        <v>0</v>
      </c>
      <c r="U425" s="2" t="e">
        <f>+((P425-T425)/#REF!)*30</f>
        <v>#REF!</v>
      </c>
      <c r="V425" s="2" t="e">
        <f>+((P425-T425+Q425)/#REF!)*30</f>
        <v>#REF!</v>
      </c>
      <c r="W425" s="2">
        <v>0</v>
      </c>
      <c r="X425" s="9"/>
      <c r="Y425" s="11">
        <f>+((P425-T425+Q425+X425)/M425)*30</f>
        <v>180</v>
      </c>
      <c r="Z425" s="5">
        <v>1</v>
      </c>
      <c r="AA425" s="46"/>
      <c r="AB425" s="74">
        <f>VLOOKUP(B425,[2]Hoja1!$A$2:$C$9041,3,FALSE)</f>
        <v>381.57</v>
      </c>
      <c r="AC425" s="76">
        <f>VLOOKUP(B425,'[3]listado de producto'!$A$7:$F$7046,6,FALSE)</f>
        <v>8</v>
      </c>
      <c r="AG425" s="58">
        <v>130.55000000000001</v>
      </c>
      <c r="AH425" s="48">
        <f>+P425*AG425</f>
        <v>1305.5</v>
      </c>
      <c r="AI425" s="48" t="e">
        <f>+AG425*#REF!</f>
        <v>#REF!</v>
      </c>
      <c r="AK425" s="44" t="e">
        <f>+IF(OR(#REF!="A",#REF!="B",#REF!="C",O425="A",O425="B",O425="C"),_xlfn.CEILING.PRECISE(#REF!*0.5,Z425),"0")</f>
        <v>#REF!</v>
      </c>
      <c r="AL425" t="e">
        <f>+AK425*AG425</f>
        <v>#REF!</v>
      </c>
      <c r="AM425" s="51" t="e">
        <f>+IF(OR(#REF!="A",#REF!="B",#REF!="C",O425="A",O425="B",O425="C"),_xlfn.CEILING.PRECISE(#REF!*0.7,Z425),"0")</f>
        <v>#REF!</v>
      </c>
      <c r="AN425" s="48" t="e">
        <f>+AM425*AG425</f>
        <v>#REF!</v>
      </c>
      <c r="AO425" s="44" t="e">
        <f>+IF(OR(#REF!="A",#REF!="B",#REF!="C",O425="A",O425="B",O425="C"),_xlfn.CEILING.PRECISE(#REF!*1,Z425),"0")</f>
        <v>#REF!</v>
      </c>
      <c r="AP425" s="48" t="e">
        <f>+AO425*$AG425</f>
        <v>#REF!</v>
      </c>
      <c r="AQ425" s="48" t="e">
        <f>+IF(OR(#REF!="A",#REF!="B",#REF!="C",O425="A",O425="B",O425="C"),_xlfn.CEILING.PRECISE(#REF!*1.33,Z425),"0")</f>
        <v>#REF!</v>
      </c>
      <c r="AR425" s="48" t="e">
        <f>+AQ425*$AG425</f>
        <v>#REF!</v>
      </c>
      <c r="AS425" s="48" t="e">
        <f>+#REF!*AG425</f>
        <v>#REF!</v>
      </c>
      <c r="AT425" s="58">
        <v>4.4000000000000004</v>
      </c>
      <c r="AU425" s="52" t="e">
        <f>+AT425*#REF!</f>
        <v>#REF!</v>
      </c>
      <c r="AV425" s="52">
        <f>+AT425*M425</f>
        <v>7.3333333333333339</v>
      </c>
      <c r="AW425" t="b">
        <f>+P425&gt;=T425</f>
        <v>1</v>
      </c>
      <c r="AX425" s="78">
        <f>X425*AB425</f>
        <v>0</v>
      </c>
    </row>
    <row r="426" spans="1:52" ht="12.75" customHeight="1" x14ac:dyDescent="0.2">
      <c r="A426" s="53" t="s">
        <v>672</v>
      </c>
      <c r="B426" s="79">
        <v>111162</v>
      </c>
      <c r="C426" s="1"/>
      <c r="D426" s="32" t="s">
        <v>632</v>
      </c>
      <c r="E426" s="47" t="s">
        <v>561</v>
      </c>
      <c r="F426" s="3">
        <v>5</v>
      </c>
      <c r="G426" s="3">
        <v>0</v>
      </c>
      <c r="H426" s="3">
        <v>50</v>
      </c>
      <c r="I426" s="3">
        <v>3</v>
      </c>
      <c r="J426" s="3">
        <f>VLOOKUP(B426,'Vta + Mov 80'!$A$3:$B$703,2,FALSE)</f>
        <v>19</v>
      </c>
      <c r="K426" s="3">
        <v>2</v>
      </c>
      <c r="L426" s="3">
        <f>VLOOKUP(B426,'Vta + Mov 80'!$A$3:$D$703,4,FALSE)</f>
        <v>7</v>
      </c>
      <c r="M426" s="7">
        <f>+AVERAGE(F426:K426)</f>
        <v>13.166666666666666</v>
      </c>
      <c r="N426" s="62">
        <f>+COUNTIF(F426:K426,"&gt;0")</f>
        <v>5</v>
      </c>
      <c r="O426" s="62" t="str">
        <f>+IF(N426&gt;=6,"A",IF(N426&gt;=5,"B",IF(N426&gt;=4,"C","F")))</f>
        <v>B</v>
      </c>
      <c r="P426" s="7">
        <v>0</v>
      </c>
      <c r="Q426" s="2">
        <v>0</v>
      </c>
      <c r="R426" s="2">
        <v>0</v>
      </c>
      <c r="S426" s="2">
        <v>0</v>
      </c>
      <c r="T426" s="2">
        <f>+IF(S426&gt;R426,S426,R426)</f>
        <v>0</v>
      </c>
      <c r="U426" s="2" t="e">
        <f>+((P426-T426)/#REF!)*30</f>
        <v>#REF!</v>
      </c>
      <c r="V426" s="2" t="e">
        <f>+((P426-T426+Q426)/#REF!)*30</f>
        <v>#REF!</v>
      </c>
      <c r="W426" s="2">
        <v>0</v>
      </c>
      <c r="X426" s="9"/>
      <c r="Y426" s="11">
        <f>+((P426-T426+Q426+X426)/M426)*30</f>
        <v>0</v>
      </c>
      <c r="Z426" s="5" t="e">
        <v>#N/A</v>
      </c>
      <c r="AA426" s="46"/>
      <c r="AB426" s="74">
        <f>VLOOKUP(B426,[2]Hoja1!$A$2:$C$9041,3,FALSE)</f>
        <v>15</v>
      </c>
      <c r="AC426" s="76" t="e">
        <f>VLOOKUP(B426,'[3]listado de producto'!$A$7:$F$7046,6,FALSE)</f>
        <v>#N/A</v>
      </c>
      <c r="AG426" s="58">
        <v>615</v>
      </c>
      <c r="AH426" s="48">
        <f>+P426*AG426</f>
        <v>0</v>
      </c>
      <c r="AI426" s="48" t="e">
        <f>+AG426*#REF!</f>
        <v>#REF!</v>
      </c>
      <c r="AK426" s="44" t="e">
        <f>+IF(OR(#REF!="A",#REF!="B",#REF!="C",O426="A",O426="B",O426="C"),_xlfn.CEILING.PRECISE(#REF!*0.5,Z426),"0")</f>
        <v>#REF!</v>
      </c>
      <c r="AL426" t="e">
        <f>+AK426*AG426</f>
        <v>#REF!</v>
      </c>
      <c r="AM426" s="51" t="e">
        <f>+IF(OR(#REF!="A",#REF!="B",#REF!="C",O426="A",O426="B",O426="C"),_xlfn.CEILING.PRECISE(#REF!*0.7,Z426),"0")</f>
        <v>#REF!</v>
      </c>
      <c r="AN426" s="48" t="e">
        <f>+AM426*AG426</f>
        <v>#REF!</v>
      </c>
      <c r="AO426" s="44" t="e">
        <f>+IF(OR(#REF!="A",#REF!="B",#REF!="C",O426="A",O426="B",O426="C"),_xlfn.CEILING.PRECISE(#REF!*1,Z426),"0")</f>
        <v>#REF!</v>
      </c>
      <c r="AP426" s="48" t="e">
        <f>+AO426*$AG426</f>
        <v>#REF!</v>
      </c>
      <c r="AQ426" s="48" t="e">
        <f>+IF(OR(#REF!="A",#REF!="B",#REF!="C",O426="A",O426="B",O426="C"),_xlfn.CEILING.PRECISE(#REF!*1.33,Z426),"0")</f>
        <v>#REF!</v>
      </c>
      <c r="AR426" s="48" t="e">
        <f>+AQ426*$AG426</f>
        <v>#REF!</v>
      </c>
      <c r="AS426" s="48" t="e">
        <f>+#REF!*AG426</f>
        <v>#REF!</v>
      </c>
      <c r="AU426" s="52"/>
      <c r="AV426" s="52"/>
      <c r="AW426" t="b">
        <f>+P426&gt;=T426</f>
        <v>1</v>
      </c>
    </row>
    <row r="427" spans="1:52" ht="12.75" customHeight="1" x14ac:dyDescent="0.2">
      <c r="B427" s="79">
        <v>110607</v>
      </c>
      <c r="C427" s="1"/>
      <c r="D427" s="32" t="s">
        <v>426</v>
      </c>
      <c r="E427" s="47" t="str">
        <f>VLOOKUP(B427,[1]Análisis!$B$3:$F$2141,5,FALSE)</f>
        <v>Local</v>
      </c>
      <c r="F427" s="3">
        <v>0</v>
      </c>
      <c r="G427" s="3">
        <v>7</v>
      </c>
      <c r="H427" s="3">
        <v>0</v>
      </c>
      <c r="I427" s="3">
        <v>0</v>
      </c>
      <c r="J427" s="3">
        <f>VLOOKUP(B427,'Vta + Mov 80'!$A$3:$B$703,2,FALSE)</f>
        <v>0</v>
      </c>
      <c r="K427" s="3">
        <v>0</v>
      </c>
      <c r="L427" s="3">
        <f>VLOOKUP(B427,'Vta + Mov 80'!$A$3:$D$703,4,FALSE)</f>
        <v>0</v>
      </c>
      <c r="M427" s="7">
        <f>+AVERAGE(F427:K427)</f>
        <v>1.1666666666666667</v>
      </c>
      <c r="N427" s="62">
        <f>+COUNTIF(F427:K427,"&gt;0")</f>
        <v>1</v>
      </c>
      <c r="O427" s="62" t="str">
        <f>+IF(N427&gt;=6,"A",IF(N427&gt;=5,"B",IF(N427&gt;=4,"C","F")))</f>
        <v>F</v>
      </c>
      <c r="P427" s="7">
        <v>7</v>
      </c>
      <c r="Q427" s="2">
        <v>0</v>
      </c>
      <c r="R427" s="2">
        <v>0</v>
      </c>
      <c r="S427" s="2">
        <v>0</v>
      </c>
      <c r="T427" s="2">
        <f>+IF(S427&gt;R427,S427,R427)</f>
        <v>0</v>
      </c>
      <c r="U427" s="2" t="e">
        <f>+((P427-T427)/#REF!)*30</f>
        <v>#REF!</v>
      </c>
      <c r="V427" s="2" t="e">
        <f>+((P427-T427+Q427)/#REF!)*30</f>
        <v>#REF!</v>
      </c>
      <c r="W427" s="2">
        <v>0</v>
      </c>
      <c r="X427" s="9"/>
      <c r="Y427" s="11">
        <f>+((P427-T427+Q427+X427)/M427)*30</f>
        <v>180</v>
      </c>
      <c r="Z427" s="5" t="e">
        <v>#N/A</v>
      </c>
      <c r="AA427" s="86"/>
      <c r="AB427" s="74">
        <f>VLOOKUP(B427,[2]Hoja1!$A$2:$C$9041,3,FALSE)</f>
        <v>5.3000001907348597</v>
      </c>
      <c r="AC427" s="76" t="e">
        <f>VLOOKUP(B427,'[3]listado de producto'!$A$7:$F$7046,6,FALSE)</f>
        <v>#N/A</v>
      </c>
      <c r="AG427" s="58">
        <v>25.79</v>
      </c>
      <c r="AH427" s="48">
        <f>+P427*AG427</f>
        <v>180.53</v>
      </c>
      <c r="AI427" s="48" t="e">
        <f>+AG427*#REF!</f>
        <v>#REF!</v>
      </c>
      <c r="AK427" s="44" t="e">
        <f>+IF(OR(#REF!="A",#REF!="B",#REF!="C",O427="A",O427="B",O427="C"),_xlfn.CEILING.PRECISE(#REF!*0.5,Z427),"0")</f>
        <v>#REF!</v>
      </c>
      <c r="AL427" t="e">
        <f>+AK427*AG427</f>
        <v>#REF!</v>
      </c>
      <c r="AM427" s="51" t="e">
        <f>+IF(OR(#REF!="A",#REF!="B",#REF!="C",O427="A",O427="B",O427="C"),_xlfn.CEILING.PRECISE(#REF!*0.7,Z427),"0")</f>
        <v>#REF!</v>
      </c>
      <c r="AN427" s="48" t="e">
        <f>+AM427*AG427</f>
        <v>#REF!</v>
      </c>
      <c r="AO427" s="44" t="e">
        <f>+IF(OR(#REF!="A",#REF!="B",#REF!="C",O427="A",O427="B",O427="C"),_xlfn.CEILING.PRECISE(#REF!*1,Z427),"0")</f>
        <v>#REF!</v>
      </c>
      <c r="AP427" s="48" t="e">
        <f>+AO427*$AG427</f>
        <v>#REF!</v>
      </c>
      <c r="AQ427" s="48" t="e">
        <f>+IF(OR(#REF!="A",#REF!="B",#REF!="C",O427="A",O427="B",O427="C"),_xlfn.CEILING.PRECISE(#REF!*1.33,Z427),"0")</f>
        <v>#REF!</v>
      </c>
      <c r="AR427" s="48" t="e">
        <f>+AQ427*$AG427</f>
        <v>#REF!</v>
      </c>
      <c r="AS427" s="48" t="e">
        <f>+#REF!*AG427</f>
        <v>#REF!</v>
      </c>
    </row>
    <row r="428" spans="1:52" ht="12.75" customHeight="1" x14ac:dyDescent="0.2">
      <c r="B428" s="79">
        <v>110718</v>
      </c>
      <c r="C428" s="1"/>
      <c r="D428" s="32" t="s">
        <v>442</v>
      </c>
      <c r="E428" s="47" t="s">
        <v>561</v>
      </c>
      <c r="F428" s="3">
        <v>0</v>
      </c>
      <c r="G428" s="3">
        <v>0</v>
      </c>
      <c r="H428" s="3">
        <v>0</v>
      </c>
      <c r="I428" s="3">
        <v>0</v>
      </c>
      <c r="J428" s="3">
        <f>VLOOKUP(B428,'Vta + Mov 80'!$A$3:$B$703,2,FALSE)</f>
        <v>0</v>
      </c>
      <c r="K428" s="3">
        <v>6</v>
      </c>
      <c r="L428" s="3">
        <f>VLOOKUP(B428,'Vta + Mov 80'!$A$3:$D$703,4,FALSE)</f>
        <v>0</v>
      </c>
      <c r="M428" s="7">
        <f>+AVERAGE(F428:K428)</f>
        <v>1</v>
      </c>
      <c r="N428" s="62">
        <f>+COUNTIF(F428:K428,"&gt;0")</f>
        <v>1</v>
      </c>
      <c r="O428" s="62" t="str">
        <f>+IF(N428&gt;=6,"A",IF(N428&gt;=5,"B",IF(N428&gt;=4,"C","F")))</f>
        <v>F</v>
      </c>
      <c r="P428" s="7">
        <v>6</v>
      </c>
      <c r="Q428" s="2">
        <v>0</v>
      </c>
      <c r="R428" s="2">
        <v>0</v>
      </c>
      <c r="S428" s="2">
        <v>0</v>
      </c>
      <c r="T428" s="2">
        <f>+IF(S428&gt;R428,S428,R428)</f>
        <v>0</v>
      </c>
      <c r="U428" s="2" t="e">
        <f>+((P428-T428)/#REF!)*30</f>
        <v>#REF!</v>
      </c>
      <c r="V428" s="2" t="e">
        <f>+((P428-T428+Q428)/#REF!)*30</f>
        <v>#REF!</v>
      </c>
      <c r="W428" s="2">
        <v>0</v>
      </c>
      <c r="X428" s="14"/>
      <c r="Y428" s="11">
        <f>+((P428-T428+Q428+X428)/M428)*30</f>
        <v>180</v>
      </c>
      <c r="Z428" s="5" t="e">
        <v>#N/A</v>
      </c>
      <c r="AA428" s="46"/>
      <c r="AB428" s="74">
        <f>VLOOKUP(B428,[2]Hoja1!$A$2:$C$9041,3,FALSE)</f>
        <v>21</v>
      </c>
      <c r="AC428" s="76" t="e">
        <f>VLOOKUP(B428,'[3]listado de producto'!$A$7:$F$7046,6,FALSE)</f>
        <v>#N/A</v>
      </c>
      <c r="AG428" s="58">
        <v>684.18</v>
      </c>
      <c r="AH428" s="48">
        <f>+P428*AG428</f>
        <v>4105.08</v>
      </c>
      <c r="AI428" s="48" t="e">
        <f>+AG428*#REF!</f>
        <v>#REF!</v>
      </c>
      <c r="AK428" s="44" t="e">
        <f>+IF(OR(#REF!="A",#REF!="B",#REF!="C",O428="A",O428="B",O428="C"),_xlfn.CEILING.PRECISE(#REF!*0.5,Z428),"0")</f>
        <v>#REF!</v>
      </c>
      <c r="AL428" t="e">
        <f>+AK428*AG428</f>
        <v>#REF!</v>
      </c>
      <c r="AM428" s="51" t="e">
        <f>+IF(OR(#REF!="A",#REF!="B",#REF!="C",O428="A",O428="B",O428="C"),_xlfn.CEILING.PRECISE(#REF!*0.7,Z428),"0")</f>
        <v>#REF!</v>
      </c>
      <c r="AN428" s="48" t="e">
        <f>+AM428*AG428</f>
        <v>#REF!</v>
      </c>
      <c r="AO428" s="44" t="e">
        <f>+IF(OR(#REF!="A",#REF!="B",#REF!="C",O428="A",O428="B",O428="C"),_xlfn.CEILING.PRECISE(#REF!*1,Z428),"0")</f>
        <v>#REF!</v>
      </c>
      <c r="AP428" s="48" t="e">
        <f>+AO428*$AG428</f>
        <v>#REF!</v>
      </c>
      <c r="AQ428" s="48" t="e">
        <f>+IF(OR(#REF!="A",#REF!="B",#REF!="C",O428="A",O428="B",O428="C"),_xlfn.CEILING.PRECISE(#REF!*1.33,Z428),"0")</f>
        <v>#REF!</v>
      </c>
      <c r="AR428" s="48" t="e">
        <f>+AQ428*$AG428</f>
        <v>#REF!</v>
      </c>
      <c r="AS428" s="48" t="e">
        <f>+#REF!*AG428</f>
        <v>#REF!</v>
      </c>
      <c r="AT428" s="58">
        <v>1</v>
      </c>
      <c r="AU428" s="52" t="e">
        <f>+AT428*#REF!</f>
        <v>#REF!</v>
      </c>
      <c r="AV428" s="52">
        <f>+AT428*M428</f>
        <v>1</v>
      </c>
      <c r="AW428" t="b">
        <f>+P428&gt;=T428</f>
        <v>1</v>
      </c>
      <c r="AX428" s="78">
        <f>X428*AB428</f>
        <v>0</v>
      </c>
    </row>
    <row r="429" spans="1:52" ht="12.75" customHeight="1" x14ac:dyDescent="0.2">
      <c r="A429" s="53" t="s">
        <v>670</v>
      </c>
      <c r="B429" s="79">
        <v>111130</v>
      </c>
      <c r="C429" s="1"/>
      <c r="D429" s="32" t="s">
        <v>566</v>
      </c>
      <c r="E429" s="47" t="str">
        <f>VLOOKUP(B429,[1]Análisis!$B$3:$F$2141,5,FALSE)</f>
        <v>Local</v>
      </c>
      <c r="F429" s="3">
        <v>1</v>
      </c>
      <c r="G429" s="3">
        <v>1</v>
      </c>
      <c r="H429" s="3">
        <v>0</v>
      </c>
      <c r="I429" s="3">
        <v>0</v>
      </c>
      <c r="J429" s="3">
        <f>VLOOKUP(B429,'Vta + Mov 80'!$A$3:$B$703,2,FALSE)</f>
        <v>0</v>
      </c>
      <c r="K429" s="3">
        <v>0</v>
      </c>
      <c r="L429" s="3">
        <f>VLOOKUP(B429,'Vta + Mov 80'!$A$3:$D$703,4,FALSE)</f>
        <v>0</v>
      </c>
      <c r="M429" s="7">
        <f>+AVERAGE(F429:K429)</f>
        <v>0.33333333333333331</v>
      </c>
      <c r="N429" s="62">
        <f>+COUNTIF(F429:K429,"&gt;0")</f>
        <v>2</v>
      </c>
      <c r="O429" s="62" t="str">
        <f>+IF(N429&gt;=6,"A",IF(N429&gt;=5,"B",IF(N429&gt;=4,"C","F")))</f>
        <v>F</v>
      </c>
      <c r="P429" s="7">
        <v>3</v>
      </c>
      <c r="Q429" s="2">
        <v>0</v>
      </c>
      <c r="R429" s="2">
        <v>1</v>
      </c>
      <c r="S429" s="2">
        <v>1</v>
      </c>
      <c r="T429" s="2">
        <f>+IF(S429&gt;R429,S429,R429)</f>
        <v>1</v>
      </c>
      <c r="U429" s="2" t="e">
        <f>+((P429-T429)/#REF!)*30</f>
        <v>#REF!</v>
      </c>
      <c r="V429" s="2" t="e">
        <f>+((P429-T429+Q429)/#REF!)*30</f>
        <v>#REF!</v>
      </c>
      <c r="W429" s="2">
        <v>0</v>
      </c>
      <c r="X429" s="9"/>
      <c r="Y429" s="11">
        <f>+((P429-T429+Q429+X429)/M429)*30</f>
        <v>180</v>
      </c>
      <c r="Z429" s="5" t="e">
        <v>#N/A</v>
      </c>
      <c r="AA429" s="46"/>
      <c r="AB429" s="74">
        <f>VLOOKUP(B429,[2]Hoja1!$A$2:$C$9041,3,FALSE)</f>
        <v>318.10000610351602</v>
      </c>
      <c r="AC429" s="76" t="e">
        <f>VLOOKUP(B429,'[3]listado de producto'!$A$7:$F$7046,6,FALSE)</f>
        <v>#N/A</v>
      </c>
      <c r="AG429" s="58">
        <v>1071.5899999999999</v>
      </c>
      <c r="AH429" s="48">
        <f>+P429*AG429</f>
        <v>3214.7699999999995</v>
      </c>
      <c r="AI429" s="48" t="e">
        <f>+AG429*#REF!</f>
        <v>#REF!</v>
      </c>
      <c r="AK429" s="44" t="e">
        <f>+IF(OR(#REF!="A",#REF!="B",#REF!="C",O429="A",O429="B",O429="C"),_xlfn.CEILING.PRECISE(#REF!*0.5,Z429),"0")</f>
        <v>#REF!</v>
      </c>
      <c r="AL429" t="e">
        <f>+AK429*AG429</f>
        <v>#REF!</v>
      </c>
      <c r="AM429" s="51" t="e">
        <f>+IF(OR(#REF!="A",#REF!="B",#REF!="C",O429="A",O429="B",O429="C"),_xlfn.CEILING.PRECISE(#REF!*0.7,Z429),"0")</f>
        <v>#REF!</v>
      </c>
      <c r="AN429" s="48" t="e">
        <f>+AM429*AG429</f>
        <v>#REF!</v>
      </c>
      <c r="AO429" s="44" t="e">
        <f>+IF(OR(#REF!="A",#REF!="B",#REF!="C",O429="A",O429="B",O429="C"),_xlfn.CEILING.PRECISE(#REF!*1,Z429),"0")</f>
        <v>#REF!</v>
      </c>
      <c r="AP429" s="48" t="e">
        <f>+AO429*$AG429</f>
        <v>#REF!</v>
      </c>
      <c r="AQ429" s="48" t="e">
        <f>+IF(OR(#REF!="A",#REF!="B",#REF!="C",O429="A",O429="B",O429="C"),_xlfn.CEILING.PRECISE(#REF!*1.33,Z429),"0")</f>
        <v>#REF!</v>
      </c>
      <c r="AR429" s="48" t="e">
        <f>+AQ429*$AG429</f>
        <v>#REF!</v>
      </c>
      <c r="AS429" s="48" t="e">
        <f>+#REF!*AG429</f>
        <v>#REF!</v>
      </c>
      <c r="AU429" s="52" t="e">
        <f>+AT429*#REF!</f>
        <v>#REF!</v>
      </c>
      <c r="AV429" s="52">
        <f>+AT429*M429</f>
        <v>0</v>
      </c>
      <c r="AW429" t="b">
        <f>+P429&gt;=T429</f>
        <v>1</v>
      </c>
      <c r="AX429" s="78">
        <f>X429*AB429</f>
        <v>0</v>
      </c>
    </row>
    <row r="430" spans="1:52" ht="12.75" customHeight="1" x14ac:dyDescent="0.2">
      <c r="B430" s="79">
        <v>2924</v>
      </c>
      <c r="C430" s="1" t="str">
        <f>VLOOKUP(B430,[1]Análisis!$B$3:$C$2141,2,FALSE)</f>
        <v>D236</v>
      </c>
      <c r="D430" s="32" t="s">
        <v>190</v>
      </c>
      <c r="E430" s="47" t="str">
        <f>VLOOKUP(B430,[1]Análisis!$B$3:$F$2141,5,FALSE)</f>
        <v>GP</v>
      </c>
      <c r="F430" s="3">
        <v>6</v>
      </c>
      <c r="G430" s="3">
        <v>4</v>
      </c>
      <c r="H430" s="3">
        <v>0</v>
      </c>
      <c r="I430" s="3">
        <v>0</v>
      </c>
      <c r="J430" s="3">
        <f>VLOOKUP(B430,'Vta + Mov 80'!$A$3:$B$703,2,FALSE)</f>
        <v>0</v>
      </c>
      <c r="K430" s="3">
        <v>0</v>
      </c>
      <c r="L430" s="3">
        <f>VLOOKUP(B430,'Vta + Mov 80'!$A$3:$D$703,4,FALSE)</f>
        <v>0</v>
      </c>
      <c r="M430" s="7">
        <f>+AVERAGE(F430:K430)</f>
        <v>1.6666666666666667</v>
      </c>
      <c r="N430" s="62">
        <f>+COUNTIF(F430:K430,"&gt;0")</f>
        <v>2</v>
      </c>
      <c r="O430" s="62" t="str">
        <f>+IF(N430&gt;=6,"A",IF(N430&gt;=5,"B",IF(N430&gt;=4,"C","F")))</f>
        <v>F</v>
      </c>
      <c r="P430" s="7">
        <v>1</v>
      </c>
      <c r="Q430" s="2">
        <v>10</v>
      </c>
      <c r="R430" s="2">
        <v>0</v>
      </c>
      <c r="S430" s="2">
        <v>0</v>
      </c>
      <c r="T430" s="2">
        <f>+IF(S430&gt;R430,S430,R430)</f>
        <v>0</v>
      </c>
      <c r="U430" s="2" t="e">
        <f>+((P430-T430)/#REF!)*30</f>
        <v>#REF!</v>
      </c>
      <c r="V430" s="2" t="e">
        <f>+((P430-T430+Q430)/#REF!)*30</f>
        <v>#REF!</v>
      </c>
      <c r="W430" s="2">
        <v>0</v>
      </c>
      <c r="X430" s="9"/>
      <c r="Y430" s="11">
        <f>+((P430-T430+Q430+X430)/M430)*30</f>
        <v>198</v>
      </c>
      <c r="Z430" s="5">
        <v>1</v>
      </c>
      <c r="AA430" s="46"/>
      <c r="AB430" s="74">
        <f>VLOOKUP(B430,[2]Hoja1!$A$2:$C$9041,3,FALSE)</f>
        <v>187.2</v>
      </c>
      <c r="AC430" s="76">
        <f>VLOOKUP(B430,'[3]listado de producto'!$A$7:$F$7046,6,FALSE)</f>
        <v>8</v>
      </c>
      <c r="AG430" s="58">
        <v>27</v>
      </c>
      <c r="AH430" s="48">
        <f>+P430*AG430</f>
        <v>27</v>
      </c>
      <c r="AI430" s="48" t="e">
        <f>+AG430*#REF!</f>
        <v>#REF!</v>
      </c>
      <c r="AK430" s="44" t="e">
        <f>+IF(OR(#REF!="A",#REF!="B",#REF!="C",O430="A",O430="B",O430="C"),_xlfn.CEILING.PRECISE(#REF!*0.5,Z430),"0")</f>
        <v>#REF!</v>
      </c>
      <c r="AL430" t="e">
        <f>+AK430*AG430</f>
        <v>#REF!</v>
      </c>
      <c r="AM430" s="51" t="e">
        <f>+IF(OR(#REF!="A",#REF!="B",#REF!="C",O430="A",O430="B",O430="C"),_xlfn.CEILING.PRECISE(#REF!*0.7,Z430),"0")</f>
        <v>#REF!</v>
      </c>
      <c r="AN430" s="48" t="e">
        <f>+AM430*AG430</f>
        <v>#REF!</v>
      </c>
      <c r="AO430" s="44" t="e">
        <f>+IF(OR(#REF!="A",#REF!="B",#REF!="C",O430="A",O430="B",O430="C"),_xlfn.CEILING.PRECISE(#REF!*1,Z430),"0")</f>
        <v>#REF!</v>
      </c>
      <c r="AP430" s="48" t="e">
        <f>+AO430*$AG430</f>
        <v>#REF!</v>
      </c>
      <c r="AQ430" s="48" t="e">
        <f>+IF(OR(#REF!="A",#REF!="B",#REF!="C",O430="A",O430="B",O430="C"),_xlfn.CEILING.PRECISE(#REF!*1.33,Z430),"0")</f>
        <v>#REF!</v>
      </c>
      <c r="AR430" s="48" t="e">
        <f>+AQ430*$AG430</f>
        <v>#REF!</v>
      </c>
      <c r="AS430" s="48" t="e">
        <f>+#REF!*AG430</f>
        <v>#REF!</v>
      </c>
      <c r="AU430" s="52" t="e">
        <f>+AT430*#REF!</f>
        <v>#REF!</v>
      </c>
      <c r="AV430" s="52">
        <f>+AT430*M430</f>
        <v>0</v>
      </c>
      <c r="AW430" t="b">
        <f>+P430&gt;=T430</f>
        <v>1</v>
      </c>
    </row>
    <row r="431" spans="1:52" ht="12.75" customHeight="1" x14ac:dyDescent="0.2">
      <c r="A431" s="53" t="s">
        <v>676</v>
      </c>
      <c r="B431" s="79">
        <v>111201</v>
      </c>
      <c r="C431" s="1"/>
      <c r="D431" s="32" t="s">
        <v>465</v>
      </c>
      <c r="E431" s="47" t="s">
        <v>561</v>
      </c>
      <c r="F431" s="3">
        <v>87</v>
      </c>
      <c r="G431" s="3">
        <v>12</v>
      </c>
      <c r="H431" s="3">
        <v>35</v>
      </c>
      <c r="I431" s="3">
        <v>8</v>
      </c>
      <c r="J431" s="3">
        <f>VLOOKUP(B431,'Vta + Mov 80'!$A$3:$B$703,2,FALSE)</f>
        <v>16</v>
      </c>
      <c r="K431" s="3">
        <v>0</v>
      </c>
      <c r="L431" s="3">
        <f>VLOOKUP(B431,'Vta + Mov 80'!$A$3:$D$703,4,FALSE)</f>
        <v>4</v>
      </c>
      <c r="M431" s="7">
        <f>+AVERAGE(F431:K431)</f>
        <v>26.333333333333332</v>
      </c>
      <c r="N431" s="62">
        <f>+COUNTIF(F431:K431,"&gt;0")</f>
        <v>5</v>
      </c>
      <c r="O431" s="62" t="str">
        <f>+IF(N431&gt;=6,"A",IF(N431&gt;=5,"B",IF(N431&gt;=4,"C","F")))</f>
        <v>B</v>
      </c>
      <c r="P431" s="7">
        <v>9</v>
      </c>
      <c r="Q431" s="2">
        <v>0</v>
      </c>
      <c r="R431" s="2">
        <v>0</v>
      </c>
      <c r="S431" s="2">
        <v>0</v>
      </c>
      <c r="T431" s="2">
        <f>+IF(S431&gt;R431,S431,R431)</f>
        <v>0</v>
      </c>
      <c r="U431" s="2" t="e">
        <f>+((P431-T431)/#REF!)*30</f>
        <v>#REF!</v>
      </c>
      <c r="V431" s="2" t="e">
        <f>+((P431-T431+Q431)/#REF!)*30</f>
        <v>#REF!</v>
      </c>
      <c r="W431" s="2">
        <v>0</v>
      </c>
      <c r="X431" s="9"/>
      <c r="Y431" s="11">
        <f>+((P431-T431+Q431+X431)/M431)*30</f>
        <v>10.253164556962025</v>
      </c>
      <c r="Z431" s="5" t="e">
        <v>#N/A</v>
      </c>
      <c r="AA431" s="86"/>
      <c r="AB431" s="74">
        <f>VLOOKUP(B431,[2]Hoja1!$A$2:$C$9041,3,FALSE)</f>
        <v>10</v>
      </c>
      <c r="AC431" s="76" t="e">
        <f>VLOOKUP(B431,'[3]listado de producto'!$A$7:$F$7046,6,FALSE)</f>
        <v>#N/A</v>
      </c>
      <c r="AG431" s="58">
        <v>2.2999999523162802</v>
      </c>
      <c r="AH431" s="48">
        <f>+P431*AG431</f>
        <v>20.699999570846522</v>
      </c>
      <c r="AI431" s="48" t="e">
        <f>+AG431*#REF!</f>
        <v>#REF!</v>
      </c>
      <c r="AK431" s="44" t="e">
        <f>+IF(OR(#REF!="A",#REF!="B",#REF!="C",O431="A",O431="B",O431="C"),_xlfn.CEILING.PRECISE(#REF!*0.5,Z431),"0")</f>
        <v>#REF!</v>
      </c>
      <c r="AL431" t="e">
        <f>+AK431*AG431</f>
        <v>#REF!</v>
      </c>
      <c r="AM431" s="51" t="e">
        <f>+IF(OR(#REF!="A",#REF!="B",#REF!="C",O431="A",O431="B",O431="C"),_xlfn.CEILING.PRECISE(#REF!*0.7,Z431),"0")</f>
        <v>#REF!</v>
      </c>
      <c r="AN431" s="48" t="e">
        <f>+AM431*AG431</f>
        <v>#REF!</v>
      </c>
      <c r="AO431" s="44" t="e">
        <f>+IF(OR(#REF!="A",#REF!="B",#REF!="C",O431="A",O431="B",O431="C"),_xlfn.CEILING.PRECISE(#REF!*1,Z431),"0")</f>
        <v>#REF!</v>
      </c>
      <c r="AP431" s="48" t="e">
        <f>+AO431*$AG431</f>
        <v>#REF!</v>
      </c>
      <c r="AQ431" s="48" t="e">
        <f>+IF(OR(#REF!="A",#REF!="B",#REF!="C",O431="A",O431="B",O431="C"),_xlfn.CEILING.PRECISE(#REF!*1.33,Z431),"0")</f>
        <v>#REF!</v>
      </c>
      <c r="AR431" s="48" t="e">
        <f>+AQ431*$AG431</f>
        <v>#REF!</v>
      </c>
      <c r="AS431" s="48" t="e">
        <f>+#REF!*AG431</f>
        <v>#REF!</v>
      </c>
      <c r="AW431" t="b">
        <f>+P431&gt;=T431</f>
        <v>1</v>
      </c>
    </row>
    <row r="432" spans="1:52" ht="12.75" customHeight="1" x14ac:dyDescent="0.2">
      <c r="B432" s="79">
        <v>111202</v>
      </c>
      <c r="C432" s="1"/>
      <c r="D432" s="32" t="s">
        <v>466</v>
      </c>
      <c r="E432" s="47" t="s">
        <v>561</v>
      </c>
      <c r="F432" s="3">
        <v>18</v>
      </c>
      <c r="G432" s="3">
        <v>38</v>
      </c>
      <c r="H432" s="3">
        <v>20</v>
      </c>
      <c r="I432" s="3">
        <v>30</v>
      </c>
      <c r="J432" s="3">
        <f>VLOOKUP(B432,'Vta + Mov 80'!$A$3:$B$703,2,FALSE)</f>
        <v>0</v>
      </c>
      <c r="K432" s="3">
        <v>0</v>
      </c>
      <c r="L432" s="3">
        <f>VLOOKUP(B432,'Vta + Mov 80'!$A$3:$D$703,4,FALSE)</f>
        <v>0</v>
      </c>
      <c r="M432" s="7">
        <f>+AVERAGE(F432:K432)</f>
        <v>17.666666666666668</v>
      </c>
      <c r="N432" s="62">
        <f>+COUNTIF(F432:K432,"&gt;0")</f>
        <v>4</v>
      </c>
      <c r="O432" s="62" t="str">
        <f>+IF(N432&gt;=6,"A",IF(N432&gt;=5,"B",IF(N432&gt;=4,"C","F")))</f>
        <v>C</v>
      </c>
      <c r="P432" s="7">
        <v>0</v>
      </c>
      <c r="Q432" s="2">
        <v>0</v>
      </c>
      <c r="R432" s="2">
        <v>0</v>
      </c>
      <c r="S432" s="2">
        <v>0</v>
      </c>
      <c r="T432" s="2">
        <f>+IF(S432&gt;R432,S432,R432)</f>
        <v>0</v>
      </c>
      <c r="U432" s="2" t="e">
        <f>+((P432-T432)/#REF!)*30</f>
        <v>#REF!</v>
      </c>
      <c r="V432" s="2" t="e">
        <f>+((P432-T432+Q432)/#REF!)*30</f>
        <v>#REF!</v>
      </c>
      <c r="W432" s="2">
        <v>0</v>
      </c>
      <c r="X432" s="9"/>
      <c r="Y432" s="11">
        <f>+((P432-T432+Q432+X432)/M432)*30</f>
        <v>0</v>
      </c>
      <c r="Z432" s="5" t="e">
        <v>#N/A</v>
      </c>
      <c r="AA432" s="86"/>
      <c r="AB432" s="74">
        <f>VLOOKUP(B432,[2]Hoja1!$A$2:$C$9041,3,FALSE)</f>
        <v>10</v>
      </c>
      <c r="AC432" s="76" t="e">
        <f>VLOOKUP(B432,'[3]listado de producto'!$A$7:$F$7046,6,FALSE)</f>
        <v>#N/A</v>
      </c>
      <c r="AG432" s="58">
        <v>435.14999389648398</v>
      </c>
      <c r="AH432" s="48">
        <f>+P432*AG432</f>
        <v>0</v>
      </c>
      <c r="AI432" s="48" t="e">
        <f>+AG432*#REF!</f>
        <v>#REF!</v>
      </c>
      <c r="AK432" s="44" t="e">
        <f>+IF(OR(#REF!="A",#REF!="B",#REF!="C",O432="A",O432="B",O432="C"),_xlfn.CEILING.PRECISE(#REF!*0.5,Z432),"0")</f>
        <v>#REF!</v>
      </c>
      <c r="AL432" t="e">
        <f>+AK432*AG432</f>
        <v>#REF!</v>
      </c>
      <c r="AM432" s="51" t="e">
        <f>+IF(OR(#REF!="A",#REF!="B",#REF!="C",O432="A",O432="B",O432="C"),_xlfn.CEILING.PRECISE(#REF!*0.7,Z432),"0")</f>
        <v>#REF!</v>
      </c>
      <c r="AN432" s="48" t="e">
        <f>+AM432*AG432</f>
        <v>#REF!</v>
      </c>
      <c r="AO432" s="44" t="e">
        <f>+IF(OR(#REF!="A",#REF!="B",#REF!="C",O432="A",O432="B",O432="C"),_xlfn.CEILING.PRECISE(#REF!*1,Z432),"0")</f>
        <v>#REF!</v>
      </c>
      <c r="AP432" s="48" t="e">
        <f>+AO432*$AG432</f>
        <v>#REF!</v>
      </c>
      <c r="AQ432" s="48" t="e">
        <f>+IF(OR(#REF!="A",#REF!="B",#REF!="C",O432="A",O432="B",O432="C"),_xlfn.CEILING.PRECISE(#REF!*1.33,Z432),"0")</f>
        <v>#REF!</v>
      </c>
      <c r="AR432" s="48" t="e">
        <f>+AQ432*$AG432</f>
        <v>#REF!</v>
      </c>
      <c r="AS432" s="48" t="e">
        <f>+#REF!*AG432</f>
        <v>#REF!</v>
      </c>
      <c r="AW432" t="b">
        <f>+P432&gt;=T432</f>
        <v>1</v>
      </c>
    </row>
    <row r="433" spans="1:52" ht="12.75" customHeight="1" x14ac:dyDescent="0.2">
      <c r="A433" s="53" t="s">
        <v>672</v>
      </c>
      <c r="B433" s="79">
        <v>111184</v>
      </c>
      <c r="C433" s="1"/>
      <c r="D433" s="32" t="s">
        <v>463</v>
      </c>
      <c r="E433" s="47" t="str">
        <f>VLOOKUP(B433,[1]Análisis!$B$3:$F$2141,5,FALSE)</f>
        <v>Local</v>
      </c>
      <c r="F433" s="3">
        <v>4</v>
      </c>
      <c r="G433" s="3">
        <v>0</v>
      </c>
      <c r="H433" s="3">
        <v>4</v>
      </c>
      <c r="I433" s="3">
        <v>0</v>
      </c>
      <c r="J433" s="3">
        <f>VLOOKUP(B433,'Vta + Mov 80'!$A$3:$B$703,2,FALSE)</f>
        <v>0</v>
      </c>
      <c r="K433" s="3">
        <v>2</v>
      </c>
      <c r="L433" s="3">
        <f>VLOOKUP(B433,'Vta + Mov 80'!$A$3:$D$703,4,FALSE)</f>
        <v>5</v>
      </c>
      <c r="M433" s="7">
        <f>+AVERAGE(F433:K433)</f>
        <v>1.6666666666666667</v>
      </c>
      <c r="N433" s="62">
        <f>+COUNTIF(F433:K433,"&gt;0")</f>
        <v>3</v>
      </c>
      <c r="O433" s="62" t="str">
        <f>+IF(N433&gt;=6,"A",IF(N433&gt;=5,"B",IF(N433&gt;=4,"C","F")))</f>
        <v>F</v>
      </c>
      <c r="P433" s="7">
        <v>12</v>
      </c>
      <c r="Q433" s="2">
        <v>0</v>
      </c>
      <c r="R433" s="2">
        <v>0</v>
      </c>
      <c r="S433" s="2">
        <v>0</v>
      </c>
      <c r="T433" s="2">
        <f>+IF(S433&gt;R433,S433,R433)</f>
        <v>0</v>
      </c>
      <c r="U433" s="2" t="e">
        <f>+((P433-T433)/#REF!)*30</f>
        <v>#REF!</v>
      </c>
      <c r="V433" s="2" t="e">
        <f>+((P433-T433+Q433)/#REF!)*30</f>
        <v>#REF!</v>
      </c>
      <c r="W433" s="2">
        <v>0</v>
      </c>
      <c r="X433" s="9"/>
      <c r="Y433" s="11">
        <f>+((P433-T433+Q433+X433)/M433)*30</f>
        <v>215.99999999999997</v>
      </c>
      <c r="Z433" s="5" t="e">
        <v>#N/A</v>
      </c>
      <c r="AA433" s="46"/>
      <c r="AB433" s="74">
        <f>VLOOKUP(B433,[2]Hoja1!$A$2:$C$9041,3,FALSE)</f>
        <v>38.700000762939503</v>
      </c>
      <c r="AC433" s="76" t="e">
        <f>VLOOKUP(B433,'[3]listado de producto'!$A$7:$F$7046,6,FALSE)</f>
        <v>#N/A</v>
      </c>
      <c r="AG433" s="58">
        <v>250</v>
      </c>
      <c r="AH433" s="48">
        <f>+P433*AG433</f>
        <v>3000</v>
      </c>
      <c r="AI433" s="48" t="e">
        <f>+AG433*#REF!</f>
        <v>#REF!</v>
      </c>
      <c r="AK433" s="44" t="e">
        <f>+IF(OR(#REF!="A",#REF!="B",#REF!="C",O433="A",O433="B",O433="C"),_xlfn.CEILING.PRECISE(#REF!*0.5,Z433),"0")</f>
        <v>#REF!</v>
      </c>
      <c r="AL433" t="e">
        <f>+AK433*AG433</f>
        <v>#REF!</v>
      </c>
      <c r="AM433" s="51" t="e">
        <f>+IF(OR(#REF!="A",#REF!="B",#REF!="C",O433="A",O433="B",O433="C"),_xlfn.CEILING.PRECISE(#REF!*0.7,Z433),"0")</f>
        <v>#REF!</v>
      </c>
      <c r="AN433" s="48" t="e">
        <f>+AM433*AG433</f>
        <v>#REF!</v>
      </c>
      <c r="AO433" s="44" t="e">
        <f>+IF(OR(#REF!="A",#REF!="B",#REF!="C",O433="A",O433="B",O433="C"),_xlfn.CEILING.PRECISE(#REF!*1,Z433),"0")</f>
        <v>#REF!</v>
      </c>
      <c r="AP433" s="48" t="e">
        <f>+AO433*$AG433</f>
        <v>#REF!</v>
      </c>
      <c r="AQ433" s="48" t="e">
        <f>+IF(OR(#REF!="A",#REF!="B",#REF!="C",O433="A",O433="B",O433="C"),_xlfn.CEILING.PRECISE(#REF!*1.33,Z433),"0")</f>
        <v>#REF!</v>
      </c>
      <c r="AR433" s="48" t="e">
        <f>+AQ433*$AG433</f>
        <v>#REF!</v>
      </c>
      <c r="AS433" s="48" t="e">
        <f>+#REF!*AG433</f>
        <v>#REF!</v>
      </c>
      <c r="AU433" s="52"/>
      <c r="AV433" s="52"/>
      <c r="AW433" t="b">
        <f>+P433&gt;=T433</f>
        <v>1</v>
      </c>
    </row>
    <row r="434" spans="1:52" ht="12.75" customHeight="1" x14ac:dyDescent="0.2">
      <c r="B434" s="79">
        <v>111231</v>
      </c>
      <c r="C434" s="1"/>
      <c r="D434" s="32" t="e">
        <v>#N/A</v>
      </c>
      <c r="E434" s="47" t="s">
        <v>561</v>
      </c>
      <c r="F434" s="3">
        <v>0</v>
      </c>
      <c r="G434" s="3">
        <v>0</v>
      </c>
      <c r="H434" s="3">
        <v>27</v>
      </c>
      <c r="I434" s="3">
        <v>6</v>
      </c>
      <c r="J434" s="3">
        <f>VLOOKUP(B434,'Vta + Mov 80'!$A$3:$B$703,2,FALSE)</f>
        <v>13</v>
      </c>
      <c r="K434" s="3">
        <v>1</v>
      </c>
      <c r="L434" s="3">
        <f>VLOOKUP(B434,'Vta + Mov 80'!$A$3:$D$703,4,FALSE)</f>
        <v>0</v>
      </c>
      <c r="M434" s="7">
        <f>+AVERAGE(F434:K434)</f>
        <v>7.833333333333333</v>
      </c>
      <c r="N434" s="62">
        <f>+COUNTIF(F434:K434,"&gt;0")</f>
        <v>4</v>
      </c>
      <c r="O434" s="62" t="str">
        <f>+IF(N434&gt;=6,"A",IF(N434&gt;=5,"B",IF(N434&gt;=4,"C","F")))</f>
        <v>C</v>
      </c>
      <c r="P434" s="7">
        <v>5</v>
      </c>
      <c r="Q434" s="2">
        <v>0</v>
      </c>
      <c r="R434" s="2">
        <v>0</v>
      </c>
      <c r="S434" s="2">
        <v>0</v>
      </c>
      <c r="T434" s="2">
        <f>+IF(S434&gt;R434,S434,R434)</f>
        <v>0</v>
      </c>
      <c r="U434" s="2" t="e">
        <f>+((P434-T434)/#REF!)*30</f>
        <v>#REF!</v>
      </c>
      <c r="V434" s="2" t="e">
        <f>+((P434-T434+Q434)/#REF!)*30</f>
        <v>#REF!</v>
      </c>
      <c r="W434" s="2">
        <v>0</v>
      </c>
      <c r="X434" s="9"/>
      <c r="Y434" s="11">
        <f>+((P434-T434+Q434+X434)/M434)*30</f>
        <v>19.148936170212767</v>
      </c>
      <c r="Z434" s="5" t="e">
        <v>#N/A</v>
      </c>
      <c r="AA434" s="46"/>
      <c r="AB434" s="74" t="e">
        <f>VLOOKUP(B434,[2]Hoja1!$A$2:$C$9041,3,FALSE)</f>
        <v>#N/A</v>
      </c>
      <c r="AC434" s="76" t="e">
        <f>VLOOKUP(B434,'[3]listado de producto'!$A$7:$F$7046,6,FALSE)</f>
        <v>#N/A</v>
      </c>
      <c r="AG434" s="58">
        <v>825.52</v>
      </c>
      <c r="AH434" s="48">
        <f>+P434*AG434</f>
        <v>4127.6000000000004</v>
      </c>
      <c r="AI434" s="48" t="e">
        <f>+AG434*#REF!</f>
        <v>#REF!</v>
      </c>
      <c r="AK434" s="44" t="e">
        <f>+IF(OR(#REF!="A",#REF!="B",#REF!="C",O434="A",O434="B",O434="C"),_xlfn.CEILING.PRECISE(#REF!*0.5,Z434),"0")</f>
        <v>#REF!</v>
      </c>
      <c r="AL434" t="e">
        <f>+AK434*AG434</f>
        <v>#REF!</v>
      </c>
      <c r="AM434" s="51" t="e">
        <f>+IF(OR(#REF!="A",#REF!="B",#REF!="C",O434="A",O434="B",O434="C"),_xlfn.CEILING.PRECISE(#REF!*0.7,Z434),"0")</f>
        <v>#REF!</v>
      </c>
      <c r="AN434" s="48" t="e">
        <f>+AM434*AG434</f>
        <v>#REF!</v>
      </c>
      <c r="AO434" s="44" t="e">
        <f>+IF(OR(#REF!="A",#REF!="B",#REF!="C",O434="A",O434="B",O434="C"),_xlfn.CEILING.PRECISE(#REF!*1,Z434),"0")</f>
        <v>#REF!</v>
      </c>
      <c r="AP434" s="48" t="e">
        <f>+AO434*$AG434</f>
        <v>#REF!</v>
      </c>
      <c r="AQ434" s="48" t="e">
        <f>+IF(OR(#REF!="A",#REF!="B",#REF!="C",O434="A",O434="B",O434="C"),_xlfn.CEILING.PRECISE(#REF!*1.33,Z434),"0")</f>
        <v>#REF!</v>
      </c>
      <c r="AR434" s="48" t="e">
        <f>+AQ434*$AG434</f>
        <v>#REF!</v>
      </c>
      <c r="AS434" s="48" t="e">
        <f>+#REF!*AG434</f>
        <v>#REF!</v>
      </c>
      <c r="AT434" s="58">
        <v>20</v>
      </c>
      <c r="AU434" s="52" t="e">
        <f>+AT434*#REF!</f>
        <v>#REF!</v>
      </c>
      <c r="AV434" s="52">
        <f>+AT434*M434</f>
        <v>156.66666666666666</v>
      </c>
      <c r="AW434" t="b">
        <f>+P434&gt;=T434</f>
        <v>1</v>
      </c>
    </row>
    <row r="435" spans="1:52" ht="12.75" customHeight="1" x14ac:dyDescent="0.2">
      <c r="B435" s="79">
        <v>7088</v>
      </c>
      <c r="C435" s="1"/>
      <c r="D435" s="32" t="s">
        <v>719</v>
      </c>
      <c r="E435" s="47" t="str">
        <f>VLOOKUP(B435,[1]Análisis!$B$3:$F$2141,5,FALSE)</f>
        <v>Key</v>
      </c>
      <c r="F435" s="3">
        <v>11</v>
      </c>
      <c r="G435" s="3">
        <v>0</v>
      </c>
      <c r="H435" s="3">
        <v>11</v>
      </c>
      <c r="I435" s="3">
        <v>0</v>
      </c>
      <c r="J435" s="3">
        <f>VLOOKUP(B435,'Vta + Mov 80'!$A$3:$B$703,2,FALSE)</f>
        <v>6</v>
      </c>
      <c r="K435" s="3">
        <v>0</v>
      </c>
      <c r="L435" s="3">
        <f>VLOOKUP(B435,'Vta + Mov 80'!$A$3:$D$703,4,FALSE)</f>
        <v>-2</v>
      </c>
      <c r="M435" s="7">
        <f>+AVERAGE(F435:K435)</f>
        <v>4.666666666666667</v>
      </c>
      <c r="N435" s="62">
        <f>+COUNTIF(F435:K435,"&gt;0")</f>
        <v>3</v>
      </c>
      <c r="O435" s="62" t="str">
        <f>+IF(N435&gt;=6,"A",IF(N435&gt;=5,"B",IF(N435&gt;=4,"C","F")))</f>
        <v>F</v>
      </c>
      <c r="P435" s="7">
        <v>35</v>
      </c>
      <c r="Q435" s="2">
        <v>0</v>
      </c>
      <c r="R435" s="2">
        <v>0</v>
      </c>
      <c r="S435" s="2">
        <v>0</v>
      </c>
      <c r="T435" s="2">
        <f>+IF(S435&gt;R435,S435,R435)</f>
        <v>0</v>
      </c>
      <c r="U435" s="2" t="e">
        <f>+((P435-T435)/#REF!)*30</f>
        <v>#REF!</v>
      </c>
      <c r="V435" s="2" t="e">
        <f>+((P435-T435+Q435)/#REF!)*30</f>
        <v>#REF!</v>
      </c>
      <c r="W435" s="2">
        <v>0</v>
      </c>
      <c r="X435" s="9"/>
      <c r="Y435" s="11">
        <f>+((P435-T435+Q435+X435)/M435)*30</f>
        <v>224.99999999999997</v>
      </c>
      <c r="Z435" s="5" t="e">
        <v>#N/A</v>
      </c>
      <c r="AA435" s="46"/>
      <c r="AB435" s="74">
        <f>VLOOKUP(B435,[2]Hoja1!$A$2:$C$9041,3,FALSE)</f>
        <v>11.91</v>
      </c>
      <c r="AC435" s="76" t="e">
        <f>VLOOKUP(B435,'[3]listado de producto'!$A$7:$F$7046,6,FALSE)</f>
        <v>#N/A</v>
      </c>
      <c r="AG435" s="58">
        <v>7.8000001907348597</v>
      </c>
      <c r="AH435" s="48">
        <f>+P435*AG435</f>
        <v>273.0000066757201</v>
      </c>
      <c r="AI435" s="48" t="e">
        <f>+AG435*#REF!</f>
        <v>#REF!</v>
      </c>
      <c r="AK435" s="44" t="e">
        <f>+IF(OR(#REF!="A",#REF!="B",#REF!="C",O435="A",O435="B",O435="C"),_xlfn.CEILING.PRECISE(#REF!*0.5,Z435),"0")</f>
        <v>#REF!</v>
      </c>
      <c r="AL435" t="e">
        <f>+AK435*AG435</f>
        <v>#REF!</v>
      </c>
      <c r="AM435" s="51" t="e">
        <f>+IF(OR(#REF!="A",#REF!="B",#REF!="C",O435="A",O435="B",O435="C"),_xlfn.CEILING.PRECISE(#REF!*0.7,Z435),"0")</f>
        <v>#REF!</v>
      </c>
      <c r="AN435" s="48" t="e">
        <f>+AM435*AG435</f>
        <v>#REF!</v>
      </c>
      <c r="AO435" s="44" t="e">
        <f>+IF(OR(#REF!="A",#REF!="B",#REF!="C",O435="A",O435="B",O435="C"),_xlfn.CEILING.PRECISE(#REF!*1,Z435),"0")</f>
        <v>#REF!</v>
      </c>
      <c r="AP435" s="48" t="e">
        <f>+AO435*$AG435</f>
        <v>#REF!</v>
      </c>
      <c r="AQ435" s="48" t="e">
        <f>+IF(OR(#REF!="A",#REF!="B",#REF!="C",O435="A",O435="B",O435="C"),_xlfn.CEILING.PRECISE(#REF!*1.33,Z435),"0")</f>
        <v>#REF!</v>
      </c>
      <c r="AR435" s="48" t="e">
        <f>+AQ435*$AG435</f>
        <v>#REF!</v>
      </c>
      <c r="AS435" s="48" t="e">
        <f>+#REF!*AG435</f>
        <v>#REF!</v>
      </c>
      <c r="AU435" s="52" t="e">
        <f>+AT435*#REF!</f>
        <v>#REF!</v>
      </c>
      <c r="AV435" s="52">
        <f>+AT435*M435</f>
        <v>0</v>
      </c>
      <c r="AW435" t="b">
        <f>+P435&gt;=T435</f>
        <v>1</v>
      </c>
    </row>
    <row r="436" spans="1:52" ht="12.75" customHeight="1" x14ac:dyDescent="0.2">
      <c r="B436" s="79">
        <v>5237</v>
      </c>
      <c r="C436" s="1">
        <f>VLOOKUP(B436,[1]Análisis!$B$3:$C$2141,2,FALSE)</f>
        <v>90509</v>
      </c>
      <c r="D436" s="32" t="s">
        <v>519</v>
      </c>
      <c r="E436" s="47" t="str">
        <f>VLOOKUP(B436,[1]Análisis!$B$3:$F$2141,5,FALSE)</f>
        <v>KC</v>
      </c>
      <c r="F436" s="3">
        <v>2</v>
      </c>
      <c r="G436" s="3">
        <v>0</v>
      </c>
      <c r="H436" s="3">
        <v>0</v>
      </c>
      <c r="I436" s="3">
        <v>2</v>
      </c>
      <c r="J436" s="3">
        <f>VLOOKUP(B436,'Vta + Mov 80'!$A$3:$B$703,2,FALSE)</f>
        <v>0</v>
      </c>
      <c r="K436" s="3">
        <v>0</v>
      </c>
      <c r="L436" s="3">
        <f>VLOOKUP(B436,'Vta + Mov 80'!$A$3:$D$703,4,FALSE)</f>
        <v>0</v>
      </c>
      <c r="M436" s="7">
        <f>+AVERAGE(F436:K436)</f>
        <v>0.66666666666666663</v>
      </c>
      <c r="N436" s="62">
        <f>+COUNTIF(F436:K436,"&gt;0")</f>
        <v>2</v>
      </c>
      <c r="O436" s="62" t="str">
        <f>+IF(N436&gt;=6,"A",IF(N436&gt;=5,"B",IF(N436&gt;=4,"C","F")))</f>
        <v>F</v>
      </c>
      <c r="P436" s="7">
        <v>5</v>
      </c>
      <c r="Q436" s="2">
        <v>0</v>
      </c>
      <c r="R436" s="2">
        <v>0</v>
      </c>
      <c r="S436" s="2">
        <v>0</v>
      </c>
      <c r="T436" s="2">
        <f>+IF(S436&gt;R436,S436,R436)</f>
        <v>0</v>
      </c>
      <c r="U436" s="2" t="e">
        <f>+((P436-T436)/#REF!)*30</f>
        <v>#REF!</v>
      </c>
      <c r="V436" s="2" t="e">
        <f>+((P436-T436+Q436)/#REF!)*30</f>
        <v>#REF!</v>
      </c>
      <c r="W436" s="2">
        <v>0</v>
      </c>
      <c r="X436" s="9"/>
      <c r="Y436" s="11">
        <f>+((P436-T436+Q436+X436)/M436)*30</f>
        <v>225</v>
      </c>
      <c r="Z436" s="5">
        <v>1</v>
      </c>
      <c r="AA436" s="46"/>
      <c r="AB436" s="74">
        <f>VLOOKUP(B436,[2]Hoja1!$A$2:$C$9041,3,FALSE)</f>
        <v>162.93</v>
      </c>
      <c r="AC436" s="76">
        <f>VLOOKUP(B436,'[3]listado de producto'!$A$7:$F$7046,6,FALSE)</f>
        <v>35</v>
      </c>
      <c r="AG436" s="58">
        <v>1086.34997558594</v>
      </c>
      <c r="AH436" s="48">
        <f>+P436*AG436</f>
        <v>5431.7498779297002</v>
      </c>
      <c r="AI436" s="48" t="e">
        <f>+AG436*#REF!</f>
        <v>#REF!</v>
      </c>
      <c r="AK436" s="44" t="e">
        <f>+IF(OR(#REF!="A",#REF!="B",#REF!="C",O436="A",O436="B",O436="C"),_xlfn.CEILING.PRECISE(#REF!*0.5,Z436),"0")</f>
        <v>#REF!</v>
      </c>
      <c r="AL436" t="e">
        <f>+AK436*AG436</f>
        <v>#REF!</v>
      </c>
      <c r="AM436" s="51" t="e">
        <f>+IF(OR(#REF!="A",#REF!="B",#REF!="C",O436="A",O436="B",O436="C"),_xlfn.CEILING.PRECISE(#REF!*0.7,Z436),"0")</f>
        <v>#REF!</v>
      </c>
      <c r="AN436" s="48" t="e">
        <f>+AM436*AG436</f>
        <v>#REF!</v>
      </c>
      <c r="AO436" s="44" t="e">
        <f>+IF(OR(#REF!="A",#REF!="B",#REF!="C",O436="A",O436="B",O436="C"),_xlfn.CEILING.PRECISE(#REF!*1,Z436),"0")</f>
        <v>#REF!</v>
      </c>
      <c r="AP436" s="48" t="e">
        <f>+AO436*$AG436</f>
        <v>#REF!</v>
      </c>
      <c r="AQ436" s="48" t="e">
        <f>+IF(OR(#REF!="A",#REF!="B",#REF!="C",O436="A",O436="B",O436="C"),_xlfn.CEILING.PRECISE(#REF!*1.33,Z436),"0")</f>
        <v>#REF!</v>
      </c>
      <c r="AR436" s="48" t="e">
        <f>+AQ436*$AG436</f>
        <v>#REF!</v>
      </c>
      <c r="AS436" s="48" t="e">
        <f>+#REF!*AG436</f>
        <v>#REF!</v>
      </c>
      <c r="AU436" s="52"/>
      <c r="AV436" s="52"/>
      <c r="AW436" t="b">
        <f>+P436&gt;=T436</f>
        <v>1</v>
      </c>
    </row>
    <row r="437" spans="1:52" ht="12.75" customHeight="1" x14ac:dyDescent="0.2">
      <c r="B437" s="79">
        <v>110606</v>
      </c>
      <c r="C437" s="1"/>
      <c r="D437" s="32" t="s">
        <v>425</v>
      </c>
      <c r="E437" s="47" t="s">
        <v>561</v>
      </c>
      <c r="F437" s="3">
        <v>0</v>
      </c>
      <c r="G437" s="3">
        <v>11</v>
      </c>
      <c r="H437" s="3">
        <v>0</v>
      </c>
      <c r="I437" s="3">
        <v>0</v>
      </c>
      <c r="J437" s="3">
        <f>VLOOKUP(B437,'Vta + Mov 80'!$A$3:$B$703,2,FALSE)</f>
        <v>0</v>
      </c>
      <c r="K437" s="3">
        <v>0</v>
      </c>
      <c r="L437" s="3">
        <f>VLOOKUP(B437,'Vta + Mov 80'!$A$3:$D$703,4,FALSE)</f>
        <v>0</v>
      </c>
      <c r="M437" s="7">
        <f>+AVERAGE(F437:K437)</f>
        <v>1.8333333333333333</v>
      </c>
      <c r="N437" s="62">
        <f>+COUNTIF(F437:K437,"&gt;0")</f>
        <v>1</v>
      </c>
      <c r="O437" s="62" t="str">
        <f>+IF(N437&gt;=6,"A",IF(N437&gt;=5,"B",IF(N437&gt;=4,"C","F")))</f>
        <v>F</v>
      </c>
      <c r="P437" s="7">
        <v>14</v>
      </c>
      <c r="Q437" s="2">
        <v>0</v>
      </c>
      <c r="R437" s="2">
        <v>0</v>
      </c>
      <c r="S437" s="2">
        <v>0</v>
      </c>
      <c r="T437" s="2">
        <f>+IF(S437&gt;R437,S437,R437)</f>
        <v>0</v>
      </c>
      <c r="U437" s="2" t="e">
        <f>+((P437-T437)/#REF!)*30</f>
        <v>#REF!</v>
      </c>
      <c r="V437" s="2" t="e">
        <f>+((P437-T437+Q437)/#REF!)*30</f>
        <v>#REF!</v>
      </c>
      <c r="W437" s="2">
        <v>0</v>
      </c>
      <c r="X437" s="9"/>
      <c r="Y437" s="11">
        <f>+((P437-T437+Q437+X437)/M437)*30</f>
        <v>229.09090909090909</v>
      </c>
      <c r="Z437" s="5" t="e">
        <v>#N/A</v>
      </c>
      <c r="AA437" s="46"/>
      <c r="AB437" s="74">
        <f>VLOOKUP(B437,[2]Hoja1!$A$2:$C$9041,3,FALSE)</f>
        <v>19.819999694824201</v>
      </c>
      <c r="AC437" s="76" t="e">
        <f>VLOOKUP(B437,'[3]listado de producto'!$A$7:$F$7046,6,FALSE)</f>
        <v>#N/A</v>
      </c>
      <c r="AG437" s="58">
        <v>1356.01</v>
      </c>
      <c r="AH437" s="48">
        <f>+P437*AG437</f>
        <v>18984.14</v>
      </c>
      <c r="AI437" s="48" t="e">
        <f>+AG437*#REF!</f>
        <v>#REF!</v>
      </c>
      <c r="AK437" s="44" t="e">
        <f>+IF(OR(#REF!="A",#REF!="B",#REF!="C",O437="A",O437="B",O437="C"),_xlfn.CEILING.PRECISE(#REF!*0.5,Z437),"0")</f>
        <v>#REF!</v>
      </c>
      <c r="AL437" t="e">
        <f>+AK437*AG437</f>
        <v>#REF!</v>
      </c>
      <c r="AM437" s="51" t="e">
        <f>+IF(OR(#REF!="A",#REF!="B",#REF!="C",O437="A",O437="B",O437="C"),_xlfn.CEILING.PRECISE(#REF!*0.7,Z437),"0")</f>
        <v>#REF!</v>
      </c>
      <c r="AN437" s="48" t="e">
        <f>+AM437*AG437</f>
        <v>#REF!</v>
      </c>
      <c r="AO437" s="44" t="e">
        <f>+IF(OR(#REF!="A",#REF!="B",#REF!="C",O437="A",O437="B",O437="C"),_xlfn.CEILING.PRECISE(#REF!*1,Z437),"0")</f>
        <v>#REF!</v>
      </c>
      <c r="AP437" s="48" t="e">
        <f>+AO437*$AG437</f>
        <v>#REF!</v>
      </c>
      <c r="AQ437" s="48" t="e">
        <f>+IF(OR(#REF!="A",#REF!="B",#REF!="C",O437="A",O437="B",O437="C"),_xlfn.CEILING.PRECISE(#REF!*1.33,Z437),"0")</f>
        <v>#REF!</v>
      </c>
      <c r="AR437" s="48" t="e">
        <f>+AQ437*$AG437</f>
        <v>#REF!</v>
      </c>
      <c r="AS437" s="48" t="e">
        <f>+#REF!*AG437</f>
        <v>#REF!</v>
      </c>
      <c r="AT437" s="58">
        <v>60</v>
      </c>
      <c r="AU437" s="52" t="e">
        <f>+AT437*#REF!</f>
        <v>#REF!</v>
      </c>
      <c r="AV437" s="52">
        <f>+AT437*M437</f>
        <v>110</v>
      </c>
      <c r="AW437" t="b">
        <f>+P437&gt;=T437</f>
        <v>1</v>
      </c>
      <c r="AX437" s="78">
        <f>X437*AB437</f>
        <v>0</v>
      </c>
    </row>
    <row r="438" spans="1:52" ht="12.75" customHeight="1" x14ac:dyDescent="0.2">
      <c r="B438" s="79">
        <v>111303</v>
      </c>
      <c r="C438" s="1"/>
      <c r="D438" s="32" t="s">
        <v>471</v>
      </c>
      <c r="E438" s="47" t="s">
        <v>561</v>
      </c>
      <c r="F438" s="3">
        <v>171</v>
      </c>
      <c r="G438" s="3">
        <v>102</v>
      </c>
      <c r="H438" s="3">
        <v>375</v>
      </c>
      <c r="I438" s="3">
        <v>107</v>
      </c>
      <c r="J438" s="3">
        <f>VLOOKUP(B438,'Vta + Mov 80'!$A$3:$B$703,2,FALSE)</f>
        <v>273</v>
      </c>
      <c r="K438" s="3">
        <v>365</v>
      </c>
      <c r="L438" s="3">
        <f>VLOOKUP(B438,'Vta + Mov 80'!$A$3:$D$703,4,FALSE)</f>
        <v>99</v>
      </c>
      <c r="M438" s="7">
        <f>+AVERAGE(F438:K438)</f>
        <v>232.16666666666666</v>
      </c>
      <c r="N438" s="62">
        <f>+COUNTIF(F438:K438,"&gt;0")</f>
        <v>6</v>
      </c>
      <c r="O438" s="62" t="str">
        <f>+IF(N438&gt;=6,"A",IF(N438&gt;=5,"B",IF(N438&gt;=4,"C","F")))</f>
        <v>A</v>
      </c>
      <c r="P438" s="7">
        <v>74</v>
      </c>
      <c r="Q438" s="2">
        <v>0</v>
      </c>
      <c r="R438" s="2">
        <v>61</v>
      </c>
      <c r="S438" s="2">
        <v>61</v>
      </c>
      <c r="T438" s="2">
        <f>+IF(S438&gt;R438,S438,R438)</f>
        <v>61</v>
      </c>
      <c r="U438" s="2" t="e">
        <f>+((P438-T438)/#REF!)*30</f>
        <v>#REF!</v>
      </c>
      <c r="V438" s="2" t="e">
        <f>+((P438-T438+Q438)/#REF!)*30</f>
        <v>#REF!</v>
      </c>
      <c r="W438" s="2">
        <v>0</v>
      </c>
      <c r="X438" s="9"/>
      <c r="Y438" s="11">
        <f>+((P438-T438+Q438+X438)/M438)*30</f>
        <v>1.6798277099784638</v>
      </c>
      <c r="Z438" s="5" t="e">
        <v>#N/A</v>
      </c>
      <c r="AA438" s="86"/>
      <c r="AB438" s="74">
        <f>VLOOKUP(B438,[2]Hoja1!$A$2:$C$9041,3,FALSE)</f>
        <v>21.5</v>
      </c>
      <c r="AC438" s="76" t="e">
        <f>VLOOKUP(B438,'[3]listado de producto'!$A$7:$F$7046,6,FALSE)</f>
        <v>#N/A</v>
      </c>
      <c r="AG438" s="58">
        <v>342.91000366210898</v>
      </c>
      <c r="AH438" s="48">
        <f>+P438*AG438</f>
        <v>25375.340270996065</v>
      </c>
      <c r="AI438" s="48" t="e">
        <f>+AG438*#REF!</f>
        <v>#REF!</v>
      </c>
      <c r="AK438" s="44" t="e">
        <f>+IF(OR(#REF!="A",#REF!="B",#REF!="C",O438="A",O438="B",O438="C"),_xlfn.CEILING.PRECISE(#REF!*0.5,Z438),"0")</f>
        <v>#REF!</v>
      </c>
      <c r="AL438" t="e">
        <f>+AK438*AG438</f>
        <v>#REF!</v>
      </c>
      <c r="AM438" s="51" t="e">
        <f>+IF(OR(#REF!="A",#REF!="B",#REF!="C",O438="A",O438="B",O438="C"),_xlfn.CEILING.PRECISE(#REF!*0.7,Z438),"0")</f>
        <v>#REF!</v>
      </c>
      <c r="AN438" s="48" t="e">
        <f>+AM438*AG438</f>
        <v>#REF!</v>
      </c>
      <c r="AO438" s="44" t="e">
        <f>+IF(OR(#REF!="A",#REF!="B",#REF!="C",O438="A",O438="B",O438="C"),_xlfn.CEILING.PRECISE(#REF!*1,Z438),"0")</f>
        <v>#REF!</v>
      </c>
      <c r="AP438" s="48" t="e">
        <f>+AO438*$AG438</f>
        <v>#REF!</v>
      </c>
      <c r="AQ438" s="48" t="e">
        <f>+IF(OR(#REF!="A",#REF!="B",#REF!="C",O438="A",O438="B",O438="C"),_xlfn.CEILING.PRECISE(#REF!*1.33,Z438),"0")</f>
        <v>#REF!</v>
      </c>
      <c r="AR438" s="48" t="e">
        <f>+AQ438*$AG438</f>
        <v>#REF!</v>
      </c>
      <c r="AS438" s="48" t="e">
        <f>+#REF!*AG438</f>
        <v>#REF!</v>
      </c>
      <c r="AW438" t="b">
        <f>+P438&gt;=T438</f>
        <v>1</v>
      </c>
    </row>
    <row r="439" spans="1:52" ht="12.75" customHeight="1" x14ac:dyDescent="0.2">
      <c r="B439" s="79">
        <v>999008619</v>
      </c>
      <c r="C439" s="1"/>
      <c r="D439" s="32" t="s">
        <v>336</v>
      </c>
      <c r="E439" s="47" t="s">
        <v>624</v>
      </c>
      <c r="F439" s="3">
        <v>0</v>
      </c>
      <c r="G439" s="3">
        <v>0</v>
      </c>
      <c r="H439" s="3">
        <v>0</v>
      </c>
      <c r="I439" s="3">
        <v>3</v>
      </c>
      <c r="J439" s="3">
        <f>VLOOKUP(B439,'Vta + Mov 80'!$A$3:$B$703,2,FALSE)</f>
        <v>0</v>
      </c>
      <c r="K439" s="3">
        <v>0</v>
      </c>
      <c r="L439" s="3">
        <f>VLOOKUP(B439,'Vta + Mov 80'!$A$3:$D$703,4,FALSE)</f>
        <v>0</v>
      </c>
      <c r="M439" s="7">
        <f>+AVERAGE(F439:K439)</f>
        <v>0.5</v>
      </c>
      <c r="N439" s="62">
        <f>+COUNTIF(F439:K439,"&gt;0")</f>
        <v>1</v>
      </c>
      <c r="O439" s="62" t="str">
        <f>+IF(N439&gt;=6,"A",IF(N439&gt;=5,"B",IF(N439&gt;=4,"C","F")))</f>
        <v>F</v>
      </c>
      <c r="P439" s="7">
        <v>4</v>
      </c>
      <c r="Q439" s="2">
        <v>0</v>
      </c>
      <c r="R439" s="2">
        <v>0</v>
      </c>
      <c r="S439" s="2">
        <v>0</v>
      </c>
      <c r="T439" s="2">
        <f>+IF(S439&gt;R439,S439,R439)</f>
        <v>0</v>
      </c>
      <c r="U439" s="2" t="e">
        <f>+((P439-T439)/#REF!)*30</f>
        <v>#REF!</v>
      </c>
      <c r="V439" s="2" t="e">
        <f>+((P439-T439+Q439)/#REF!)*30</f>
        <v>#REF!</v>
      </c>
      <c r="W439" s="2">
        <v>0</v>
      </c>
      <c r="X439" s="9"/>
      <c r="Y439" s="11">
        <f>+((P439-T439+Q439+X439)/M439)*30</f>
        <v>240</v>
      </c>
      <c r="Z439" s="5" t="e">
        <v>#N/A</v>
      </c>
      <c r="AA439" s="86"/>
      <c r="AB439" s="74">
        <f>VLOOKUP(B439,[2]Hoja1!$A$2:$C$9041,3,FALSE)</f>
        <v>1</v>
      </c>
      <c r="AC439" s="76" t="e">
        <f>VLOOKUP(B439,'[3]listado de producto'!$A$7:$F$7046,6,FALSE)</f>
        <v>#N/A</v>
      </c>
      <c r="AG439" s="58">
        <v>10</v>
      </c>
      <c r="AH439" s="48">
        <f>+P439*AG439</f>
        <v>40</v>
      </c>
      <c r="AI439" s="48" t="e">
        <f>+AG439*#REF!</f>
        <v>#REF!</v>
      </c>
      <c r="AK439" s="44" t="e">
        <f>+IF(OR(#REF!="A",#REF!="B",#REF!="C",O439="A",O439="B",O439="C"),_xlfn.CEILING.PRECISE(#REF!*0.5,Z439),"0")</f>
        <v>#REF!</v>
      </c>
      <c r="AL439" t="e">
        <f>+AK439*AG439</f>
        <v>#REF!</v>
      </c>
      <c r="AM439" s="51" t="e">
        <f>+IF(OR(#REF!="A",#REF!="B",#REF!="C",O439="A",O439="B",O439="C"),_xlfn.CEILING.PRECISE(#REF!*0.7,Z439),"0")</f>
        <v>#REF!</v>
      </c>
      <c r="AN439" s="48" t="e">
        <f>+AM439*AG439</f>
        <v>#REF!</v>
      </c>
      <c r="AO439" s="44" t="e">
        <f>+IF(OR(#REF!="A",#REF!="B",#REF!="C",O439="A",O439="B",O439="C"),_xlfn.CEILING.PRECISE(#REF!*1,Z439),"0")</f>
        <v>#REF!</v>
      </c>
      <c r="AP439" s="48" t="e">
        <f>+AO439*$AG439</f>
        <v>#REF!</v>
      </c>
      <c r="AQ439" s="48" t="e">
        <f>+IF(OR(#REF!="A",#REF!="B",#REF!="C",O439="A",O439="B",O439="C"),_xlfn.CEILING.PRECISE(#REF!*1.33,Z439),"0")</f>
        <v>#REF!</v>
      </c>
      <c r="AR439" s="48" t="e">
        <f>+AQ439*$AG439</f>
        <v>#REF!</v>
      </c>
      <c r="AS439" s="48" t="e">
        <f>+#REF!*AG439</f>
        <v>#REF!</v>
      </c>
    </row>
    <row r="440" spans="1:52" ht="12.75" customHeight="1" x14ac:dyDescent="0.2">
      <c r="B440" s="79">
        <v>111318</v>
      </c>
      <c r="C440" s="1"/>
      <c r="D440" s="32" t="s">
        <v>473</v>
      </c>
      <c r="E440" s="47" t="s">
        <v>561</v>
      </c>
      <c r="F440" s="3">
        <v>4</v>
      </c>
      <c r="G440" s="3">
        <v>5</v>
      </c>
      <c r="H440" s="3">
        <v>9</v>
      </c>
      <c r="I440" s="3">
        <v>2</v>
      </c>
      <c r="J440" s="3">
        <f>VLOOKUP(B440,'Vta + Mov 80'!$A$3:$B$703,2,FALSE)</f>
        <v>9</v>
      </c>
      <c r="K440" s="3">
        <v>5</v>
      </c>
      <c r="L440" s="3">
        <f>VLOOKUP(B440,'Vta + Mov 80'!$A$3:$D$703,4,FALSE)</f>
        <v>0</v>
      </c>
      <c r="M440" s="7">
        <f>+AVERAGE(F440:K440)</f>
        <v>5.666666666666667</v>
      </c>
      <c r="N440" s="62">
        <f>+COUNTIF(F440:K440,"&gt;0")</f>
        <v>6</v>
      </c>
      <c r="O440" s="62" t="str">
        <f>+IF(N440&gt;=6,"A",IF(N440&gt;=5,"B",IF(N440&gt;=4,"C","F")))</f>
        <v>A</v>
      </c>
      <c r="P440" s="7">
        <v>5</v>
      </c>
      <c r="Q440" s="2">
        <v>0</v>
      </c>
      <c r="R440" s="2">
        <v>0</v>
      </c>
      <c r="S440" s="2">
        <v>5</v>
      </c>
      <c r="T440" s="2">
        <f>+IF(S440&gt;R440,S440,R440)</f>
        <v>5</v>
      </c>
      <c r="U440" s="2" t="e">
        <f>+((P440-T440)/#REF!)*30</f>
        <v>#REF!</v>
      </c>
      <c r="V440" s="2" t="e">
        <f>+((P440-T440+Q440)/#REF!)*30</f>
        <v>#REF!</v>
      </c>
      <c r="W440" s="2">
        <v>0</v>
      </c>
      <c r="X440" s="9"/>
      <c r="Y440" s="11">
        <f>+((P440-T440+Q440+X440)/M440)*30</f>
        <v>0</v>
      </c>
      <c r="Z440" s="5" t="e">
        <v>#N/A</v>
      </c>
      <c r="AA440" s="46"/>
      <c r="AB440" s="74">
        <f>VLOOKUP(B440,[2]Hoja1!$A$2:$C$9041,3,FALSE)</f>
        <v>343.67999267578102</v>
      </c>
      <c r="AC440" s="76" t="e">
        <f>VLOOKUP(B440,'[3]listado de producto'!$A$7:$F$7046,6,FALSE)</f>
        <v>#N/A</v>
      </c>
      <c r="AG440" s="58">
        <v>12.5</v>
      </c>
      <c r="AH440" s="48">
        <f>+P440*AG440</f>
        <v>62.5</v>
      </c>
      <c r="AI440" s="48" t="e">
        <f>+AG440*#REF!</f>
        <v>#REF!</v>
      </c>
      <c r="AK440" s="44" t="e">
        <f>+IF(OR(#REF!="A",#REF!="B",#REF!="C",O440="A",O440="B",O440="C"),_xlfn.CEILING.PRECISE(#REF!*0.5,Z440),"0")</f>
        <v>#REF!</v>
      </c>
      <c r="AL440" t="e">
        <f>+AK440*AG440</f>
        <v>#REF!</v>
      </c>
      <c r="AM440" s="51" t="e">
        <f>+IF(OR(#REF!="A",#REF!="B",#REF!="C",O440="A",O440="B",O440="C"),_xlfn.CEILING.PRECISE(#REF!*0.7,Z440),"0")</f>
        <v>#REF!</v>
      </c>
      <c r="AN440" s="48" t="e">
        <f>+AM440*AG440</f>
        <v>#REF!</v>
      </c>
      <c r="AO440" s="44" t="e">
        <f>+IF(OR(#REF!="A",#REF!="B",#REF!="C",O440="A",O440="B",O440="C"),_xlfn.CEILING.PRECISE(#REF!*1,Z440),"0")</f>
        <v>#REF!</v>
      </c>
      <c r="AP440" s="48" t="e">
        <f>+AO440*$AG440</f>
        <v>#REF!</v>
      </c>
      <c r="AQ440" s="48" t="e">
        <f>+IF(OR(#REF!="A",#REF!="B",#REF!="C",O440="A",O440="B",O440="C"),_xlfn.CEILING.PRECISE(#REF!*1.33,Z440),"0")</f>
        <v>#REF!</v>
      </c>
      <c r="AR440" s="48" t="e">
        <f>+AQ440*$AG440</f>
        <v>#REF!</v>
      </c>
      <c r="AS440" s="48" t="e">
        <f>+#REF!*AG440</f>
        <v>#REF!</v>
      </c>
      <c r="AU440" s="52"/>
      <c r="AV440" s="52"/>
      <c r="AW440" t="b">
        <f>+P440&gt;=T440</f>
        <v>1</v>
      </c>
    </row>
    <row r="441" spans="1:52" ht="12.75" customHeight="1" x14ac:dyDescent="0.2">
      <c r="B441" s="79">
        <v>111327</v>
      </c>
      <c r="C441" s="1"/>
      <c r="D441" s="32" t="s">
        <v>665</v>
      </c>
      <c r="E441" s="47" t="str">
        <f>VLOOKUP(B441,[1]Análisis!$B$3:$F$2141,5,FALSE)</f>
        <v>Local</v>
      </c>
      <c r="F441" s="3">
        <v>0</v>
      </c>
      <c r="G441" s="3">
        <v>15</v>
      </c>
      <c r="H441" s="3">
        <v>64</v>
      </c>
      <c r="I441" s="3">
        <v>201</v>
      </c>
      <c r="J441" s="3">
        <f>VLOOKUP(B441,'Vta + Mov 80'!$A$3:$B$703,2,FALSE)</f>
        <v>54</v>
      </c>
      <c r="K441" s="3">
        <v>59</v>
      </c>
      <c r="L441" s="3">
        <f>VLOOKUP(B441,'Vta + Mov 80'!$A$3:$D$703,4,FALSE)</f>
        <v>32</v>
      </c>
      <c r="M441" s="7">
        <f>+AVERAGE(F441:K441)</f>
        <v>65.5</v>
      </c>
      <c r="N441" s="62">
        <f>+COUNTIF(F441:K441,"&gt;0")</f>
        <v>5</v>
      </c>
      <c r="O441" s="62" t="str">
        <f>+IF(N441&gt;=6,"A",IF(N441&gt;=5,"B",IF(N441&gt;=4,"C","F")))</f>
        <v>B</v>
      </c>
      <c r="P441" s="7">
        <v>35</v>
      </c>
      <c r="Q441" s="2">
        <v>0</v>
      </c>
      <c r="R441" s="2">
        <v>28</v>
      </c>
      <c r="S441" s="2">
        <v>28</v>
      </c>
      <c r="T441" s="2">
        <f>+IF(S441&gt;R441,S441,R441)</f>
        <v>28</v>
      </c>
      <c r="U441" s="2" t="e">
        <f>+((P441-T441)/#REF!)*30</f>
        <v>#REF!</v>
      </c>
      <c r="V441" s="2" t="e">
        <f>+((P441-T441+Q441)/#REF!)*30</f>
        <v>#REF!</v>
      </c>
      <c r="W441" s="2">
        <v>0</v>
      </c>
      <c r="X441" s="9"/>
      <c r="Y441" s="11">
        <f>+((P441-T441+Q441+X441)/M441)*30</f>
        <v>3.2061068702290076</v>
      </c>
      <c r="Z441" s="5" t="e">
        <v>#N/A</v>
      </c>
      <c r="AA441" s="86"/>
      <c r="AB441" s="74">
        <f>VLOOKUP(B441,[2]Hoja1!$A$2:$C$9041,3,FALSE)</f>
        <v>21.7700004577637</v>
      </c>
      <c r="AC441" s="76" t="e">
        <f>VLOOKUP(B441,'[3]listado de producto'!$A$7:$F$7046,6,FALSE)</f>
        <v>#N/A</v>
      </c>
      <c r="AG441" s="58">
        <v>156.330001831055</v>
      </c>
      <c r="AH441" s="48">
        <f>+P441*AG441</f>
        <v>5471.550064086925</v>
      </c>
      <c r="AI441" s="48" t="e">
        <f>+AG441*#REF!</f>
        <v>#REF!</v>
      </c>
      <c r="AK441" s="44" t="e">
        <f>+IF(OR(#REF!="A",#REF!="B",#REF!="C",O441="A",O441="B",O441="C"),_xlfn.CEILING.PRECISE(#REF!*0.5,Z441),"0")</f>
        <v>#REF!</v>
      </c>
      <c r="AL441" t="e">
        <f>+AK441*AG441</f>
        <v>#REF!</v>
      </c>
      <c r="AM441" s="51" t="e">
        <f>+IF(OR(#REF!="A",#REF!="B",#REF!="C",O441="A",O441="B",O441="C"),_xlfn.CEILING.PRECISE(#REF!*0.7,Z441),"0")</f>
        <v>#REF!</v>
      </c>
      <c r="AN441" s="48" t="e">
        <f>+AM441*AG441</f>
        <v>#REF!</v>
      </c>
      <c r="AO441" s="44" t="e">
        <f>+IF(OR(#REF!="A",#REF!="B",#REF!="C",O441="A",O441="B",O441="C"),_xlfn.CEILING.PRECISE(#REF!*1,Z441),"0")</f>
        <v>#REF!</v>
      </c>
      <c r="AP441" s="48" t="e">
        <f>+AO441*$AG441</f>
        <v>#REF!</v>
      </c>
      <c r="AQ441" s="48" t="e">
        <f>+IF(OR(#REF!="A",#REF!="B",#REF!="C",O441="A",O441="B",O441="C"),_xlfn.CEILING.PRECISE(#REF!*1.33,Z441),"0")</f>
        <v>#REF!</v>
      </c>
      <c r="AR441" s="48" t="e">
        <f>+AQ441*$AG441</f>
        <v>#REF!</v>
      </c>
      <c r="AS441" s="48" t="e">
        <f>+#REF!*AG441</f>
        <v>#REF!</v>
      </c>
      <c r="AW441" t="b">
        <f>+P441&gt;=T441</f>
        <v>1</v>
      </c>
    </row>
    <row r="442" spans="1:52" ht="12.75" customHeight="1" x14ac:dyDescent="0.2">
      <c r="A442" s="53" t="s">
        <v>676</v>
      </c>
      <c r="B442" s="79">
        <v>111336</v>
      </c>
      <c r="C442" s="1"/>
      <c r="D442" s="32" t="s">
        <v>474</v>
      </c>
      <c r="E442" s="47" t="s">
        <v>561</v>
      </c>
      <c r="F442" s="3">
        <v>6</v>
      </c>
      <c r="G442" s="3">
        <v>9</v>
      </c>
      <c r="H442" s="3">
        <v>0</v>
      </c>
      <c r="I442" s="3">
        <v>0</v>
      </c>
      <c r="J442" s="3">
        <f>VLOOKUP(B442,'Vta + Mov 80'!$A$3:$B$703,2,FALSE)</f>
        <v>15</v>
      </c>
      <c r="K442" s="3">
        <v>10</v>
      </c>
      <c r="L442" s="3">
        <f>VLOOKUP(B442,'Vta + Mov 80'!$A$3:$D$703,4,FALSE)</f>
        <v>0</v>
      </c>
      <c r="M442" s="7">
        <f>+AVERAGE(F442:K442)</f>
        <v>6.666666666666667</v>
      </c>
      <c r="N442" s="62">
        <f>+COUNTIF(F442:K442,"&gt;0")</f>
        <v>4</v>
      </c>
      <c r="O442" s="62" t="str">
        <f>+IF(N442&gt;=6,"A",IF(N442&gt;=5,"B",IF(N442&gt;=4,"C","F")))</f>
        <v>C</v>
      </c>
      <c r="P442" s="7">
        <v>13</v>
      </c>
      <c r="Q442" s="2">
        <v>0</v>
      </c>
      <c r="R442" s="2">
        <v>0</v>
      </c>
      <c r="S442" s="2">
        <v>0</v>
      </c>
      <c r="T442" s="2">
        <f>+IF(S442&gt;R442,S442,R442)</f>
        <v>0</v>
      </c>
      <c r="U442" s="2" t="e">
        <f>+((P442-T442)/#REF!)*30</f>
        <v>#REF!</v>
      </c>
      <c r="V442" s="2" t="e">
        <f>+((P442-T442+Q442)/#REF!)*30</f>
        <v>#REF!</v>
      </c>
      <c r="W442" s="2">
        <v>0</v>
      </c>
      <c r="X442" s="9"/>
      <c r="Y442" s="11">
        <f>+((P442-T442+Q442+X442)/M442)*30</f>
        <v>58.5</v>
      </c>
      <c r="Z442" s="5" t="e">
        <v>#N/A</v>
      </c>
      <c r="AA442" s="87"/>
      <c r="AB442" s="74">
        <f>VLOOKUP(B442,[2]Hoja1!$A$2:$C$9041,3,FALSE)</f>
        <v>5</v>
      </c>
      <c r="AC442" s="76" t="e">
        <f>VLOOKUP(B442,'[3]listado de producto'!$A$7:$F$7046,6,FALSE)</f>
        <v>#N/A</v>
      </c>
      <c r="AG442" s="58">
        <v>173.919998168945</v>
      </c>
      <c r="AH442" s="48">
        <f>+P442*AG442</f>
        <v>2260.959976196285</v>
      </c>
      <c r="AI442" s="48" t="e">
        <f>+AG442*#REF!</f>
        <v>#REF!</v>
      </c>
      <c r="AK442" s="44" t="e">
        <f>+IF(OR(#REF!="A",#REF!="B",#REF!="C",O442="A",O442="B",O442="C"),_xlfn.CEILING.PRECISE(#REF!*0.5,Z442),"0")</f>
        <v>#REF!</v>
      </c>
      <c r="AL442" t="e">
        <f>+AK442*AG442</f>
        <v>#REF!</v>
      </c>
      <c r="AM442" s="51" t="e">
        <f>+IF(OR(#REF!="A",#REF!="B",#REF!="C",O442="A",O442="B",O442="C"),_xlfn.CEILING.PRECISE(#REF!*0.7,Z442),"0")</f>
        <v>#REF!</v>
      </c>
      <c r="AN442" s="48" t="e">
        <f>+AM442*AG442</f>
        <v>#REF!</v>
      </c>
      <c r="AO442" s="44" t="e">
        <f>+IF(OR(#REF!="A",#REF!="B",#REF!="C",O442="A",O442="B",O442="C"),_xlfn.CEILING.PRECISE(#REF!*1,Z442),"0")</f>
        <v>#REF!</v>
      </c>
      <c r="AP442" s="48" t="e">
        <f>+AO442*$AG442</f>
        <v>#REF!</v>
      </c>
      <c r="AQ442" s="48" t="e">
        <f>+IF(OR(#REF!="A",#REF!="B",#REF!="C",O442="A",O442="B",O442="C"),_xlfn.CEILING.PRECISE(#REF!*1.33,Z442),"0")</f>
        <v>#REF!</v>
      </c>
      <c r="AR442" s="48" t="e">
        <f>+AQ442*$AG442</f>
        <v>#REF!</v>
      </c>
      <c r="AS442" s="48" t="e">
        <f>+#REF!*AG442</f>
        <v>#REF!</v>
      </c>
      <c r="AW442" t="b">
        <f>+P442&gt;=T442</f>
        <v>1</v>
      </c>
    </row>
    <row r="443" spans="1:52" ht="12.75" customHeight="1" x14ac:dyDescent="0.2">
      <c r="B443" s="79">
        <v>8697</v>
      </c>
      <c r="C443" s="1"/>
      <c r="D443" s="32" t="s">
        <v>351</v>
      </c>
      <c r="E443" s="47" t="str">
        <f>VLOOKUP(B443,[1]Análisis!$B$3:$F$2141,5,FALSE)</f>
        <v>Key</v>
      </c>
      <c r="F443" s="3">
        <v>6</v>
      </c>
      <c r="G443" s="3">
        <v>0</v>
      </c>
      <c r="H443" s="3">
        <v>0</v>
      </c>
      <c r="I443" s="3">
        <v>10</v>
      </c>
      <c r="J443" s="3">
        <f>VLOOKUP(B443,'Vta + Mov 80'!$A$3:$B$703,2,FALSE)</f>
        <v>0</v>
      </c>
      <c r="K443" s="3">
        <v>0</v>
      </c>
      <c r="L443" s="3">
        <f>VLOOKUP(B443,'Vta + Mov 80'!$A$3:$D$703,4,FALSE)</f>
        <v>0</v>
      </c>
      <c r="M443" s="7">
        <f>+AVERAGE(F443:K443)</f>
        <v>2.6666666666666665</v>
      </c>
      <c r="N443" s="62">
        <f>+COUNTIF(F443:K443,"&gt;0")</f>
        <v>2</v>
      </c>
      <c r="O443" s="62" t="str">
        <f>+IF(N443&gt;=6,"A",IF(N443&gt;=5,"B",IF(N443&gt;=4,"C","F")))</f>
        <v>F</v>
      </c>
      <c r="P443" s="7">
        <v>22</v>
      </c>
      <c r="Q443" s="2">
        <v>0</v>
      </c>
      <c r="R443" s="2">
        <v>0</v>
      </c>
      <c r="S443" s="2">
        <v>0</v>
      </c>
      <c r="T443" s="2">
        <f>+IF(S443&gt;R443,S443,R443)</f>
        <v>0</v>
      </c>
      <c r="U443" s="2" t="e">
        <f>+((P443-T443)/#REF!)*30</f>
        <v>#REF!</v>
      </c>
      <c r="V443" s="2" t="e">
        <f>+((P443-T443+Q443)/#REF!)*30</f>
        <v>#REF!</v>
      </c>
      <c r="W443" s="2">
        <v>0</v>
      </c>
      <c r="X443" s="9"/>
      <c r="Y443" s="11">
        <f>+((P443-T443+Q443+X443)/M443)*30</f>
        <v>247.5</v>
      </c>
      <c r="Z443" s="5">
        <v>10</v>
      </c>
      <c r="AA443" s="46"/>
      <c r="AB443" s="74">
        <f>VLOOKUP(B443,[2]Hoja1!$A$2:$C$9041,3,FALSE)</f>
        <v>24.77</v>
      </c>
      <c r="AC443" s="76">
        <f>VLOOKUP(B443,'[3]listado de producto'!$A$7:$F$7046,6,FALSE)</f>
        <v>8</v>
      </c>
      <c r="AG443" s="58">
        <v>3.9</v>
      </c>
      <c r="AH443" s="48">
        <f>+P443*AG443</f>
        <v>85.8</v>
      </c>
      <c r="AI443" s="48" t="e">
        <f>+AG443*#REF!</f>
        <v>#REF!</v>
      </c>
      <c r="AK443" s="44" t="e">
        <f>+IF(OR(#REF!="A",#REF!="B",#REF!="C",O443="A",O443="B",O443="C"),_xlfn.CEILING.PRECISE(#REF!*0.5,Z443),"0")</f>
        <v>#REF!</v>
      </c>
      <c r="AL443" t="e">
        <f>+AK443*AG443</f>
        <v>#REF!</v>
      </c>
      <c r="AM443" s="51" t="e">
        <f>+IF(OR(#REF!="A",#REF!="B",#REF!="C",O443="A",O443="B",O443="C"),_xlfn.CEILING.PRECISE(#REF!*0.7,Z443),"0")</f>
        <v>#REF!</v>
      </c>
      <c r="AN443" s="48" t="e">
        <f>+AM443*AG443</f>
        <v>#REF!</v>
      </c>
      <c r="AO443" s="44" t="e">
        <f>+IF(OR(#REF!="A",#REF!="B",#REF!="C",O443="A",O443="B",O443="C"),_xlfn.CEILING.PRECISE(#REF!*1,Z443),"0")</f>
        <v>#REF!</v>
      </c>
      <c r="AP443" s="48" t="e">
        <f>+AO443*$AG443</f>
        <v>#REF!</v>
      </c>
      <c r="AQ443" s="48" t="e">
        <f>+IF(OR(#REF!="A",#REF!="B",#REF!="C",O443="A",O443="B",O443="C"),_xlfn.CEILING.PRECISE(#REF!*1.33,Z443),"0")</f>
        <v>#REF!</v>
      </c>
      <c r="AR443" s="48" t="e">
        <f>+AQ443*$AG443</f>
        <v>#REF!</v>
      </c>
      <c r="AS443" s="48" t="e">
        <f>+#REF!*AG443</f>
        <v>#REF!</v>
      </c>
      <c r="AU443" s="52" t="e">
        <f>+AT443*#REF!</f>
        <v>#REF!</v>
      </c>
      <c r="AV443" s="52">
        <f>+AT443*M443</f>
        <v>0</v>
      </c>
      <c r="AW443" t="b">
        <f>+P443&gt;=T443</f>
        <v>1</v>
      </c>
      <c r="AZ443" s="78"/>
    </row>
    <row r="444" spans="1:52" ht="12.75" customHeight="1" x14ac:dyDescent="0.2">
      <c r="B444" s="79">
        <v>70193</v>
      </c>
      <c r="C444" s="1"/>
      <c r="D444" s="32" t="s">
        <v>401</v>
      </c>
      <c r="E444" s="47" t="str">
        <f>VLOOKUP(B444,[1]Análisis!$B$3:$F$2141,5,FALSE)</f>
        <v>Key</v>
      </c>
      <c r="F444" s="3">
        <v>2</v>
      </c>
      <c r="G444" s="3">
        <v>12</v>
      </c>
      <c r="H444" s="3">
        <v>15</v>
      </c>
      <c r="I444" s="3">
        <v>0</v>
      </c>
      <c r="J444" s="3">
        <f>VLOOKUP(B444,'Vta + Mov 80'!$A$3:$B$703,2,FALSE)</f>
        <v>0</v>
      </c>
      <c r="K444" s="3">
        <v>0</v>
      </c>
      <c r="L444" s="3">
        <f>VLOOKUP(B444,'Vta + Mov 80'!$A$3:$D$703,4,FALSE)</f>
        <v>0</v>
      </c>
      <c r="M444" s="7">
        <f>+AVERAGE(F444:K444)</f>
        <v>4.833333333333333</v>
      </c>
      <c r="N444" s="62">
        <f>+COUNTIF(F444:K444,"&gt;0")</f>
        <v>3</v>
      </c>
      <c r="O444" s="62" t="str">
        <f>+IF(N444&gt;=6,"A",IF(N444&gt;=5,"B",IF(N444&gt;=4,"C","F")))</f>
        <v>F</v>
      </c>
      <c r="P444" s="7">
        <v>40</v>
      </c>
      <c r="Q444" s="2">
        <v>0</v>
      </c>
      <c r="R444" s="2">
        <v>0</v>
      </c>
      <c r="S444" s="2">
        <v>0</v>
      </c>
      <c r="T444" s="2">
        <f>+IF(S444&gt;R444,S444,R444)</f>
        <v>0</v>
      </c>
      <c r="U444" s="2" t="e">
        <f>+((P444-T444)/#REF!)*30</f>
        <v>#REF!</v>
      </c>
      <c r="V444" s="2" t="e">
        <f>+((P444-T444+Q444)/#REF!)*30</f>
        <v>#REF!</v>
      </c>
      <c r="W444" s="2">
        <v>0</v>
      </c>
      <c r="X444" s="9"/>
      <c r="Y444" s="11">
        <f>+((P444-T444+Q444+X444)/M444)*30</f>
        <v>248.27586206896552</v>
      </c>
      <c r="Z444" s="5">
        <v>4</v>
      </c>
      <c r="AA444" s="83"/>
      <c r="AB444" s="74">
        <f>VLOOKUP(B444,[2]Hoja1!$A$2:$C$9041,3,FALSE)</f>
        <v>30.12</v>
      </c>
      <c r="AC444" s="76">
        <f>VLOOKUP(B444,'[3]listado de producto'!$A$7:$F$7046,6,FALSE)</f>
        <v>8</v>
      </c>
      <c r="AG444" s="58">
        <v>121.78</v>
      </c>
      <c r="AH444" s="48">
        <f>+P444*AG444</f>
        <v>4871.2</v>
      </c>
      <c r="AI444" s="48" t="e">
        <f>+AG444*#REF!</f>
        <v>#REF!</v>
      </c>
      <c r="AK444" s="44" t="e">
        <f>+IF(OR(#REF!="A",#REF!="B",#REF!="C",O444="A",O444="B",O444="C"),_xlfn.CEILING.PRECISE(#REF!*0.5,Z444),"0")</f>
        <v>#REF!</v>
      </c>
      <c r="AL444" t="e">
        <f>+AK444*AG444</f>
        <v>#REF!</v>
      </c>
      <c r="AM444" s="51" t="e">
        <f>+IF(OR(#REF!="A",#REF!="B",#REF!="C",O444="A",O444="B",O444="C"),_xlfn.CEILING.PRECISE(#REF!*0.7,Z444),"0")</f>
        <v>#REF!</v>
      </c>
      <c r="AN444" s="48" t="e">
        <f>+AM444*AG444</f>
        <v>#REF!</v>
      </c>
      <c r="AO444" s="44" t="e">
        <f>+IF(OR(#REF!="A",#REF!="B",#REF!="C",O444="A",O444="B",O444="C"),_xlfn.CEILING.PRECISE(#REF!*1,Z444),"0")</f>
        <v>#REF!</v>
      </c>
      <c r="AP444" s="48" t="e">
        <f>+AO444*$AG444</f>
        <v>#REF!</v>
      </c>
      <c r="AQ444" s="48" t="e">
        <f>+IF(OR(#REF!="A",#REF!="B",#REF!="C",O444="A",O444="B",O444="C"),_xlfn.CEILING.PRECISE(#REF!*1.33,Z444),"0")</f>
        <v>#REF!</v>
      </c>
      <c r="AR444" s="48" t="e">
        <f>+AQ444*$AG444</f>
        <v>#REF!</v>
      </c>
      <c r="AS444" s="48" t="e">
        <f>+#REF!*AG444</f>
        <v>#REF!</v>
      </c>
      <c r="AU444" s="52"/>
      <c r="AV444" s="52"/>
      <c r="AW444" t="b">
        <f>+P444&gt;=T444</f>
        <v>1</v>
      </c>
    </row>
    <row r="445" spans="1:52" ht="12.75" customHeight="1" x14ac:dyDescent="0.2">
      <c r="B445" s="79">
        <v>70039</v>
      </c>
      <c r="C445" s="1"/>
      <c r="D445" s="32" t="s">
        <v>385</v>
      </c>
      <c r="E445" s="47" t="str">
        <f>VLOOKUP(B445,[1]Análisis!$B$3:$F$2141,5,FALSE)</f>
        <v>Key</v>
      </c>
      <c r="F445" s="3">
        <v>0</v>
      </c>
      <c r="G445" s="3">
        <v>2</v>
      </c>
      <c r="H445" s="3">
        <v>0</v>
      </c>
      <c r="I445" s="3">
        <v>0</v>
      </c>
      <c r="J445" s="3">
        <f>VLOOKUP(B445,'Vta + Mov 80'!$A$3:$B$703,2,FALSE)</f>
        <v>0</v>
      </c>
      <c r="K445" s="3">
        <v>0</v>
      </c>
      <c r="L445" s="3">
        <f>VLOOKUP(B445,'Vta + Mov 80'!$A$3:$D$703,4,FALSE)</f>
        <v>0</v>
      </c>
      <c r="M445" s="7">
        <f>+AVERAGE(F445:K445)</f>
        <v>0.33333333333333331</v>
      </c>
      <c r="N445" s="62">
        <f>+COUNTIF(F445:K445,"&gt;0")</f>
        <v>1</v>
      </c>
      <c r="O445" s="62" t="str">
        <f>+IF(N445&gt;=6,"A",IF(N445&gt;=5,"B",IF(N445&gt;=4,"C","F")))</f>
        <v>F</v>
      </c>
      <c r="P445" s="7">
        <v>3</v>
      </c>
      <c r="Q445" s="2">
        <v>0</v>
      </c>
      <c r="R445" s="2">
        <v>0</v>
      </c>
      <c r="S445" s="2">
        <v>0</v>
      </c>
      <c r="T445" s="2">
        <f>+IF(S445&gt;R445,S445,R445)</f>
        <v>0</v>
      </c>
      <c r="U445" s="2" t="e">
        <f>+((P445-T445)/#REF!)*30</f>
        <v>#REF!</v>
      </c>
      <c r="V445" s="2" t="e">
        <f>+((P445-T445+Q445)/#REF!)*30</f>
        <v>#REF!</v>
      </c>
      <c r="W445" s="2">
        <v>0</v>
      </c>
      <c r="X445" s="9"/>
      <c r="Y445" s="11">
        <f>+((P445-T445+Q445+X445)/M445)*30</f>
        <v>270</v>
      </c>
      <c r="Z445" s="5">
        <v>1</v>
      </c>
      <c r="AA445" s="46"/>
      <c r="AB445" s="74">
        <f>VLOOKUP(B445,[2]Hoja1!$A$2:$C$9041,3,FALSE)</f>
        <v>221.35</v>
      </c>
      <c r="AC445" s="76">
        <f>VLOOKUP(B445,'[3]listado de producto'!$A$7:$F$7046,6,FALSE)</f>
        <v>8</v>
      </c>
      <c r="AG445" s="58">
        <v>30.34</v>
      </c>
      <c r="AH445" s="48">
        <f>+P445*AG445</f>
        <v>91.02</v>
      </c>
      <c r="AI445" s="48" t="e">
        <f>+AG445*#REF!</f>
        <v>#REF!</v>
      </c>
      <c r="AK445" s="44" t="e">
        <f>+IF(OR(#REF!="A",#REF!="B",#REF!="C",O445="A",O445="B",O445="C"),_xlfn.CEILING.PRECISE(#REF!*0.5,Z445),"0")</f>
        <v>#REF!</v>
      </c>
      <c r="AL445" t="e">
        <f>+AK445*AG445</f>
        <v>#REF!</v>
      </c>
      <c r="AM445" s="51" t="e">
        <f>+IF(OR(#REF!="A",#REF!="B",#REF!="C",O445="A",O445="B",O445="C"),_xlfn.CEILING.PRECISE(#REF!*0.7,Z445),"0")</f>
        <v>#REF!</v>
      </c>
      <c r="AN445" s="48" t="e">
        <f>+AM445*AG445</f>
        <v>#REF!</v>
      </c>
      <c r="AO445" s="44" t="e">
        <f>+IF(OR(#REF!="A",#REF!="B",#REF!="C",O445="A",O445="B",O445="C"),_xlfn.CEILING.PRECISE(#REF!*1,Z445),"0")</f>
        <v>#REF!</v>
      </c>
      <c r="AP445" s="48" t="e">
        <f>+AO445*$AG445</f>
        <v>#REF!</v>
      </c>
      <c r="AQ445" s="48" t="e">
        <f>+IF(OR(#REF!="A",#REF!="B",#REF!="C",O445="A",O445="B",O445="C"),_xlfn.CEILING.PRECISE(#REF!*1.33,Z445),"0")</f>
        <v>#REF!</v>
      </c>
      <c r="AR445" s="48" t="e">
        <f>+AQ445*$AG445</f>
        <v>#REF!</v>
      </c>
      <c r="AS445" s="48" t="e">
        <f>+#REF!*AG445</f>
        <v>#REF!</v>
      </c>
      <c r="AU445" s="52"/>
      <c r="AV445" s="52"/>
      <c r="AW445" t="b">
        <f>+P445&gt;=T445</f>
        <v>1</v>
      </c>
    </row>
    <row r="446" spans="1:52" ht="12.75" customHeight="1" x14ac:dyDescent="0.2">
      <c r="A446" s="53" t="s">
        <v>672</v>
      </c>
      <c r="B446" s="79">
        <v>999005276</v>
      </c>
      <c r="C446" s="1"/>
      <c r="D446" s="32" t="s">
        <v>542</v>
      </c>
      <c r="E446" s="47" t="s">
        <v>561</v>
      </c>
      <c r="F446" s="3">
        <v>0</v>
      </c>
      <c r="G446" s="3">
        <v>0</v>
      </c>
      <c r="H446" s="3">
        <v>4</v>
      </c>
      <c r="I446" s="3">
        <v>4</v>
      </c>
      <c r="J446" s="3">
        <f>VLOOKUP(B446,'Vta + Mov 80'!$A$3:$B$703,2,FALSE)</f>
        <v>0</v>
      </c>
      <c r="K446" s="3">
        <v>0</v>
      </c>
      <c r="L446" s="3">
        <f>VLOOKUP(B446,'Vta + Mov 80'!$A$3:$D$703,4,FALSE)</f>
        <v>4</v>
      </c>
      <c r="M446" s="7">
        <f>+AVERAGE(F446:K446)</f>
        <v>1.3333333333333333</v>
      </c>
      <c r="N446" s="62">
        <f>+COUNTIF(F446:K446,"&gt;0")</f>
        <v>2</v>
      </c>
      <c r="O446" s="62" t="str">
        <f>+IF(N446&gt;=6,"A",IF(N446&gt;=5,"B",IF(N446&gt;=4,"C","F")))</f>
        <v>F</v>
      </c>
      <c r="P446" s="7">
        <v>12</v>
      </c>
      <c r="Q446" s="2">
        <v>0</v>
      </c>
      <c r="R446" s="2">
        <v>0</v>
      </c>
      <c r="S446" s="2">
        <v>0</v>
      </c>
      <c r="T446" s="2">
        <f>+IF(S446&gt;R446,S446,R446)</f>
        <v>0</v>
      </c>
      <c r="U446" s="2" t="e">
        <f>+((P446-T446)/#REF!)*30</f>
        <v>#REF!</v>
      </c>
      <c r="V446" s="2" t="e">
        <f>+((P446-T446+Q446)/#REF!)*30</f>
        <v>#REF!</v>
      </c>
      <c r="W446" s="2">
        <v>0</v>
      </c>
      <c r="X446" s="9"/>
      <c r="Y446" s="11">
        <f>+((P446-T446+Q446+X446)/M446)*30</f>
        <v>270</v>
      </c>
      <c r="Z446" s="5">
        <v>1</v>
      </c>
      <c r="AA446" s="86"/>
      <c r="AB446" s="74">
        <f>VLOOKUP(B446,[2]Hoja1!$A$2:$C$9041,3,FALSE)</f>
        <v>1</v>
      </c>
      <c r="AC446" s="76">
        <f>VLOOKUP(B446,'[3]listado de producto'!$A$7:$F$7046,6,FALSE)</f>
        <v>35</v>
      </c>
      <c r="AG446" s="58">
        <v>39.380001068115199</v>
      </c>
      <c r="AH446" s="48">
        <f>+P446*AG446</f>
        <v>472.56001281738236</v>
      </c>
      <c r="AI446" s="48" t="e">
        <f>+AG446*#REF!</f>
        <v>#REF!</v>
      </c>
      <c r="AK446" s="44" t="e">
        <f>+IF(OR(#REF!="A",#REF!="B",#REF!="C",O446="A",O446="B",O446="C"),_xlfn.CEILING.PRECISE(#REF!*0.5,Z446),"0")</f>
        <v>#REF!</v>
      </c>
      <c r="AL446" t="e">
        <f>+AK446*AG446</f>
        <v>#REF!</v>
      </c>
      <c r="AM446" s="51" t="e">
        <f>+IF(OR(#REF!="A",#REF!="B",#REF!="C",O446="A",O446="B",O446="C"),_xlfn.CEILING.PRECISE(#REF!*0.7,Z446),"0")</f>
        <v>#REF!</v>
      </c>
      <c r="AN446" s="48" t="e">
        <f>+AM446*AG446</f>
        <v>#REF!</v>
      </c>
      <c r="AO446" s="44" t="e">
        <f>+IF(OR(#REF!="A",#REF!="B",#REF!="C",O446="A",O446="B",O446="C"),_xlfn.CEILING.PRECISE(#REF!*1,Z446),"0")</f>
        <v>#REF!</v>
      </c>
      <c r="AP446" s="48" t="e">
        <f>+AO446*$AG446</f>
        <v>#REF!</v>
      </c>
      <c r="AQ446" s="48" t="e">
        <f>+IF(OR(#REF!="A",#REF!="B",#REF!="C",O446="A",O446="B",O446="C"),_xlfn.CEILING.PRECISE(#REF!*1.33,Z446),"0")</f>
        <v>#REF!</v>
      </c>
      <c r="AR446" s="48" t="e">
        <f>+AQ446*$AG446</f>
        <v>#REF!</v>
      </c>
      <c r="AS446" s="48" t="e">
        <f>+#REF!*AG446</f>
        <v>#REF!</v>
      </c>
    </row>
    <row r="447" spans="1:52" ht="12.75" customHeight="1" x14ac:dyDescent="0.2">
      <c r="B447" s="79">
        <v>5943</v>
      </c>
      <c r="C447" s="1"/>
      <c r="D447" s="32" t="s">
        <v>728</v>
      </c>
      <c r="E447" s="47" t="str">
        <f>VLOOKUP(B447,[1]Análisis!$B$3:$F$2141,5,FALSE)</f>
        <v>Key</v>
      </c>
      <c r="F447" s="3">
        <v>10</v>
      </c>
      <c r="G447" s="3">
        <v>0</v>
      </c>
      <c r="H447" s="3">
        <v>0</v>
      </c>
      <c r="I447" s="3">
        <v>0</v>
      </c>
      <c r="J447" s="3">
        <f>VLOOKUP(B447,'Vta + Mov 80'!$A$3:$B$703,2,FALSE)</f>
        <v>5</v>
      </c>
      <c r="K447" s="3">
        <v>4</v>
      </c>
      <c r="L447" s="3">
        <f>VLOOKUP(B447,'Vta + Mov 80'!$A$3:$D$703,4,FALSE)</f>
        <v>-4</v>
      </c>
      <c r="M447" s="7">
        <f>+AVERAGE(F447:K447)</f>
        <v>3.1666666666666665</v>
      </c>
      <c r="N447" s="62">
        <f>+COUNTIF(F447:K447,"&gt;0")</f>
        <v>3</v>
      </c>
      <c r="O447" s="62" t="str">
        <f>+IF(N447&gt;=6,"A",IF(N447&gt;=5,"B",IF(N447&gt;=4,"C","F")))</f>
        <v>F</v>
      </c>
      <c r="P447" s="7">
        <v>31</v>
      </c>
      <c r="Q447" s="2">
        <v>0</v>
      </c>
      <c r="R447" s="2">
        <v>0</v>
      </c>
      <c r="S447" s="2">
        <v>0</v>
      </c>
      <c r="T447" s="2">
        <f>+IF(S447&gt;R447,S447,R447)</f>
        <v>0</v>
      </c>
      <c r="U447" s="2" t="e">
        <f>+((P447-T447)/#REF!)*30</f>
        <v>#REF!</v>
      </c>
      <c r="V447" s="2" t="e">
        <f>+((P447-T447+Q447)/#REF!)*30</f>
        <v>#REF!</v>
      </c>
      <c r="W447" s="2">
        <v>0</v>
      </c>
      <c r="X447" s="9"/>
      <c r="Y447" s="11">
        <f>+((P447-T447+Q447+X447)/M447)*30</f>
        <v>293.68421052631584</v>
      </c>
      <c r="Z447" s="5" t="e">
        <v>#N/A</v>
      </c>
      <c r="AA447" s="46"/>
      <c r="AB447" s="74">
        <f>VLOOKUP(B447,[2]Hoja1!$A$2:$C$9041,3,FALSE)</f>
        <v>29.06</v>
      </c>
      <c r="AC447" s="76" t="e">
        <f>VLOOKUP(B447,'[3]listado de producto'!$A$7:$F$7046,6,FALSE)</f>
        <v>#N/A</v>
      </c>
      <c r="AG447" s="58">
        <v>288.61999511718801</v>
      </c>
      <c r="AH447" s="48">
        <f>+P447*AG447</f>
        <v>8947.2198486328289</v>
      </c>
      <c r="AI447" s="48" t="e">
        <f>+AG447*#REF!</f>
        <v>#REF!</v>
      </c>
      <c r="AK447" s="44" t="e">
        <f>+IF(OR(#REF!="A",#REF!="B",#REF!="C",O447="A",O447="B",O447="C"),_xlfn.CEILING.PRECISE(#REF!*0.5,Z447),"0")</f>
        <v>#REF!</v>
      </c>
      <c r="AL447" t="e">
        <f>+AK447*AG447</f>
        <v>#REF!</v>
      </c>
      <c r="AM447" s="51" t="e">
        <f>+IF(OR(#REF!="A",#REF!="B",#REF!="C",O447="A",O447="B",O447="C"),_xlfn.CEILING.PRECISE(#REF!*0.7,Z447),"0")</f>
        <v>#REF!</v>
      </c>
      <c r="AN447" s="48" t="e">
        <f>+AM447*AG447</f>
        <v>#REF!</v>
      </c>
      <c r="AO447" s="44" t="e">
        <f>+IF(OR(#REF!="A",#REF!="B",#REF!="C",O447="A",O447="B",O447="C"),_xlfn.CEILING.PRECISE(#REF!*1,Z447),"0")</f>
        <v>#REF!</v>
      </c>
      <c r="AP447" s="48" t="e">
        <f>+AO447*$AG447</f>
        <v>#REF!</v>
      </c>
      <c r="AQ447" s="48" t="e">
        <f>+IF(OR(#REF!="A",#REF!="B",#REF!="C",O447="A",O447="B",O447="C"),_xlfn.CEILING.PRECISE(#REF!*1.33,Z447),"0")</f>
        <v>#REF!</v>
      </c>
      <c r="AR447" s="48" t="e">
        <f>+AQ447*$AG447</f>
        <v>#REF!</v>
      </c>
      <c r="AS447" s="48" t="e">
        <f>+#REF!*AG447</f>
        <v>#REF!</v>
      </c>
      <c r="AT447" s="58">
        <v>1</v>
      </c>
      <c r="AU447" s="52" t="e">
        <f>+AT447*#REF!</f>
        <v>#REF!</v>
      </c>
      <c r="AV447" s="52">
        <f>+AT447*M447</f>
        <v>3.1666666666666665</v>
      </c>
      <c r="AW447" t="b">
        <f>+P447&gt;=T447</f>
        <v>1</v>
      </c>
    </row>
    <row r="448" spans="1:52" ht="12.75" customHeight="1" x14ac:dyDescent="0.2">
      <c r="B448" s="79">
        <v>5944</v>
      </c>
      <c r="C448" s="1"/>
      <c r="D448" s="32" t="s">
        <v>729</v>
      </c>
      <c r="E448" s="47" t="str">
        <f>VLOOKUP(B448,[1]Análisis!$B$3:$F$2141,5,FALSE)</f>
        <v>Key</v>
      </c>
      <c r="F448" s="3">
        <v>3</v>
      </c>
      <c r="G448" s="3">
        <v>0</v>
      </c>
      <c r="H448" s="3">
        <v>0</v>
      </c>
      <c r="I448" s="3">
        <v>0</v>
      </c>
      <c r="J448" s="3">
        <f>VLOOKUP(B448,'Vta + Mov 80'!$A$3:$B$703,2,FALSE)</f>
        <v>0</v>
      </c>
      <c r="K448" s="3">
        <v>0</v>
      </c>
      <c r="L448" s="3">
        <f>VLOOKUP(B448,'Vta + Mov 80'!$A$3:$D$703,4,FALSE)</f>
        <v>0</v>
      </c>
      <c r="M448" s="7">
        <f>+AVERAGE(F448:K448)</f>
        <v>0.5</v>
      </c>
      <c r="N448" s="62">
        <f>+COUNTIF(F448:K448,"&gt;0")</f>
        <v>1</v>
      </c>
      <c r="O448" s="62" t="str">
        <f>+IF(N448&gt;=6,"A",IF(N448&gt;=5,"B",IF(N448&gt;=4,"C","F")))</f>
        <v>F</v>
      </c>
      <c r="P448" s="7">
        <v>5</v>
      </c>
      <c r="Q448" s="2">
        <v>0</v>
      </c>
      <c r="R448" s="2">
        <v>0</v>
      </c>
      <c r="S448" s="2">
        <v>0</v>
      </c>
      <c r="T448" s="2">
        <f>+IF(S448&gt;R448,S448,R448)</f>
        <v>0</v>
      </c>
      <c r="U448" s="2" t="e">
        <f>+((P448-T448)/#REF!)*30</f>
        <v>#REF!</v>
      </c>
      <c r="V448" s="2" t="e">
        <f>+((P448-T448+Q448)/#REF!)*30</f>
        <v>#REF!</v>
      </c>
      <c r="W448" s="2">
        <v>0</v>
      </c>
      <c r="X448" s="9"/>
      <c r="Y448" s="11">
        <f>+((P448-T448+Q448+X448)/M448)*30</f>
        <v>300</v>
      </c>
      <c r="Z448" s="5" t="e">
        <v>#N/A</v>
      </c>
      <c r="AA448" s="46"/>
      <c r="AB448" s="74">
        <f>VLOOKUP(B448,[2]Hoja1!$A$2:$C$9041,3,FALSE)</f>
        <v>33.21</v>
      </c>
      <c r="AC448" s="76" t="e">
        <f>VLOOKUP(B448,'[3]listado de producto'!$A$7:$F$7046,6,FALSE)</f>
        <v>#N/A</v>
      </c>
      <c r="AG448" s="58">
        <v>318.10000610351602</v>
      </c>
      <c r="AH448" s="48">
        <f>+P448*AG448</f>
        <v>1590.5000305175802</v>
      </c>
      <c r="AI448" s="48" t="e">
        <f>+AG448*#REF!</f>
        <v>#REF!</v>
      </c>
      <c r="AK448" s="44" t="e">
        <f>+IF(OR(#REF!="A",#REF!="B",#REF!="C",O448="A",O448="B",O448="C"),_xlfn.CEILING.PRECISE(#REF!*0.5,Z448),"0")</f>
        <v>#REF!</v>
      </c>
      <c r="AL448" t="e">
        <f>+AK448*AG448</f>
        <v>#REF!</v>
      </c>
      <c r="AM448" s="51" t="e">
        <f>+IF(OR(#REF!="A",#REF!="B",#REF!="C",O448="A",O448="B",O448="C"),_xlfn.CEILING.PRECISE(#REF!*0.7,Z448),"0")</f>
        <v>#REF!</v>
      </c>
      <c r="AN448" s="48" t="e">
        <f>+AM448*AG448</f>
        <v>#REF!</v>
      </c>
      <c r="AO448" s="44" t="e">
        <f>+IF(OR(#REF!="A",#REF!="B",#REF!="C",O448="A",O448="B",O448="C"),_xlfn.CEILING.PRECISE(#REF!*1,Z448),"0")</f>
        <v>#REF!</v>
      </c>
      <c r="AP448" s="48" t="e">
        <f>+AO448*$AG448</f>
        <v>#REF!</v>
      </c>
      <c r="AQ448" s="48" t="e">
        <f>+IF(OR(#REF!="A",#REF!="B",#REF!="C",O448="A",O448="B",O448="C"),_xlfn.CEILING.PRECISE(#REF!*1.33,Z448),"0")</f>
        <v>#REF!</v>
      </c>
      <c r="AR448" s="48" t="e">
        <f>+AQ448*$AG448</f>
        <v>#REF!</v>
      </c>
      <c r="AS448" s="48" t="e">
        <f>+#REF!*AG448</f>
        <v>#REF!</v>
      </c>
      <c r="AU448" s="52" t="e">
        <f>+AT448*#REF!</f>
        <v>#REF!</v>
      </c>
      <c r="AV448" s="52">
        <f>+AT448*M448</f>
        <v>0</v>
      </c>
      <c r="AW448" t="b">
        <f>+P448&gt;=T448</f>
        <v>1</v>
      </c>
    </row>
    <row r="449" spans="1:52" ht="12.75" customHeight="1" x14ac:dyDescent="0.2">
      <c r="A449" s="53" t="s">
        <v>670</v>
      </c>
      <c r="B449" s="79">
        <v>9008</v>
      </c>
      <c r="C449" s="1"/>
      <c r="D449" s="32" t="s">
        <v>363</v>
      </c>
      <c r="E449" s="47" t="str">
        <f>VLOOKUP(B449,[1]Análisis!$B$3:$F$2141,5,FALSE)</f>
        <v>Key</v>
      </c>
      <c r="F449" s="3">
        <v>0</v>
      </c>
      <c r="G449" s="3">
        <v>0</v>
      </c>
      <c r="H449" s="3">
        <v>0</v>
      </c>
      <c r="I449" s="3">
        <v>6</v>
      </c>
      <c r="J449" s="3">
        <f>VLOOKUP(B449,'Vta + Mov 80'!$A$3:$B$703,2,FALSE)</f>
        <v>0</v>
      </c>
      <c r="K449" s="3">
        <v>0</v>
      </c>
      <c r="L449" s="3">
        <f>VLOOKUP(B449,'Vta + Mov 80'!$A$3:$D$703,4,FALSE)</f>
        <v>0</v>
      </c>
      <c r="M449" s="7">
        <f>+AVERAGE(F449:K449)</f>
        <v>1</v>
      </c>
      <c r="N449" s="62">
        <f>+COUNTIF(F449:K449,"&gt;0")</f>
        <v>1</v>
      </c>
      <c r="O449" s="62" t="str">
        <f>+IF(N449&gt;=6,"A",IF(N449&gt;=5,"B",IF(N449&gt;=4,"C","F")))</f>
        <v>F</v>
      </c>
      <c r="P449" s="7">
        <v>0</v>
      </c>
      <c r="Q449" s="2">
        <v>10</v>
      </c>
      <c r="R449" s="2">
        <v>0</v>
      </c>
      <c r="S449" s="2">
        <v>0</v>
      </c>
      <c r="T449" s="2">
        <f>+IF(S449&gt;R449,S449,R449)</f>
        <v>0</v>
      </c>
      <c r="U449" s="2" t="e">
        <f>+((P449-T449)/#REF!)*30</f>
        <v>#REF!</v>
      </c>
      <c r="V449" s="2" t="e">
        <f>+((P449-T449+Q449)/#REF!)*30</f>
        <v>#REF!</v>
      </c>
      <c r="W449" s="2">
        <v>0</v>
      </c>
      <c r="X449" s="9"/>
      <c r="Y449" s="11">
        <f>+((P449-T449+Q449+X449)/M449)*30</f>
        <v>300</v>
      </c>
      <c r="Z449" s="5">
        <v>10</v>
      </c>
      <c r="AA449" s="46"/>
      <c r="AB449" s="74">
        <f>VLOOKUP(B449,[2]Hoja1!$A$2:$C$9041,3,FALSE)</f>
        <v>38.47</v>
      </c>
      <c r="AC449" s="76">
        <f>VLOOKUP(B449,'[3]listado de producto'!$A$7:$F$7046,6,FALSE)</f>
        <v>8</v>
      </c>
      <c r="AG449" s="58">
        <v>151.1</v>
      </c>
      <c r="AH449" s="48">
        <f>+P449*AG449</f>
        <v>0</v>
      </c>
      <c r="AI449" s="48" t="e">
        <f>+AG449*#REF!</f>
        <v>#REF!</v>
      </c>
      <c r="AK449" s="44" t="e">
        <f>+IF(OR(#REF!="A",#REF!="B",#REF!="C",O449="A",O449="B",O449="C"),_xlfn.CEILING.PRECISE(#REF!*0.5,Z449),"0")</f>
        <v>#REF!</v>
      </c>
      <c r="AL449" t="e">
        <f>+AK449*AG449</f>
        <v>#REF!</v>
      </c>
      <c r="AM449" s="51" t="e">
        <f>+IF(OR(#REF!="A",#REF!="B",#REF!="C",O449="A",O449="B",O449="C"),_xlfn.CEILING.PRECISE(#REF!*0.7,Z449),"0")</f>
        <v>#REF!</v>
      </c>
      <c r="AN449" s="48" t="e">
        <f>+AM449*AG449</f>
        <v>#REF!</v>
      </c>
      <c r="AO449" s="44" t="e">
        <f>+IF(OR(#REF!="A",#REF!="B",#REF!="C",O449="A",O449="B",O449="C"),_xlfn.CEILING.PRECISE(#REF!*1,Z449),"0")</f>
        <v>#REF!</v>
      </c>
      <c r="AP449" s="48" t="e">
        <f>+AO449*$AG449</f>
        <v>#REF!</v>
      </c>
      <c r="AQ449" s="48" t="e">
        <f>+IF(OR(#REF!="A",#REF!="B",#REF!="C",O449="A",O449="B",O449="C"),_xlfn.CEILING.PRECISE(#REF!*1.33,Z449),"0")</f>
        <v>#REF!</v>
      </c>
      <c r="AR449" s="48" t="e">
        <f>+AQ449*$AG449</f>
        <v>#REF!</v>
      </c>
      <c r="AS449" s="48" t="e">
        <f>+#REF!*AG449</f>
        <v>#REF!</v>
      </c>
      <c r="AU449" s="52"/>
      <c r="AV449" s="52"/>
    </row>
    <row r="450" spans="1:52" ht="12.75" customHeight="1" x14ac:dyDescent="0.2">
      <c r="A450" s="53" t="s">
        <v>676</v>
      </c>
      <c r="B450" s="79">
        <v>110901</v>
      </c>
      <c r="C450" s="1"/>
      <c r="D450" s="32" t="s">
        <v>450</v>
      </c>
      <c r="E450" s="47" t="s">
        <v>561</v>
      </c>
      <c r="F450" s="3">
        <v>0</v>
      </c>
      <c r="G450" s="3">
        <v>0</v>
      </c>
      <c r="H450" s="3">
        <v>0</v>
      </c>
      <c r="I450" s="3">
        <v>7</v>
      </c>
      <c r="J450" s="3">
        <f>VLOOKUP(B450,'Vta + Mov 80'!$A$3:$B$703,2,FALSE)</f>
        <v>0</v>
      </c>
      <c r="K450" s="3">
        <v>562</v>
      </c>
      <c r="L450" s="3">
        <f>VLOOKUP(B450,'Vta + Mov 80'!$A$3:$D$703,4,FALSE)</f>
        <v>264</v>
      </c>
      <c r="M450" s="7">
        <f>+AVERAGE(F450:K450)</f>
        <v>94.833333333333329</v>
      </c>
      <c r="N450" s="62">
        <f>+COUNTIF(F450:K450,"&gt;0")</f>
        <v>2</v>
      </c>
      <c r="O450" s="62" t="str">
        <f>+IF(N450&gt;=6,"A",IF(N450&gt;=5,"B",IF(N450&gt;=4,"C","F")))</f>
        <v>F</v>
      </c>
      <c r="P450" s="7">
        <v>980</v>
      </c>
      <c r="Q450" s="2">
        <v>0</v>
      </c>
      <c r="R450" s="2">
        <v>25</v>
      </c>
      <c r="S450" s="2">
        <v>25</v>
      </c>
      <c r="T450" s="2">
        <f>+IF(S450&gt;R450,S450,R450)</f>
        <v>25</v>
      </c>
      <c r="U450" s="2" t="e">
        <f>+((P450-T450)/#REF!)*30</f>
        <v>#REF!</v>
      </c>
      <c r="V450" s="2" t="e">
        <f>+((P450-T450+Q450)/#REF!)*30</f>
        <v>#REF!</v>
      </c>
      <c r="W450" s="2">
        <v>0</v>
      </c>
      <c r="X450" s="9"/>
      <c r="Y450" s="11">
        <f>+((P450-T450+Q450+X450)/M450)*30</f>
        <v>302.10896309314586</v>
      </c>
      <c r="Z450" s="5" t="e">
        <v>#N/A</v>
      </c>
      <c r="AA450" s="46"/>
      <c r="AB450" s="74">
        <f>VLOOKUP(B450,[2]Hoja1!$A$2:$C$9041,3,FALSE)</f>
        <v>7.8000001907348597</v>
      </c>
      <c r="AC450" s="76" t="e">
        <f>VLOOKUP(B450,'[3]listado de producto'!$A$7:$F$7046,6,FALSE)</f>
        <v>#N/A</v>
      </c>
      <c r="AG450" s="58">
        <v>141.75</v>
      </c>
      <c r="AH450" s="48">
        <f>+P450*AG450</f>
        <v>138915</v>
      </c>
      <c r="AI450" s="48" t="e">
        <f>+AG450*#REF!</f>
        <v>#REF!</v>
      </c>
      <c r="AK450" s="44" t="e">
        <f>+IF(OR(#REF!="A",#REF!="B",#REF!="C",O450="A",O450="B",O450="C"),_xlfn.CEILING.PRECISE(#REF!*0.5,Z450),"0")</f>
        <v>#REF!</v>
      </c>
      <c r="AL450" t="e">
        <f>+AK450*AG450</f>
        <v>#REF!</v>
      </c>
      <c r="AM450" s="51" t="e">
        <f>+IF(OR(#REF!="A",#REF!="B",#REF!="C",O450="A",O450="B",O450="C"),_xlfn.CEILING.PRECISE(#REF!*0.7,Z450),"0")</f>
        <v>#REF!</v>
      </c>
      <c r="AN450" s="48" t="e">
        <f>+AM450*AG450</f>
        <v>#REF!</v>
      </c>
      <c r="AO450" s="44" t="e">
        <f>+IF(OR(#REF!="A",#REF!="B",#REF!="C",O450="A",O450="B",O450="C"),_xlfn.CEILING.PRECISE(#REF!*1,Z450),"0")</f>
        <v>#REF!</v>
      </c>
      <c r="AP450" s="48" t="e">
        <f>+AO450*$AG450</f>
        <v>#REF!</v>
      </c>
      <c r="AQ450" s="48" t="e">
        <f>+IF(OR(#REF!="A",#REF!="B",#REF!="C",O450="A",O450="B",O450="C"),_xlfn.CEILING.PRECISE(#REF!*1.33,Z450),"0")</f>
        <v>#REF!</v>
      </c>
      <c r="AR450" s="48" t="e">
        <f>+AQ450*$AG450</f>
        <v>#REF!</v>
      </c>
      <c r="AS450" s="48" t="e">
        <f>+#REF!*AG450</f>
        <v>#REF!</v>
      </c>
      <c r="AU450" s="52"/>
      <c r="AV450" s="52"/>
      <c r="AW450" t="b">
        <f>+P450&gt;=T450</f>
        <v>1</v>
      </c>
    </row>
    <row r="451" spans="1:52" ht="12.75" customHeight="1" x14ac:dyDescent="0.2">
      <c r="B451" s="79">
        <v>111123</v>
      </c>
      <c r="C451" s="1"/>
      <c r="D451" s="32" t="s">
        <v>456</v>
      </c>
      <c r="E451" s="47" t="str">
        <f>VLOOKUP(B451,[1]Análisis!$B$3:$F$2141,5,FALSE)</f>
        <v>Local</v>
      </c>
      <c r="F451" s="3">
        <v>0</v>
      </c>
      <c r="G451" s="3">
        <v>0</v>
      </c>
      <c r="H451" s="3">
        <v>0</v>
      </c>
      <c r="I451" s="3">
        <v>5</v>
      </c>
      <c r="J451" s="3">
        <f>VLOOKUP(B451,'Vta + Mov 80'!$A$3:$B$703,2,FALSE)</f>
        <v>0</v>
      </c>
      <c r="K451" s="3">
        <v>0</v>
      </c>
      <c r="L451" s="3">
        <f>VLOOKUP(B451,'Vta + Mov 80'!$A$3:$D$703,4,FALSE)</f>
        <v>0</v>
      </c>
      <c r="M451" s="7">
        <f>+AVERAGE(F451:K451)</f>
        <v>0.83333333333333337</v>
      </c>
      <c r="N451" s="62">
        <f>+COUNTIF(F451:K451,"&gt;0")</f>
        <v>1</v>
      </c>
      <c r="O451" s="62" t="str">
        <f>+IF(N451&gt;=6,"A",IF(N451&gt;=5,"B",IF(N451&gt;=4,"C","F")))</f>
        <v>F</v>
      </c>
      <c r="P451" s="7">
        <v>9</v>
      </c>
      <c r="Q451" s="2">
        <v>0</v>
      </c>
      <c r="R451" s="2">
        <v>0</v>
      </c>
      <c r="S451" s="2">
        <v>0</v>
      </c>
      <c r="T451" s="2">
        <f>+IF(S451&gt;R451,S451,R451)</f>
        <v>0</v>
      </c>
      <c r="U451" s="2" t="e">
        <f>+((P451-T451)/#REF!)*30</f>
        <v>#REF!</v>
      </c>
      <c r="V451" s="2" t="e">
        <f>+((P451-T451+Q451)/#REF!)*30</f>
        <v>#REF!</v>
      </c>
      <c r="W451" s="2">
        <v>0</v>
      </c>
      <c r="X451" s="9"/>
      <c r="Y451" s="11">
        <f>+((P451-T451+Q451+X451)/M451)*30</f>
        <v>323.99999999999994</v>
      </c>
      <c r="Z451" s="5" t="e">
        <v>#N/A</v>
      </c>
      <c r="AA451" s="46"/>
      <c r="AB451" s="74">
        <f>VLOOKUP(B451,[2]Hoja1!$A$2:$C$9041,3,FALSE)</f>
        <v>23.5</v>
      </c>
      <c r="AC451" s="76" t="e">
        <f>VLOOKUP(B451,'[3]listado de producto'!$A$7:$F$7046,6,FALSE)</f>
        <v>#N/A</v>
      </c>
      <c r="AG451" s="58">
        <v>11700</v>
      </c>
      <c r="AH451" s="48">
        <f>+P451*AG451</f>
        <v>105300</v>
      </c>
      <c r="AI451" s="48" t="e">
        <f>+AG451*#REF!</f>
        <v>#REF!</v>
      </c>
      <c r="AK451" s="44" t="e">
        <f>+IF(OR(#REF!="A",#REF!="B",#REF!="C",O451="A",O451="B",O451="C"),_xlfn.CEILING.PRECISE(#REF!*0.5,Z451),"0")</f>
        <v>#REF!</v>
      </c>
      <c r="AL451" t="e">
        <f>+AK451*AG451</f>
        <v>#REF!</v>
      </c>
      <c r="AM451" s="51" t="e">
        <f>+IF(OR(#REF!="A",#REF!="B",#REF!="C",O451="A",O451="B",O451="C"),_xlfn.CEILING.PRECISE(#REF!*0.7,Z451),"0")</f>
        <v>#REF!</v>
      </c>
      <c r="AN451" s="48" t="e">
        <f>+AM451*AG451</f>
        <v>#REF!</v>
      </c>
      <c r="AO451" s="44" t="e">
        <f>+IF(OR(#REF!="A",#REF!="B",#REF!="C",O451="A",O451="B",O451="C"),_xlfn.CEILING.PRECISE(#REF!*1,Z451),"0")</f>
        <v>#REF!</v>
      </c>
      <c r="AP451" s="48" t="e">
        <f>+AO451*$AG451</f>
        <v>#REF!</v>
      </c>
      <c r="AQ451" s="48" t="e">
        <f>+IF(OR(#REF!="A",#REF!="B",#REF!="C",O451="A",O451="B",O451="C"),_xlfn.CEILING.PRECISE(#REF!*1.33,Z451),"0")</f>
        <v>#REF!</v>
      </c>
      <c r="AR451" s="48" t="e">
        <f>+AQ451*$AG451</f>
        <v>#REF!</v>
      </c>
      <c r="AS451" s="48" t="e">
        <f>+#REF!*AG451</f>
        <v>#REF!</v>
      </c>
      <c r="AU451" s="52"/>
      <c r="AV451" s="52"/>
      <c r="AW451" t="b">
        <f>+P451&gt;=T451</f>
        <v>1</v>
      </c>
    </row>
    <row r="452" spans="1:52" ht="12.75" customHeight="1" x14ac:dyDescent="0.2">
      <c r="B452" s="79">
        <v>110908</v>
      </c>
      <c r="C452" s="1"/>
      <c r="D452" s="32" t="s">
        <v>452</v>
      </c>
      <c r="E452" s="47" t="str">
        <f>VLOOKUP(B452,[1]Análisis!$B$3:$F$2141,5,FALSE)</f>
        <v>Local</v>
      </c>
      <c r="F452" s="3">
        <v>0</v>
      </c>
      <c r="G452" s="3">
        <v>10</v>
      </c>
      <c r="H452" s="3">
        <v>0</v>
      </c>
      <c r="I452" s="3">
        <v>7</v>
      </c>
      <c r="J452" s="3">
        <f>VLOOKUP(B452,'Vta + Mov 80'!$A$3:$B$703,2,FALSE)</f>
        <v>5</v>
      </c>
      <c r="K452" s="3">
        <v>0</v>
      </c>
      <c r="L452" s="3">
        <f>VLOOKUP(B452,'Vta + Mov 80'!$A$3:$D$703,4,FALSE)</f>
        <v>0</v>
      </c>
      <c r="M452" s="7">
        <f>+AVERAGE(F452:K452)</f>
        <v>3.6666666666666665</v>
      </c>
      <c r="N452" s="62">
        <f>+COUNTIF(F452:K452,"&gt;0")</f>
        <v>3</v>
      </c>
      <c r="O452" s="62" t="str">
        <f>+IF(N452&gt;=6,"A",IF(N452&gt;=5,"B",IF(N452&gt;=4,"C","F")))</f>
        <v>F</v>
      </c>
      <c r="P452" s="7">
        <v>45</v>
      </c>
      <c r="Q452" s="2">
        <v>0</v>
      </c>
      <c r="R452" s="2">
        <v>0</v>
      </c>
      <c r="S452" s="2">
        <v>0</v>
      </c>
      <c r="T452" s="2">
        <f>+IF(S452&gt;R452,S452,R452)</f>
        <v>0</v>
      </c>
      <c r="U452" s="2" t="e">
        <f>+((P452-T452)/#REF!)*30</f>
        <v>#REF!</v>
      </c>
      <c r="V452" s="2" t="e">
        <f>+((P452-T452+Q452)/#REF!)*30</f>
        <v>#REF!</v>
      </c>
      <c r="W452" s="2">
        <v>0</v>
      </c>
      <c r="X452" s="9"/>
      <c r="Y452" s="11">
        <f>+((P452-T452+Q452+X452)/M452)*30</f>
        <v>368.18181818181819</v>
      </c>
      <c r="Z452" s="5" t="e">
        <v>#N/A</v>
      </c>
      <c r="AA452" s="46"/>
      <c r="AB452" s="74">
        <f>VLOOKUP(B452,[2]Hoja1!$A$2:$C$9041,3,FALSE)</f>
        <v>7.8000001907348597</v>
      </c>
      <c r="AC452" s="76" t="e">
        <f>VLOOKUP(B452,'[3]listado de producto'!$A$7:$F$7046,6,FALSE)</f>
        <v>#N/A</v>
      </c>
      <c r="AG452" s="58">
        <v>140</v>
      </c>
      <c r="AH452" s="48">
        <f>+P452*AG452</f>
        <v>6300</v>
      </c>
      <c r="AI452" s="48" t="e">
        <f>+AG452*#REF!</f>
        <v>#REF!</v>
      </c>
      <c r="AK452" s="44" t="e">
        <f>+IF(OR(#REF!="A",#REF!="B",#REF!="C",O452="A",O452="B",O452="C"),_xlfn.CEILING.PRECISE(#REF!*0.5,Z452),"0")</f>
        <v>#REF!</v>
      </c>
      <c r="AL452" t="e">
        <f>+AK452*AG452</f>
        <v>#REF!</v>
      </c>
      <c r="AM452" s="51" t="e">
        <f>+IF(OR(#REF!="A",#REF!="B",#REF!="C",O452="A",O452="B",O452="C"),_xlfn.CEILING.PRECISE(#REF!*0.7,Z452),"0")</f>
        <v>#REF!</v>
      </c>
      <c r="AN452" s="48" t="e">
        <f>+AM452*AG452</f>
        <v>#REF!</v>
      </c>
      <c r="AO452" s="44" t="e">
        <f>+IF(OR(#REF!="A",#REF!="B",#REF!="C",O452="A",O452="B",O452="C"),_xlfn.CEILING.PRECISE(#REF!*1,Z452),"0")</f>
        <v>#REF!</v>
      </c>
      <c r="AP452" s="48" t="e">
        <f>+AO452*$AG452</f>
        <v>#REF!</v>
      </c>
      <c r="AQ452" s="48" t="e">
        <f>+IF(OR(#REF!="A",#REF!="B",#REF!="C",O452="A",O452="B",O452="C"),_xlfn.CEILING.PRECISE(#REF!*1.33,Z452),"0")</f>
        <v>#REF!</v>
      </c>
      <c r="AR452" s="48" t="e">
        <f>+AQ452*$AG452</f>
        <v>#REF!</v>
      </c>
      <c r="AS452" s="48" t="e">
        <f>+#REF!*AG452</f>
        <v>#REF!</v>
      </c>
      <c r="AU452" s="52"/>
      <c r="AV452" s="52"/>
      <c r="AW452" t="b">
        <f>+P452&gt;=T452</f>
        <v>1</v>
      </c>
    </row>
    <row r="453" spans="1:52" ht="12.75" customHeight="1" x14ac:dyDescent="0.2">
      <c r="B453" s="79">
        <v>1972</v>
      </c>
      <c r="C453" s="1"/>
      <c r="D453" s="32" t="s">
        <v>133</v>
      </c>
      <c r="E453" s="47" t="str">
        <f>VLOOKUP(B453,[1]Análisis!$B$3:$F$2141,5,FALSE)</f>
        <v>Key</v>
      </c>
      <c r="F453" s="3">
        <v>20</v>
      </c>
      <c r="G453" s="3">
        <v>0</v>
      </c>
      <c r="H453" s="3">
        <v>0</v>
      </c>
      <c r="I453" s="3">
        <v>0</v>
      </c>
      <c r="J453" s="3">
        <f>VLOOKUP(B453,'Vta + Mov 80'!$A$3:$B$703,2,FALSE)</f>
        <v>0</v>
      </c>
      <c r="K453" s="3">
        <v>0</v>
      </c>
      <c r="L453" s="3">
        <f>VLOOKUP(B453,'Vta + Mov 80'!$A$3:$D$703,4,FALSE)</f>
        <v>0</v>
      </c>
      <c r="M453" s="7">
        <f>+AVERAGE(F453:K453)</f>
        <v>3.3333333333333335</v>
      </c>
      <c r="N453" s="62">
        <f>+COUNTIF(F453:K453,"&gt;0")</f>
        <v>1</v>
      </c>
      <c r="O453" s="62" t="str">
        <f>+IF(N453&gt;=6,"A",IF(N453&gt;=5,"B",IF(N453&gt;=4,"C","F")))</f>
        <v>F</v>
      </c>
      <c r="P453" s="7">
        <v>45</v>
      </c>
      <c r="Q453" s="2">
        <v>0</v>
      </c>
      <c r="R453" s="2">
        <v>0</v>
      </c>
      <c r="S453" s="2">
        <v>0</v>
      </c>
      <c r="T453" s="2">
        <f>+IF(S453&gt;R453,S453,R453)</f>
        <v>0</v>
      </c>
      <c r="U453" s="2" t="e">
        <f>+((P453-T453)/#REF!)*30</f>
        <v>#REF!</v>
      </c>
      <c r="V453" s="2" t="e">
        <f>+((P453-T453+Q453)/#REF!)*30</f>
        <v>#REF!</v>
      </c>
      <c r="W453" s="2">
        <v>0</v>
      </c>
      <c r="X453" s="9"/>
      <c r="Y453" s="11">
        <f>+((P453-T453+Q453+X453)/M453)*30</f>
        <v>405</v>
      </c>
      <c r="Z453" s="5">
        <v>20</v>
      </c>
      <c r="AA453" s="83"/>
      <c r="AB453" s="74">
        <f>VLOOKUP(B453,[2]Hoja1!$A$2:$C$9041,3,FALSE)</f>
        <v>11.47</v>
      </c>
      <c r="AC453" s="76">
        <f>VLOOKUP(B453,'[3]listado de producto'!$A$7:$F$7046,6,FALSE)</f>
        <v>8</v>
      </c>
      <c r="AG453" s="58">
        <v>186.92</v>
      </c>
      <c r="AH453" s="48">
        <f>+P453*AG453</f>
        <v>8411.4</v>
      </c>
      <c r="AI453" s="48" t="e">
        <f>+AG453*#REF!</f>
        <v>#REF!</v>
      </c>
      <c r="AK453" s="44" t="e">
        <f>+IF(OR(#REF!="A",#REF!="B",#REF!="C",O453="A",O453="B",O453="C"),_xlfn.CEILING.PRECISE(#REF!*0.5,Z453),"0")</f>
        <v>#REF!</v>
      </c>
      <c r="AL453" t="e">
        <f>+AK453*AG453</f>
        <v>#REF!</v>
      </c>
      <c r="AM453" s="51" t="e">
        <f>+IF(OR(#REF!="A",#REF!="B",#REF!="C",O453="A",O453="B",O453="C"),_xlfn.CEILING.PRECISE(#REF!*0.7,Z453),"0")</f>
        <v>#REF!</v>
      </c>
      <c r="AN453" s="48" t="e">
        <f>+AM453*AG453</f>
        <v>#REF!</v>
      </c>
      <c r="AO453" s="44" t="e">
        <f>+IF(OR(#REF!="A",#REF!="B",#REF!="C",O453="A",O453="B",O453="C"),_xlfn.CEILING.PRECISE(#REF!*1,Z453),"0")</f>
        <v>#REF!</v>
      </c>
      <c r="AP453" s="48" t="e">
        <f>+AO453*$AG453</f>
        <v>#REF!</v>
      </c>
      <c r="AQ453" s="48" t="e">
        <f>+IF(OR(#REF!="A",#REF!="B",#REF!="C",O453="A",O453="B",O453="C"),_xlfn.CEILING.PRECISE(#REF!*1.33,Z453),"0")</f>
        <v>#REF!</v>
      </c>
      <c r="AR453" s="48" t="e">
        <f>+AQ453*$AG453</f>
        <v>#REF!</v>
      </c>
      <c r="AS453" s="48" t="e">
        <f>+#REF!*AG453</f>
        <v>#REF!</v>
      </c>
      <c r="AU453" s="52" t="e">
        <f>+AT453*#REF!</f>
        <v>#REF!</v>
      </c>
      <c r="AV453" s="52">
        <f>+AT453*M453</f>
        <v>0</v>
      </c>
      <c r="AW453" t="b">
        <f>+P453&gt;=T453</f>
        <v>1</v>
      </c>
    </row>
    <row r="454" spans="1:52" ht="12.75" customHeight="1" x14ac:dyDescent="0.2">
      <c r="B454" s="79">
        <v>4842</v>
      </c>
      <c r="C454" s="1"/>
      <c r="D454" s="32" t="s">
        <v>576</v>
      </c>
      <c r="E454" s="47" t="str">
        <f>VLOOKUP(B454,[1]Análisis!$B$3:$F$2141,5,FALSE)</f>
        <v>Key</v>
      </c>
      <c r="F454" s="3">
        <v>19</v>
      </c>
      <c r="G454" s="3">
        <v>0</v>
      </c>
      <c r="H454" s="3">
        <v>3</v>
      </c>
      <c r="I454" s="3">
        <v>0</v>
      </c>
      <c r="J454" s="3">
        <f>VLOOKUP(B454,'Vta + Mov 80'!$A$3:$B$703,2,FALSE)</f>
        <v>0</v>
      </c>
      <c r="K454" s="3">
        <v>0</v>
      </c>
      <c r="L454" s="3">
        <f>VLOOKUP(B454,'Vta + Mov 80'!$A$3:$D$703,4,FALSE)</f>
        <v>0</v>
      </c>
      <c r="M454" s="7">
        <f>+AVERAGE(F454:K454)</f>
        <v>3.6666666666666665</v>
      </c>
      <c r="N454" s="62">
        <f>+COUNTIF(F454:K454,"&gt;0")</f>
        <v>2</v>
      </c>
      <c r="O454" s="62" t="str">
        <f>+IF(N454&gt;=6,"A",IF(N454&gt;=5,"B",IF(N454&gt;=4,"C","F")))</f>
        <v>F</v>
      </c>
      <c r="P454" s="7">
        <v>51</v>
      </c>
      <c r="Q454" s="2">
        <v>0</v>
      </c>
      <c r="R454" s="2">
        <v>0</v>
      </c>
      <c r="S454" s="2">
        <v>0</v>
      </c>
      <c r="T454" s="2">
        <f>+IF(S454&gt;R454,S454,R454)</f>
        <v>0</v>
      </c>
      <c r="U454" s="2" t="e">
        <f>+((P454-T454)/#REF!)*30</f>
        <v>#REF!</v>
      </c>
      <c r="V454" s="2" t="e">
        <f>+((P454-T454+Q454)/#REF!)*30</f>
        <v>#REF!</v>
      </c>
      <c r="W454" s="2">
        <v>0</v>
      </c>
      <c r="X454" s="9"/>
      <c r="Y454" s="11">
        <f>+((P454-T454+Q454+X454)/M454)*30</f>
        <v>417.27272727272731</v>
      </c>
      <c r="Z454" s="5">
        <v>24</v>
      </c>
      <c r="AA454" s="46"/>
      <c r="AB454" s="74">
        <f>VLOOKUP(B454,[2]Hoja1!$A$2:$C$9041,3,FALSE)</f>
        <v>12.07</v>
      </c>
      <c r="AC454" s="76">
        <f>VLOOKUP(B454,'[3]listado de producto'!$A$7:$F$7046,6,FALSE)</f>
        <v>8</v>
      </c>
      <c r="AG454" s="58">
        <v>430</v>
      </c>
      <c r="AH454" s="48">
        <f>+P454*AG454</f>
        <v>21930</v>
      </c>
      <c r="AI454" s="48" t="e">
        <f>+AG454*#REF!</f>
        <v>#REF!</v>
      </c>
      <c r="AK454" s="44" t="e">
        <f>+IF(OR(#REF!="A",#REF!="B",#REF!="C",O454="A",O454="B",O454="C"),_xlfn.CEILING.PRECISE(#REF!*0.5,Z454),"0")</f>
        <v>#REF!</v>
      </c>
      <c r="AL454" t="e">
        <f>+AK454*AG454</f>
        <v>#REF!</v>
      </c>
      <c r="AM454" s="51" t="e">
        <f>+IF(OR(#REF!="A",#REF!="B",#REF!="C",O454="A",O454="B",O454="C"),_xlfn.CEILING.PRECISE(#REF!*0.7,Z454),"0")</f>
        <v>#REF!</v>
      </c>
      <c r="AN454" s="48" t="e">
        <f>+AM454*AG454</f>
        <v>#REF!</v>
      </c>
      <c r="AO454" s="44" t="e">
        <f>+IF(OR(#REF!="A",#REF!="B",#REF!="C",O454="A",O454="B",O454="C"),_xlfn.CEILING.PRECISE(#REF!*1,Z454),"0")</f>
        <v>#REF!</v>
      </c>
      <c r="AP454" s="48" t="e">
        <f>+AO454*$AG454</f>
        <v>#REF!</v>
      </c>
      <c r="AQ454" s="48" t="e">
        <f>+IF(OR(#REF!="A",#REF!="B",#REF!="C",O454="A",O454="B",O454="C"),_xlfn.CEILING.PRECISE(#REF!*1.33,Z454),"0")</f>
        <v>#REF!</v>
      </c>
      <c r="AR454" s="48" t="e">
        <f>+AQ454*$AG454</f>
        <v>#REF!</v>
      </c>
      <c r="AS454" s="48" t="e">
        <f>+#REF!*AG454</f>
        <v>#REF!</v>
      </c>
      <c r="AU454" s="52" t="e">
        <f>+AT454*#REF!</f>
        <v>#REF!</v>
      </c>
      <c r="AV454" s="52">
        <f>+AT454*M454</f>
        <v>0</v>
      </c>
      <c r="AW454" t="b">
        <f>+P454&gt;=T454</f>
        <v>1</v>
      </c>
    </row>
    <row r="455" spans="1:52" ht="12.75" customHeight="1" x14ac:dyDescent="0.2">
      <c r="B455" s="79">
        <v>51801</v>
      </c>
      <c r="C455" s="1"/>
      <c r="D455" s="32" t="s">
        <v>533</v>
      </c>
      <c r="E455" s="47" t="str">
        <f>VLOOKUP(B455,[1]Análisis!$B$3:$F$2141,5,FALSE)</f>
        <v>Key</v>
      </c>
      <c r="F455" s="3">
        <v>0</v>
      </c>
      <c r="G455" s="3">
        <v>2</v>
      </c>
      <c r="H455" s="3">
        <v>0</v>
      </c>
      <c r="I455" s="3">
        <v>0</v>
      </c>
      <c r="J455" s="3">
        <f>VLOOKUP(B455,'Vta + Mov 80'!$A$3:$B$703,2,FALSE)</f>
        <v>0</v>
      </c>
      <c r="K455" s="3">
        <v>0</v>
      </c>
      <c r="L455" s="3">
        <f>VLOOKUP(B455,'Vta + Mov 80'!$A$3:$D$703,4,FALSE)</f>
        <v>0</v>
      </c>
      <c r="M455" s="7">
        <f>+AVERAGE(F455:K455)</f>
        <v>0.33333333333333331</v>
      </c>
      <c r="N455" s="62">
        <f>+COUNTIF(F455:K455,"&gt;0")</f>
        <v>1</v>
      </c>
      <c r="O455" s="62" t="str">
        <f>+IF(N455&gt;=6,"A",IF(N455&gt;=5,"B",IF(N455&gt;=4,"C","F")))</f>
        <v>F</v>
      </c>
      <c r="P455" s="7">
        <v>5</v>
      </c>
      <c r="Q455" s="2">
        <v>0</v>
      </c>
      <c r="R455" s="2">
        <v>0</v>
      </c>
      <c r="S455" s="2">
        <v>0</v>
      </c>
      <c r="T455" s="2">
        <f>+IF(S455&gt;R455,S455,R455)</f>
        <v>0</v>
      </c>
      <c r="U455" s="2" t="e">
        <f>+((P455-T455)/#REF!)*30</f>
        <v>#REF!</v>
      </c>
      <c r="V455" s="2" t="e">
        <f>+((P455-T455+Q455)/#REF!)*30</f>
        <v>#REF!</v>
      </c>
      <c r="W455" s="2">
        <v>0</v>
      </c>
      <c r="X455" s="9"/>
      <c r="Y455" s="11">
        <f>+((P455-T455+Q455+X455)/M455)*30</f>
        <v>450</v>
      </c>
      <c r="Z455" s="5">
        <v>12</v>
      </c>
      <c r="AA455" s="46"/>
      <c r="AB455" s="74">
        <f>VLOOKUP(B455,[2]Hoja1!$A$2:$C$9041,3,FALSE)</f>
        <v>230.74</v>
      </c>
      <c r="AC455" s="76">
        <f>VLOOKUP(B455,'[3]listado de producto'!$A$7:$F$7046,6,FALSE)</f>
        <v>8</v>
      </c>
      <c r="AG455" s="58">
        <v>24</v>
      </c>
      <c r="AH455" s="48">
        <f>+P455*AG455</f>
        <v>120</v>
      </c>
      <c r="AI455" s="48" t="e">
        <f>+AG455*#REF!</f>
        <v>#REF!</v>
      </c>
      <c r="AK455" s="44" t="e">
        <f>+IF(OR(#REF!="A",#REF!="B",#REF!="C",O455="A",O455="B",O455="C"),_xlfn.CEILING.PRECISE(#REF!*0.5,Z455),"0")</f>
        <v>#REF!</v>
      </c>
      <c r="AL455" t="e">
        <f>+AK455*AG455</f>
        <v>#REF!</v>
      </c>
      <c r="AM455" s="51" t="e">
        <f>+IF(OR(#REF!="A",#REF!="B",#REF!="C",O455="A",O455="B",O455="C"),_xlfn.CEILING.PRECISE(#REF!*0.7,Z455),"0")</f>
        <v>#REF!</v>
      </c>
      <c r="AN455" s="48" t="e">
        <f>+AM455*AG455</f>
        <v>#REF!</v>
      </c>
      <c r="AO455" s="44" t="e">
        <f>+IF(OR(#REF!="A",#REF!="B",#REF!="C",O455="A",O455="B",O455="C"),_xlfn.CEILING.PRECISE(#REF!*1,Z455),"0")</f>
        <v>#REF!</v>
      </c>
      <c r="AP455" s="48" t="e">
        <f>+AO455*$AG455</f>
        <v>#REF!</v>
      </c>
      <c r="AQ455" s="48" t="e">
        <f>+IF(OR(#REF!="A",#REF!="B",#REF!="C",O455="A",O455="B",O455="C"),_xlfn.CEILING.PRECISE(#REF!*1.33,Z455),"0")</f>
        <v>#REF!</v>
      </c>
      <c r="AR455" s="48" t="e">
        <f>+AQ455*$AG455</f>
        <v>#REF!</v>
      </c>
      <c r="AS455" s="48" t="e">
        <f>+#REF!*AG455</f>
        <v>#REF!</v>
      </c>
      <c r="AU455" s="52" t="e">
        <f>+AT455*#REF!</f>
        <v>#REF!</v>
      </c>
      <c r="AV455" s="52">
        <f>+AT455*M455</f>
        <v>0</v>
      </c>
      <c r="AW455" t="b">
        <f>+P455&gt;=T455</f>
        <v>1</v>
      </c>
    </row>
    <row r="456" spans="1:52" ht="12.75" customHeight="1" x14ac:dyDescent="0.2">
      <c r="B456" s="79">
        <v>4840</v>
      </c>
      <c r="C456" s="1"/>
      <c r="D456" s="32" t="s">
        <v>636</v>
      </c>
      <c r="E456" s="47" t="str">
        <f>VLOOKUP(B456,[1]Análisis!$B$3:$F$2141,5,FALSE)</f>
        <v>Key</v>
      </c>
      <c r="F456" s="3">
        <v>0</v>
      </c>
      <c r="G456" s="3">
        <v>0</v>
      </c>
      <c r="H456" s="3">
        <v>3</v>
      </c>
      <c r="I456" s="3">
        <v>0</v>
      </c>
      <c r="J456" s="3">
        <f>VLOOKUP(B456,'Vta + Mov 80'!$A$3:$B$703,2,FALSE)</f>
        <v>6</v>
      </c>
      <c r="K456" s="3">
        <v>0</v>
      </c>
      <c r="L456" s="3">
        <f>VLOOKUP(B456,'Vta + Mov 80'!$A$3:$D$703,4,FALSE)</f>
        <v>0</v>
      </c>
      <c r="M456" s="7">
        <f>+AVERAGE(F456:K456)</f>
        <v>1.5</v>
      </c>
      <c r="N456" s="62">
        <f>+COUNTIF(F456:K456,"&gt;0")</f>
        <v>2</v>
      </c>
      <c r="O456" s="62" t="str">
        <f>+IF(N456&gt;=6,"A",IF(N456&gt;=5,"B",IF(N456&gt;=4,"C","F")))</f>
        <v>F</v>
      </c>
      <c r="P456" s="7">
        <v>23</v>
      </c>
      <c r="Q456" s="2">
        <v>0</v>
      </c>
      <c r="R456" s="2">
        <v>0</v>
      </c>
      <c r="S456" s="2">
        <v>0</v>
      </c>
      <c r="T456" s="2">
        <f>+IF(S456&gt;R456,S456,R456)</f>
        <v>0</v>
      </c>
      <c r="U456" s="2" t="e">
        <f>+((P456-T456)/#REF!)*30</f>
        <v>#REF!</v>
      </c>
      <c r="V456" s="2" t="e">
        <f>+((P456-T456+Q456)/#REF!)*30</f>
        <v>#REF!</v>
      </c>
      <c r="W456" s="2">
        <v>0</v>
      </c>
      <c r="X456" s="9"/>
      <c r="Y456" s="11">
        <f>+((P456-T456+Q456+X456)/M456)*30</f>
        <v>460</v>
      </c>
      <c r="Z456" s="5">
        <v>24</v>
      </c>
      <c r="AA456" s="46"/>
      <c r="AB456" s="74">
        <f>VLOOKUP(B456,[2]Hoja1!$A$2:$C$9041,3,FALSE)</f>
        <v>12.07</v>
      </c>
      <c r="AC456" s="76">
        <f>VLOOKUP(B456,'[3]listado de producto'!$A$7:$F$7046,6,FALSE)</f>
        <v>8</v>
      </c>
      <c r="AG456" s="58">
        <v>227.580001831055</v>
      </c>
      <c r="AH456" s="48">
        <f>+P456*AG456</f>
        <v>5234.3400421142651</v>
      </c>
      <c r="AI456" s="48" t="e">
        <f>+AG456*#REF!</f>
        <v>#REF!</v>
      </c>
      <c r="AK456" s="44" t="e">
        <f>+IF(OR(#REF!="A",#REF!="B",#REF!="C",O456="A",O456="B",O456="C"),_xlfn.CEILING.PRECISE(#REF!*0.5,Z456),"0")</f>
        <v>#REF!</v>
      </c>
      <c r="AL456" t="e">
        <f>+AK456*AG456</f>
        <v>#REF!</v>
      </c>
      <c r="AM456" s="51" t="e">
        <f>+IF(OR(#REF!="A",#REF!="B",#REF!="C",O456="A",O456="B",O456="C"),_xlfn.CEILING.PRECISE(#REF!*0.7,Z456),"0")</f>
        <v>#REF!</v>
      </c>
      <c r="AN456" s="48" t="e">
        <f>+AM456*AG456</f>
        <v>#REF!</v>
      </c>
      <c r="AO456" s="44" t="e">
        <f>+IF(OR(#REF!="A",#REF!="B",#REF!="C",O456="A",O456="B",O456="C"),_xlfn.CEILING.PRECISE(#REF!*1,Z456),"0")</f>
        <v>#REF!</v>
      </c>
      <c r="AP456" s="48" t="e">
        <f>+AO456*$AG456</f>
        <v>#REF!</v>
      </c>
      <c r="AQ456" s="48" t="e">
        <f>+IF(OR(#REF!="A",#REF!="B",#REF!="C",O456="A",O456="B",O456="C"),_xlfn.CEILING.PRECISE(#REF!*1.33,Z456),"0")</f>
        <v>#REF!</v>
      </c>
      <c r="AR456" s="48" t="e">
        <f>+AQ456*$AG456</f>
        <v>#REF!</v>
      </c>
      <c r="AS456" s="48" t="e">
        <f>+#REF!*AG456</f>
        <v>#REF!</v>
      </c>
      <c r="AU456" s="52" t="e">
        <f>+AT456*#REF!</f>
        <v>#REF!</v>
      </c>
      <c r="AV456" s="52">
        <f>+AT456*M456</f>
        <v>0</v>
      </c>
      <c r="AW456" t="b">
        <f>+P456&gt;=T456</f>
        <v>1</v>
      </c>
    </row>
    <row r="457" spans="1:52" ht="12.75" customHeight="1" x14ac:dyDescent="0.2">
      <c r="B457" s="79">
        <v>111634</v>
      </c>
      <c r="C457" s="1"/>
      <c r="D457" s="32" t="s">
        <v>615</v>
      </c>
      <c r="E457" s="47" t="s">
        <v>561</v>
      </c>
      <c r="F457" s="3">
        <v>12</v>
      </c>
      <c r="G457" s="3">
        <v>4</v>
      </c>
      <c r="H457" s="3">
        <v>8</v>
      </c>
      <c r="I457" s="3">
        <v>8</v>
      </c>
      <c r="J457" s="3">
        <f>VLOOKUP(B457,'Vta + Mov 80'!$A$3:$B$703,2,FALSE)</f>
        <v>0</v>
      </c>
      <c r="K457" s="3">
        <v>0</v>
      </c>
      <c r="L457" s="3">
        <f>VLOOKUP(B457,'Vta + Mov 80'!$A$3:$D$703,4,FALSE)</f>
        <v>0</v>
      </c>
      <c r="M457" s="7">
        <f>+AVERAGE(F457:K457)</f>
        <v>5.333333333333333</v>
      </c>
      <c r="N457" s="62">
        <f>+COUNTIF(F457:K457,"&gt;0")</f>
        <v>4</v>
      </c>
      <c r="O457" s="62" t="str">
        <f>+IF(N457&gt;=6,"A",IF(N457&gt;=5,"B",IF(N457&gt;=4,"C","F")))</f>
        <v>C</v>
      </c>
      <c r="P457" s="7">
        <v>0</v>
      </c>
      <c r="Q457" s="2">
        <v>0</v>
      </c>
      <c r="R457" s="2">
        <v>0</v>
      </c>
      <c r="S457" s="2">
        <v>0</v>
      </c>
      <c r="T457" s="2">
        <f>+IF(S457&gt;R457,S457,R457)</f>
        <v>0</v>
      </c>
      <c r="U457" s="2" t="e">
        <f>+((P457-T457)/#REF!)*30</f>
        <v>#REF!</v>
      </c>
      <c r="V457" s="2" t="e">
        <f>+((P457-T457+Q457)/#REF!)*30</f>
        <v>#REF!</v>
      </c>
      <c r="W457" s="2">
        <v>0</v>
      </c>
      <c r="X457" s="9"/>
      <c r="Y457" s="11">
        <f>+((P457-T457+Q457+X457)/M457)*30</f>
        <v>0</v>
      </c>
      <c r="Z457" s="5" t="e">
        <v>#N/A</v>
      </c>
      <c r="AA457" s="46"/>
      <c r="AB457" s="74">
        <f>VLOOKUP(B457,[2]Hoja1!$A$2:$C$9041,3,FALSE)</f>
        <v>39.869998931884801</v>
      </c>
      <c r="AC457" s="76" t="e">
        <f>VLOOKUP(B457,'[3]listado de producto'!$A$7:$F$7046,6,FALSE)</f>
        <v>#N/A</v>
      </c>
      <c r="AG457" s="58">
        <v>28.840000152587901</v>
      </c>
      <c r="AH457" s="48">
        <f>+P457*AG457</f>
        <v>0</v>
      </c>
      <c r="AI457" s="48" t="e">
        <f>+AG457*#REF!</f>
        <v>#REF!</v>
      </c>
      <c r="AK457" s="44" t="e">
        <f>+IF(OR(#REF!="A",#REF!="B",#REF!="C",O457="A",O457="B",O457="C"),_xlfn.CEILING.PRECISE(#REF!*0.5,Z457),"0")</f>
        <v>#REF!</v>
      </c>
      <c r="AL457" t="e">
        <f>+AK457*AG457</f>
        <v>#REF!</v>
      </c>
      <c r="AM457" s="51" t="e">
        <f>+IF(OR(#REF!="A",#REF!="B",#REF!="C",O457="A",O457="B",O457="C"),_xlfn.CEILING.PRECISE(#REF!*0.7,Z457),"0")</f>
        <v>#REF!</v>
      </c>
      <c r="AN457" s="48" t="e">
        <f>+AM457*AG457</f>
        <v>#REF!</v>
      </c>
      <c r="AO457" s="44" t="e">
        <f>+IF(OR(#REF!="A",#REF!="B",#REF!="C",O457="A",O457="B",O457="C"),_xlfn.CEILING.PRECISE(#REF!*1,Z457),"0")</f>
        <v>#REF!</v>
      </c>
      <c r="AP457" s="48" t="e">
        <f>+AO457*$AG457</f>
        <v>#REF!</v>
      </c>
      <c r="AQ457" s="48" t="e">
        <f>+IF(OR(#REF!="A",#REF!="B",#REF!="C",O457="A",O457="B",O457="C"),_xlfn.CEILING.PRECISE(#REF!*1.33,Z457),"0")</f>
        <v>#REF!</v>
      </c>
      <c r="AR457" s="48" t="e">
        <f>+AQ457*$AG457</f>
        <v>#REF!</v>
      </c>
      <c r="AS457" s="48" t="e">
        <f>+#REF!*AG457</f>
        <v>#REF!</v>
      </c>
      <c r="AU457" s="52" t="e">
        <f>+AT457*#REF!</f>
        <v>#REF!</v>
      </c>
      <c r="AV457" s="52">
        <f>+AT457*M457</f>
        <v>0</v>
      </c>
      <c r="AW457" t="b">
        <f>+P457&gt;=T457</f>
        <v>1</v>
      </c>
    </row>
    <row r="458" spans="1:52" ht="12.75" customHeight="1" x14ac:dyDescent="0.2">
      <c r="B458" s="79">
        <v>9010</v>
      </c>
      <c r="C458" s="1"/>
      <c r="D458" s="32" t="s">
        <v>727</v>
      </c>
      <c r="E458" s="47" t="str">
        <f>VLOOKUP(B458,[1]Análisis!$B$3:$F$2141,5,FALSE)</f>
        <v>Key</v>
      </c>
      <c r="F458" s="3">
        <v>5</v>
      </c>
      <c r="G458" s="3">
        <v>1</v>
      </c>
      <c r="H458" s="3">
        <v>2</v>
      </c>
      <c r="I458" s="3">
        <v>0</v>
      </c>
      <c r="J458" s="3">
        <f>VLOOKUP(B458,'Vta + Mov 80'!$A$3:$B$703,2,FALSE)</f>
        <v>0</v>
      </c>
      <c r="K458" s="3">
        <v>0</v>
      </c>
      <c r="L458" s="3">
        <f>VLOOKUP(B458,'Vta + Mov 80'!$A$3:$D$703,4,FALSE)</f>
        <v>0</v>
      </c>
      <c r="M458" s="7">
        <f>+AVERAGE(F458:K458)</f>
        <v>1.3333333333333333</v>
      </c>
      <c r="N458" s="62">
        <f>+COUNTIF(F458:K458,"&gt;0")</f>
        <v>3</v>
      </c>
      <c r="O458" s="62" t="str">
        <f>+IF(N458&gt;=6,"A",IF(N458&gt;=5,"B",IF(N458&gt;=4,"C","F")))</f>
        <v>F</v>
      </c>
      <c r="P458" s="7">
        <v>22</v>
      </c>
      <c r="Q458" s="2">
        <v>0</v>
      </c>
      <c r="R458" s="2">
        <v>0</v>
      </c>
      <c r="S458" s="2">
        <v>0</v>
      </c>
      <c r="T458" s="2">
        <f>+IF(S458&gt;R458,S458,R458)</f>
        <v>0</v>
      </c>
      <c r="U458" s="2" t="e">
        <f>+((P458-T458)/#REF!)*30</f>
        <v>#REF!</v>
      </c>
      <c r="V458" s="2" t="e">
        <f>+((P458-T458+Q458)/#REF!)*30</f>
        <v>#REF!</v>
      </c>
      <c r="W458" s="2">
        <v>0</v>
      </c>
      <c r="X458" s="9"/>
      <c r="Y458" s="11">
        <f>+((P458-T458+Q458+X458)/M458)*30</f>
        <v>495</v>
      </c>
      <c r="Z458" s="5">
        <v>1</v>
      </c>
      <c r="AA458" s="46"/>
      <c r="AB458" s="74">
        <f>VLOOKUP(B458,[2]Hoja1!$A$2:$C$9041,3,FALSE)</f>
        <v>206.98</v>
      </c>
      <c r="AC458" s="76">
        <f>VLOOKUP(B458,'[3]listado de producto'!$A$7:$F$7046,6,FALSE)</f>
        <v>8</v>
      </c>
      <c r="AG458" s="58">
        <v>44.36</v>
      </c>
      <c r="AH458" s="48">
        <f>+P458*AG458</f>
        <v>975.92</v>
      </c>
      <c r="AI458" s="48" t="e">
        <f>+AG458*#REF!</f>
        <v>#REF!</v>
      </c>
      <c r="AK458" s="44" t="e">
        <f>+IF(OR(#REF!="A",#REF!="B",#REF!="C",O458="A",O458="B",O458="C"),_xlfn.CEILING.PRECISE(#REF!*0.5,Z458),"0")</f>
        <v>#REF!</v>
      </c>
      <c r="AL458" t="e">
        <f>+AK458*AG458</f>
        <v>#REF!</v>
      </c>
      <c r="AM458" s="51" t="e">
        <f>+IF(OR(#REF!="A",#REF!="B",#REF!="C",O458="A",O458="B",O458="C"),_xlfn.CEILING.PRECISE(#REF!*0.7,Z458),"0")</f>
        <v>#REF!</v>
      </c>
      <c r="AN458" s="48" t="e">
        <f>+AM458*AG458</f>
        <v>#REF!</v>
      </c>
      <c r="AO458" s="44" t="e">
        <f>+IF(OR(#REF!="A",#REF!="B",#REF!="C",O458="A",O458="B",O458="C"),_xlfn.CEILING.PRECISE(#REF!*1,Z458),"0")</f>
        <v>#REF!</v>
      </c>
      <c r="AP458" s="48" t="e">
        <f>+AO458*$AG458</f>
        <v>#REF!</v>
      </c>
      <c r="AQ458" s="48" t="e">
        <f>+IF(OR(#REF!="A",#REF!="B",#REF!="C",O458="A",O458="B",O458="C"),_xlfn.CEILING.PRECISE(#REF!*1.33,Z458),"0")</f>
        <v>#REF!</v>
      </c>
      <c r="AR458" s="48" t="e">
        <f>+AQ458*$AG458</f>
        <v>#REF!</v>
      </c>
      <c r="AS458" s="48" t="e">
        <f>+#REF!*AG458</f>
        <v>#REF!</v>
      </c>
      <c r="AU458" s="52" t="e">
        <f>+AT458*#REF!</f>
        <v>#REF!</v>
      </c>
      <c r="AV458" s="52">
        <f>+AT458*M458</f>
        <v>0</v>
      </c>
      <c r="AW458" t="b">
        <f>+P458&gt;=T458</f>
        <v>1</v>
      </c>
      <c r="AX458" s="78">
        <f>X458*AB458</f>
        <v>0</v>
      </c>
    </row>
    <row r="459" spans="1:52" ht="12.75" customHeight="1" x14ac:dyDescent="0.2">
      <c r="A459" s="53" t="s">
        <v>672</v>
      </c>
      <c r="B459" s="79">
        <v>110812</v>
      </c>
      <c r="C459" s="1"/>
      <c r="D459" s="32" t="s">
        <v>447</v>
      </c>
      <c r="E459" s="47" t="s">
        <v>561</v>
      </c>
      <c r="F459" s="3">
        <v>2</v>
      </c>
      <c r="G459" s="3">
        <v>0</v>
      </c>
      <c r="H459" s="3">
        <v>10</v>
      </c>
      <c r="I459" s="3">
        <v>0</v>
      </c>
      <c r="J459" s="3">
        <f>VLOOKUP(B459,'Vta + Mov 80'!$A$3:$B$703,2,FALSE)</f>
        <v>0</v>
      </c>
      <c r="K459" s="3">
        <v>15</v>
      </c>
      <c r="L459" s="3">
        <f>VLOOKUP(B459,'Vta + Mov 80'!$A$3:$D$703,4,FALSE)</f>
        <v>0</v>
      </c>
      <c r="M459" s="7">
        <f>+AVERAGE(F459:K459)</f>
        <v>4.5</v>
      </c>
      <c r="N459" s="62">
        <f>+COUNTIF(F459:K459,"&gt;0")</f>
        <v>3</v>
      </c>
      <c r="O459" s="62" t="str">
        <f>+IF(N459&gt;=6,"A",IF(N459&gt;=5,"B",IF(N459&gt;=4,"C","F")))</f>
        <v>F</v>
      </c>
      <c r="P459" s="7">
        <v>75</v>
      </c>
      <c r="Q459" s="2">
        <v>0</v>
      </c>
      <c r="R459" s="2">
        <v>0</v>
      </c>
      <c r="S459" s="2">
        <v>0</v>
      </c>
      <c r="T459" s="2">
        <f>+IF(S459&gt;R459,S459,R459)</f>
        <v>0</v>
      </c>
      <c r="U459" s="2" t="e">
        <f>+((P459-T459)/#REF!)*30</f>
        <v>#REF!</v>
      </c>
      <c r="V459" s="2" t="e">
        <f>+((P459-T459+Q459)/#REF!)*30</f>
        <v>#REF!</v>
      </c>
      <c r="W459" s="2">
        <v>0</v>
      </c>
      <c r="X459" s="9"/>
      <c r="Y459" s="11">
        <f>+((P459-T459+Q459+X459)/M459)*30</f>
        <v>500.00000000000006</v>
      </c>
      <c r="Z459" s="5" t="e">
        <v>#N/A</v>
      </c>
      <c r="AA459" s="83"/>
      <c r="AB459" s="74">
        <f>VLOOKUP(B459,[2]Hoja1!$A$2:$C$9041,3,FALSE)</f>
        <v>0.89999997615814198</v>
      </c>
      <c r="AC459" s="76" t="e">
        <f>VLOOKUP(B459,'[3]listado de producto'!$A$7:$F$7046,6,FALSE)</f>
        <v>#N/A</v>
      </c>
      <c r="AG459" s="58">
        <v>64.180000000000007</v>
      </c>
      <c r="AH459" s="48">
        <f>+P459*AG459</f>
        <v>4813.5000000000009</v>
      </c>
      <c r="AI459" s="48" t="e">
        <f>+AG459*#REF!</f>
        <v>#REF!</v>
      </c>
      <c r="AK459" s="44" t="e">
        <f>+IF(OR(#REF!="A",#REF!="B",#REF!="C",O459="A",O459="B",O459="C"),_xlfn.CEILING.PRECISE(#REF!*0.5,Z459),"0")</f>
        <v>#REF!</v>
      </c>
      <c r="AL459" t="e">
        <f>+AK459*AG459</f>
        <v>#REF!</v>
      </c>
      <c r="AM459" s="51" t="e">
        <f>+IF(OR(#REF!="A",#REF!="B",#REF!="C",O459="A",O459="B",O459="C"),_xlfn.CEILING.PRECISE(#REF!*0.7,Z459),"0")</f>
        <v>#REF!</v>
      </c>
      <c r="AN459" s="48" t="e">
        <f>+AM459*AG459</f>
        <v>#REF!</v>
      </c>
      <c r="AO459" s="44" t="e">
        <f>+IF(OR(#REF!="A",#REF!="B",#REF!="C",O459="A",O459="B",O459="C"),_xlfn.CEILING.PRECISE(#REF!*1,Z459),"0")</f>
        <v>#REF!</v>
      </c>
      <c r="AP459" s="48" t="e">
        <f>+AO459*$AG459</f>
        <v>#REF!</v>
      </c>
      <c r="AQ459" s="48" t="e">
        <f>+IF(OR(#REF!="A",#REF!="B",#REF!="C",O459="A",O459="B",O459="C"),_xlfn.CEILING.PRECISE(#REF!*1.33,Z459),"0")</f>
        <v>#REF!</v>
      </c>
      <c r="AR459" s="48" t="e">
        <f>+AQ459*$AG459</f>
        <v>#REF!</v>
      </c>
      <c r="AS459" s="48" t="e">
        <f>+#REF!*AG459</f>
        <v>#REF!</v>
      </c>
      <c r="AT459" s="58">
        <v>4.4000000000000004</v>
      </c>
      <c r="AU459" s="52" t="e">
        <f>+AT459*#REF!</f>
        <v>#REF!</v>
      </c>
      <c r="AV459" s="52">
        <f>+AT459*M459</f>
        <v>19.8</v>
      </c>
      <c r="AW459" t="b">
        <f>+P459&gt;=T459</f>
        <v>1</v>
      </c>
      <c r="AX459" s="78">
        <f>X459*AB459</f>
        <v>0</v>
      </c>
    </row>
    <row r="460" spans="1:52" ht="12.75" customHeight="1" x14ac:dyDescent="0.2">
      <c r="A460" s="53" t="s">
        <v>686</v>
      </c>
      <c r="B460" s="79">
        <v>1784</v>
      </c>
      <c r="C460" s="1"/>
      <c r="D460" s="32" t="s">
        <v>119</v>
      </c>
      <c r="E460" s="47" t="str">
        <f>VLOOKUP(B460,[1]Análisis!$B$3:$F$2141,5,FALSE)</f>
        <v>Key</v>
      </c>
      <c r="F460" s="3">
        <v>2</v>
      </c>
      <c r="G460" s="3">
        <v>0</v>
      </c>
      <c r="H460" s="3">
        <v>0</v>
      </c>
      <c r="I460" s="3">
        <v>3</v>
      </c>
      <c r="J460" s="3">
        <f>VLOOKUP(B460,'Vta + Mov 80'!$A$3:$B$703,2,FALSE)</f>
        <v>4</v>
      </c>
      <c r="K460" s="3">
        <v>1</v>
      </c>
      <c r="L460" s="3">
        <f>VLOOKUP(B460,'Vta + Mov 80'!$A$3:$D$703,4,FALSE)</f>
        <v>0</v>
      </c>
      <c r="M460" s="7">
        <f>+AVERAGE(F460:K460)</f>
        <v>1.6666666666666667</v>
      </c>
      <c r="N460" s="62">
        <f>+COUNTIF(F460:K460,"&gt;0")</f>
        <v>4</v>
      </c>
      <c r="O460" s="62" t="str">
        <f>+IF(N460&gt;=6,"A",IF(N460&gt;=5,"B",IF(N460&gt;=4,"C","F")))</f>
        <v>C</v>
      </c>
      <c r="P460" s="7">
        <v>3</v>
      </c>
      <c r="Q460" s="2">
        <v>1</v>
      </c>
      <c r="R460" s="2">
        <v>0</v>
      </c>
      <c r="S460" s="2">
        <v>0</v>
      </c>
      <c r="T460" s="2">
        <f>+IF(S460&gt;R460,S460,R460)</f>
        <v>0</v>
      </c>
      <c r="U460" s="2" t="e">
        <f>+((P460-T460)/#REF!)*30</f>
        <v>#REF!</v>
      </c>
      <c r="V460" s="2" t="e">
        <f>+((P460-T460+Q460)/#REF!)*30</f>
        <v>#REF!</v>
      </c>
      <c r="W460" s="2">
        <v>0</v>
      </c>
      <c r="X460" s="14"/>
      <c r="Y460" s="11">
        <f>+((P460-T460+Q460+X460)/M460)*30</f>
        <v>72</v>
      </c>
      <c r="Z460" s="5">
        <v>1</v>
      </c>
      <c r="AA460" s="83"/>
      <c r="AB460" s="74">
        <f>VLOOKUP(B460,[2]Hoja1!$A$2:$C$9041,3,FALSE)</f>
        <v>1525.72</v>
      </c>
      <c r="AC460" s="76">
        <f>VLOOKUP(B460,'[3]listado de producto'!$A$7:$F$7046,6,FALSE)</f>
        <v>8</v>
      </c>
      <c r="AE460" t="s">
        <v>569</v>
      </c>
      <c r="AG460" s="58">
        <v>16.55</v>
      </c>
      <c r="AH460" s="48">
        <f>+P460*AG460</f>
        <v>49.650000000000006</v>
      </c>
      <c r="AI460" s="48" t="e">
        <f>+AG460*#REF!</f>
        <v>#REF!</v>
      </c>
      <c r="AK460" s="44" t="e">
        <f>+IF(OR(#REF!="A",#REF!="B",#REF!="C",O460="A",O460="B",O460="C"),_xlfn.CEILING.PRECISE(#REF!*0.5,Z460),"0")</f>
        <v>#REF!</v>
      </c>
      <c r="AL460" t="e">
        <f>+AK460*AG460</f>
        <v>#REF!</v>
      </c>
      <c r="AM460" s="51" t="e">
        <f>+IF(OR(#REF!="A",#REF!="B",#REF!="C",O460="A",O460="B",O460="C"),_xlfn.CEILING.PRECISE(#REF!*0.7,Z460),"0")</f>
        <v>#REF!</v>
      </c>
      <c r="AN460" s="48" t="e">
        <f>+AM460*AG460</f>
        <v>#REF!</v>
      </c>
      <c r="AO460" s="44" t="e">
        <f>+IF(OR(#REF!="A",#REF!="B",#REF!="C",O460="A",O460="B",O460="C"),_xlfn.CEILING.PRECISE(#REF!*1,Z460),"0")</f>
        <v>#REF!</v>
      </c>
      <c r="AP460" s="48" t="e">
        <f>+AO460*$AG460</f>
        <v>#REF!</v>
      </c>
      <c r="AQ460" s="48" t="e">
        <f>+IF(OR(#REF!="A",#REF!="B",#REF!="C",O460="A",O460="B",O460="C"),_xlfn.CEILING.PRECISE(#REF!*1.33,Z460),"0")</f>
        <v>#REF!</v>
      </c>
      <c r="AR460" s="48" t="e">
        <f>+AQ460*$AG460</f>
        <v>#REF!</v>
      </c>
      <c r="AS460" s="48" t="e">
        <f>+#REF!*AG460</f>
        <v>#REF!</v>
      </c>
      <c r="AU460" s="52" t="e">
        <f>+AT460*#REF!</f>
        <v>#REF!</v>
      </c>
      <c r="AV460" s="52">
        <f>+AT460*M460</f>
        <v>0</v>
      </c>
      <c r="AW460" t="b">
        <f>+P460&gt;=T460</f>
        <v>1</v>
      </c>
      <c r="AX460" s="78">
        <f>X460*AB460</f>
        <v>0</v>
      </c>
      <c r="AZ460" s="78"/>
    </row>
    <row r="461" spans="1:52" ht="12.75" customHeight="1" x14ac:dyDescent="0.2">
      <c r="B461" s="79">
        <v>9006</v>
      </c>
      <c r="C461" s="1"/>
      <c r="D461" s="32" t="s">
        <v>361</v>
      </c>
      <c r="E461" s="47" t="str">
        <f>VLOOKUP(B461,[1]Análisis!$B$3:$F$2141,5,FALSE)</f>
        <v>Key</v>
      </c>
      <c r="F461" s="3">
        <v>0</v>
      </c>
      <c r="G461" s="3">
        <v>0</v>
      </c>
      <c r="H461" s="3">
        <v>2</v>
      </c>
      <c r="I461" s="3">
        <v>5</v>
      </c>
      <c r="J461" s="3">
        <f>VLOOKUP(B461,'Vta + Mov 80'!$A$3:$B$703,2,FALSE)</f>
        <v>0</v>
      </c>
      <c r="K461" s="3">
        <v>8</v>
      </c>
      <c r="L461" s="3">
        <f>VLOOKUP(B461,'Vta + Mov 80'!$A$3:$D$703,4,FALSE)</f>
        <v>0</v>
      </c>
      <c r="M461" s="7">
        <f>+AVERAGE(F461:K461)</f>
        <v>2.5</v>
      </c>
      <c r="N461" s="62">
        <f>+COUNTIF(F461:K461,"&gt;0")</f>
        <v>3</v>
      </c>
      <c r="O461" s="62" t="str">
        <f>+IF(N461&gt;=6,"A",IF(N461&gt;=5,"B",IF(N461&gt;=4,"C","F")))</f>
        <v>F</v>
      </c>
      <c r="P461" s="7">
        <v>44</v>
      </c>
      <c r="Q461" s="2">
        <v>0</v>
      </c>
      <c r="R461" s="2">
        <v>0</v>
      </c>
      <c r="S461" s="2">
        <v>0</v>
      </c>
      <c r="T461" s="2">
        <f>+IF(S461&gt;R461,S461,R461)</f>
        <v>0</v>
      </c>
      <c r="U461" s="2" t="e">
        <f>+((P461-T461)/#REF!)*30</f>
        <v>#REF!</v>
      </c>
      <c r="V461" s="2" t="e">
        <f>+((P461-T461+Q461)/#REF!)*30</f>
        <v>#REF!</v>
      </c>
      <c r="W461" s="2">
        <v>0</v>
      </c>
      <c r="X461" s="9"/>
      <c r="Y461" s="11">
        <f>+((P461-T461+Q461+X461)/M461)*30</f>
        <v>528</v>
      </c>
      <c r="Z461" s="5">
        <v>10</v>
      </c>
      <c r="AA461" s="46"/>
      <c r="AB461" s="74">
        <f>VLOOKUP(B461,[2]Hoja1!$A$2:$C$9041,3,FALSE)</f>
        <v>31.21</v>
      </c>
      <c r="AC461" s="76">
        <f>VLOOKUP(B461,'[3]listado de producto'!$A$7:$F$7046,6,FALSE)</f>
        <v>8</v>
      </c>
      <c r="AG461" s="58">
        <v>1237.92004394531</v>
      </c>
      <c r="AH461" s="48">
        <f>+P461*AG461</f>
        <v>54468.481933593641</v>
      </c>
      <c r="AI461" s="48" t="e">
        <f>+AG461*#REF!</f>
        <v>#REF!</v>
      </c>
      <c r="AK461" s="44" t="e">
        <f>+IF(OR(#REF!="A",#REF!="B",#REF!="C",O461="A",O461="B",O461="C"),_xlfn.CEILING.PRECISE(#REF!*0.5,Z461),"0")</f>
        <v>#REF!</v>
      </c>
      <c r="AL461" t="e">
        <f>+AK461*AG461</f>
        <v>#REF!</v>
      </c>
      <c r="AM461" s="51" t="e">
        <f>+IF(OR(#REF!="A",#REF!="B",#REF!="C",O461="A",O461="B",O461="C"),_xlfn.CEILING.PRECISE(#REF!*0.7,Z461),"0")</f>
        <v>#REF!</v>
      </c>
      <c r="AN461" s="48" t="e">
        <f>+AM461*AG461</f>
        <v>#REF!</v>
      </c>
      <c r="AO461" s="44" t="e">
        <f>+IF(OR(#REF!="A",#REF!="B",#REF!="C",O461="A",O461="B",O461="C"),_xlfn.CEILING.PRECISE(#REF!*1,Z461),"0")</f>
        <v>#REF!</v>
      </c>
      <c r="AP461" s="48" t="e">
        <f>+AO461*$AG461</f>
        <v>#REF!</v>
      </c>
      <c r="AQ461" s="48" t="e">
        <f>+IF(OR(#REF!="A",#REF!="B",#REF!="C",O461="A",O461="B",O461="C"),_xlfn.CEILING.PRECISE(#REF!*1.33,Z461),"0")</f>
        <v>#REF!</v>
      </c>
      <c r="AR461" s="48" t="e">
        <f>+AQ461*$AG461</f>
        <v>#REF!</v>
      </c>
      <c r="AS461" s="48" t="e">
        <f>+#REF!*AG461</f>
        <v>#REF!</v>
      </c>
      <c r="AU461" s="52" t="e">
        <f>+AT461*#REF!</f>
        <v>#REF!</v>
      </c>
      <c r="AV461" s="52">
        <f>+AT461*M461</f>
        <v>0</v>
      </c>
      <c r="AW461" t="b">
        <f>+P461&gt;=T461</f>
        <v>1</v>
      </c>
    </row>
    <row r="462" spans="1:52" ht="12.75" customHeight="1" x14ac:dyDescent="0.2">
      <c r="B462" s="79">
        <v>111701</v>
      </c>
      <c r="C462" s="1"/>
      <c r="D462" s="32" t="s">
        <v>658</v>
      </c>
      <c r="E462" s="47" t="s">
        <v>561</v>
      </c>
      <c r="F462" s="3">
        <v>7</v>
      </c>
      <c r="G462" s="3">
        <v>8</v>
      </c>
      <c r="H462" s="3">
        <v>9</v>
      </c>
      <c r="I462" s="3">
        <v>10</v>
      </c>
      <c r="J462" s="3">
        <f>VLOOKUP(B462,'Vta + Mov 80'!$A$3:$B$703,2,FALSE)</f>
        <v>0</v>
      </c>
      <c r="K462" s="3">
        <v>0</v>
      </c>
      <c r="L462" s="3">
        <f>VLOOKUP(B462,'Vta + Mov 80'!$A$3:$D$703,4,FALSE)</f>
        <v>0</v>
      </c>
      <c r="M462" s="7">
        <f>+AVERAGE(F462:K462)</f>
        <v>5.666666666666667</v>
      </c>
      <c r="N462" s="62">
        <f>+COUNTIF(F462:K462,"&gt;0")</f>
        <v>4</v>
      </c>
      <c r="O462" s="62" t="str">
        <f>+IF(N462&gt;=6,"A",IF(N462&gt;=5,"B",IF(N462&gt;=4,"C","F")))</f>
        <v>C</v>
      </c>
      <c r="P462" s="7">
        <v>0</v>
      </c>
      <c r="Q462" s="2">
        <v>0</v>
      </c>
      <c r="R462" s="2">
        <v>0</v>
      </c>
      <c r="S462" s="2">
        <v>0</v>
      </c>
      <c r="T462" s="2">
        <f>+IF(S462&gt;R462,S462,R462)</f>
        <v>0</v>
      </c>
      <c r="U462" s="2" t="e">
        <f>+((P462-T462)/#REF!)*30</f>
        <v>#REF!</v>
      </c>
      <c r="V462" s="2" t="e">
        <f>+((P462-T462+Q462)/#REF!)*30</f>
        <v>#REF!</v>
      </c>
      <c r="W462" s="2">
        <v>0</v>
      </c>
      <c r="X462" s="9"/>
      <c r="Y462" s="11">
        <f>+((P462-T462+Q462+X462)/M462)*30</f>
        <v>0</v>
      </c>
      <c r="Z462" s="5" t="e">
        <v>#N/A</v>
      </c>
      <c r="AA462" s="46"/>
      <c r="AB462" s="74">
        <f>VLOOKUP(B462,[2]Hoja1!$A$2:$C$9041,3,FALSE)</f>
        <v>12.5</v>
      </c>
      <c r="AC462" s="76" t="e">
        <f>VLOOKUP(B462,'[3]listado de producto'!$A$7:$F$7046,6,FALSE)</f>
        <v>#N/A</v>
      </c>
      <c r="AG462" s="58">
        <v>4.8000001907348597</v>
      </c>
      <c r="AH462" s="48">
        <f>+P462*AG462</f>
        <v>0</v>
      </c>
      <c r="AI462" s="48" t="e">
        <f>+AG462*#REF!</f>
        <v>#REF!</v>
      </c>
      <c r="AK462" s="44" t="e">
        <f>+IF(OR(#REF!="A",#REF!="B",#REF!="C",O462="A",O462="B",O462="C"),_xlfn.CEILING.PRECISE(#REF!*0.5,Z462),"0")</f>
        <v>#REF!</v>
      </c>
      <c r="AL462" t="e">
        <f>+AK462*AG462</f>
        <v>#REF!</v>
      </c>
      <c r="AM462" s="51" t="e">
        <f>+IF(OR(#REF!="A",#REF!="B",#REF!="C",O462="A",O462="B",O462="C"),_xlfn.CEILING.PRECISE(#REF!*0.7,Z462),"0")</f>
        <v>#REF!</v>
      </c>
      <c r="AN462" s="48" t="e">
        <f>+AM462*AG462</f>
        <v>#REF!</v>
      </c>
      <c r="AO462" s="44" t="e">
        <f>+IF(OR(#REF!="A",#REF!="B",#REF!="C",O462="A",O462="B",O462="C"),_xlfn.CEILING.PRECISE(#REF!*1,Z462),"0")</f>
        <v>#REF!</v>
      </c>
      <c r="AP462" s="48" t="e">
        <f>+AO462*$AG462</f>
        <v>#REF!</v>
      </c>
      <c r="AQ462" s="48" t="e">
        <f>+IF(OR(#REF!="A",#REF!="B",#REF!="C",O462="A",O462="B",O462="C"),_xlfn.CEILING.PRECISE(#REF!*1.33,Z462),"0")</f>
        <v>#REF!</v>
      </c>
      <c r="AR462" s="48" t="e">
        <f>+AQ462*$AG462</f>
        <v>#REF!</v>
      </c>
      <c r="AS462" s="48" t="e">
        <f>+#REF!*AG462</f>
        <v>#REF!</v>
      </c>
      <c r="AU462" s="52" t="e">
        <f>+AT462*#REF!</f>
        <v>#REF!</v>
      </c>
      <c r="AV462" s="52">
        <f>+AT462*M462</f>
        <v>0</v>
      </c>
      <c r="AW462" t="b">
        <f>+P462&gt;=T462</f>
        <v>1</v>
      </c>
    </row>
    <row r="463" spans="1:52" ht="12.75" customHeight="1" x14ac:dyDescent="0.2">
      <c r="B463" s="79">
        <v>111703</v>
      </c>
      <c r="C463" s="1"/>
      <c r="D463" s="32" t="s">
        <v>487</v>
      </c>
      <c r="E463" s="47" t="s">
        <v>561</v>
      </c>
      <c r="F463" s="3">
        <v>59</v>
      </c>
      <c r="G463" s="3">
        <v>273</v>
      </c>
      <c r="H463" s="3">
        <v>195</v>
      </c>
      <c r="I463" s="3">
        <v>220</v>
      </c>
      <c r="J463" s="3">
        <f>VLOOKUP(B463,'Vta + Mov 80'!$A$3:$B$703,2,FALSE)</f>
        <v>223</v>
      </c>
      <c r="K463" s="3">
        <v>300</v>
      </c>
      <c r="L463" s="3">
        <f>VLOOKUP(B463,'Vta + Mov 80'!$A$3:$D$703,4,FALSE)</f>
        <v>0</v>
      </c>
      <c r="M463" s="7">
        <f>+AVERAGE(F463:K463)</f>
        <v>211.66666666666666</v>
      </c>
      <c r="N463" s="62">
        <f>+COUNTIF(F463:K463,"&gt;0")</f>
        <v>6</v>
      </c>
      <c r="O463" s="62" t="str">
        <f>+IF(N463&gt;=6,"A",IF(N463&gt;=5,"B",IF(N463&gt;=4,"C","F")))</f>
        <v>A</v>
      </c>
      <c r="P463" s="7">
        <v>37</v>
      </c>
      <c r="Q463" s="2">
        <v>0</v>
      </c>
      <c r="R463" s="2">
        <v>37</v>
      </c>
      <c r="S463" s="2">
        <v>80</v>
      </c>
      <c r="T463" s="2">
        <f>+IF(S463&gt;R463,S463,R463)</f>
        <v>80</v>
      </c>
      <c r="U463" s="2" t="e">
        <f>+((P463-T463)/#REF!)*30</f>
        <v>#REF!</v>
      </c>
      <c r="V463" s="2" t="e">
        <f>+((P463-T463+Q463)/#REF!)*30</f>
        <v>#REF!</v>
      </c>
      <c r="W463" s="2">
        <v>-43</v>
      </c>
      <c r="X463" s="9"/>
      <c r="Y463" s="11">
        <f>+((P463-T463+Q463+X463)/M463)*30</f>
        <v>-6.0944881889763787</v>
      </c>
      <c r="Z463" s="5" t="e">
        <v>#N/A</v>
      </c>
      <c r="AA463" s="46"/>
      <c r="AB463" s="74">
        <f>VLOOKUP(B463,[2]Hoja1!$A$2:$C$9041,3,FALSE)</f>
        <v>25.149999618530298</v>
      </c>
      <c r="AC463" s="76" t="e">
        <f>VLOOKUP(B463,'[3]listado de producto'!$A$7:$F$7046,6,FALSE)</f>
        <v>#N/A</v>
      </c>
      <c r="AG463" s="58">
        <v>26.2299995422363</v>
      </c>
      <c r="AH463" s="48">
        <f>+P463*AG463</f>
        <v>970.50998306274312</v>
      </c>
      <c r="AI463" s="48" t="e">
        <f>+AG463*#REF!</f>
        <v>#REF!</v>
      </c>
      <c r="AK463" s="44" t="e">
        <f>+IF(OR(#REF!="A",#REF!="B",#REF!="C",O463="A",O463="B",O463="C"),_xlfn.CEILING.PRECISE(#REF!*0.5,Z463),"0")</f>
        <v>#REF!</v>
      </c>
      <c r="AL463" t="e">
        <f>+AK463*AG463</f>
        <v>#REF!</v>
      </c>
      <c r="AM463" s="51" t="e">
        <f>+IF(OR(#REF!="A",#REF!="B",#REF!="C",O463="A",O463="B",O463="C"),_xlfn.CEILING.PRECISE(#REF!*0.7,Z463),"0")</f>
        <v>#REF!</v>
      </c>
      <c r="AN463" s="48" t="e">
        <f>+AM463*AG463</f>
        <v>#REF!</v>
      </c>
      <c r="AO463" s="44" t="e">
        <f>+IF(OR(#REF!="A",#REF!="B",#REF!="C",O463="A",O463="B",O463="C"),_xlfn.CEILING.PRECISE(#REF!*1,Z463),"0")</f>
        <v>#REF!</v>
      </c>
      <c r="AP463" s="48" t="e">
        <f>+AO463*$AG463</f>
        <v>#REF!</v>
      </c>
      <c r="AQ463" s="48" t="e">
        <f>+IF(OR(#REF!="A",#REF!="B",#REF!="C",O463="A",O463="B",O463="C"),_xlfn.CEILING.PRECISE(#REF!*1.33,Z463),"0")</f>
        <v>#REF!</v>
      </c>
      <c r="AR463" s="48" t="e">
        <f>+AQ463*$AG463</f>
        <v>#REF!</v>
      </c>
      <c r="AS463" s="48" t="e">
        <f>+#REF!*AG463</f>
        <v>#REF!</v>
      </c>
      <c r="AU463" s="52" t="e">
        <f>+AT463*#REF!</f>
        <v>#REF!</v>
      </c>
      <c r="AV463" s="52">
        <f>+AT463*M463</f>
        <v>0</v>
      </c>
      <c r="AW463" t="b">
        <f>+P463&gt;=T463</f>
        <v>0</v>
      </c>
    </row>
    <row r="464" spans="1:52" ht="12.75" customHeight="1" x14ac:dyDescent="0.2">
      <c r="B464" s="79">
        <v>111716</v>
      </c>
      <c r="C464" s="1"/>
      <c r="D464" s="32" t="s">
        <v>488</v>
      </c>
      <c r="E464" s="47" t="s">
        <v>561</v>
      </c>
      <c r="F464" s="3">
        <v>1</v>
      </c>
      <c r="G464" s="3">
        <v>2</v>
      </c>
      <c r="H464" s="3">
        <v>6</v>
      </c>
      <c r="I464" s="3">
        <v>2</v>
      </c>
      <c r="J464" s="3">
        <f>VLOOKUP(B464,'Vta + Mov 80'!$A$3:$B$703,2,FALSE)</f>
        <v>1</v>
      </c>
      <c r="K464" s="3">
        <v>0</v>
      </c>
      <c r="L464" s="3">
        <f>VLOOKUP(B464,'Vta + Mov 80'!$A$3:$D$703,4,FALSE)</f>
        <v>1</v>
      </c>
      <c r="M464" s="7">
        <f>+AVERAGE(F464:K464)</f>
        <v>2</v>
      </c>
      <c r="N464" s="62">
        <f>+COUNTIF(F464:K464,"&gt;0")</f>
        <v>5</v>
      </c>
      <c r="O464" s="62" t="str">
        <f>+IF(N464&gt;=6,"A",IF(N464&gt;=5,"B",IF(N464&gt;=4,"C","F")))</f>
        <v>B</v>
      </c>
      <c r="P464" s="7">
        <v>0</v>
      </c>
      <c r="Q464" s="2">
        <v>0</v>
      </c>
      <c r="R464" s="2">
        <v>0</v>
      </c>
      <c r="S464" s="2">
        <v>0</v>
      </c>
      <c r="T464" s="2">
        <f>+IF(S464&gt;R464,S464,R464)</f>
        <v>0</v>
      </c>
      <c r="U464" s="2" t="e">
        <f>+((P464-T464)/#REF!)*30</f>
        <v>#REF!</v>
      </c>
      <c r="V464" s="2" t="e">
        <f>+((P464-T464+Q464)/#REF!)*30</f>
        <v>#REF!</v>
      </c>
      <c r="W464" s="2">
        <v>0</v>
      </c>
      <c r="X464" s="9"/>
      <c r="Y464" s="11">
        <f>+((P464-T464+Q464+X464)/M464)*30</f>
        <v>0</v>
      </c>
      <c r="Z464" s="5" t="e">
        <v>#N/A</v>
      </c>
      <c r="AA464" s="46"/>
      <c r="AB464" s="74">
        <f>VLOOKUP(B464,[2]Hoja1!$A$2:$C$9041,3,FALSE)</f>
        <v>180</v>
      </c>
      <c r="AC464" s="76" t="e">
        <f>VLOOKUP(B464,'[3]listado de producto'!$A$7:$F$7046,6,FALSE)</f>
        <v>#N/A</v>
      </c>
      <c r="AG464" s="58">
        <v>237.86999511718801</v>
      </c>
      <c r="AH464" s="48">
        <f>+P464*AG464</f>
        <v>0</v>
      </c>
      <c r="AI464" s="48" t="e">
        <f>+AG464*#REF!</f>
        <v>#REF!</v>
      </c>
      <c r="AK464" s="44" t="e">
        <f>+IF(OR(#REF!="A",#REF!="B",#REF!="C",O464="A",O464="B",O464="C"),_xlfn.CEILING.PRECISE(#REF!*0.5,Z464),"0")</f>
        <v>#REF!</v>
      </c>
      <c r="AL464" t="e">
        <f>+AK464*AG464</f>
        <v>#REF!</v>
      </c>
      <c r="AM464" s="51" t="e">
        <f>+IF(OR(#REF!="A",#REF!="B",#REF!="C",O464="A",O464="B",O464="C"),_xlfn.CEILING.PRECISE(#REF!*0.7,Z464),"0")</f>
        <v>#REF!</v>
      </c>
      <c r="AN464" s="48" t="e">
        <f>+AM464*AG464</f>
        <v>#REF!</v>
      </c>
      <c r="AO464" s="44" t="e">
        <f>+IF(OR(#REF!="A",#REF!="B",#REF!="C",O464="A",O464="B",O464="C"),_xlfn.CEILING.PRECISE(#REF!*1,Z464),"0")</f>
        <v>#REF!</v>
      </c>
      <c r="AP464" s="48" t="e">
        <f>+AO464*$AG464</f>
        <v>#REF!</v>
      </c>
      <c r="AQ464" s="48" t="e">
        <f>+IF(OR(#REF!="A",#REF!="B",#REF!="C",O464="A",O464="B",O464="C"),_xlfn.CEILING.PRECISE(#REF!*1.33,Z464),"0")</f>
        <v>#REF!</v>
      </c>
      <c r="AR464" s="48" t="e">
        <f>+AQ464*$AG464</f>
        <v>#REF!</v>
      </c>
      <c r="AS464" s="48" t="e">
        <f>+#REF!*AG464</f>
        <v>#REF!</v>
      </c>
      <c r="AU464" s="52" t="e">
        <f>+AT464*#REF!</f>
        <v>#REF!</v>
      </c>
      <c r="AV464" s="52">
        <f>+AT464*M464</f>
        <v>0</v>
      </c>
      <c r="AW464" t="b">
        <f>+P464&gt;=T464</f>
        <v>1</v>
      </c>
    </row>
    <row r="465" spans="1:52" ht="12.75" customHeight="1" x14ac:dyDescent="0.2">
      <c r="B465" s="79">
        <v>2044</v>
      </c>
      <c r="C465" s="1"/>
      <c r="D465" s="32" t="s">
        <v>139</v>
      </c>
      <c r="E465" s="47" t="str">
        <f>VLOOKUP(B465,[1]Análisis!$B$3:$F$2141,5,FALSE)</f>
        <v>Key</v>
      </c>
      <c r="F465" s="3">
        <v>0</v>
      </c>
      <c r="G465" s="3">
        <v>0</v>
      </c>
      <c r="H465" s="3">
        <v>0</v>
      </c>
      <c r="I465" s="3">
        <v>0</v>
      </c>
      <c r="J465" s="3">
        <f>VLOOKUP(B465,'Vta + Mov 80'!$A$3:$B$703,2,FALSE)</f>
        <v>0</v>
      </c>
      <c r="K465" s="3">
        <v>1</v>
      </c>
      <c r="L465" s="3">
        <f>VLOOKUP(B465,'Vta + Mov 80'!$A$3:$D$703,4,FALSE)</f>
        <v>0</v>
      </c>
      <c r="M465" s="7">
        <f>+AVERAGE(F465:K465)</f>
        <v>0.16666666666666666</v>
      </c>
      <c r="N465" s="62">
        <f>+COUNTIF(F465:K465,"&gt;0")</f>
        <v>1</v>
      </c>
      <c r="O465" s="62" t="str">
        <f>+IF(N465&gt;=6,"A",IF(N465&gt;=5,"B",IF(N465&gt;=4,"C","F")))</f>
        <v>F</v>
      </c>
      <c r="P465" s="7">
        <v>3</v>
      </c>
      <c r="Q465" s="2">
        <v>0</v>
      </c>
      <c r="R465" s="2">
        <v>0</v>
      </c>
      <c r="S465" s="2">
        <v>0</v>
      </c>
      <c r="T465" s="2">
        <f>+IF(S465&gt;R465,S465,R465)</f>
        <v>0</v>
      </c>
      <c r="U465" s="2" t="e">
        <f>+((P465-T465)/#REF!)*30</f>
        <v>#REF!</v>
      </c>
      <c r="V465" s="2" t="e">
        <f>+((P465-T465+Q465)/#REF!)*30</f>
        <v>#REF!</v>
      </c>
      <c r="W465" s="2">
        <v>0</v>
      </c>
      <c r="X465" s="9"/>
      <c r="Y465" s="11">
        <f>+((P465-T465+Q465+X465)/M465)*30</f>
        <v>540</v>
      </c>
      <c r="Z465" s="5">
        <v>1</v>
      </c>
      <c r="AA465" s="46"/>
      <c r="AB465" s="74">
        <f>VLOOKUP(B465,[2]Hoja1!$A$2:$C$9041,3,FALSE)</f>
        <v>431.67</v>
      </c>
      <c r="AC465" s="76">
        <f>VLOOKUP(B465,'[3]listado de producto'!$A$7:$F$7046,6,FALSE)</f>
        <v>8</v>
      </c>
      <c r="AG465" s="58">
        <v>126.03</v>
      </c>
      <c r="AH465" s="48">
        <f>+P465*AG465</f>
        <v>378.09000000000003</v>
      </c>
      <c r="AI465" s="48" t="e">
        <f>+AG465*#REF!</f>
        <v>#REF!</v>
      </c>
      <c r="AK465" s="44" t="e">
        <f>+IF(OR(#REF!="A",#REF!="B",#REF!="C",O465="A",O465="B",O465="C"),_xlfn.CEILING.PRECISE(#REF!*0.5,Z465),"0")</f>
        <v>#REF!</v>
      </c>
      <c r="AL465" t="e">
        <f>+AK465*AG465</f>
        <v>#REF!</v>
      </c>
      <c r="AM465" s="51" t="e">
        <f>+IF(OR(#REF!="A",#REF!="B",#REF!="C",O465="A",O465="B",O465="C"),_xlfn.CEILING.PRECISE(#REF!*0.7,Z465),"0")</f>
        <v>#REF!</v>
      </c>
      <c r="AN465" s="48" t="e">
        <f>+AM465*AG465</f>
        <v>#REF!</v>
      </c>
      <c r="AO465" s="44" t="e">
        <f>+IF(OR(#REF!="A",#REF!="B",#REF!="C",O465="A",O465="B",O465="C"),_xlfn.CEILING.PRECISE(#REF!*1,Z465),"0")</f>
        <v>#REF!</v>
      </c>
      <c r="AP465" s="48" t="e">
        <f>+AO465*$AG465</f>
        <v>#REF!</v>
      </c>
      <c r="AQ465" s="48" t="e">
        <f>+IF(OR(#REF!="A",#REF!="B",#REF!="C",O465="A",O465="B",O465="C"),_xlfn.CEILING.PRECISE(#REF!*1.33,Z465),"0")</f>
        <v>#REF!</v>
      </c>
      <c r="AR465" s="48" t="e">
        <f>+AQ465*$AG465</f>
        <v>#REF!</v>
      </c>
      <c r="AS465" s="48" t="e">
        <f>+#REF!*AG465</f>
        <v>#REF!</v>
      </c>
      <c r="AU465" s="52" t="e">
        <f>+AT465*#REF!</f>
        <v>#REF!</v>
      </c>
      <c r="AV465" s="52">
        <f>+AT465*M465</f>
        <v>0</v>
      </c>
      <c r="AW465" t="b">
        <f>+P465&gt;=T465</f>
        <v>1</v>
      </c>
    </row>
    <row r="466" spans="1:52" ht="12.75" customHeight="1" x14ac:dyDescent="0.2">
      <c r="B466" s="79">
        <v>4002</v>
      </c>
      <c r="C466" s="1"/>
      <c r="D466" s="32" t="s">
        <v>216</v>
      </c>
      <c r="E466" s="47" t="str">
        <f>VLOOKUP(B466,[1]Análisis!$B$3:$F$2141,5,FALSE)</f>
        <v>Key</v>
      </c>
      <c r="F466" s="3">
        <v>7</v>
      </c>
      <c r="G466" s="3">
        <v>0</v>
      </c>
      <c r="H466" s="3">
        <v>83</v>
      </c>
      <c r="I466" s="3">
        <v>15</v>
      </c>
      <c r="J466" s="3">
        <f>VLOOKUP(B466,'Vta + Mov 80'!$A$3:$B$703,2,FALSE)</f>
        <v>0</v>
      </c>
      <c r="K466" s="3">
        <v>-5</v>
      </c>
      <c r="L466" s="3">
        <f>VLOOKUP(B466,'Vta + Mov 80'!$A$3:$D$703,4,FALSE)</f>
        <v>0</v>
      </c>
      <c r="M466" s="7">
        <f>+AVERAGE(F466:K466)</f>
        <v>16.666666666666668</v>
      </c>
      <c r="N466" s="62">
        <f>+COUNTIF(F466:K466,"&gt;0")</f>
        <v>3</v>
      </c>
      <c r="O466" s="62" t="str">
        <f>+IF(N466&gt;=6,"A",IF(N466&gt;=5,"B",IF(N466&gt;=4,"C","F")))</f>
        <v>F</v>
      </c>
      <c r="P466" s="7">
        <v>339</v>
      </c>
      <c r="Q466" s="2">
        <v>0</v>
      </c>
      <c r="R466" s="2">
        <v>0</v>
      </c>
      <c r="S466" s="2">
        <v>0</v>
      </c>
      <c r="T466" s="2">
        <f>+IF(S466&gt;R466,S466,R466)</f>
        <v>0</v>
      </c>
      <c r="U466" s="2" t="e">
        <f>+((P466-T466)/#REF!)*30</f>
        <v>#REF!</v>
      </c>
      <c r="V466" s="2" t="e">
        <f>+((P466-T466+Q466)/#REF!)*30</f>
        <v>#REF!</v>
      </c>
      <c r="W466" s="2">
        <v>0</v>
      </c>
      <c r="X466" s="9"/>
      <c r="Y466" s="11">
        <f>+((P466-T466+Q466+X466)/M466)*30</f>
        <v>610.20000000000005</v>
      </c>
      <c r="Z466" s="5">
        <v>1</v>
      </c>
      <c r="AA466" s="46"/>
      <c r="AB466" s="74">
        <f>VLOOKUP(B466,[2]Hoja1!$A$2:$C$9041,3,FALSE)</f>
        <v>11.93</v>
      </c>
      <c r="AC466" s="76">
        <f>VLOOKUP(B466,'[3]listado de producto'!$A$7:$F$7046,6,FALSE)</f>
        <v>8</v>
      </c>
      <c r="AG466" s="58">
        <v>125</v>
      </c>
      <c r="AH466" s="48">
        <f>+P466*AG466</f>
        <v>42375</v>
      </c>
      <c r="AI466" s="48" t="e">
        <f>+AG466*#REF!</f>
        <v>#REF!</v>
      </c>
      <c r="AK466" s="44" t="e">
        <f>+IF(OR(#REF!="A",#REF!="B",#REF!="C",O466="A",O466="B",O466="C"),_xlfn.CEILING.PRECISE(#REF!*0.5,Z466),"0")</f>
        <v>#REF!</v>
      </c>
      <c r="AL466" t="e">
        <f>+AK466*AG466</f>
        <v>#REF!</v>
      </c>
      <c r="AM466" s="51" t="e">
        <f>+IF(OR(#REF!="A",#REF!="B",#REF!="C",O466="A",O466="B",O466="C"),_xlfn.CEILING.PRECISE(#REF!*0.7,Z466),"0")</f>
        <v>#REF!</v>
      </c>
      <c r="AN466" s="48" t="e">
        <f>+AM466*AG466</f>
        <v>#REF!</v>
      </c>
      <c r="AO466" s="44" t="e">
        <f>+IF(OR(#REF!="A",#REF!="B",#REF!="C",O466="A",O466="B",O466="C"),_xlfn.CEILING.PRECISE(#REF!*1,Z466),"0")</f>
        <v>#REF!</v>
      </c>
      <c r="AP466" s="48" t="e">
        <f>+AO466*$AG466</f>
        <v>#REF!</v>
      </c>
      <c r="AQ466" s="48" t="e">
        <f>+IF(OR(#REF!="A",#REF!="B",#REF!="C",O466="A",O466="B",O466="C"),_xlfn.CEILING.PRECISE(#REF!*1.33,Z466),"0")</f>
        <v>#REF!</v>
      </c>
      <c r="AR466" s="48" t="e">
        <f>+AQ466*$AG466</f>
        <v>#REF!</v>
      </c>
      <c r="AS466" s="48" t="e">
        <f>+#REF!*AG466</f>
        <v>#REF!</v>
      </c>
      <c r="AU466" s="52"/>
      <c r="AV466" s="52"/>
      <c r="AW466" t="b">
        <f>+P466&gt;=T466</f>
        <v>1</v>
      </c>
    </row>
    <row r="467" spans="1:52" ht="12.75" customHeight="1" x14ac:dyDescent="0.2">
      <c r="B467" s="79">
        <v>111723</v>
      </c>
      <c r="C467" s="1"/>
      <c r="D467" s="32" t="s">
        <v>701</v>
      </c>
      <c r="E467" s="47" t="s">
        <v>561</v>
      </c>
      <c r="F467" s="3">
        <v>6</v>
      </c>
      <c r="G467" s="3">
        <v>0</v>
      </c>
      <c r="H467" s="3">
        <v>6</v>
      </c>
      <c r="I467" s="3">
        <v>0</v>
      </c>
      <c r="J467" s="3">
        <f>VLOOKUP(B467,'Vta + Mov 80'!$A$3:$B$703,2,FALSE)</f>
        <v>9</v>
      </c>
      <c r="K467" s="3">
        <v>7</v>
      </c>
      <c r="L467" s="3">
        <f>VLOOKUP(B467,'Vta + Mov 80'!$A$3:$D$703,4,FALSE)</f>
        <v>0</v>
      </c>
      <c r="M467" s="7">
        <f>+AVERAGE(F467:K467)</f>
        <v>4.666666666666667</v>
      </c>
      <c r="N467" s="62">
        <f>+COUNTIF(F467:K467,"&gt;0")</f>
        <v>4</v>
      </c>
      <c r="O467" s="62" t="str">
        <f>+IF(N467&gt;=6,"A",IF(N467&gt;=5,"B",IF(N467&gt;=4,"C","F")))</f>
        <v>C</v>
      </c>
      <c r="P467" s="7">
        <v>1</v>
      </c>
      <c r="Q467" s="2">
        <v>0</v>
      </c>
      <c r="R467" s="2">
        <v>1</v>
      </c>
      <c r="S467" s="2">
        <v>1</v>
      </c>
      <c r="T467" s="2">
        <f>+IF(S467&gt;R467,S467,R467)</f>
        <v>1</v>
      </c>
      <c r="U467" s="2" t="e">
        <f>+((P467-T467)/#REF!)*30</f>
        <v>#REF!</v>
      </c>
      <c r="V467" s="2" t="e">
        <f>+((P467-T467+Q467)/#REF!)*30</f>
        <v>#REF!</v>
      </c>
      <c r="W467" s="2">
        <v>0</v>
      </c>
      <c r="X467" s="9"/>
      <c r="Y467" s="11">
        <f>+((P467-T467+Q467+X467)/M467)*30</f>
        <v>0</v>
      </c>
      <c r="Z467" s="5" t="e">
        <v>#N/A</v>
      </c>
      <c r="AA467" s="83"/>
      <c r="AB467" s="74">
        <f>VLOOKUP(B467,[2]Hoja1!$A$2:$C$9041,3,FALSE)</f>
        <v>1344.92004394531</v>
      </c>
      <c r="AC467" s="76" t="e">
        <f>VLOOKUP(B467,'[3]listado de producto'!$A$7:$F$7046,6,FALSE)</f>
        <v>#N/A</v>
      </c>
      <c r="AG467" s="58">
        <v>535.95000000000005</v>
      </c>
      <c r="AH467" s="48">
        <f>+P467*AG467</f>
        <v>535.95000000000005</v>
      </c>
      <c r="AI467" s="48" t="e">
        <f>+AG467*#REF!</f>
        <v>#REF!</v>
      </c>
      <c r="AK467" s="44" t="e">
        <f>+IF(OR(#REF!="A",#REF!="B",#REF!="C",O467="A",O467="B",O467="C"),_xlfn.CEILING.PRECISE(#REF!*0.5,Z467),"0")</f>
        <v>#REF!</v>
      </c>
      <c r="AL467" t="e">
        <f>+AK467*AG467</f>
        <v>#REF!</v>
      </c>
      <c r="AM467" s="51" t="e">
        <f>+IF(OR(#REF!="A",#REF!="B",#REF!="C",O467="A",O467="B",O467="C"),_xlfn.CEILING.PRECISE(#REF!*0.7,Z467),"0")</f>
        <v>#REF!</v>
      </c>
      <c r="AN467" s="48" t="e">
        <f>+AM467*AG467</f>
        <v>#REF!</v>
      </c>
      <c r="AO467" s="44" t="e">
        <f>+IF(OR(#REF!="A",#REF!="B",#REF!="C",O467="A",O467="B",O467="C"),_xlfn.CEILING.PRECISE(#REF!*1,Z467),"0")</f>
        <v>#REF!</v>
      </c>
      <c r="AP467" s="48" t="e">
        <f>+AO467*$AG467</f>
        <v>#REF!</v>
      </c>
      <c r="AQ467" s="48" t="e">
        <f>+IF(OR(#REF!="A",#REF!="B",#REF!="C",O467="A",O467="B",O467="C"),_xlfn.CEILING.PRECISE(#REF!*1.33,Z467),"0")</f>
        <v>#REF!</v>
      </c>
      <c r="AR467" s="48" t="e">
        <f>+AQ467*$AG467</f>
        <v>#REF!</v>
      </c>
      <c r="AS467" s="48" t="e">
        <f>+#REF!*AG467</f>
        <v>#REF!</v>
      </c>
      <c r="AU467" s="52" t="e">
        <f>+AT467*#REF!</f>
        <v>#REF!</v>
      </c>
      <c r="AV467" s="52">
        <f>+AT467*M467</f>
        <v>0</v>
      </c>
      <c r="AW467" t="b">
        <f>+P467&gt;=T467</f>
        <v>1</v>
      </c>
    </row>
    <row r="468" spans="1:52" ht="12.75" customHeight="1" x14ac:dyDescent="0.2">
      <c r="B468" s="79">
        <v>111725</v>
      </c>
      <c r="C468" s="1"/>
      <c r="D468" s="32" t="s">
        <v>617</v>
      </c>
      <c r="E468" s="47" t="s">
        <v>561</v>
      </c>
      <c r="F468" s="3">
        <v>3</v>
      </c>
      <c r="G468" s="3">
        <v>0</v>
      </c>
      <c r="H468" s="3">
        <v>13</v>
      </c>
      <c r="I468" s="3">
        <v>4</v>
      </c>
      <c r="J468" s="3">
        <f>VLOOKUP(B468,'Vta + Mov 80'!$A$3:$B$703,2,FALSE)</f>
        <v>18</v>
      </c>
      <c r="K468" s="3">
        <v>9</v>
      </c>
      <c r="L468" s="3">
        <f>VLOOKUP(B468,'Vta + Mov 80'!$A$3:$D$703,4,FALSE)</f>
        <v>1</v>
      </c>
      <c r="M468" s="7">
        <f>+AVERAGE(F468:K468)</f>
        <v>7.833333333333333</v>
      </c>
      <c r="N468" s="62">
        <f>+COUNTIF(F468:K468,"&gt;0")</f>
        <v>5</v>
      </c>
      <c r="O468" s="62" t="str">
        <f>+IF(N468&gt;=6,"A",IF(N468&gt;=5,"B",IF(N468&gt;=4,"C","F")))</f>
        <v>B</v>
      </c>
      <c r="P468" s="7">
        <v>0</v>
      </c>
      <c r="Q468" s="2">
        <v>0</v>
      </c>
      <c r="R468" s="2">
        <v>0</v>
      </c>
      <c r="S468" s="2">
        <v>0</v>
      </c>
      <c r="T468" s="2">
        <f>+IF(S468&gt;R468,S468,R468)</f>
        <v>0</v>
      </c>
      <c r="U468" s="2" t="e">
        <f>+((P468-T468)/#REF!)*30</f>
        <v>#REF!</v>
      </c>
      <c r="V468" s="2" t="e">
        <f>+((P468-T468+Q468)/#REF!)*30</f>
        <v>#REF!</v>
      </c>
      <c r="W468" s="2">
        <v>0</v>
      </c>
      <c r="X468" s="9"/>
      <c r="Y468" s="11">
        <f>+((P468-T468+Q468+X468)/M468)*30</f>
        <v>0</v>
      </c>
      <c r="Z468" s="5" t="e">
        <v>#N/A</v>
      </c>
      <c r="AA468" s="46"/>
      <c r="AB468" s="74">
        <f>VLOOKUP(B468,[2]Hoja1!$A$2:$C$9041,3,FALSE)</f>
        <v>18</v>
      </c>
      <c r="AC468" s="76" t="e">
        <f>VLOOKUP(B468,'[3]listado de producto'!$A$7:$F$7046,6,FALSE)</f>
        <v>#N/A</v>
      </c>
      <c r="AG468" s="58">
        <v>109</v>
      </c>
      <c r="AH468" s="48">
        <f>+P468*AG468</f>
        <v>0</v>
      </c>
      <c r="AI468" s="48" t="e">
        <f>+AG468*#REF!</f>
        <v>#REF!</v>
      </c>
      <c r="AK468" s="44" t="e">
        <f>+IF(OR(#REF!="A",#REF!="B",#REF!="C",O468="A",O468="B",O468="C"),_xlfn.CEILING.PRECISE(#REF!*0.5,Z468),"0")</f>
        <v>#REF!</v>
      </c>
      <c r="AL468" t="e">
        <f>+AK468*AG468</f>
        <v>#REF!</v>
      </c>
      <c r="AM468" s="51" t="e">
        <f>+IF(OR(#REF!="A",#REF!="B",#REF!="C",O468="A",O468="B",O468="C"),_xlfn.CEILING.PRECISE(#REF!*0.7,Z468),"0")</f>
        <v>#REF!</v>
      </c>
      <c r="AN468" s="48" t="e">
        <f>+AM468*AG468</f>
        <v>#REF!</v>
      </c>
      <c r="AO468" s="44" t="e">
        <f>+IF(OR(#REF!="A",#REF!="B",#REF!="C",O468="A",O468="B",O468="C"),_xlfn.CEILING.PRECISE(#REF!*1,Z468),"0")</f>
        <v>#REF!</v>
      </c>
      <c r="AP468" s="48" t="e">
        <f>+AO468*$AG468</f>
        <v>#REF!</v>
      </c>
      <c r="AQ468" s="48" t="e">
        <f>+IF(OR(#REF!="A",#REF!="B",#REF!="C",O468="A",O468="B",O468="C"),_xlfn.CEILING.PRECISE(#REF!*1.33,Z468),"0")</f>
        <v>#REF!</v>
      </c>
      <c r="AR468" s="48" t="e">
        <f>+AQ468*$AG468</f>
        <v>#REF!</v>
      </c>
      <c r="AS468" s="48" t="e">
        <f>+#REF!*AG468</f>
        <v>#REF!</v>
      </c>
      <c r="AU468" s="52" t="e">
        <f>+AT468*#REF!</f>
        <v>#REF!</v>
      </c>
      <c r="AV468" s="52">
        <f>+AT468*M468</f>
        <v>0</v>
      </c>
      <c r="AW468" t="b">
        <f>+P468&gt;=T468</f>
        <v>1</v>
      </c>
    </row>
    <row r="469" spans="1:52" ht="12.75" customHeight="1" x14ac:dyDescent="0.2">
      <c r="B469" s="79">
        <v>1040</v>
      </c>
      <c r="C469" s="1"/>
      <c r="D469" s="32" t="s">
        <v>62</v>
      </c>
      <c r="E469" s="47" t="str">
        <f>VLOOKUP(B469,[1]Análisis!$B$3:$F$2141,5,FALSE)</f>
        <v>Key</v>
      </c>
      <c r="F469" s="3">
        <v>0</v>
      </c>
      <c r="G469" s="3">
        <v>0</v>
      </c>
      <c r="H469" s="3">
        <v>12</v>
      </c>
      <c r="I469" s="3">
        <v>0</v>
      </c>
      <c r="J469" s="3">
        <f>VLOOKUP(B469,'Vta + Mov 80'!$A$3:$B$703,2,FALSE)</f>
        <v>0</v>
      </c>
      <c r="K469" s="3">
        <v>0</v>
      </c>
      <c r="L469" s="3">
        <f>VLOOKUP(B469,'Vta + Mov 80'!$A$3:$D$703,4,FALSE)</f>
        <v>4</v>
      </c>
      <c r="M469" s="7">
        <f>+AVERAGE(F469:K469)</f>
        <v>2</v>
      </c>
      <c r="N469" s="62">
        <f>+COUNTIF(F469:K469,"&gt;0")</f>
        <v>1</v>
      </c>
      <c r="O469" s="62" t="str">
        <f>+IF(N469&gt;=6,"A",IF(N469&gt;=5,"B",IF(N469&gt;=4,"C","F")))</f>
        <v>F</v>
      </c>
      <c r="P469" s="7">
        <v>41</v>
      </c>
      <c r="Q469" s="2">
        <v>0</v>
      </c>
      <c r="R469" s="2">
        <v>0</v>
      </c>
      <c r="S469" s="2">
        <v>0</v>
      </c>
      <c r="T469" s="2">
        <f>+IF(S469&gt;R469,S469,R469)</f>
        <v>0</v>
      </c>
      <c r="U469" s="2" t="e">
        <f>+((P469-T469)/#REF!)*30</f>
        <v>#REF!</v>
      </c>
      <c r="V469" s="2" t="e">
        <f>+((P469-T469+Q469)/#REF!)*30</f>
        <v>#REF!</v>
      </c>
      <c r="W469" s="2">
        <v>0</v>
      </c>
      <c r="X469" s="14"/>
      <c r="Y469" s="11">
        <f>+((P469-T469+Q469+X469)/M469)*30</f>
        <v>615</v>
      </c>
      <c r="Z469" s="5">
        <v>12</v>
      </c>
      <c r="AA469" s="46"/>
      <c r="AB469" s="74">
        <f>VLOOKUP(B469,[2]Hoja1!$A$2:$C$9041,3,FALSE)</f>
        <v>24.49</v>
      </c>
      <c r="AC469" s="76">
        <f>VLOOKUP(B469,'[3]listado de producto'!$A$7:$F$7046,6,FALSE)</f>
        <v>8</v>
      </c>
      <c r="AG469" s="58">
        <v>253.79</v>
      </c>
      <c r="AH469" s="48">
        <f>+P469*AG469</f>
        <v>10405.39</v>
      </c>
      <c r="AI469" s="48" t="e">
        <f>+AG469*#REF!</f>
        <v>#REF!</v>
      </c>
      <c r="AK469" s="44" t="e">
        <f>+IF(OR(#REF!="A",#REF!="B",#REF!="C",O469="A",O469="B",O469="C"),_xlfn.CEILING.PRECISE(#REF!*0.5,Z469),"0")</f>
        <v>#REF!</v>
      </c>
      <c r="AL469" t="e">
        <f>+AK469*AG469</f>
        <v>#REF!</v>
      </c>
      <c r="AM469" s="51" t="e">
        <f>+IF(OR(#REF!="A",#REF!="B",#REF!="C",O469="A",O469="B",O469="C"),_xlfn.CEILING.PRECISE(#REF!*0.7,Z469),"0")</f>
        <v>#REF!</v>
      </c>
      <c r="AN469" s="48" t="e">
        <f>+AM469*AG469</f>
        <v>#REF!</v>
      </c>
      <c r="AO469" s="44" t="e">
        <f>+IF(OR(#REF!="A",#REF!="B",#REF!="C",O469="A",O469="B",O469="C"),_xlfn.CEILING.PRECISE(#REF!*1,Z469),"0")</f>
        <v>#REF!</v>
      </c>
      <c r="AP469" s="48" t="e">
        <f>+AO469*$AG469</f>
        <v>#REF!</v>
      </c>
      <c r="AQ469" s="48" t="e">
        <f>+IF(OR(#REF!="A",#REF!="B",#REF!="C",O469="A",O469="B",O469="C"),_xlfn.CEILING.PRECISE(#REF!*1.33,Z469),"0")</f>
        <v>#REF!</v>
      </c>
      <c r="AR469" s="48" t="e">
        <f>+AQ469*$AG469</f>
        <v>#REF!</v>
      </c>
      <c r="AS469" s="48" t="e">
        <f>+#REF!*AG469</f>
        <v>#REF!</v>
      </c>
      <c r="AT469" s="58">
        <v>22.5</v>
      </c>
      <c r="AU469" s="52" t="e">
        <f>+AT469*#REF!</f>
        <v>#REF!</v>
      </c>
      <c r="AV469" s="52">
        <f>+AT469*M469</f>
        <v>45</v>
      </c>
      <c r="AW469" t="b">
        <f>+P469&gt;=T469</f>
        <v>1</v>
      </c>
    </row>
    <row r="470" spans="1:52" ht="12.75" customHeight="1" x14ac:dyDescent="0.2">
      <c r="B470" s="79">
        <v>111737</v>
      </c>
      <c r="C470" s="1"/>
      <c r="D470" s="32" t="s">
        <v>601</v>
      </c>
      <c r="E470" s="47" t="s">
        <v>561</v>
      </c>
      <c r="F470" s="3">
        <v>1200</v>
      </c>
      <c r="G470" s="3">
        <v>1600</v>
      </c>
      <c r="H470" s="3">
        <v>1200</v>
      </c>
      <c r="I470" s="3">
        <v>800</v>
      </c>
      <c r="J470" s="3">
        <f>VLOOKUP(B470,'Vta + Mov 80'!$A$3:$B$703,2,FALSE)</f>
        <v>0</v>
      </c>
      <c r="K470" s="3">
        <v>400</v>
      </c>
      <c r="L470" s="3">
        <f>VLOOKUP(B470,'Vta + Mov 80'!$A$3:$D$703,4,FALSE)</f>
        <v>400</v>
      </c>
      <c r="M470" s="7">
        <f>+AVERAGE(F470:K470)</f>
        <v>866.66666666666663</v>
      </c>
      <c r="N470" s="62">
        <f>+COUNTIF(F470:K470,"&gt;0")</f>
        <v>5</v>
      </c>
      <c r="O470" s="62" t="str">
        <f>+IF(N470&gt;=6,"A",IF(N470&gt;=5,"B",IF(N470&gt;=4,"C","F")))</f>
        <v>B</v>
      </c>
      <c r="P470" s="7">
        <v>1200</v>
      </c>
      <c r="Q470" s="2">
        <v>0</v>
      </c>
      <c r="R470" s="2">
        <v>0</v>
      </c>
      <c r="S470" s="2">
        <v>0</v>
      </c>
      <c r="T470" s="2">
        <f>+IF(S470&gt;R470,S470,R470)</f>
        <v>0</v>
      </c>
      <c r="U470" s="2" t="e">
        <f>+((P470-T470)/#REF!)*30</f>
        <v>#REF!</v>
      </c>
      <c r="V470" s="2" t="e">
        <f>+((P470-T470+Q470)/#REF!)*30</f>
        <v>#REF!</v>
      </c>
      <c r="W470" s="2">
        <v>0</v>
      </c>
      <c r="X470" s="9"/>
      <c r="Y470" s="11">
        <f>+((P470-T470+Q470+X470)/M470)*30</f>
        <v>41.53846153846154</v>
      </c>
      <c r="Z470" s="5" t="e">
        <v>#N/A</v>
      </c>
      <c r="AA470" s="46"/>
      <c r="AB470" s="74">
        <f>VLOOKUP(B470,[2]Hoja1!$A$2:$C$9041,3,FALSE)</f>
        <v>3.5999999046325701</v>
      </c>
      <c r="AC470" s="76" t="e">
        <f>VLOOKUP(B470,'[3]listado de producto'!$A$7:$F$7046,6,FALSE)</f>
        <v>#N/A</v>
      </c>
      <c r="AG470" s="58">
        <v>158.05000305175801</v>
      </c>
      <c r="AH470" s="48">
        <f>+P470*AG470</f>
        <v>189660.00366210961</v>
      </c>
      <c r="AI470" s="48" t="e">
        <f>+AG470*#REF!</f>
        <v>#REF!</v>
      </c>
      <c r="AK470" s="44" t="e">
        <f>+IF(OR(#REF!="A",#REF!="B",#REF!="C",O470="A",O470="B",O470="C"),_xlfn.CEILING.PRECISE(#REF!*0.5,Z470),"0")</f>
        <v>#REF!</v>
      </c>
      <c r="AL470" t="e">
        <f>+AK470*AG470</f>
        <v>#REF!</v>
      </c>
      <c r="AM470" s="51" t="e">
        <f>+IF(OR(#REF!="A",#REF!="B",#REF!="C",O470="A",O470="B",O470="C"),_xlfn.CEILING.PRECISE(#REF!*0.7,Z470),"0")</f>
        <v>#REF!</v>
      </c>
      <c r="AN470" s="48" t="e">
        <f>+AM470*AG470</f>
        <v>#REF!</v>
      </c>
      <c r="AO470" s="44" t="e">
        <f>+IF(OR(#REF!="A",#REF!="B",#REF!="C",O470="A",O470="B",O470="C"),_xlfn.CEILING.PRECISE(#REF!*1,Z470),"0")</f>
        <v>#REF!</v>
      </c>
      <c r="AP470" s="48" t="e">
        <f>+AO470*$AG470</f>
        <v>#REF!</v>
      </c>
      <c r="AQ470" s="48" t="e">
        <f>+IF(OR(#REF!="A",#REF!="B",#REF!="C",O470="A",O470="B",O470="C"),_xlfn.CEILING.PRECISE(#REF!*1.33,Z470),"0")</f>
        <v>#REF!</v>
      </c>
      <c r="AR470" s="48" t="e">
        <f>+AQ470*$AG470</f>
        <v>#REF!</v>
      </c>
      <c r="AS470" s="48" t="e">
        <f>+#REF!*AG470</f>
        <v>#REF!</v>
      </c>
      <c r="AU470" s="52" t="e">
        <f>+AT470*#REF!</f>
        <v>#REF!</v>
      </c>
      <c r="AV470" s="52">
        <f>+AT470*M470</f>
        <v>0</v>
      </c>
      <c r="AW470" t="b">
        <f>+P470&gt;=T470</f>
        <v>1</v>
      </c>
    </row>
    <row r="471" spans="1:52" ht="12.75" customHeight="1" x14ac:dyDescent="0.2">
      <c r="B471" s="79">
        <v>111739</v>
      </c>
      <c r="C471" s="1"/>
      <c r="D471" s="32" t="s">
        <v>491</v>
      </c>
      <c r="E471" s="47" t="s">
        <v>561</v>
      </c>
      <c r="F471" s="3">
        <v>400</v>
      </c>
      <c r="G471" s="3">
        <v>200</v>
      </c>
      <c r="H471" s="3">
        <v>400</v>
      </c>
      <c r="I471" s="3">
        <v>600</v>
      </c>
      <c r="J471" s="3">
        <f>VLOOKUP(B471,'Vta + Mov 80'!$A$3:$B$703,2,FALSE)</f>
        <v>400</v>
      </c>
      <c r="K471" s="3">
        <v>600</v>
      </c>
      <c r="L471" s="3">
        <f>VLOOKUP(B471,'Vta + Mov 80'!$A$3:$D$703,4,FALSE)</f>
        <v>0</v>
      </c>
      <c r="M471" s="7">
        <f>+AVERAGE(F471:K471)</f>
        <v>433.33333333333331</v>
      </c>
      <c r="N471" s="62">
        <f>+COUNTIF(F471:K471,"&gt;0")</f>
        <v>6</v>
      </c>
      <c r="O471" s="62" t="str">
        <f>+IF(N471&gt;=6,"A",IF(N471&gt;=5,"B",IF(N471&gt;=4,"C","F")))</f>
        <v>A</v>
      </c>
      <c r="P471" s="7">
        <v>200</v>
      </c>
      <c r="Q471" s="2">
        <v>0</v>
      </c>
      <c r="R471" s="2">
        <v>0</v>
      </c>
      <c r="S471" s="2">
        <v>0</v>
      </c>
      <c r="T471" s="2">
        <f>+IF(S471&gt;R471,S471,R471)</f>
        <v>0</v>
      </c>
      <c r="U471" s="2" t="e">
        <f>+((P471-T471)/#REF!)*30</f>
        <v>#REF!</v>
      </c>
      <c r="V471" s="2" t="e">
        <f>+((P471-T471+Q471)/#REF!)*30</f>
        <v>#REF!</v>
      </c>
      <c r="W471" s="2">
        <v>0</v>
      </c>
      <c r="X471" s="9"/>
      <c r="Y471" s="11">
        <f>+((P471-T471+Q471+X471)/M471)*30</f>
        <v>13.846153846153847</v>
      </c>
      <c r="Z471" s="5" t="e">
        <v>#N/A</v>
      </c>
      <c r="AA471" s="46"/>
      <c r="AB471" s="74">
        <f>VLOOKUP(B471,[2]Hoja1!$A$2:$C$9041,3,FALSE)</f>
        <v>17.959999084472699</v>
      </c>
      <c r="AC471" s="76" t="e">
        <f>VLOOKUP(B471,'[3]listado de producto'!$A$7:$F$7046,6,FALSE)</f>
        <v>#N/A</v>
      </c>
      <c r="AG471" s="58">
        <v>168.5</v>
      </c>
      <c r="AH471" s="48">
        <f>+P471*AG471</f>
        <v>33700</v>
      </c>
      <c r="AI471" s="48" t="e">
        <f>+AG471*#REF!</f>
        <v>#REF!</v>
      </c>
      <c r="AK471" s="44" t="e">
        <f>+IF(OR(#REF!="A",#REF!="B",#REF!="C",O471="A",O471="B",O471="C"),_xlfn.CEILING.PRECISE(#REF!*0.5,Z471),"0")</f>
        <v>#REF!</v>
      </c>
      <c r="AL471" t="e">
        <f>+AK471*AG471</f>
        <v>#REF!</v>
      </c>
      <c r="AM471" s="51" t="e">
        <f>+IF(OR(#REF!="A",#REF!="B",#REF!="C",O471="A",O471="B",O471="C"),_xlfn.CEILING.PRECISE(#REF!*0.7,Z471),"0")</f>
        <v>#REF!</v>
      </c>
      <c r="AN471" s="48" t="e">
        <f>+AM471*AG471</f>
        <v>#REF!</v>
      </c>
      <c r="AO471" s="44" t="e">
        <f>+IF(OR(#REF!="A",#REF!="B",#REF!="C",O471="A",O471="B",O471="C"),_xlfn.CEILING.PRECISE(#REF!*1,Z471),"0")</f>
        <v>#REF!</v>
      </c>
      <c r="AP471" s="48" t="e">
        <f>+AO471*$AG471</f>
        <v>#REF!</v>
      </c>
      <c r="AQ471" s="48" t="e">
        <f>+IF(OR(#REF!="A",#REF!="B",#REF!="C",O471="A",O471="B",O471="C"),_xlfn.CEILING.PRECISE(#REF!*1.33,Z471),"0")</f>
        <v>#REF!</v>
      </c>
      <c r="AR471" s="48" t="e">
        <f>+AQ471*$AG471</f>
        <v>#REF!</v>
      </c>
      <c r="AS471" s="48" t="e">
        <f>+#REF!*AG471</f>
        <v>#REF!</v>
      </c>
      <c r="AU471" s="52" t="e">
        <f>+AT471*#REF!</f>
        <v>#REF!</v>
      </c>
      <c r="AV471" s="52">
        <f>+AT471*M471</f>
        <v>0</v>
      </c>
      <c r="AW471" t="b">
        <f>+P471&gt;=T471</f>
        <v>1</v>
      </c>
    </row>
    <row r="472" spans="1:52" ht="12.75" customHeight="1" x14ac:dyDescent="0.2">
      <c r="A472" s="53" t="s">
        <v>670</v>
      </c>
      <c r="B472" s="79">
        <v>9129</v>
      </c>
      <c r="C472" s="1">
        <f>VLOOKUP(B472,[1]Análisis!$B$3:$C$2141,2,FALSE)</f>
        <v>1607</v>
      </c>
      <c r="D472" s="32" t="s">
        <v>198</v>
      </c>
      <c r="E472" s="47" t="str">
        <f>VLOOKUP(B472,[1]Análisis!$B$3:$F$2141,5,FALSE)</f>
        <v>GP</v>
      </c>
      <c r="F472" s="3">
        <v>0</v>
      </c>
      <c r="G472" s="3">
        <v>0</v>
      </c>
      <c r="H472" s="3">
        <v>0</v>
      </c>
      <c r="I472" s="3">
        <v>3</v>
      </c>
      <c r="J472" s="3">
        <f>VLOOKUP(B472,'Vta + Mov 80'!$A$3:$B$703,2,FALSE)</f>
        <v>0</v>
      </c>
      <c r="K472" s="3">
        <v>0</v>
      </c>
      <c r="L472" s="3">
        <f>VLOOKUP(B472,'Vta + Mov 80'!$A$3:$D$703,4,FALSE)</f>
        <v>0</v>
      </c>
      <c r="M472" s="7">
        <f>+AVERAGE(F472:K472)</f>
        <v>0.5</v>
      </c>
      <c r="N472" s="62">
        <f>+COUNTIF(F472:K472,"&gt;0")</f>
        <v>1</v>
      </c>
      <c r="O472" s="62" t="str">
        <f>+IF(N472&gt;=6,"A",IF(N472&gt;=5,"B",IF(N472&gt;=4,"C","F")))</f>
        <v>F</v>
      </c>
      <c r="P472" s="7">
        <v>12</v>
      </c>
      <c r="Q472" s="2">
        <v>0</v>
      </c>
      <c r="R472" s="2">
        <v>1</v>
      </c>
      <c r="S472" s="2">
        <v>1</v>
      </c>
      <c r="T472" s="2">
        <f>+IF(S472&gt;R472,S472,R472)</f>
        <v>1</v>
      </c>
      <c r="U472" s="2" t="e">
        <f>+((P472-T472)/#REF!)*30</f>
        <v>#REF!</v>
      </c>
      <c r="V472" s="2" t="e">
        <f>+((P472-T472+Q472)/#REF!)*30</f>
        <v>#REF!</v>
      </c>
      <c r="W472" s="2">
        <v>0</v>
      </c>
      <c r="X472" s="88"/>
      <c r="Y472" s="11">
        <f>+((P472-T472+Q472+X472)/M472)*30</f>
        <v>660</v>
      </c>
      <c r="Z472" s="5" t="e">
        <v>#N/A</v>
      </c>
      <c r="AA472" s="46"/>
      <c r="AB472" s="74">
        <f>VLOOKUP(B472,[2]Hoja1!$A$2:$C$9041,3,FALSE)</f>
        <v>277.10000000000002</v>
      </c>
      <c r="AC472" s="76" t="e">
        <f>VLOOKUP(B472,'[3]listado de producto'!$A$7:$F$7046,6,FALSE)</f>
        <v>#N/A</v>
      </c>
      <c r="AG472" s="58">
        <v>2308.5</v>
      </c>
      <c r="AH472" s="48">
        <f>+P472*AG472</f>
        <v>27702</v>
      </c>
      <c r="AI472" s="48" t="e">
        <f>+AG472*#REF!</f>
        <v>#REF!</v>
      </c>
      <c r="AK472" s="44" t="e">
        <f>+IF(OR(#REF!="A",#REF!="B",#REF!="C",O472="A",O472="B",O472="C"),_xlfn.CEILING.PRECISE(#REF!*0.5,Z472),"0")</f>
        <v>#REF!</v>
      </c>
      <c r="AL472" t="e">
        <f>+AK472*AG472</f>
        <v>#REF!</v>
      </c>
      <c r="AM472" s="51" t="e">
        <f>+IF(OR(#REF!="A",#REF!="B",#REF!="C",O472="A",O472="B",O472="C"),_xlfn.CEILING.PRECISE(#REF!*0.7,Z472),"0")</f>
        <v>#REF!</v>
      </c>
      <c r="AN472" s="48" t="e">
        <f>+AM472*AG472</f>
        <v>#REF!</v>
      </c>
      <c r="AO472" s="44" t="e">
        <f>+IF(OR(#REF!="A",#REF!="B",#REF!="C",O472="A",O472="B",O472="C"),_xlfn.CEILING.PRECISE(#REF!*1,Z472),"0")</f>
        <v>#REF!</v>
      </c>
      <c r="AP472" s="48" t="e">
        <f>+AO472*$AG472</f>
        <v>#REF!</v>
      </c>
      <c r="AQ472" s="48" t="e">
        <f>+IF(OR(#REF!="A",#REF!="B",#REF!="C",O472="A",O472="B",O472="C"),_xlfn.CEILING.PRECISE(#REF!*1.33,Z472),"0")</f>
        <v>#REF!</v>
      </c>
      <c r="AR472" s="48" t="e">
        <f>+AQ472*$AG472</f>
        <v>#REF!</v>
      </c>
      <c r="AS472" s="48" t="e">
        <f>+#REF!*AG472</f>
        <v>#REF!</v>
      </c>
      <c r="AT472" s="58">
        <v>45</v>
      </c>
      <c r="AU472" s="52" t="e">
        <f>+AT472*#REF!</f>
        <v>#REF!</v>
      </c>
      <c r="AV472" s="52">
        <f>+AT472*M472</f>
        <v>22.5</v>
      </c>
      <c r="AW472" t="b">
        <f>+P472&gt;=T472</f>
        <v>1</v>
      </c>
    </row>
    <row r="473" spans="1:52" ht="12.75" customHeight="1" x14ac:dyDescent="0.2">
      <c r="B473" s="79">
        <v>111743</v>
      </c>
      <c r="C473" s="1"/>
      <c r="D473" s="32" t="s">
        <v>492</v>
      </c>
      <c r="E473" s="47" t="s">
        <v>561</v>
      </c>
      <c r="F473" s="3">
        <v>400</v>
      </c>
      <c r="G473" s="3">
        <v>200</v>
      </c>
      <c r="H473" s="3">
        <v>1000</v>
      </c>
      <c r="I473" s="3">
        <v>200</v>
      </c>
      <c r="J473" s="3">
        <f>VLOOKUP(B473,'Vta + Mov 80'!$A$3:$B$703,2,FALSE)</f>
        <v>600</v>
      </c>
      <c r="K473" s="3">
        <v>200</v>
      </c>
      <c r="L473" s="3">
        <f>VLOOKUP(B473,'Vta + Mov 80'!$A$3:$D$703,4,FALSE)</f>
        <v>200</v>
      </c>
      <c r="M473" s="7">
        <f>+AVERAGE(F473:K473)</f>
        <v>433.33333333333331</v>
      </c>
      <c r="N473" s="62">
        <f>+COUNTIF(F473:K473,"&gt;0")</f>
        <v>6</v>
      </c>
      <c r="O473" s="62" t="str">
        <f>+IF(N473&gt;=6,"A",IF(N473&gt;=5,"B",IF(N473&gt;=4,"C","F")))</f>
        <v>A</v>
      </c>
      <c r="P473" s="7">
        <v>0</v>
      </c>
      <c r="Q473" s="2">
        <v>0</v>
      </c>
      <c r="R473" s="2">
        <v>0</v>
      </c>
      <c r="S473" s="2">
        <v>0</v>
      </c>
      <c r="T473" s="2">
        <f>+IF(S473&gt;R473,S473,R473)</f>
        <v>0</v>
      </c>
      <c r="U473" s="2" t="e">
        <f>+((P473-T473)/#REF!)*30</f>
        <v>#REF!</v>
      </c>
      <c r="V473" s="2" t="e">
        <f>+((P473-T473+Q473)/#REF!)*30</f>
        <v>#REF!</v>
      </c>
      <c r="W473" s="2">
        <v>0</v>
      </c>
      <c r="X473" s="9"/>
      <c r="Y473" s="11">
        <f>+((P473-T473+Q473+X473)/M473)*30</f>
        <v>0</v>
      </c>
      <c r="Z473" s="5" t="e">
        <v>#N/A</v>
      </c>
      <c r="AA473" s="46"/>
      <c r="AB473" s="74">
        <f>VLOOKUP(B473,[2]Hoja1!$A$2:$C$9041,3,FALSE)</f>
        <v>11.8999996185303</v>
      </c>
      <c r="AC473" s="76" t="e">
        <f>VLOOKUP(B473,'[3]listado de producto'!$A$7:$F$7046,6,FALSE)</f>
        <v>#N/A</v>
      </c>
      <c r="AG473" s="58">
        <v>134.91000366210901</v>
      </c>
      <c r="AH473" s="48">
        <f>+P473*AG473</f>
        <v>0</v>
      </c>
      <c r="AI473" s="48" t="e">
        <f>+AG473*#REF!</f>
        <v>#REF!</v>
      </c>
      <c r="AK473" s="44" t="e">
        <f>+IF(OR(#REF!="A",#REF!="B",#REF!="C",O473="A",O473="B",O473="C"),_xlfn.CEILING.PRECISE(#REF!*0.5,Z473),"0")</f>
        <v>#REF!</v>
      </c>
      <c r="AL473" t="e">
        <f>+AK473*AG473</f>
        <v>#REF!</v>
      </c>
      <c r="AM473" s="51" t="e">
        <f>+IF(OR(#REF!="A",#REF!="B",#REF!="C",O473="A",O473="B",O473="C"),_xlfn.CEILING.PRECISE(#REF!*0.7,Z473),"0")</f>
        <v>#REF!</v>
      </c>
      <c r="AN473" s="48" t="e">
        <f>+AM473*AG473</f>
        <v>#REF!</v>
      </c>
      <c r="AO473" s="44" t="e">
        <f>+IF(OR(#REF!="A",#REF!="B",#REF!="C",O473="A",O473="B",O473="C"),_xlfn.CEILING.PRECISE(#REF!*1,Z473),"0")</f>
        <v>#REF!</v>
      </c>
      <c r="AP473" s="48" t="e">
        <f>+AO473*$AG473</f>
        <v>#REF!</v>
      </c>
      <c r="AQ473" s="48" t="e">
        <f>+IF(OR(#REF!="A",#REF!="B",#REF!="C",O473="A",O473="B",O473="C"),_xlfn.CEILING.PRECISE(#REF!*1.33,Z473),"0")</f>
        <v>#REF!</v>
      </c>
      <c r="AR473" s="48" t="e">
        <f>+AQ473*$AG473</f>
        <v>#REF!</v>
      </c>
      <c r="AS473" s="48" t="e">
        <f>+#REF!*AG473</f>
        <v>#REF!</v>
      </c>
      <c r="AU473" s="52" t="e">
        <f>+AT473*#REF!</f>
        <v>#REF!</v>
      </c>
      <c r="AV473" s="52">
        <f>+AT473*M473</f>
        <v>0</v>
      </c>
      <c r="AW473" t="b">
        <f>+P473&gt;=T473</f>
        <v>1</v>
      </c>
    </row>
    <row r="474" spans="1:52" ht="12.75" customHeight="1" x14ac:dyDescent="0.2">
      <c r="B474" s="79">
        <v>5511</v>
      </c>
      <c r="C474" s="1">
        <f>VLOOKUP(B474,[1]Análisis!$B$3:$C$2141,2,FALSE)</f>
        <v>552100</v>
      </c>
      <c r="D474" s="32" t="s">
        <v>763</v>
      </c>
      <c r="E474" s="47" t="str">
        <f>VLOOKUP(B474,[1]Análisis!$B$3:$F$2141,5,FALSE)</f>
        <v>SCA</v>
      </c>
      <c r="F474" s="3">
        <v>0</v>
      </c>
      <c r="G474" s="3">
        <v>3</v>
      </c>
      <c r="H474" s="3">
        <v>0</v>
      </c>
      <c r="I474" s="3">
        <v>0</v>
      </c>
      <c r="J474" s="3">
        <f>VLOOKUP(B474,'Vta + Mov 80'!$A$3:$B$703,2,FALSE)</f>
        <v>0</v>
      </c>
      <c r="K474" s="3">
        <v>0</v>
      </c>
      <c r="L474" s="3">
        <f>VLOOKUP(B474,'Vta + Mov 80'!$A$3:$D$703,4,FALSE)</f>
        <v>0</v>
      </c>
      <c r="M474" s="7">
        <f>+AVERAGE(F474:K474)</f>
        <v>0.5</v>
      </c>
      <c r="N474" s="62">
        <f>+COUNTIF(F474:K474,"&gt;0")</f>
        <v>1</v>
      </c>
      <c r="O474" s="62" t="str">
        <f>+IF(N474&gt;=6,"A",IF(N474&gt;=5,"B",IF(N474&gt;=4,"C","F")))</f>
        <v>F</v>
      </c>
      <c r="P474" s="7">
        <v>4</v>
      </c>
      <c r="Q474" s="2">
        <v>8</v>
      </c>
      <c r="R474" s="2">
        <v>0</v>
      </c>
      <c r="S474" s="2">
        <v>0</v>
      </c>
      <c r="T474" s="2">
        <f>+IF(S474&gt;R474,S474,R474)</f>
        <v>0</v>
      </c>
      <c r="U474" s="2" t="e">
        <f>+((P474-T474)/#REF!)*30</f>
        <v>#REF!</v>
      </c>
      <c r="V474" s="2" t="e">
        <f>+((P474-T474+Q474)/#REF!)*30</f>
        <v>#REF!</v>
      </c>
      <c r="W474" s="2">
        <v>0</v>
      </c>
      <c r="X474" s="9"/>
      <c r="Y474" s="11">
        <f>+((P474-T474+Q474+X474)/M474)*30</f>
        <v>720</v>
      </c>
      <c r="Z474" s="5">
        <v>1</v>
      </c>
      <c r="AA474" s="46"/>
      <c r="AB474" s="74">
        <f>VLOOKUP(B474,[2]Hoja1!$A$2:$C$9041,3,FALSE)</f>
        <v>202.16</v>
      </c>
      <c r="AC474" s="76">
        <f>VLOOKUP(B474,'[3]listado de producto'!$A$7:$F$7046,6,FALSE)</f>
        <v>21</v>
      </c>
      <c r="AG474" s="58">
        <v>11.3699998855591</v>
      </c>
      <c r="AH474" s="48">
        <f>+P474*AG474</f>
        <v>45.479999542236399</v>
      </c>
      <c r="AI474" s="48" t="e">
        <f>+AG474*#REF!</f>
        <v>#REF!</v>
      </c>
      <c r="AK474" s="44" t="e">
        <f>+IF(OR(#REF!="A",#REF!="B",#REF!="C",O474="A",O474="B",O474="C"),_xlfn.CEILING.PRECISE(#REF!*0.5,Z474),"0")</f>
        <v>#REF!</v>
      </c>
      <c r="AL474" t="e">
        <f>+AK474*AG474</f>
        <v>#REF!</v>
      </c>
      <c r="AM474" s="51" t="e">
        <f>+IF(OR(#REF!="A",#REF!="B",#REF!="C",O474="A",O474="B",O474="C"),_xlfn.CEILING.PRECISE(#REF!*0.7,Z474),"0")</f>
        <v>#REF!</v>
      </c>
      <c r="AN474" s="48" t="e">
        <f>+AM474*AG474</f>
        <v>#REF!</v>
      </c>
      <c r="AO474" s="44" t="e">
        <f>+IF(OR(#REF!="A",#REF!="B",#REF!="C",O474="A",O474="B",O474="C"),_xlfn.CEILING.PRECISE(#REF!*1,Z474),"0")</f>
        <v>#REF!</v>
      </c>
      <c r="AP474" s="48" t="e">
        <f>+AO474*$AG474</f>
        <v>#REF!</v>
      </c>
      <c r="AQ474" s="48" t="e">
        <f>+IF(OR(#REF!="A",#REF!="B",#REF!="C",O474="A",O474="B",O474="C"),_xlfn.CEILING.PRECISE(#REF!*1.33,Z474),"0")</f>
        <v>#REF!</v>
      </c>
      <c r="AR474" s="48" t="e">
        <f>+AQ474*$AG474</f>
        <v>#REF!</v>
      </c>
      <c r="AS474" s="48" t="e">
        <f>+#REF!*AG474</f>
        <v>#REF!</v>
      </c>
      <c r="AT474" s="58">
        <v>1.1000000000000001</v>
      </c>
      <c r="AU474" s="52" t="e">
        <f>+AT474*#REF!</f>
        <v>#REF!</v>
      </c>
      <c r="AV474" s="52">
        <f>+AT474*M474</f>
        <v>0.55000000000000004</v>
      </c>
      <c r="AW474" t="b">
        <f>+P474&gt;=T474</f>
        <v>1</v>
      </c>
    </row>
    <row r="475" spans="1:52" ht="12.75" customHeight="1" x14ac:dyDescent="0.2">
      <c r="B475" s="79">
        <v>111745</v>
      </c>
      <c r="C475" s="1"/>
      <c r="D475" s="32" t="s">
        <v>494</v>
      </c>
      <c r="E475" s="47" t="s">
        <v>561</v>
      </c>
      <c r="F475" s="3">
        <v>250</v>
      </c>
      <c r="G475" s="3">
        <v>330</v>
      </c>
      <c r="H475" s="3">
        <v>230</v>
      </c>
      <c r="I475" s="3">
        <v>120</v>
      </c>
      <c r="J475" s="3">
        <f>VLOOKUP(B475,'Vta + Mov 80'!$A$3:$B$703,2,FALSE)</f>
        <v>86</v>
      </c>
      <c r="K475" s="3">
        <v>40</v>
      </c>
      <c r="L475" s="3">
        <f>VLOOKUP(B475,'Vta + Mov 80'!$A$3:$D$703,4,FALSE)</f>
        <v>0</v>
      </c>
      <c r="M475" s="7">
        <f>+AVERAGE(F475:K475)</f>
        <v>176</v>
      </c>
      <c r="N475" s="62">
        <f>+COUNTIF(F475:K475,"&gt;0")</f>
        <v>6</v>
      </c>
      <c r="O475" s="62" t="str">
        <f>+IF(N475&gt;=6,"A",IF(N475&gt;=5,"B",IF(N475&gt;=4,"C","F")))</f>
        <v>A</v>
      </c>
      <c r="P475" s="7">
        <v>180</v>
      </c>
      <c r="Q475" s="2">
        <v>0</v>
      </c>
      <c r="R475" s="2">
        <v>0</v>
      </c>
      <c r="S475" s="2">
        <v>0</v>
      </c>
      <c r="T475" s="2">
        <f>+IF(S475&gt;R475,S475,R475)</f>
        <v>0</v>
      </c>
      <c r="U475" s="2" t="e">
        <f>+((P475-T475)/#REF!)*30</f>
        <v>#REF!</v>
      </c>
      <c r="V475" s="2" t="e">
        <f>+((P475-T475+Q475)/#REF!)*30</f>
        <v>#REF!</v>
      </c>
      <c r="W475" s="2">
        <v>0</v>
      </c>
      <c r="X475" s="9"/>
      <c r="Y475" s="11">
        <f>+((P475-T475+Q475+X475)/M475)*30</f>
        <v>30.68181818181818</v>
      </c>
      <c r="Z475" s="5" t="e">
        <v>#N/A</v>
      </c>
      <c r="AA475" s="46"/>
      <c r="AB475" s="74">
        <f>VLOOKUP(B475,[2]Hoja1!$A$2:$C$9041,3,FALSE)</f>
        <v>16.5200004577637</v>
      </c>
      <c r="AC475" s="76" t="e">
        <f>VLOOKUP(B475,'[3]listado de producto'!$A$7:$F$7046,6,FALSE)</f>
        <v>#N/A</v>
      </c>
      <c r="AG475" s="58">
        <v>20.2600002288818</v>
      </c>
      <c r="AH475" s="48">
        <f>+P475*AG475</f>
        <v>3646.8000411987241</v>
      </c>
      <c r="AI475" s="48" t="e">
        <f>+AG475*#REF!</f>
        <v>#REF!</v>
      </c>
      <c r="AK475" s="44" t="e">
        <f>+IF(OR(#REF!="A",#REF!="B",#REF!="C",O475="A",O475="B",O475="C"),_xlfn.CEILING.PRECISE(#REF!*0.5,Z475),"0")</f>
        <v>#REF!</v>
      </c>
      <c r="AL475" t="e">
        <f>+AK475*AG475</f>
        <v>#REF!</v>
      </c>
      <c r="AM475" s="51" t="e">
        <f>+IF(OR(#REF!="A",#REF!="B",#REF!="C",O475="A",O475="B",O475="C"),_xlfn.CEILING.PRECISE(#REF!*0.7,Z475),"0")</f>
        <v>#REF!</v>
      </c>
      <c r="AN475" s="48" t="e">
        <f>+AM475*AG475</f>
        <v>#REF!</v>
      </c>
      <c r="AO475" s="44" t="e">
        <f>+IF(OR(#REF!="A",#REF!="B",#REF!="C",O475="A",O475="B",O475="C"),_xlfn.CEILING.PRECISE(#REF!*1,Z475),"0")</f>
        <v>#REF!</v>
      </c>
      <c r="AP475" s="48" t="e">
        <f>+AO475*$AG475</f>
        <v>#REF!</v>
      </c>
      <c r="AQ475" s="48" t="e">
        <f>+IF(OR(#REF!="A",#REF!="B",#REF!="C",O475="A",O475="B",O475="C"),_xlfn.CEILING.PRECISE(#REF!*1.33,Z475),"0")</f>
        <v>#REF!</v>
      </c>
      <c r="AR475" s="48" t="e">
        <f>+AQ475*$AG475</f>
        <v>#REF!</v>
      </c>
      <c r="AS475" s="48" t="e">
        <f>+#REF!*AG475</f>
        <v>#REF!</v>
      </c>
      <c r="AU475" s="52" t="e">
        <f>+AT475*#REF!</f>
        <v>#REF!</v>
      </c>
      <c r="AV475" s="52">
        <f>+AT475*M475</f>
        <v>0</v>
      </c>
      <c r="AW475" t="b">
        <f>+P475&gt;=T475</f>
        <v>1</v>
      </c>
    </row>
    <row r="476" spans="1:52" ht="12.75" customHeight="1" x14ac:dyDescent="0.2">
      <c r="B476" s="79">
        <v>110405</v>
      </c>
      <c r="C476" s="1"/>
      <c r="D476" s="32" t="s">
        <v>423</v>
      </c>
      <c r="E476" s="47" t="str">
        <f>VLOOKUP(B476,[1]Análisis!$B$3:$F$2141,5,FALSE)</f>
        <v>Local</v>
      </c>
      <c r="F476" s="3">
        <v>1</v>
      </c>
      <c r="G476" s="3">
        <v>0</v>
      </c>
      <c r="H476" s="3">
        <v>1</v>
      </c>
      <c r="I476" s="3">
        <v>0</v>
      </c>
      <c r="J476" s="3">
        <f>VLOOKUP(B476,'Vta + Mov 80'!$A$3:$B$703,2,FALSE)</f>
        <v>4</v>
      </c>
      <c r="K476" s="3">
        <v>0</v>
      </c>
      <c r="L476" s="3">
        <f>VLOOKUP(B476,'Vta + Mov 80'!$A$3:$D$703,4,FALSE)</f>
        <v>0</v>
      </c>
      <c r="M476" s="7">
        <f>+AVERAGE(F476:K476)</f>
        <v>1</v>
      </c>
      <c r="N476" s="62">
        <f>+COUNTIF(F476:K476,"&gt;0")</f>
        <v>3</v>
      </c>
      <c r="O476" s="62" t="str">
        <f>+IF(N476&gt;=6,"A",IF(N476&gt;=5,"B",IF(N476&gt;=4,"C","F")))</f>
        <v>F</v>
      </c>
      <c r="P476" s="7">
        <v>24</v>
      </c>
      <c r="Q476" s="2">
        <v>0</v>
      </c>
      <c r="R476" s="2">
        <v>0</v>
      </c>
      <c r="S476" s="2">
        <v>0</v>
      </c>
      <c r="T476" s="2">
        <f>+IF(S476&gt;R476,S476,R476)</f>
        <v>0</v>
      </c>
      <c r="U476" s="2" t="e">
        <f>+((P476-T476)/#REF!)*30</f>
        <v>#REF!</v>
      </c>
      <c r="V476" s="2" t="e">
        <f>+((P476-T476+Q476)/#REF!)*30</f>
        <v>#REF!</v>
      </c>
      <c r="W476" s="2">
        <v>0</v>
      </c>
      <c r="X476" s="9"/>
      <c r="Y476" s="11">
        <f>+((P476-T476+Q476+X476)/M476)*30</f>
        <v>720</v>
      </c>
      <c r="Z476" s="5" t="e">
        <v>#N/A</v>
      </c>
      <c r="AA476" s="46"/>
      <c r="AB476" s="74">
        <f>VLOOKUP(B476,[2]Hoja1!$A$2:$C$9041,3,FALSE)</f>
        <v>24.700000762939499</v>
      </c>
      <c r="AC476" s="76" t="e">
        <f>VLOOKUP(B476,'[3]listado de producto'!$A$7:$F$7046,6,FALSE)</f>
        <v>#N/A</v>
      </c>
      <c r="AG476" s="58">
        <v>130.81</v>
      </c>
      <c r="AH476" s="48">
        <f>+P476*AG476</f>
        <v>3139.44</v>
      </c>
      <c r="AI476" s="48" t="e">
        <f>+AG476*#REF!</f>
        <v>#REF!</v>
      </c>
      <c r="AK476" s="44" t="e">
        <f>+IF(OR(#REF!="A",#REF!="B",#REF!="C",O476="A",O476="B",O476="C"),_xlfn.CEILING.PRECISE(#REF!*0.5,Z476),"0")</f>
        <v>#REF!</v>
      </c>
      <c r="AL476" t="e">
        <f>+AK476*AG476</f>
        <v>#REF!</v>
      </c>
      <c r="AM476" s="51" t="e">
        <f>+IF(OR(#REF!="A",#REF!="B",#REF!="C",O476="A",O476="B",O476="C"),_xlfn.CEILING.PRECISE(#REF!*0.7,Z476),"0")</f>
        <v>#REF!</v>
      </c>
      <c r="AN476" s="48" t="e">
        <f>+AM476*AG476</f>
        <v>#REF!</v>
      </c>
      <c r="AO476" s="44" t="e">
        <f>+IF(OR(#REF!="A",#REF!="B",#REF!="C",O476="A",O476="B",O476="C"),_xlfn.CEILING.PRECISE(#REF!*1,Z476),"0")</f>
        <v>#REF!</v>
      </c>
      <c r="AP476" s="48" t="e">
        <f>+AO476*$AG476</f>
        <v>#REF!</v>
      </c>
      <c r="AQ476" s="48" t="e">
        <f>+IF(OR(#REF!="A",#REF!="B",#REF!="C",O476="A",O476="B",O476="C"),_xlfn.CEILING.PRECISE(#REF!*1.33,Z476),"0")</f>
        <v>#REF!</v>
      </c>
      <c r="AR476" s="48" t="e">
        <f>+AQ476*$AG476</f>
        <v>#REF!</v>
      </c>
      <c r="AS476" s="48" t="e">
        <f>+#REF!*AG476</f>
        <v>#REF!</v>
      </c>
      <c r="AT476" s="58">
        <v>4.4000000000000004</v>
      </c>
      <c r="AU476" s="52" t="e">
        <f>+AT476*#REF!</f>
        <v>#REF!</v>
      </c>
      <c r="AV476" s="52">
        <f>+AT476*M476</f>
        <v>4.4000000000000004</v>
      </c>
      <c r="AW476" t="b">
        <f>+P476&gt;=T476</f>
        <v>1</v>
      </c>
      <c r="AX476" s="78">
        <f>X476*AB476</f>
        <v>0</v>
      </c>
    </row>
    <row r="477" spans="1:52" ht="12.75" customHeight="1" x14ac:dyDescent="0.2">
      <c r="B477" s="79">
        <v>110010</v>
      </c>
      <c r="C477" s="1"/>
      <c r="D477" s="32" t="s">
        <v>645</v>
      </c>
      <c r="E477" s="47" t="s">
        <v>561</v>
      </c>
      <c r="F477" s="3">
        <v>0</v>
      </c>
      <c r="G477" s="3">
        <v>0</v>
      </c>
      <c r="H477" s="3">
        <v>0</v>
      </c>
      <c r="I477" s="3">
        <v>0</v>
      </c>
      <c r="J477" s="3">
        <f>VLOOKUP(B477,'Vta + Mov 80'!$A$3:$B$703,2,FALSE)</f>
        <v>0</v>
      </c>
      <c r="K477" s="3">
        <v>12</v>
      </c>
      <c r="L477" s="3">
        <f>VLOOKUP(B477,'Vta + Mov 80'!$A$3:$D$703,4,FALSE)</f>
        <v>-12</v>
      </c>
      <c r="M477" s="7">
        <f>+AVERAGE(F477:K477)</f>
        <v>2</v>
      </c>
      <c r="N477" s="62">
        <f>+COUNTIF(F477:K477,"&gt;0")</f>
        <v>1</v>
      </c>
      <c r="O477" s="62" t="str">
        <f>+IF(N477&gt;=6,"A",IF(N477&gt;=5,"B",IF(N477&gt;=4,"C","F")))</f>
        <v>F</v>
      </c>
      <c r="P477" s="7">
        <v>50</v>
      </c>
      <c r="Q477" s="2">
        <v>0</v>
      </c>
      <c r="R477" s="2">
        <v>0</v>
      </c>
      <c r="S477" s="2">
        <v>0</v>
      </c>
      <c r="T477" s="2">
        <f>+IF(S477&gt;R477,S477,R477)</f>
        <v>0</v>
      </c>
      <c r="U477" s="2" t="e">
        <f>+((P477-T477)/#REF!)*30</f>
        <v>#REF!</v>
      </c>
      <c r="V477" s="2" t="e">
        <f>+((P477-T477+Q477)/#REF!)*30</f>
        <v>#REF!</v>
      </c>
      <c r="W477" s="2">
        <v>0</v>
      </c>
      <c r="X477" s="9"/>
      <c r="Y477" s="11">
        <f>+((P477-T477+Q477+X477)/M477)*30</f>
        <v>750</v>
      </c>
      <c r="Z477" s="5" t="e">
        <v>#N/A</v>
      </c>
      <c r="AA477" s="46"/>
      <c r="AB477" s="74">
        <f>VLOOKUP(B477,[2]Hoja1!$A$2:$C$9041,3,FALSE)</f>
        <v>132</v>
      </c>
      <c r="AC477" s="76" t="e">
        <f>VLOOKUP(B477,'[3]listado de producto'!$A$7:$F$7046,6,FALSE)</f>
        <v>#N/A</v>
      </c>
      <c r="AG477" s="58">
        <v>1</v>
      </c>
      <c r="AH477" s="48">
        <f>+P477*AG477</f>
        <v>50</v>
      </c>
      <c r="AI477" s="48" t="e">
        <f>+AG477*#REF!</f>
        <v>#REF!</v>
      </c>
      <c r="AK477" s="44" t="e">
        <f>+IF(OR(#REF!="A",#REF!="B",#REF!="C",O477="A",O477="B",O477="C"),_xlfn.CEILING.PRECISE(#REF!*0.5,Z477),"0")</f>
        <v>#REF!</v>
      </c>
      <c r="AL477" t="e">
        <f>+AK477*AG477</f>
        <v>#REF!</v>
      </c>
      <c r="AM477" s="51" t="e">
        <f>+IF(OR(#REF!="A",#REF!="B",#REF!="C",O477="A",O477="B",O477="C"),_xlfn.CEILING.PRECISE(#REF!*0.7,Z477),"0")</f>
        <v>#REF!</v>
      </c>
      <c r="AN477" s="48" t="e">
        <f>+AM477*AG477</f>
        <v>#REF!</v>
      </c>
      <c r="AO477" s="44" t="e">
        <f>+IF(OR(#REF!="A",#REF!="B",#REF!="C",O477="A",O477="B",O477="C"),_xlfn.CEILING.PRECISE(#REF!*1,Z477),"0")</f>
        <v>#REF!</v>
      </c>
      <c r="AP477" s="48" t="e">
        <f>+AO477*$AG477</f>
        <v>#REF!</v>
      </c>
      <c r="AQ477" s="48" t="e">
        <f>+IF(OR(#REF!="A",#REF!="B",#REF!="C",O477="A",O477="B",O477="C"),_xlfn.CEILING.PRECISE(#REF!*1.33,Z477),"0")</f>
        <v>#REF!</v>
      </c>
      <c r="AR477" s="48" t="e">
        <f>+AQ477*$AG477</f>
        <v>#REF!</v>
      </c>
      <c r="AS477" s="48" t="e">
        <f>+#REF!*AG477</f>
        <v>#REF!</v>
      </c>
      <c r="AU477" s="52"/>
      <c r="AV477" s="52"/>
      <c r="AW477" t="b">
        <f>+P477&gt;=T477</f>
        <v>1</v>
      </c>
      <c r="AZ477" s="78"/>
    </row>
    <row r="478" spans="1:52" ht="12.75" customHeight="1" x14ac:dyDescent="0.2">
      <c r="B478" s="79">
        <v>4857</v>
      </c>
      <c r="C478" s="1"/>
      <c r="D478" s="32" t="s">
        <v>239</v>
      </c>
      <c r="E478" s="47" t="str">
        <f>VLOOKUP(B478,[1]Análisis!$B$3:$F$2141,5,FALSE)</f>
        <v>Key</v>
      </c>
      <c r="F478" s="3">
        <v>1</v>
      </c>
      <c r="G478" s="3">
        <v>0</v>
      </c>
      <c r="H478" s="3">
        <v>0</v>
      </c>
      <c r="I478" s="3">
        <v>10</v>
      </c>
      <c r="J478" s="3">
        <f>VLOOKUP(B478,'Vta + Mov 80'!$A$3:$B$703,2,FALSE)</f>
        <v>30</v>
      </c>
      <c r="K478" s="3">
        <v>60</v>
      </c>
      <c r="L478" s="3">
        <f>VLOOKUP(B478,'Vta + Mov 80'!$A$3:$D$703,4,FALSE)</f>
        <v>0</v>
      </c>
      <c r="M478" s="7">
        <f>+AVERAGE(F478:K478)</f>
        <v>16.833333333333332</v>
      </c>
      <c r="N478" s="62">
        <f>+COUNTIF(F478:K478,"&gt;0")</f>
        <v>4</v>
      </c>
      <c r="O478" s="62" t="str">
        <f>+IF(N478&gt;=6,"A",IF(N478&gt;=5,"B",IF(N478&gt;=4,"C","F")))</f>
        <v>C</v>
      </c>
      <c r="P478" s="7">
        <v>50</v>
      </c>
      <c r="Q478" s="2">
        <v>0</v>
      </c>
      <c r="R478" s="2">
        <v>0</v>
      </c>
      <c r="S478" s="2">
        <v>0</v>
      </c>
      <c r="T478" s="2">
        <f>+IF(S478&gt;R478,S478,R478)</f>
        <v>0</v>
      </c>
      <c r="U478" s="2" t="e">
        <f>+((P478-T478)/#REF!)*30</f>
        <v>#REF!</v>
      </c>
      <c r="V478" s="2" t="e">
        <f>+((P478-T478+Q478)/#REF!)*30</f>
        <v>#REF!</v>
      </c>
      <c r="W478" s="2">
        <v>0</v>
      </c>
      <c r="X478" s="9"/>
      <c r="Y478" s="11">
        <f>+((P478-T478+Q478+X478)/M478)*30</f>
        <v>89.108910891089124</v>
      </c>
      <c r="Z478" s="5">
        <v>10</v>
      </c>
      <c r="AA478" s="46"/>
      <c r="AB478" s="74">
        <f>VLOOKUP(B478,[2]Hoja1!$A$2:$C$9041,3,FALSE)</f>
        <v>96.81</v>
      </c>
      <c r="AC478" s="76">
        <f>VLOOKUP(B478,'[3]listado de producto'!$A$7:$F$7046,6,FALSE)</f>
        <v>8</v>
      </c>
      <c r="AG478" s="58">
        <v>255.89999389648401</v>
      </c>
      <c r="AH478" s="48">
        <f>+P478*AG478</f>
        <v>12794.999694824201</v>
      </c>
      <c r="AI478" s="48" t="e">
        <f>+AG478*#REF!</f>
        <v>#REF!</v>
      </c>
      <c r="AK478" s="44" t="e">
        <f>+IF(OR(#REF!="A",#REF!="B",#REF!="C",O478="A",O478="B",O478="C"),_xlfn.CEILING.PRECISE(#REF!*0.5,Z478),"0")</f>
        <v>#REF!</v>
      </c>
      <c r="AL478" t="e">
        <f>+AK478*AG478</f>
        <v>#REF!</v>
      </c>
      <c r="AM478" s="51" t="e">
        <f>+IF(OR(#REF!="A",#REF!="B",#REF!="C",O478="A",O478="B",O478="C"),_xlfn.CEILING.PRECISE(#REF!*0.7,Z478),"0")</f>
        <v>#REF!</v>
      </c>
      <c r="AN478" s="48" t="e">
        <f>+AM478*AG478</f>
        <v>#REF!</v>
      </c>
      <c r="AO478" s="44" t="e">
        <f>+IF(OR(#REF!="A",#REF!="B",#REF!="C",O478="A",O478="B",O478="C"),_xlfn.CEILING.PRECISE(#REF!*1,Z478),"0")</f>
        <v>#REF!</v>
      </c>
      <c r="AP478" s="48" t="e">
        <f>+AO478*$AG478</f>
        <v>#REF!</v>
      </c>
      <c r="AQ478" s="48" t="e">
        <f>+IF(OR(#REF!="A",#REF!="B",#REF!="C",O478="A",O478="B",O478="C"),_xlfn.CEILING.PRECISE(#REF!*1.33,Z478),"0")</f>
        <v>#REF!</v>
      </c>
      <c r="AR478" s="48" t="e">
        <f>+AQ478*$AG478</f>
        <v>#REF!</v>
      </c>
      <c r="AS478" s="48" t="e">
        <f>+#REF!*AG478</f>
        <v>#REF!</v>
      </c>
      <c r="AU478" s="52"/>
      <c r="AV478" s="52"/>
      <c r="AW478" t="b">
        <f>+P478&gt;=T478</f>
        <v>1</v>
      </c>
    </row>
    <row r="479" spans="1:52" ht="12.75" customHeight="1" x14ac:dyDescent="0.2">
      <c r="A479" s="53" t="s">
        <v>672</v>
      </c>
      <c r="B479" s="79">
        <v>2193</v>
      </c>
      <c r="C479" s="1"/>
      <c r="D479" s="32" t="s">
        <v>157</v>
      </c>
      <c r="E479" s="47" t="str">
        <f>VLOOKUP(B479,[1]Análisis!$B$3:$F$2141,5,FALSE)</f>
        <v>Key</v>
      </c>
      <c r="F479" s="3">
        <v>0</v>
      </c>
      <c r="G479" s="3">
        <v>4</v>
      </c>
      <c r="H479" s="3">
        <v>1</v>
      </c>
      <c r="I479" s="3">
        <v>0</v>
      </c>
      <c r="J479" s="3">
        <f>VLOOKUP(B479,'Vta + Mov 80'!$A$3:$B$703,2,FALSE)</f>
        <v>0</v>
      </c>
      <c r="K479" s="3">
        <v>0</v>
      </c>
      <c r="L479" s="3">
        <f>VLOOKUP(B479,'Vta + Mov 80'!$A$3:$D$703,4,FALSE)</f>
        <v>0</v>
      </c>
      <c r="M479" s="7">
        <f>+AVERAGE(F479:K479)</f>
        <v>0.83333333333333337</v>
      </c>
      <c r="N479" s="62">
        <f>+COUNTIF(F479:K479,"&gt;0")</f>
        <v>2</v>
      </c>
      <c r="O479" s="62" t="str">
        <f>+IF(N479&gt;=6,"A",IF(N479&gt;=5,"B",IF(N479&gt;=4,"C","F")))</f>
        <v>F</v>
      </c>
      <c r="P479" s="7">
        <v>23</v>
      </c>
      <c r="Q479" s="2">
        <v>0</v>
      </c>
      <c r="R479" s="2">
        <v>0</v>
      </c>
      <c r="S479" s="2">
        <v>0</v>
      </c>
      <c r="T479" s="2">
        <f>+IF(S479&gt;R479,S479,R479)</f>
        <v>0</v>
      </c>
      <c r="U479" s="2" t="e">
        <f>+((P479-T479)/#REF!)*30</f>
        <v>#REF!</v>
      </c>
      <c r="V479" s="2" t="e">
        <f>+((P479-T479+Q479)/#REF!)*30</f>
        <v>#REF!</v>
      </c>
      <c r="W479" s="2">
        <v>0</v>
      </c>
      <c r="X479" s="9"/>
      <c r="Y479" s="11">
        <f>+((P479-T479+Q479+X479)/M479)*30</f>
        <v>827.99999999999989</v>
      </c>
      <c r="Z479" s="5">
        <v>1</v>
      </c>
      <c r="AA479" s="46"/>
      <c r="AB479" s="74">
        <f>VLOOKUP(B479,[2]Hoja1!$A$2:$C$9041,3,FALSE)</f>
        <v>443.15</v>
      </c>
      <c r="AC479" s="76">
        <f>VLOOKUP(B479,'[3]listado de producto'!$A$7:$F$7046,6,FALSE)</f>
        <v>8</v>
      </c>
      <c r="AG479" s="58">
        <v>139.16999999999999</v>
      </c>
      <c r="AH479" s="48">
        <f>+P479*AG479</f>
        <v>3200.91</v>
      </c>
      <c r="AI479" s="48" t="e">
        <f>+AG479*#REF!</f>
        <v>#REF!</v>
      </c>
      <c r="AK479" s="44" t="e">
        <f>+IF(OR(#REF!="A",#REF!="B",#REF!="C",O479="A",O479="B",O479="C"),_xlfn.CEILING.PRECISE(#REF!*0.5,Z479),"0")</f>
        <v>#REF!</v>
      </c>
      <c r="AL479" t="e">
        <f>+AK479*AG479</f>
        <v>#REF!</v>
      </c>
      <c r="AM479" s="51" t="e">
        <f>+IF(OR(#REF!="A",#REF!="B",#REF!="C",O479="A",O479="B",O479="C"),_xlfn.CEILING.PRECISE(#REF!*0.7,Z479),"0")</f>
        <v>#REF!</v>
      </c>
      <c r="AN479" s="48" t="e">
        <f>+AM479*AG479</f>
        <v>#REF!</v>
      </c>
      <c r="AO479" s="44" t="e">
        <f>+IF(OR(#REF!="A",#REF!="B",#REF!="C",O479="A",O479="B",O479="C"),_xlfn.CEILING.PRECISE(#REF!*1,Z479),"0")</f>
        <v>#REF!</v>
      </c>
      <c r="AP479" s="48" t="e">
        <f>+AO479*$AG479</f>
        <v>#REF!</v>
      </c>
      <c r="AQ479" s="48" t="e">
        <f>+IF(OR(#REF!="A",#REF!="B",#REF!="C",O479="A",O479="B",O479="C"),_xlfn.CEILING.PRECISE(#REF!*1.33,Z479),"0")</f>
        <v>#REF!</v>
      </c>
      <c r="AR479" s="48" t="e">
        <f>+AQ479*$AG479</f>
        <v>#REF!</v>
      </c>
      <c r="AS479" s="48" t="e">
        <f>+#REF!*AG479</f>
        <v>#REF!</v>
      </c>
      <c r="AU479" s="52" t="e">
        <f>+AT479*#REF!</f>
        <v>#REF!</v>
      </c>
      <c r="AV479" s="52">
        <f>+AT479*M479</f>
        <v>0</v>
      </c>
      <c r="AW479" t="b">
        <f>+P479&gt;=T479</f>
        <v>1</v>
      </c>
    </row>
    <row r="480" spans="1:52" ht="12.75" customHeight="1" x14ac:dyDescent="0.2">
      <c r="A480" s="53" t="s">
        <v>670</v>
      </c>
      <c r="B480" s="79">
        <v>1657</v>
      </c>
      <c r="C480" s="1"/>
      <c r="D480" s="32" t="s">
        <v>101</v>
      </c>
      <c r="E480" s="47" t="str">
        <f>VLOOKUP(B480,[1]Análisis!$B$3:$F$2141,5,FALSE)</f>
        <v>Key</v>
      </c>
      <c r="F480" s="3">
        <v>4</v>
      </c>
      <c r="G480" s="3">
        <v>0</v>
      </c>
      <c r="H480" s="3">
        <v>1</v>
      </c>
      <c r="I480" s="3">
        <v>1</v>
      </c>
      <c r="J480" s="3">
        <f>VLOOKUP(B480,'Vta + Mov 80'!$A$3:$B$703,2,FALSE)</f>
        <v>2</v>
      </c>
      <c r="K480" s="3">
        <v>0</v>
      </c>
      <c r="L480" s="3">
        <f>VLOOKUP(B480,'Vta + Mov 80'!$A$3:$D$703,4,FALSE)</f>
        <v>0</v>
      </c>
      <c r="M480" s="7">
        <f>+AVERAGE(F480:K480)</f>
        <v>1.3333333333333333</v>
      </c>
      <c r="N480" s="62">
        <f>+COUNTIF(F480:K480,"&gt;0")</f>
        <v>4</v>
      </c>
      <c r="O480" s="62" t="str">
        <f>+IF(N480&gt;=6,"A",IF(N480&gt;=5,"B",IF(N480&gt;=4,"C","F")))</f>
        <v>C</v>
      </c>
      <c r="P480" s="7">
        <v>1</v>
      </c>
      <c r="Q480" s="2">
        <v>3</v>
      </c>
      <c r="R480" s="2">
        <v>0</v>
      </c>
      <c r="S480" s="2">
        <v>0</v>
      </c>
      <c r="T480" s="2">
        <f>+IF(S480&gt;R480,S480,R480)</f>
        <v>0</v>
      </c>
      <c r="U480" s="2" t="e">
        <f>+((P480-T480)/#REF!)*30</f>
        <v>#REF!</v>
      </c>
      <c r="V480" s="2" t="e">
        <f>+((P480-T480+Q480)/#REF!)*30</f>
        <v>#REF!</v>
      </c>
      <c r="W480" s="2">
        <v>0</v>
      </c>
      <c r="X480" s="9"/>
      <c r="Y480" s="11">
        <f>+((P480-T480+Q480+X480)/M480)*30</f>
        <v>90</v>
      </c>
      <c r="Z480" s="5">
        <v>1</v>
      </c>
      <c r="AA480" s="46"/>
      <c r="AB480" s="74">
        <f>VLOOKUP(B480,[2]Hoja1!$A$2:$C$9041,3,FALSE)</f>
        <v>768.01</v>
      </c>
      <c r="AC480" s="76">
        <f>VLOOKUP(B480,'[3]listado de producto'!$A$7:$F$7046,6,FALSE)</f>
        <v>8</v>
      </c>
      <c r="AG480" s="58">
        <v>253.99</v>
      </c>
      <c r="AH480" s="48">
        <f>+P480*AG480</f>
        <v>253.99</v>
      </c>
      <c r="AI480" s="48" t="e">
        <f>+AG480*#REF!</f>
        <v>#REF!</v>
      </c>
      <c r="AK480" s="44" t="e">
        <f>+IF(OR(#REF!="A",#REF!="B",#REF!="C",O480="A",O480="B",O480="C"),_xlfn.CEILING.PRECISE(#REF!*0.5,Z480),"0")</f>
        <v>#REF!</v>
      </c>
      <c r="AL480" t="e">
        <f>+AK480*AG480</f>
        <v>#REF!</v>
      </c>
      <c r="AM480" s="51" t="e">
        <f>+IF(OR(#REF!="A",#REF!="B",#REF!="C",O480="A",O480="B",O480="C"),_xlfn.CEILING.PRECISE(#REF!*0.7,Z480),"0")</f>
        <v>#REF!</v>
      </c>
      <c r="AN480" s="48" t="e">
        <f>+AM480*AG480</f>
        <v>#REF!</v>
      </c>
      <c r="AO480" s="44" t="e">
        <f>+IF(OR(#REF!="A",#REF!="B",#REF!="C",O480="A",O480="B",O480="C"),_xlfn.CEILING.PRECISE(#REF!*1,Z480),"0")</f>
        <v>#REF!</v>
      </c>
      <c r="AP480" s="48" t="e">
        <f>+AO480*$AG480</f>
        <v>#REF!</v>
      </c>
      <c r="AQ480" s="48" t="e">
        <f>+IF(OR(#REF!="A",#REF!="B",#REF!="C",O480="A",O480="B",O480="C"),_xlfn.CEILING.PRECISE(#REF!*1.33,Z480),"0")</f>
        <v>#REF!</v>
      </c>
      <c r="AR480" s="48" t="e">
        <f>+AQ480*$AG480</f>
        <v>#REF!</v>
      </c>
      <c r="AS480" s="48" t="e">
        <f>+#REF!*AG480</f>
        <v>#REF!</v>
      </c>
      <c r="AU480" s="52" t="e">
        <f>+AT480*#REF!</f>
        <v>#REF!</v>
      </c>
      <c r="AV480" s="52">
        <f>+AT480*M480</f>
        <v>0</v>
      </c>
      <c r="AW480" t="b">
        <f>+P480&gt;=T480</f>
        <v>1</v>
      </c>
    </row>
    <row r="481" spans="1:52" ht="12.75" customHeight="1" x14ac:dyDescent="0.2">
      <c r="A481" s="53" t="s">
        <v>678</v>
      </c>
      <c r="B481" s="79">
        <v>4829</v>
      </c>
      <c r="C481" s="1"/>
      <c r="D481" s="32" t="s">
        <v>231</v>
      </c>
      <c r="E481" s="47" t="str">
        <f>VLOOKUP(B481,[1]Análisis!$B$3:$F$2141,5,FALSE)</f>
        <v>Key</v>
      </c>
      <c r="F481" s="3">
        <v>2</v>
      </c>
      <c r="G481" s="3">
        <v>0</v>
      </c>
      <c r="H481" s="3">
        <v>0</v>
      </c>
      <c r="I481" s="3">
        <v>0</v>
      </c>
      <c r="J481" s="3">
        <f>VLOOKUP(B481,'Vta + Mov 80'!$A$3:$B$703,2,FALSE)</f>
        <v>2</v>
      </c>
      <c r="K481" s="3">
        <v>0</v>
      </c>
      <c r="L481" s="3">
        <f>VLOOKUP(B481,'Vta + Mov 80'!$A$3:$D$703,4,FALSE)</f>
        <v>0</v>
      </c>
      <c r="M481" s="7">
        <f>+AVERAGE(F481:K481)</f>
        <v>0.66666666666666663</v>
      </c>
      <c r="N481" s="62">
        <f>+COUNTIF(F481:K481,"&gt;0")</f>
        <v>2</v>
      </c>
      <c r="O481" s="62" t="str">
        <f>+IF(N481&gt;=6,"A",IF(N481&gt;=5,"B",IF(N481&gt;=4,"C","F")))</f>
        <v>F</v>
      </c>
      <c r="P481" s="7">
        <v>22</v>
      </c>
      <c r="Q481" s="2">
        <v>0</v>
      </c>
      <c r="R481" s="2">
        <v>0</v>
      </c>
      <c r="S481" s="2">
        <v>0</v>
      </c>
      <c r="T481" s="2">
        <f>+IF(S481&gt;R481,S481,R481)</f>
        <v>0</v>
      </c>
      <c r="U481" s="2" t="e">
        <f>+((P481-T481)/#REF!)*30</f>
        <v>#REF!</v>
      </c>
      <c r="V481" s="2" t="e">
        <f>+((P481-T481+Q481)/#REF!)*30</f>
        <v>#REF!</v>
      </c>
      <c r="W481" s="2">
        <v>0</v>
      </c>
      <c r="X481" s="9"/>
      <c r="Y481" s="11">
        <f>+((P481-T481+Q481+X481)/M481)*30</f>
        <v>990</v>
      </c>
      <c r="Z481" s="5">
        <v>12</v>
      </c>
      <c r="AA481" s="46"/>
      <c r="AB481" s="74">
        <f>VLOOKUP(B481,[2]Hoja1!$A$2:$C$9041,3,FALSE)</f>
        <v>80.959999999999994</v>
      </c>
      <c r="AC481" s="76">
        <f>VLOOKUP(B481,'[3]listado de producto'!$A$7:$F$7046,6,FALSE)</f>
        <v>8</v>
      </c>
      <c r="AG481" s="58">
        <v>18.7399997711182</v>
      </c>
      <c r="AH481" s="48">
        <f>+P481*AG481</f>
        <v>412.27999496460041</v>
      </c>
      <c r="AI481" s="48" t="e">
        <f>+AG481*#REF!</f>
        <v>#REF!</v>
      </c>
      <c r="AK481" s="44" t="e">
        <f>+IF(OR(#REF!="A",#REF!="B",#REF!="C",O481="A",O481="B",O481="C"),_xlfn.CEILING.PRECISE(#REF!*0.5,Z481),"0")</f>
        <v>#REF!</v>
      </c>
      <c r="AL481" t="e">
        <f>+AK481*AG481</f>
        <v>#REF!</v>
      </c>
      <c r="AM481" s="51" t="e">
        <f>+IF(OR(#REF!="A",#REF!="B",#REF!="C",O481="A",O481="B",O481="C"),_xlfn.CEILING.PRECISE(#REF!*0.7,Z481),"0")</f>
        <v>#REF!</v>
      </c>
      <c r="AN481" s="48" t="e">
        <f>+AM481*AG481</f>
        <v>#REF!</v>
      </c>
      <c r="AO481" s="44" t="e">
        <f>+IF(OR(#REF!="A",#REF!="B",#REF!="C",O481="A",O481="B",O481="C"),_xlfn.CEILING.PRECISE(#REF!*1,Z481),"0")</f>
        <v>#REF!</v>
      </c>
      <c r="AP481" s="48" t="e">
        <f>+AO481*$AG481</f>
        <v>#REF!</v>
      </c>
      <c r="AQ481" s="48" t="e">
        <f>+IF(OR(#REF!="A",#REF!="B",#REF!="C",O481="A",O481="B",O481="C"),_xlfn.CEILING.PRECISE(#REF!*1.33,Z481),"0")</f>
        <v>#REF!</v>
      </c>
      <c r="AR481" s="48" t="e">
        <f>+AQ481*$AG481</f>
        <v>#REF!</v>
      </c>
      <c r="AS481" s="48" t="e">
        <f>+#REF!*AG481</f>
        <v>#REF!</v>
      </c>
      <c r="AU481" s="52" t="e">
        <f>+AT481*#REF!</f>
        <v>#REF!</v>
      </c>
      <c r="AV481" s="52">
        <f>+AT481*M481</f>
        <v>0</v>
      </c>
      <c r="AW481" t="b">
        <f>+P481&gt;=T481</f>
        <v>1</v>
      </c>
    </row>
    <row r="482" spans="1:52" ht="12.75" customHeight="1" x14ac:dyDescent="0.2">
      <c r="A482" s="53" t="s">
        <v>670</v>
      </c>
      <c r="B482" s="79">
        <v>1950</v>
      </c>
      <c r="C482" s="1"/>
      <c r="D482" s="32" t="s">
        <v>130</v>
      </c>
      <c r="E482" s="47" t="str">
        <f>VLOOKUP(B482,[1]Análisis!$B$3:$F$2141,5,FALSE)</f>
        <v>Key</v>
      </c>
      <c r="F482" s="3">
        <v>5</v>
      </c>
      <c r="G482" s="3">
        <v>4</v>
      </c>
      <c r="H482" s="3">
        <v>6</v>
      </c>
      <c r="I482" s="3">
        <v>3</v>
      </c>
      <c r="J482" s="3">
        <f>VLOOKUP(B482,'Vta + Mov 80'!$A$3:$B$703,2,FALSE)</f>
        <v>0</v>
      </c>
      <c r="K482" s="3">
        <v>5</v>
      </c>
      <c r="L482" s="3">
        <f>VLOOKUP(B482,'Vta + Mov 80'!$A$3:$D$703,4,FALSE)</f>
        <v>15</v>
      </c>
      <c r="M482" s="7">
        <f>+AVERAGE(F482:K482)</f>
        <v>3.8333333333333335</v>
      </c>
      <c r="N482" s="62">
        <f>+COUNTIF(F482:K482,"&gt;0")</f>
        <v>5</v>
      </c>
      <c r="O482" s="62" t="str">
        <f>+IF(N482&gt;=6,"A",IF(N482&gt;=5,"B",IF(N482&gt;=4,"C","F")))</f>
        <v>B</v>
      </c>
      <c r="P482" s="7">
        <v>4</v>
      </c>
      <c r="Q482" s="2">
        <v>0</v>
      </c>
      <c r="R482" s="2">
        <v>0</v>
      </c>
      <c r="S482" s="2">
        <v>0</v>
      </c>
      <c r="T482" s="2">
        <f>+IF(S482&gt;R482,S482,R482)</f>
        <v>0</v>
      </c>
      <c r="U482" s="2" t="e">
        <f>+((P482-T482)/#REF!)*30</f>
        <v>#REF!</v>
      </c>
      <c r="V482" s="2" t="e">
        <f>+((P482-T482+Q482)/#REF!)*30</f>
        <v>#REF!</v>
      </c>
      <c r="W482" s="2">
        <v>0</v>
      </c>
      <c r="X482" s="9"/>
      <c r="Y482" s="11">
        <f>+((P482-T482+Q482+X482)/M482)*30</f>
        <v>31.304347826086957</v>
      </c>
      <c r="Z482" s="5">
        <v>1</v>
      </c>
      <c r="AA482" s="83"/>
      <c r="AB482" s="74">
        <f>VLOOKUP(B482,[2]Hoja1!$A$2:$C$9041,3,FALSE)</f>
        <v>53.4</v>
      </c>
      <c r="AC482" s="76">
        <f>VLOOKUP(B482,'[3]listado de producto'!$A$7:$F$7046,6,FALSE)</f>
        <v>8</v>
      </c>
      <c r="AG482" s="58">
        <v>720.59</v>
      </c>
      <c r="AH482" s="48">
        <f>+P482*AG482</f>
        <v>2882.36</v>
      </c>
      <c r="AI482" s="48" t="e">
        <f>+AG482*#REF!</f>
        <v>#REF!</v>
      </c>
      <c r="AK482" s="44" t="e">
        <f>+IF(OR(#REF!="A",#REF!="B",#REF!="C",O482="A",O482="B",O482="C"),_xlfn.CEILING.PRECISE(#REF!*0.5,Z482),"0")</f>
        <v>#REF!</v>
      </c>
      <c r="AL482" t="e">
        <f>+AK482*AG482</f>
        <v>#REF!</v>
      </c>
      <c r="AM482" s="51" t="e">
        <f>+IF(OR(#REF!="A",#REF!="B",#REF!="C",O482="A",O482="B",O482="C"),_xlfn.CEILING.PRECISE(#REF!*0.7,Z482),"0")</f>
        <v>#REF!</v>
      </c>
      <c r="AN482" s="48" t="e">
        <f>+AM482*AG482</f>
        <v>#REF!</v>
      </c>
      <c r="AO482" s="44" t="e">
        <f>+IF(OR(#REF!="A",#REF!="B",#REF!="C",O482="A",O482="B",O482="C"),_xlfn.CEILING.PRECISE(#REF!*1,Z482),"0")</f>
        <v>#REF!</v>
      </c>
      <c r="AP482" s="48" t="e">
        <f>+AO482*$AG482</f>
        <v>#REF!</v>
      </c>
      <c r="AQ482" s="48" t="e">
        <f>+IF(OR(#REF!="A",#REF!="B",#REF!="C",O482="A",O482="B",O482="C"),_xlfn.CEILING.PRECISE(#REF!*1.33,Z482),"0")</f>
        <v>#REF!</v>
      </c>
      <c r="AR482" s="48" t="e">
        <f>+AQ482*$AG482</f>
        <v>#REF!</v>
      </c>
      <c r="AS482" s="48" t="e">
        <f>+#REF!*AG482</f>
        <v>#REF!</v>
      </c>
      <c r="AU482" s="52" t="e">
        <f>+AT482*#REF!</f>
        <v>#REF!</v>
      </c>
      <c r="AV482" s="52">
        <f>+AT482*M482</f>
        <v>0</v>
      </c>
      <c r="AW482" t="b">
        <f>+P482&gt;=T482</f>
        <v>1</v>
      </c>
      <c r="AZ482" s="49"/>
    </row>
    <row r="483" spans="1:52" ht="12.75" customHeight="1" x14ac:dyDescent="0.2">
      <c r="B483" s="79">
        <v>4826</v>
      </c>
      <c r="C483" s="1"/>
      <c r="D483" s="32" t="s">
        <v>228</v>
      </c>
      <c r="E483" s="47" t="str">
        <f>VLOOKUP(B483,[1]Análisis!$B$3:$F$2141,5,FALSE)</f>
        <v>Key</v>
      </c>
      <c r="F483" s="3">
        <v>0</v>
      </c>
      <c r="G483" s="3">
        <v>0</v>
      </c>
      <c r="H483" s="3">
        <v>0</v>
      </c>
      <c r="I483" s="3">
        <v>0</v>
      </c>
      <c r="J483" s="3">
        <f>VLOOKUP(B483,'Vta + Mov 80'!$A$3:$B$703,2,FALSE)</f>
        <v>2</v>
      </c>
      <c r="K483" s="3">
        <v>0</v>
      </c>
      <c r="L483" s="3">
        <f>VLOOKUP(B483,'Vta + Mov 80'!$A$3:$D$703,4,FALSE)</f>
        <v>0</v>
      </c>
      <c r="M483" s="7">
        <f>+AVERAGE(F483:K483)</f>
        <v>0.33333333333333331</v>
      </c>
      <c r="N483" s="62">
        <f>+COUNTIF(F483:K483,"&gt;0")</f>
        <v>1</v>
      </c>
      <c r="O483" s="62" t="str">
        <f>+IF(N483&gt;=6,"A",IF(N483&gt;=5,"B",IF(N483&gt;=4,"C","F")))</f>
        <v>F</v>
      </c>
      <c r="P483" s="7">
        <v>13</v>
      </c>
      <c r="Q483" s="2">
        <v>0</v>
      </c>
      <c r="R483" s="2">
        <v>0</v>
      </c>
      <c r="S483" s="2">
        <v>0</v>
      </c>
      <c r="T483" s="2">
        <f>+IF(S483&gt;R483,S483,R483)</f>
        <v>0</v>
      </c>
      <c r="U483" s="2" t="e">
        <f>+((P483-T483)/#REF!)*30</f>
        <v>#REF!</v>
      </c>
      <c r="V483" s="2" t="e">
        <f>+((P483-T483+Q483)/#REF!)*30</f>
        <v>#REF!</v>
      </c>
      <c r="W483" s="2">
        <v>0</v>
      </c>
      <c r="X483" s="9"/>
      <c r="Y483" s="11">
        <f>+((P483-T483+Q483+X483)/M483)*30</f>
        <v>1170</v>
      </c>
      <c r="Z483" s="5">
        <v>12</v>
      </c>
      <c r="AA483" s="46"/>
      <c r="AB483" s="74">
        <f>VLOOKUP(B483,[2]Hoja1!$A$2:$C$9041,3,FALSE)</f>
        <v>80.959999999999994</v>
      </c>
      <c r="AC483" s="76">
        <f>VLOOKUP(B483,'[3]listado de producto'!$A$7:$F$7046,6,FALSE)</f>
        <v>8</v>
      </c>
      <c r="AG483" s="58">
        <v>48</v>
      </c>
      <c r="AH483" s="48">
        <f>+P483*AG483</f>
        <v>624</v>
      </c>
      <c r="AI483" s="48" t="e">
        <f>+AG483*#REF!</f>
        <v>#REF!</v>
      </c>
      <c r="AK483" s="44" t="e">
        <f>+IF(OR(#REF!="A",#REF!="B",#REF!="C",O483="A",O483="B",O483="C"),_xlfn.CEILING.PRECISE(#REF!*0.5,Z483),"0")</f>
        <v>#REF!</v>
      </c>
      <c r="AL483" t="e">
        <f>+AK483*AG483</f>
        <v>#REF!</v>
      </c>
      <c r="AM483" s="51" t="e">
        <f>+IF(OR(#REF!="A",#REF!="B",#REF!="C",O483="A",O483="B",O483="C"),_xlfn.CEILING.PRECISE(#REF!*0.7,Z483),"0")</f>
        <v>#REF!</v>
      </c>
      <c r="AN483" s="48" t="e">
        <f>+AM483*AG483</f>
        <v>#REF!</v>
      </c>
      <c r="AO483" s="44" t="e">
        <f>+IF(OR(#REF!="A",#REF!="B",#REF!="C",O483="A",O483="B",O483="C"),_xlfn.CEILING.PRECISE(#REF!*1,Z483),"0")</f>
        <v>#REF!</v>
      </c>
      <c r="AP483" s="48" t="e">
        <f>+AO483*$AG483</f>
        <v>#REF!</v>
      </c>
      <c r="AQ483" s="48" t="e">
        <f>+IF(OR(#REF!="A",#REF!="B",#REF!="C",O483="A",O483="B",O483="C"),_xlfn.CEILING.PRECISE(#REF!*1.33,Z483),"0")</f>
        <v>#REF!</v>
      </c>
      <c r="AR483" s="48" t="e">
        <f>+AQ483*$AG483</f>
        <v>#REF!</v>
      </c>
      <c r="AS483" s="48" t="e">
        <f>+#REF!*AG483</f>
        <v>#REF!</v>
      </c>
      <c r="AU483" s="52"/>
      <c r="AV483" s="52"/>
      <c r="AW483" t="b">
        <f>+P483&gt;=T483</f>
        <v>1</v>
      </c>
    </row>
    <row r="484" spans="1:52" ht="12.75" customHeight="1" x14ac:dyDescent="0.2">
      <c r="B484" s="79">
        <v>1620</v>
      </c>
      <c r="C484" s="1"/>
      <c r="D484" s="32" t="s">
        <v>89</v>
      </c>
      <c r="E484" s="47" t="str">
        <f>VLOOKUP(B484,[1]Análisis!$B$3:$F$2141,5,FALSE)</f>
        <v>Key</v>
      </c>
      <c r="F484" s="3">
        <v>0</v>
      </c>
      <c r="G484" s="3">
        <v>4</v>
      </c>
      <c r="H484" s="3">
        <v>0</v>
      </c>
      <c r="I484" s="3">
        <v>0</v>
      </c>
      <c r="J484" s="3">
        <f>VLOOKUP(B484,'Vta + Mov 80'!$A$3:$B$703,2,FALSE)</f>
        <v>0</v>
      </c>
      <c r="K484" s="3">
        <v>0</v>
      </c>
      <c r="L484" s="3">
        <f>VLOOKUP(B484,'Vta + Mov 80'!$A$3:$D$703,4,FALSE)</f>
        <v>0</v>
      </c>
      <c r="M484" s="7">
        <f>+AVERAGE(F484:K484)</f>
        <v>0.66666666666666663</v>
      </c>
      <c r="N484" s="62">
        <f>+COUNTIF(F484:K484,"&gt;0")</f>
        <v>1</v>
      </c>
      <c r="O484" s="62" t="str">
        <f>+IF(N484&gt;=6,"A",IF(N484&gt;=5,"B",IF(N484&gt;=4,"C","F")))</f>
        <v>F</v>
      </c>
      <c r="P484" s="7">
        <v>44</v>
      </c>
      <c r="Q484" s="2">
        <v>0</v>
      </c>
      <c r="R484" s="2">
        <v>0</v>
      </c>
      <c r="S484" s="2">
        <v>0</v>
      </c>
      <c r="T484" s="2">
        <f>+IF(S484&gt;R484,S484,R484)</f>
        <v>0</v>
      </c>
      <c r="U484" s="2" t="e">
        <f>+((P484-T484)/#REF!)*30</f>
        <v>#REF!</v>
      </c>
      <c r="V484" s="2" t="e">
        <f>+((P484-T484+Q484)/#REF!)*30</f>
        <v>#REF!</v>
      </c>
      <c r="W484" s="2">
        <v>0</v>
      </c>
      <c r="X484" s="9"/>
      <c r="Y484" s="11">
        <f>+((P484-T484+Q484+X484)/M484)*30</f>
        <v>1980</v>
      </c>
      <c r="Z484" s="5">
        <v>12</v>
      </c>
      <c r="AA484" s="46"/>
      <c r="AB484" s="74">
        <f>VLOOKUP(B484,[2]Hoja1!$A$2:$C$9041,3,FALSE)</f>
        <v>73.989999999999995</v>
      </c>
      <c r="AC484" s="76">
        <f>VLOOKUP(B484,'[3]listado de producto'!$A$7:$F$7046,6,FALSE)</f>
        <v>8</v>
      </c>
      <c r="AG484" s="58">
        <v>465.06</v>
      </c>
      <c r="AH484" s="48">
        <f>+P484*AG484</f>
        <v>20462.64</v>
      </c>
      <c r="AI484" s="48" t="e">
        <f>+AG484*#REF!</f>
        <v>#REF!</v>
      </c>
      <c r="AK484" s="44" t="e">
        <f>+IF(OR(#REF!="A",#REF!="B",#REF!="C",O484="A",O484="B",O484="C"),_xlfn.CEILING.PRECISE(#REF!*0.5,Z484),"0")</f>
        <v>#REF!</v>
      </c>
      <c r="AL484" t="e">
        <f>+AK484*AG484</f>
        <v>#REF!</v>
      </c>
      <c r="AM484" s="51" t="e">
        <f>+IF(OR(#REF!="A",#REF!="B",#REF!="C",O484="A",O484="B",O484="C"),_xlfn.CEILING.PRECISE(#REF!*0.7,Z484),"0")</f>
        <v>#REF!</v>
      </c>
      <c r="AN484" s="48" t="e">
        <f>+AM484*AG484</f>
        <v>#REF!</v>
      </c>
      <c r="AO484" s="44" t="e">
        <f>+IF(OR(#REF!="A",#REF!="B",#REF!="C",O484="A",O484="B",O484="C"),_xlfn.CEILING.PRECISE(#REF!*1,Z484),"0")</f>
        <v>#REF!</v>
      </c>
      <c r="AP484" s="48" t="e">
        <f>+AO484*$AG484</f>
        <v>#REF!</v>
      </c>
      <c r="AQ484" s="48" t="e">
        <f>+IF(OR(#REF!="A",#REF!="B",#REF!="C",O484="A",O484="B",O484="C"),_xlfn.CEILING.PRECISE(#REF!*1.33,Z484),"0")</f>
        <v>#REF!</v>
      </c>
      <c r="AR484" s="48" t="e">
        <f>+AQ484*$AG484</f>
        <v>#REF!</v>
      </c>
      <c r="AS484" s="48" t="e">
        <f>+#REF!*AG484</f>
        <v>#REF!</v>
      </c>
      <c r="AU484" s="52" t="e">
        <f>+AT484*#REF!</f>
        <v>#REF!</v>
      </c>
      <c r="AV484" s="52">
        <f>+AT484*M484</f>
        <v>0</v>
      </c>
      <c r="AW484" t="b">
        <f>+P484&gt;=T484</f>
        <v>1</v>
      </c>
      <c r="AX484" s="78">
        <f>X484*AB484</f>
        <v>0</v>
      </c>
    </row>
    <row r="485" spans="1:52" ht="12.75" customHeight="1" x14ac:dyDescent="0.2">
      <c r="A485" s="53" t="s">
        <v>680</v>
      </c>
      <c r="B485" s="79">
        <v>1675</v>
      </c>
      <c r="C485" s="1"/>
      <c r="D485" s="32" t="s">
        <v>108</v>
      </c>
      <c r="E485" s="47" t="str">
        <f>VLOOKUP(B485,[1]Análisis!$B$3:$F$2141,5,FALSE)</f>
        <v>Key</v>
      </c>
      <c r="F485" s="3">
        <v>2</v>
      </c>
      <c r="G485" s="3">
        <v>1</v>
      </c>
      <c r="H485" s="3">
        <v>2</v>
      </c>
      <c r="I485" s="3">
        <v>0</v>
      </c>
      <c r="J485" s="3">
        <f>VLOOKUP(B485,'Vta + Mov 80'!$A$3:$B$703,2,FALSE)</f>
        <v>3</v>
      </c>
      <c r="K485" s="3">
        <v>0</v>
      </c>
      <c r="L485" s="3">
        <f>VLOOKUP(B485,'Vta + Mov 80'!$A$3:$D$703,4,FALSE)</f>
        <v>0</v>
      </c>
      <c r="M485" s="7">
        <f>+AVERAGE(F485:K485)</f>
        <v>1.3333333333333333</v>
      </c>
      <c r="N485" s="62">
        <f>+COUNTIF(F485:K485,"&gt;0")</f>
        <v>4</v>
      </c>
      <c r="O485" s="62" t="str">
        <f>+IF(N485&gt;=6,"A",IF(N485&gt;=5,"B",IF(N485&gt;=4,"C","F")))</f>
        <v>C</v>
      </c>
      <c r="P485" s="7">
        <v>3</v>
      </c>
      <c r="Q485" s="2">
        <v>1</v>
      </c>
      <c r="R485" s="2">
        <v>0</v>
      </c>
      <c r="S485" s="2">
        <v>0</v>
      </c>
      <c r="T485" s="2">
        <f>+IF(S485&gt;R485,S485,R485)</f>
        <v>0</v>
      </c>
      <c r="U485" s="2" t="e">
        <f>+((P485-T485)/#REF!)*30</f>
        <v>#REF!</v>
      </c>
      <c r="V485" s="2" t="e">
        <f>+((P485-T485+Q485)/#REF!)*30</f>
        <v>#REF!</v>
      </c>
      <c r="W485" s="2">
        <v>0</v>
      </c>
      <c r="X485" s="9"/>
      <c r="Y485" s="11">
        <f>+((P485-T485+Q485+X485)/M485)*30</f>
        <v>90</v>
      </c>
      <c r="Z485" s="5">
        <v>1</v>
      </c>
      <c r="AA485" s="46"/>
      <c r="AB485" s="74">
        <f>VLOOKUP(B485,[2]Hoja1!$A$2:$C$9041,3,FALSE)</f>
        <v>578.66999999999996</v>
      </c>
      <c r="AC485" s="76">
        <f>VLOOKUP(B485,'[3]listado de producto'!$A$7:$F$7046,6,FALSE)</f>
        <v>8</v>
      </c>
      <c r="AG485" s="58">
        <v>261.72000000000003</v>
      </c>
      <c r="AH485" s="48">
        <f>+P485*AG485</f>
        <v>785.16000000000008</v>
      </c>
      <c r="AI485" s="48" t="e">
        <f>+AG485*#REF!</f>
        <v>#REF!</v>
      </c>
      <c r="AK485" s="44" t="e">
        <f>+IF(OR(#REF!="A",#REF!="B",#REF!="C",O485="A",O485="B",O485="C"),_xlfn.CEILING.PRECISE(#REF!*0.5,Z485),"0")</f>
        <v>#REF!</v>
      </c>
      <c r="AL485" t="e">
        <f>+AK485*AG485</f>
        <v>#REF!</v>
      </c>
      <c r="AM485" s="51" t="e">
        <f>+IF(OR(#REF!="A",#REF!="B",#REF!="C",O485="A",O485="B",O485="C"),_xlfn.CEILING.PRECISE(#REF!*0.7,Z485),"0")</f>
        <v>#REF!</v>
      </c>
      <c r="AN485" s="48" t="e">
        <f>+AM485*AG485</f>
        <v>#REF!</v>
      </c>
      <c r="AO485" s="44" t="e">
        <f>+IF(OR(#REF!="A",#REF!="B",#REF!="C",O485="A",O485="B",O485="C"),_xlfn.CEILING.PRECISE(#REF!*1,Z485),"0")</f>
        <v>#REF!</v>
      </c>
      <c r="AP485" s="48" t="e">
        <f>+AO485*$AG485</f>
        <v>#REF!</v>
      </c>
      <c r="AQ485" s="48" t="e">
        <f>+IF(OR(#REF!="A",#REF!="B",#REF!="C",O485="A",O485="B",O485="C"),_xlfn.CEILING.PRECISE(#REF!*1.33,Z485),"0")</f>
        <v>#REF!</v>
      </c>
      <c r="AR485" s="48" t="e">
        <f>+AQ485*$AG485</f>
        <v>#REF!</v>
      </c>
      <c r="AS485" s="48" t="e">
        <f>+#REF!*AG485</f>
        <v>#REF!</v>
      </c>
      <c r="AU485" s="52" t="e">
        <f>+AT485*#REF!</f>
        <v>#REF!</v>
      </c>
      <c r="AV485" s="52">
        <f>+AT485*M485</f>
        <v>0</v>
      </c>
      <c r="AW485" t="b">
        <f>+P485&gt;=T485</f>
        <v>1</v>
      </c>
    </row>
    <row r="486" spans="1:52" ht="12.75" customHeight="1" x14ac:dyDescent="0.2">
      <c r="B486" s="79">
        <v>5413</v>
      </c>
      <c r="C486" s="1">
        <f>VLOOKUP(B486,[1]Análisis!$B$3:$C$2141,2,FALSE)</f>
        <v>91675</v>
      </c>
      <c r="D486" s="32" t="s">
        <v>269</v>
      </c>
      <c r="E486" s="47" t="str">
        <f>VLOOKUP(B486,[1]Análisis!$B$3:$F$2141,5,FALSE)</f>
        <v>KC</v>
      </c>
      <c r="F486" s="3">
        <v>11</v>
      </c>
      <c r="G486" s="3">
        <v>15</v>
      </c>
      <c r="H486" s="3">
        <v>8</v>
      </c>
      <c r="I486" s="3">
        <v>6</v>
      </c>
      <c r="J486" s="3">
        <f>VLOOKUP(B486,'Vta + Mov 80'!$A$3:$B$703,2,FALSE)</f>
        <v>4</v>
      </c>
      <c r="K486" s="3">
        <v>14</v>
      </c>
      <c r="L486" s="3">
        <f>VLOOKUP(B486,'Vta + Mov 80'!$A$3:$D$703,4,FALSE)</f>
        <v>3</v>
      </c>
      <c r="M486" s="7">
        <f>+AVERAGE(F486:K486)</f>
        <v>9.6666666666666661</v>
      </c>
      <c r="N486" s="62">
        <f>+COUNTIF(F486:K486,"&gt;0")</f>
        <v>6</v>
      </c>
      <c r="O486" s="62" t="str">
        <f>+IF(N486&gt;=6,"A",IF(N486&gt;=5,"B",IF(N486&gt;=4,"C","F")))</f>
        <v>A</v>
      </c>
      <c r="P486" s="7">
        <v>16</v>
      </c>
      <c r="Q486" s="2">
        <v>0</v>
      </c>
      <c r="R486" s="2">
        <v>0</v>
      </c>
      <c r="S486" s="2">
        <v>0</v>
      </c>
      <c r="T486" s="2">
        <f>+IF(S486&gt;R486,S486,R486)</f>
        <v>0</v>
      </c>
      <c r="U486" s="2" t="e">
        <f>+((P486-T486)/#REF!)*30</f>
        <v>#REF!</v>
      </c>
      <c r="V486" s="2" t="e">
        <f>+((P486-T486+Q486)/#REF!)*30</f>
        <v>#REF!</v>
      </c>
      <c r="W486" s="2">
        <v>0</v>
      </c>
      <c r="X486" s="9"/>
      <c r="Y486" s="11">
        <f>+((P486-T486+Q486+X486)/M486)*30</f>
        <v>49.65517241379311</v>
      </c>
      <c r="Z486" s="5">
        <v>1</v>
      </c>
      <c r="AA486" s="46"/>
      <c r="AB486" s="74">
        <f>VLOOKUP(B486,[2]Hoja1!$A$2:$C$9041,3,FALSE)</f>
        <v>207</v>
      </c>
      <c r="AC486" s="76">
        <f>VLOOKUP(B486,'[3]listado de producto'!$A$7:$F$7046,6,FALSE)</f>
        <v>35</v>
      </c>
      <c r="AG486" s="58">
        <v>288.97000122070301</v>
      </c>
      <c r="AH486" s="48">
        <f>+P486*AG486</f>
        <v>4623.5200195312482</v>
      </c>
      <c r="AI486" s="48" t="e">
        <f>+AG486*#REF!</f>
        <v>#REF!</v>
      </c>
      <c r="AK486" s="44" t="e">
        <f>+IF(OR(#REF!="A",#REF!="B",#REF!="C",O486="A",O486="B",O486="C"),_xlfn.CEILING.PRECISE(#REF!*0.5,Z486),"0")</f>
        <v>#REF!</v>
      </c>
      <c r="AL486" t="e">
        <f>+AK486*AG486</f>
        <v>#REF!</v>
      </c>
      <c r="AM486" s="51" t="e">
        <f>+IF(OR(#REF!="A",#REF!="B",#REF!="C",O486="A",O486="B",O486="C"),_xlfn.CEILING.PRECISE(#REF!*0.7,Z486),"0")</f>
        <v>#REF!</v>
      </c>
      <c r="AN486" s="48" t="e">
        <f>+AM486*AG486</f>
        <v>#REF!</v>
      </c>
      <c r="AO486" s="44" t="e">
        <f>+IF(OR(#REF!="A",#REF!="B",#REF!="C",O486="A",O486="B",O486="C"),_xlfn.CEILING.PRECISE(#REF!*1,Z486),"0")</f>
        <v>#REF!</v>
      </c>
      <c r="AP486" s="48" t="e">
        <f>+AO486*$AG486</f>
        <v>#REF!</v>
      </c>
      <c r="AQ486" s="48" t="e">
        <f>+IF(OR(#REF!="A",#REF!="B",#REF!="C",O486="A",O486="B",O486="C"),_xlfn.CEILING.PRECISE(#REF!*1.33,Z486),"0")</f>
        <v>#REF!</v>
      </c>
      <c r="AR486" s="48" t="e">
        <f>+AQ486*$AG486</f>
        <v>#REF!</v>
      </c>
      <c r="AS486" s="48" t="e">
        <f>+#REF!*AG486</f>
        <v>#REF!</v>
      </c>
      <c r="AU486" s="52" t="e">
        <f>+AT486*#REF!</f>
        <v>#REF!</v>
      </c>
      <c r="AV486" s="52">
        <f>+AT486*M486</f>
        <v>0</v>
      </c>
      <c r="AW486" t="b">
        <f>+P486&gt;=T486</f>
        <v>1</v>
      </c>
    </row>
    <row r="487" spans="1:52" ht="12.75" customHeight="1" x14ac:dyDescent="0.2">
      <c r="B487" s="79">
        <v>8691</v>
      </c>
      <c r="C487" s="1"/>
      <c r="D487" s="32" t="s">
        <v>753</v>
      </c>
      <c r="E487" s="47" t="str">
        <f>VLOOKUP(B487,[1]Análisis!$B$3:$F$2141,5,FALSE)</f>
        <v>Key</v>
      </c>
      <c r="F487" s="3">
        <v>0</v>
      </c>
      <c r="G487" s="3">
        <v>0</v>
      </c>
      <c r="H487" s="3">
        <v>4</v>
      </c>
      <c r="I487" s="3">
        <v>0</v>
      </c>
      <c r="J487" s="3">
        <f>VLOOKUP(B487,'Vta + Mov 80'!$A$3:$B$703,2,FALSE)</f>
        <v>0</v>
      </c>
      <c r="K487" s="3">
        <v>0</v>
      </c>
      <c r="L487" s="3">
        <f>VLOOKUP(B487,'Vta + Mov 80'!$A$3:$D$703,4,FALSE)</f>
        <v>0</v>
      </c>
      <c r="M487" s="7">
        <f>+AVERAGE(F487:K487)</f>
        <v>0.66666666666666663</v>
      </c>
      <c r="N487" s="62">
        <f>+COUNTIF(F487:K487,"&gt;0")</f>
        <v>1</v>
      </c>
      <c r="O487" s="62" t="str">
        <f>+IF(N487&gt;=6,"A",IF(N487&gt;=5,"B",IF(N487&gt;=4,"C","F")))</f>
        <v>F</v>
      </c>
      <c r="P487" s="7">
        <v>48</v>
      </c>
      <c r="Q487" s="2">
        <v>0</v>
      </c>
      <c r="R487" s="2">
        <v>0</v>
      </c>
      <c r="S487" s="2">
        <v>0</v>
      </c>
      <c r="T487" s="2">
        <f>+IF(S487&gt;R487,S487,R487)</f>
        <v>0</v>
      </c>
      <c r="U487" s="2" t="e">
        <f>+((P487-T487)/#REF!)*30</f>
        <v>#REF!</v>
      </c>
      <c r="V487" s="2" t="e">
        <f>+((P487-T487+Q487)/#REF!)*30</f>
        <v>#REF!</v>
      </c>
      <c r="W487" s="2">
        <v>0</v>
      </c>
      <c r="X487" s="9"/>
      <c r="Y487" s="11">
        <f>+((P487-T487+Q487+X487)/M487)*30</f>
        <v>2160</v>
      </c>
      <c r="Z487" s="5">
        <v>24</v>
      </c>
      <c r="AA487" s="46"/>
      <c r="AB487" s="74">
        <f>VLOOKUP(B487,[2]Hoja1!$A$2:$C$9041,3,FALSE)</f>
        <v>14.5</v>
      </c>
      <c r="AC487" s="76">
        <f>VLOOKUP(B487,'[3]listado de producto'!$A$7:$F$7046,6,FALSE)</f>
        <v>8</v>
      </c>
      <c r="AG487" s="58">
        <v>6.3000001907348597</v>
      </c>
      <c r="AH487" s="48">
        <f>+P487*AG487</f>
        <v>302.40000915527327</v>
      </c>
      <c r="AI487" s="48" t="e">
        <f>+AG487*#REF!</f>
        <v>#REF!</v>
      </c>
      <c r="AK487" s="44" t="e">
        <f>+IF(OR(#REF!="A",#REF!="B",#REF!="C",O487="A",O487="B",O487="C"),_xlfn.CEILING.PRECISE(#REF!*0.5,Z487),"0")</f>
        <v>#REF!</v>
      </c>
      <c r="AL487" t="e">
        <f>+AK487*AG487</f>
        <v>#REF!</v>
      </c>
      <c r="AM487" s="51" t="e">
        <f>+IF(OR(#REF!="A",#REF!="B",#REF!="C",O487="A",O487="B",O487="C"),_xlfn.CEILING.PRECISE(#REF!*0.7,Z487),"0")</f>
        <v>#REF!</v>
      </c>
      <c r="AN487" s="48" t="e">
        <f>+AM487*AG487</f>
        <v>#REF!</v>
      </c>
      <c r="AO487" s="44" t="e">
        <f>+IF(OR(#REF!="A",#REF!="B",#REF!="C",O487="A",O487="B",O487="C"),_xlfn.CEILING.PRECISE(#REF!*1,Z487),"0")</f>
        <v>#REF!</v>
      </c>
      <c r="AP487" s="48" t="e">
        <f>+AO487*$AG487</f>
        <v>#REF!</v>
      </c>
      <c r="AQ487" s="48" t="e">
        <f>+IF(OR(#REF!="A",#REF!="B",#REF!="C",O487="A",O487="B",O487="C"),_xlfn.CEILING.PRECISE(#REF!*1.33,Z487),"0")</f>
        <v>#REF!</v>
      </c>
      <c r="AR487" s="48" t="e">
        <f>+AQ487*$AG487</f>
        <v>#REF!</v>
      </c>
      <c r="AS487" s="48" t="e">
        <f>+#REF!*AG487</f>
        <v>#REF!</v>
      </c>
      <c r="AU487" s="52" t="e">
        <f>+AT487*#REF!</f>
        <v>#REF!</v>
      </c>
      <c r="AV487" s="52">
        <f>+AT487*M487</f>
        <v>0</v>
      </c>
      <c r="AW487" t="b">
        <f>+P487&gt;=T487</f>
        <v>1</v>
      </c>
    </row>
    <row r="488" spans="1:52" ht="12.75" customHeight="1" x14ac:dyDescent="0.2">
      <c r="B488" s="79">
        <v>5453</v>
      </c>
      <c r="C488" s="1">
        <f>VLOOKUP(B488,[1]Análisis!$B$3:$C$2141,2,FALSE)</f>
        <v>90429</v>
      </c>
      <c r="D488" s="32" t="s">
        <v>272</v>
      </c>
      <c r="E488" s="47" t="str">
        <f>VLOOKUP(B488,[1]Análisis!$B$3:$F$2141,5,FALSE)</f>
        <v>KC</v>
      </c>
      <c r="F488" s="3">
        <v>0</v>
      </c>
      <c r="G488" s="3">
        <v>0</v>
      </c>
      <c r="H488" s="3">
        <v>0</v>
      </c>
      <c r="I488" s="3">
        <v>1</v>
      </c>
      <c r="J488" s="3">
        <f>VLOOKUP(B488,'Vta + Mov 80'!$A$3:$B$703,2,FALSE)</f>
        <v>0</v>
      </c>
      <c r="K488" s="3">
        <v>0</v>
      </c>
      <c r="L488" s="3">
        <f>VLOOKUP(B488,'Vta + Mov 80'!$A$3:$D$703,4,FALSE)</f>
        <v>0</v>
      </c>
      <c r="M488" s="7">
        <f>+AVERAGE(F488:K488)</f>
        <v>0.16666666666666666</v>
      </c>
      <c r="N488" s="62">
        <f>+COUNTIF(F488:K488,"&gt;0")</f>
        <v>1</v>
      </c>
      <c r="O488" s="62" t="str">
        <f>+IF(N488&gt;=6,"A",IF(N488&gt;=5,"B",IF(N488&gt;=4,"C","F")))</f>
        <v>F</v>
      </c>
      <c r="P488" s="7">
        <v>14</v>
      </c>
      <c r="Q488" s="2">
        <v>0</v>
      </c>
      <c r="R488" s="2">
        <v>0</v>
      </c>
      <c r="S488" s="2">
        <v>0</v>
      </c>
      <c r="T488" s="2">
        <f>+IF(S488&gt;R488,S488,R488)</f>
        <v>0</v>
      </c>
      <c r="U488" s="2" t="e">
        <f>+((P488-T488)/#REF!)*30</f>
        <v>#REF!</v>
      </c>
      <c r="V488" s="2" t="e">
        <f>+((P488-T488+Q488)/#REF!)*30</f>
        <v>#REF!</v>
      </c>
      <c r="W488" s="2">
        <v>0</v>
      </c>
      <c r="X488" s="9"/>
      <c r="Y488" s="11">
        <f>+((P488-T488+Q488+X488)/M488)*30</f>
        <v>2520</v>
      </c>
      <c r="Z488" s="5">
        <v>1</v>
      </c>
      <c r="AA488" s="46"/>
      <c r="AB488" s="74">
        <f>VLOOKUP(B488,[2]Hoja1!$A$2:$C$9041,3,FALSE)</f>
        <v>226.69</v>
      </c>
      <c r="AC488" s="76">
        <f>VLOOKUP(B488,'[3]listado de producto'!$A$7:$F$7046,6,FALSE)</f>
        <v>35</v>
      </c>
      <c r="AG488" s="58">
        <v>203.77000427246099</v>
      </c>
      <c r="AH488" s="48">
        <f>+P488*AG488</f>
        <v>2852.780059814454</v>
      </c>
      <c r="AI488" s="48" t="e">
        <f>+AG488*#REF!</f>
        <v>#REF!</v>
      </c>
      <c r="AK488" s="44" t="e">
        <f>+IF(OR(#REF!="A",#REF!="B",#REF!="C",O488="A",O488="B",O488="C"),_xlfn.CEILING.PRECISE(#REF!*0.5,Z488),"0")</f>
        <v>#REF!</v>
      </c>
      <c r="AL488" t="e">
        <f>+AK488*AG488</f>
        <v>#REF!</v>
      </c>
      <c r="AM488" s="51" t="e">
        <f>+IF(OR(#REF!="A",#REF!="B",#REF!="C",O488="A",O488="B",O488="C"),_xlfn.CEILING.PRECISE(#REF!*0.7,Z488),"0")</f>
        <v>#REF!</v>
      </c>
      <c r="AN488" s="48" t="e">
        <f>+AM488*AG488</f>
        <v>#REF!</v>
      </c>
      <c r="AO488" s="44" t="e">
        <f>+IF(OR(#REF!="A",#REF!="B",#REF!="C",O488="A",O488="B",O488="C"),_xlfn.CEILING.PRECISE(#REF!*1,Z488),"0")</f>
        <v>#REF!</v>
      </c>
      <c r="AP488" s="48" t="e">
        <f>+AO488*$AG488</f>
        <v>#REF!</v>
      </c>
      <c r="AQ488" s="48" t="e">
        <f>+IF(OR(#REF!="A",#REF!="B",#REF!="C",O488="A",O488="B",O488="C"),_xlfn.CEILING.PRECISE(#REF!*1.33,Z488),"0")</f>
        <v>#REF!</v>
      </c>
      <c r="AR488" s="48" t="e">
        <f>+AQ488*$AG488</f>
        <v>#REF!</v>
      </c>
      <c r="AS488" s="48" t="e">
        <f>+#REF!*AG488</f>
        <v>#REF!</v>
      </c>
      <c r="AT488" s="58">
        <v>1</v>
      </c>
      <c r="AU488" s="52" t="e">
        <f>+AT488*#REF!</f>
        <v>#REF!</v>
      </c>
      <c r="AV488" s="52">
        <f>+AT488*M488</f>
        <v>0.16666666666666666</v>
      </c>
      <c r="AW488" t="b">
        <f>+P488&gt;=T488</f>
        <v>1</v>
      </c>
    </row>
    <row r="489" spans="1:52" ht="12.75" customHeight="1" x14ac:dyDescent="0.2">
      <c r="B489" s="79">
        <v>2974</v>
      </c>
      <c r="C489" s="1"/>
      <c r="D489" s="32" t="s">
        <v>197</v>
      </c>
      <c r="E489" s="47" t="str">
        <f>VLOOKUP(B489,[1]Análisis!$B$3:$F$2141,5,FALSE)</f>
        <v>GP</v>
      </c>
      <c r="F489" s="3">
        <v>0</v>
      </c>
      <c r="G489" s="3">
        <v>0</v>
      </c>
      <c r="H489" s="3">
        <v>0</v>
      </c>
      <c r="I489" s="3">
        <v>0</v>
      </c>
      <c r="J489" s="3">
        <f>VLOOKUP(B489,'Vta + Mov 80'!$A$3:$B$703,2,FALSE)</f>
        <v>0</v>
      </c>
      <c r="K489" s="3">
        <v>0</v>
      </c>
      <c r="L489" s="3">
        <f>VLOOKUP(B489,'Vta + Mov 80'!$A$3:$D$703,4,FALSE)</f>
        <v>0</v>
      </c>
      <c r="M489" s="7">
        <f>+AVERAGE(F489:K489)</f>
        <v>0</v>
      </c>
      <c r="N489" s="62">
        <f>+COUNTIF(F489:K489,"&gt;0")</f>
        <v>0</v>
      </c>
      <c r="O489" s="62" t="str">
        <f>+IF(N489&gt;=6,"A",IF(N489&gt;=5,"B",IF(N489&gt;=4,"C","F")))</f>
        <v>F</v>
      </c>
      <c r="P489" s="7">
        <v>0</v>
      </c>
      <c r="Q489" s="2">
        <v>0</v>
      </c>
      <c r="R489" s="2">
        <v>0</v>
      </c>
      <c r="S489" s="2">
        <v>0</v>
      </c>
      <c r="T489" s="2">
        <f>+IF(S489&gt;R489,S489,R489)</f>
        <v>0</v>
      </c>
      <c r="U489" s="2" t="e">
        <f>+((P489-T489)/#REF!)*30</f>
        <v>#REF!</v>
      </c>
      <c r="V489" s="2" t="e">
        <f>+((P489-T489+Q489)/#REF!)*30</f>
        <v>#REF!</v>
      </c>
      <c r="W489" s="2">
        <v>0</v>
      </c>
      <c r="X489" s="9"/>
      <c r="Y489" s="11" t="e">
        <f>+((P489-T489+Q489+X489)/M489)*30</f>
        <v>#DIV/0!</v>
      </c>
      <c r="Z489" s="5">
        <v>1</v>
      </c>
      <c r="AA489" s="46"/>
      <c r="AB489" s="74">
        <f>VLOOKUP(B489,[2]Hoja1!$A$2:$C$9041,3,FALSE)</f>
        <v>213.39999389648401</v>
      </c>
      <c r="AC489" s="76">
        <f>VLOOKUP(B489,'[3]listado de producto'!$A$7:$F$7046,6,FALSE)</f>
        <v>14</v>
      </c>
      <c r="AG489" s="58">
        <v>30.649999618530298</v>
      </c>
      <c r="AH489" s="48">
        <f>+P489*AG489</f>
        <v>0</v>
      </c>
      <c r="AI489" s="48" t="e">
        <f>+AG489*#REF!</f>
        <v>#REF!</v>
      </c>
      <c r="AK489" s="44" t="e">
        <f>+IF(OR(#REF!="A",#REF!="B",#REF!="C",O489="A",O489="B",O489="C"),_xlfn.CEILING.PRECISE(#REF!*0.5,Z489),"0")</f>
        <v>#REF!</v>
      </c>
      <c r="AL489" t="e">
        <f>+AK489*AG489</f>
        <v>#REF!</v>
      </c>
      <c r="AM489" s="51" t="e">
        <f>+IF(OR(#REF!="A",#REF!="B",#REF!="C",O489="A",O489="B",O489="C"),_xlfn.CEILING.PRECISE(#REF!*0.7,Z489),"0")</f>
        <v>#REF!</v>
      </c>
      <c r="AN489" s="48" t="e">
        <f>+AM489*AG489</f>
        <v>#REF!</v>
      </c>
      <c r="AO489" s="44" t="e">
        <f>+IF(OR(#REF!="A",#REF!="B",#REF!="C",O489="A",O489="B",O489="C"),_xlfn.CEILING.PRECISE(#REF!*1,Z489),"0")</f>
        <v>#REF!</v>
      </c>
      <c r="AP489" s="48" t="e">
        <f>+AO489*$AG489</f>
        <v>#REF!</v>
      </c>
      <c r="AQ489" s="48" t="e">
        <f>+IF(OR(#REF!="A",#REF!="B",#REF!="C",O489="A",O489="B",O489="C"),_xlfn.CEILING.PRECISE(#REF!*1.33,Z489),"0")</f>
        <v>#REF!</v>
      </c>
      <c r="AR489" s="48" t="e">
        <f>+AQ489*$AG489</f>
        <v>#REF!</v>
      </c>
      <c r="AS489" s="48" t="e">
        <f>+#REF!*AG489</f>
        <v>#REF!</v>
      </c>
      <c r="AU489" s="52" t="e">
        <f>+AT489*#REF!</f>
        <v>#REF!</v>
      </c>
      <c r="AV489" s="52">
        <f>+AT489*M489</f>
        <v>0</v>
      </c>
      <c r="AW489" t="b">
        <f>+P489&gt;=T489</f>
        <v>1</v>
      </c>
    </row>
    <row r="490" spans="1:52" ht="12.75" customHeight="1" x14ac:dyDescent="0.2">
      <c r="B490" s="79">
        <v>5111</v>
      </c>
      <c r="C490" s="1">
        <f>VLOOKUP(B490,[1]Análisis!$B$3:$C$2141,2,FALSE)</f>
        <v>92534</v>
      </c>
      <c r="D490" s="32" t="s">
        <v>639</v>
      </c>
      <c r="E490" s="47" t="str">
        <f>VLOOKUP(B490,[1]Análisis!$B$3:$F$2141,5,FALSE)</f>
        <v>KC</v>
      </c>
      <c r="F490" s="3">
        <v>5</v>
      </c>
      <c r="G490" s="3">
        <v>8</v>
      </c>
      <c r="H490" s="3">
        <v>4</v>
      </c>
      <c r="I490" s="3">
        <v>5</v>
      </c>
      <c r="J490" s="3">
        <f>VLOOKUP(B490,'Vta + Mov 80'!$A$3:$B$703,2,FALSE)</f>
        <v>10</v>
      </c>
      <c r="K490" s="3">
        <v>10</v>
      </c>
      <c r="L490" s="3">
        <f>VLOOKUP(B490,'Vta + Mov 80'!$A$3:$D$703,4,FALSE)</f>
        <v>5</v>
      </c>
      <c r="M490" s="7">
        <f>+AVERAGE(F490:K490)</f>
        <v>7</v>
      </c>
      <c r="N490" s="62">
        <f>+COUNTIF(F490:K490,"&gt;0")</f>
        <v>6</v>
      </c>
      <c r="O490" s="62" t="str">
        <f>+IF(N490&gt;=6,"A",IF(N490&gt;=5,"B",IF(N490&gt;=4,"C","F")))</f>
        <v>A</v>
      </c>
      <c r="P490" s="7">
        <v>8</v>
      </c>
      <c r="Q490" s="2">
        <v>0</v>
      </c>
      <c r="R490" s="2">
        <v>0</v>
      </c>
      <c r="S490" s="2">
        <v>0</v>
      </c>
      <c r="T490" s="2">
        <f>+IF(S490&gt;R490,S490,R490)</f>
        <v>0</v>
      </c>
      <c r="U490" s="2" t="e">
        <f>+((P490-T490)/#REF!)*30</f>
        <v>#REF!</v>
      </c>
      <c r="V490" s="2" t="e">
        <f>+((P490-T490+Q490)/#REF!)*30</f>
        <v>#REF!</v>
      </c>
      <c r="W490" s="2">
        <v>0</v>
      </c>
      <c r="X490" s="9"/>
      <c r="Y490" s="11">
        <f>+((P490-T490+Q490+X490)/M490)*30</f>
        <v>34.285714285714285</v>
      </c>
      <c r="Z490" s="5">
        <v>1</v>
      </c>
      <c r="AA490" s="46"/>
      <c r="AB490" s="74">
        <f>VLOOKUP(B490,[2]Hoja1!$A$2:$C$9041,3,FALSE)</f>
        <v>245.62</v>
      </c>
      <c r="AC490" s="76">
        <f>VLOOKUP(B490,'[3]listado de producto'!$A$7:$F$7046,6,FALSE)</f>
        <v>8</v>
      </c>
      <c r="AG490" s="58">
        <v>49.310001373291001</v>
      </c>
      <c r="AH490" s="48">
        <f>+P490*AG490</f>
        <v>394.48001098632801</v>
      </c>
      <c r="AI490" s="48" t="e">
        <f>+AG490*#REF!</f>
        <v>#REF!</v>
      </c>
      <c r="AK490" s="44" t="e">
        <f>+IF(OR(#REF!="A",#REF!="B",#REF!="C",O490="A",O490="B",O490="C"),_xlfn.CEILING.PRECISE(#REF!*0.5,Z490),"0")</f>
        <v>#REF!</v>
      </c>
      <c r="AL490" t="e">
        <f>+AK490*AG490</f>
        <v>#REF!</v>
      </c>
      <c r="AM490" s="51" t="e">
        <f>+IF(OR(#REF!="A",#REF!="B",#REF!="C",O490="A",O490="B",O490="C"),_xlfn.CEILING.PRECISE(#REF!*0.7,Z490),"0")</f>
        <v>#REF!</v>
      </c>
      <c r="AN490" s="48" t="e">
        <f>+AM490*AG490</f>
        <v>#REF!</v>
      </c>
      <c r="AO490" s="44" t="e">
        <f>+IF(OR(#REF!="A",#REF!="B",#REF!="C",O490="A",O490="B",O490="C"),_xlfn.CEILING.PRECISE(#REF!*1,Z490),"0")</f>
        <v>#REF!</v>
      </c>
      <c r="AP490" s="48" t="e">
        <f>+AO490*$AG490</f>
        <v>#REF!</v>
      </c>
      <c r="AQ490" s="48" t="e">
        <f>+IF(OR(#REF!="A",#REF!="B",#REF!="C",O490="A",O490="B",O490="C"),_xlfn.CEILING.PRECISE(#REF!*1.33,Z490),"0")</f>
        <v>#REF!</v>
      </c>
      <c r="AR490" s="48" t="e">
        <f>+AQ490*$AG490</f>
        <v>#REF!</v>
      </c>
      <c r="AS490" s="48" t="e">
        <f>+#REF!*AG490</f>
        <v>#REF!</v>
      </c>
      <c r="AU490" s="52"/>
      <c r="AV490" s="52"/>
      <c r="AW490" t="b">
        <f>+P490&gt;=T490</f>
        <v>1</v>
      </c>
    </row>
    <row r="491" spans="1:52" ht="12.75" customHeight="1" x14ac:dyDescent="0.2">
      <c r="B491" s="79">
        <v>6373</v>
      </c>
      <c r="C491" s="1"/>
      <c r="D491" s="32" t="s">
        <v>292</v>
      </c>
      <c r="E491" s="47" t="str">
        <f>VLOOKUP(B491,[1]Análisis!$B$3:$F$2141,5,FALSE)</f>
        <v>Key</v>
      </c>
      <c r="F491" s="3">
        <v>21</v>
      </c>
      <c r="G491" s="3">
        <v>30</v>
      </c>
      <c r="H491" s="3">
        <v>27</v>
      </c>
      <c r="I491" s="3">
        <v>16</v>
      </c>
      <c r="J491" s="3">
        <f>VLOOKUP(B491,'Vta + Mov 80'!$A$3:$B$703,2,FALSE)</f>
        <v>38</v>
      </c>
      <c r="K491" s="3">
        <v>26</v>
      </c>
      <c r="L491" s="3">
        <f>VLOOKUP(B491,'Vta + Mov 80'!$A$3:$D$703,4,FALSE)</f>
        <v>6</v>
      </c>
      <c r="M491" s="7">
        <f>+AVERAGE(F491:K491)</f>
        <v>26.333333333333332</v>
      </c>
      <c r="N491" s="62">
        <f>+COUNTIF(F491:K491,"&gt;0")</f>
        <v>6</v>
      </c>
      <c r="O491" s="62" t="str">
        <f>+IF(N491&gt;=6,"A",IF(N491&gt;=5,"B",IF(N491&gt;=4,"C","F")))</f>
        <v>A</v>
      </c>
      <c r="P491" s="7">
        <v>23</v>
      </c>
      <c r="Q491" s="2">
        <v>7</v>
      </c>
      <c r="R491" s="2">
        <v>6</v>
      </c>
      <c r="S491" s="2">
        <v>6</v>
      </c>
      <c r="T491" s="2">
        <f>+IF(S491&gt;R491,S491,R491)</f>
        <v>6</v>
      </c>
      <c r="U491" s="2" t="e">
        <f>+((P491-T491)/#REF!)*30</f>
        <v>#REF!</v>
      </c>
      <c r="V491" s="2" t="e">
        <f>+((P491-T491+Q491)/#REF!)*30</f>
        <v>#REF!</v>
      </c>
      <c r="W491" s="2">
        <v>0</v>
      </c>
      <c r="X491" s="9"/>
      <c r="Y491" s="11">
        <f>+((P491-T491+Q491+X491)/M491)*30</f>
        <v>27.341772151898738</v>
      </c>
      <c r="Z491" s="5">
        <v>1</v>
      </c>
      <c r="AA491" s="46"/>
      <c r="AB491" s="74">
        <f>VLOOKUP(B491,[2]Hoja1!$A$2:$C$9041,3,FALSE)</f>
        <v>193.66</v>
      </c>
      <c r="AC491" s="76">
        <f>VLOOKUP(B491,'[3]listado de producto'!$A$7:$F$7046,6,FALSE)</f>
        <v>8</v>
      </c>
      <c r="AG491" s="58">
        <v>34.389999389648402</v>
      </c>
      <c r="AH491" s="48">
        <f>+P491*AG491</f>
        <v>790.96998596191327</v>
      </c>
      <c r="AI491" s="48" t="e">
        <f>+AG491*#REF!</f>
        <v>#REF!</v>
      </c>
      <c r="AK491" s="44" t="e">
        <f>+IF(OR(#REF!="A",#REF!="B",#REF!="C",O491="A",O491="B",O491="C"),_xlfn.CEILING.PRECISE(#REF!*0.5,Z491),"0")</f>
        <v>#REF!</v>
      </c>
      <c r="AL491" t="e">
        <f>+AK491*AG491</f>
        <v>#REF!</v>
      </c>
      <c r="AM491" s="51" t="e">
        <f>+IF(OR(#REF!="A",#REF!="B",#REF!="C",O491="A",O491="B",O491="C"),_xlfn.CEILING.PRECISE(#REF!*0.7,Z491),"0")</f>
        <v>#REF!</v>
      </c>
      <c r="AN491" s="48" t="e">
        <f>+AM491*AG491</f>
        <v>#REF!</v>
      </c>
      <c r="AO491" s="44" t="e">
        <f>+IF(OR(#REF!="A",#REF!="B",#REF!="C",O491="A",O491="B",O491="C"),_xlfn.CEILING.PRECISE(#REF!*1,Z491),"0")</f>
        <v>#REF!</v>
      </c>
      <c r="AP491" s="48" t="e">
        <f>+AO491*$AG491</f>
        <v>#REF!</v>
      </c>
      <c r="AQ491" s="48" t="e">
        <f>+IF(OR(#REF!="A",#REF!="B",#REF!="C",O491="A",O491="B",O491="C"),_xlfn.CEILING.PRECISE(#REF!*1.33,Z491),"0")</f>
        <v>#REF!</v>
      </c>
      <c r="AR491" s="48" t="e">
        <f>+AQ491*$AG491</f>
        <v>#REF!</v>
      </c>
      <c r="AS491" s="48" t="e">
        <f>+#REF!*AG491</f>
        <v>#REF!</v>
      </c>
      <c r="AU491" s="52" t="e">
        <f>+AT491*#REF!</f>
        <v>#REF!</v>
      </c>
      <c r="AV491" s="52">
        <f>+AT491*M491</f>
        <v>0</v>
      </c>
      <c r="AW491" t="b">
        <f>+P491&gt;=T491</f>
        <v>1</v>
      </c>
      <c r="AZ491" s="49">
        <f>VLOOKUP(B491,'[4]OrdenCompra (51)'!$A$2:$K$78,11,FALSE)</f>
        <v>7</v>
      </c>
    </row>
    <row r="492" spans="1:52" ht="12.75" customHeight="1" x14ac:dyDescent="0.2">
      <c r="B492" s="79">
        <v>5656</v>
      </c>
      <c r="C492" s="1"/>
      <c r="D492" s="32" t="s">
        <v>716</v>
      </c>
      <c r="E492" s="47" t="str">
        <f>VLOOKUP(B492,[1]Análisis!$B$3:$F$2141,5,FALSE)</f>
        <v>Key</v>
      </c>
      <c r="F492" s="3">
        <v>24</v>
      </c>
      <c r="G492" s="3">
        <v>22</v>
      </c>
      <c r="H492" s="3">
        <v>30</v>
      </c>
      <c r="I492" s="3">
        <v>22</v>
      </c>
      <c r="J492" s="3">
        <f>VLOOKUP(B492,'Vta + Mov 80'!$A$3:$B$703,2,FALSE)</f>
        <v>19</v>
      </c>
      <c r="K492" s="3">
        <v>21</v>
      </c>
      <c r="L492" s="3">
        <f>VLOOKUP(B492,'Vta + Mov 80'!$A$3:$D$703,4,FALSE)</f>
        <v>10</v>
      </c>
      <c r="M492" s="7">
        <f>+AVERAGE(F492:K492)</f>
        <v>23</v>
      </c>
      <c r="N492" s="62">
        <f>+COUNTIF(F492:K492,"&gt;0")</f>
        <v>6</v>
      </c>
      <c r="O492" s="62" t="str">
        <f>+IF(N492&gt;=6,"A",IF(N492&gt;=5,"B",IF(N492&gt;=4,"C","F")))</f>
        <v>A</v>
      </c>
      <c r="P492" s="7">
        <v>12</v>
      </c>
      <c r="Q492" s="2">
        <v>9</v>
      </c>
      <c r="R492" s="2">
        <v>0</v>
      </c>
      <c r="S492" s="2">
        <v>0</v>
      </c>
      <c r="T492" s="2">
        <f>+IF(S492&gt;R492,S492,R492)</f>
        <v>0</v>
      </c>
      <c r="U492" s="2" t="e">
        <f>+((P492-T492)/#REF!)*30</f>
        <v>#REF!</v>
      </c>
      <c r="V492" s="2" t="e">
        <f>+((P492-T492+Q492)/#REF!)*30</f>
        <v>#REF!</v>
      </c>
      <c r="W492" s="2">
        <v>0</v>
      </c>
      <c r="X492" s="9"/>
      <c r="Y492" s="11">
        <f>+((P492-T492+Q492+X492)/M492)*30</f>
        <v>27.391304347826086</v>
      </c>
      <c r="Z492" s="5">
        <v>1</v>
      </c>
      <c r="AA492" s="46"/>
      <c r="AB492" s="74">
        <f>VLOOKUP(B492,[2]Hoja1!$A$2:$C$9041,3,FALSE)</f>
        <v>358.75</v>
      </c>
      <c r="AC492" s="76">
        <v>8</v>
      </c>
      <c r="AG492" s="58">
        <v>44.330001831054702</v>
      </c>
      <c r="AH492" s="48">
        <f>+P492*AG492</f>
        <v>531.96002197265648</v>
      </c>
      <c r="AI492" s="48" t="e">
        <f>+AG492*#REF!</f>
        <v>#REF!</v>
      </c>
      <c r="AK492" s="44" t="e">
        <f>+IF(OR(#REF!="A",#REF!="B",#REF!="C",O492="A",O492="B",O492="C"),_xlfn.CEILING.PRECISE(#REF!*0.5,Z492),"0")</f>
        <v>#REF!</v>
      </c>
      <c r="AL492" t="e">
        <f>+AK492*AG492</f>
        <v>#REF!</v>
      </c>
      <c r="AM492" s="51" t="e">
        <f>+IF(OR(#REF!="A",#REF!="B",#REF!="C",O492="A",O492="B",O492="C"),_xlfn.CEILING.PRECISE(#REF!*0.7,Z492),"0")</f>
        <v>#REF!</v>
      </c>
      <c r="AN492" s="48" t="e">
        <f>+AM492*AG492</f>
        <v>#REF!</v>
      </c>
      <c r="AO492" s="44" t="e">
        <f>+IF(OR(#REF!="A",#REF!="B",#REF!="C",O492="A",O492="B",O492="C"),_xlfn.CEILING.PRECISE(#REF!*1,Z492),"0")</f>
        <v>#REF!</v>
      </c>
      <c r="AP492" s="48" t="e">
        <f>+AO492*$AG492</f>
        <v>#REF!</v>
      </c>
      <c r="AQ492" s="48" t="e">
        <f>+IF(OR(#REF!="A",#REF!="B",#REF!="C",O492="A",O492="B",O492="C"),_xlfn.CEILING.PRECISE(#REF!*1.33,Z492),"0")</f>
        <v>#REF!</v>
      </c>
      <c r="AR492" s="48" t="e">
        <f>+AQ492*$AG492</f>
        <v>#REF!</v>
      </c>
      <c r="AS492" s="48" t="e">
        <f>+#REF!*AG492</f>
        <v>#REF!</v>
      </c>
      <c r="AU492" s="52"/>
      <c r="AV492" s="52"/>
      <c r="AW492" t="b">
        <f>+P492&gt;=T492</f>
        <v>1</v>
      </c>
    </row>
    <row r="493" spans="1:52" ht="12.75" customHeight="1" x14ac:dyDescent="0.2">
      <c r="B493" s="79">
        <v>5421</v>
      </c>
      <c r="C493" s="1">
        <f>VLOOKUP(B493,[1]Análisis!$B$3:$C$2141,2,FALSE)</f>
        <v>90498</v>
      </c>
      <c r="D493" s="32" t="s">
        <v>270</v>
      </c>
      <c r="E493" s="47" t="str">
        <f>VLOOKUP(B493,[1]Análisis!$B$3:$F$2141,5,FALSE)</f>
        <v>KC</v>
      </c>
      <c r="F493" s="3">
        <v>159</v>
      </c>
      <c r="G493" s="3">
        <v>40</v>
      </c>
      <c r="H493" s="3">
        <v>66</v>
      </c>
      <c r="I493" s="3">
        <v>89</v>
      </c>
      <c r="J493" s="3">
        <f>VLOOKUP(B493,'Vta + Mov 80'!$A$3:$B$703,2,FALSE)</f>
        <v>10</v>
      </c>
      <c r="K493" s="3">
        <v>8</v>
      </c>
      <c r="L493" s="3">
        <f>VLOOKUP(B493,'Vta + Mov 80'!$A$3:$D$703,4,FALSE)</f>
        <v>2</v>
      </c>
      <c r="M493" s="7">
        <f>+AVERAGE(F493:K493)</f>
        <v>62</v>
      </c>
      <c r="N493" s="62">
        <f>+COUNTIF(F493:K493,"&gt;0")</f>
        <v>6</v>
      </c>
      <c r="O493" s="62" t="str">
        <f>+IF(N493&gt;=6,"A",IF(N493&gt;=5,"B",IF(N493&gt;=4,"C","F")))</f>
        <v>A</v>
      </c>
      <c r="P493" s="7">
        <v>85</v>
      </c>
      <c r="Q493" s="2">
        <v>0</v>
      </c>
      <c r="R493" s="2">
        <v>0</v>
      </c>
      <c r="S493" s="2">
        <v>0</v>
      </c>
      <c r="T493" s="2">
        <f>+IF(S493&gt;R493,S493,R493)</f>
        <v>0</v>
      </c>
      <c r="U493" s="2" t="e">
        <f>+((P493-T493)/#REF!)*30</f>
        <v>#REF!</v>
      </c>
      <c r="V493" s="2" t="e">
        <f>+((P493-T493+Q493)/#REF!)*30</f>
        <v>#REF!</v>
      </c>
      <c r="W493" s="2">
        <v>0</v>
      </c>
      <c r="X493" s="9"/>
      <c r="Y493" s="11">
        <f>+((P493-T493+Q493+X493)/M493)*30</f>
        <v>41.129032258064512</v>
      </c>
      <c r="Z493" s="5">
        <v>1</v>
      </c>
      <c r="AA493" s="46"/>
      <c r="AB493" s="74">
        <f>VLOOKUP(B493,[2]Hoja1!$A$2:$C$9041,3,FALSE)</f>
        <v>437.58</v>
      </c>
      <c r="AC493" s="76">
        <f>VLOOKUP(B493,'[3]listado de producto'!$A$7:$F$7046,6,FALSE)</f>
        <v>35</v>
      </c>
      <c r="AG493" s="58">
        <v>344.95</v>
      </c>
      <c r="AH493" s="48">
        <f>+P493*AG493</f>
        <v>29320.75</v>
      </c>
      <c r="AI493" s="48" t="e">
        <f>+AG493*#REF!</f>
        <v>#REF!</v>
      </c>
      <c r="AK493" s="44" t="e">
        <f>+IF(OR(#REF!="A",#REF!="B",#REF!="C",O493="A",O493="B",O493="C"),_xlfn.CEILING.PRECISE(#REF!*0.5,Z493),"0")</f>
        <v>#REF!</v>
      </c>
      <c r="AL493" t="e">
        <f>+AK493*AG493</f>
        <v>#REF!</v>
      </c>
      <c r="AM493" s="51" t="e">
        <f>+IF(OR(#REF!="A",#REF!="B",#REF!="C",O493="A",O493="B",O493="C"),_xlfn.CEILING.PRECISE(#REF!*0.7,Z493),"0")</f>
        <v>#REF!</v>
      </c>
      <c r="AN493" s="48" t="e">
        <f>+AM493*AG493</f>
        <v>#REF!</v>
      </c>
      <c r="AO493" s="44" t="e">
        <f>+IF(OR(#REF!="A",#REF!="B",#REF!="C",O493="A",O493="B",O493="C"),_xlfn.CEILING.PRECISE(#REF!*1,Z493),"0")</f>
        <v>#REF!</v>
      </c>
      <c r="AP493" s="48" t="e">
        <f>+AO493*$AG493</f>
        <v>#REF!</v>
      </c>
      <c r="AQ493" s="48" t="e">
        <f>+IF(OR(#REF!="A",#REF!="B",#REF!="C",O493="A",O493="B",O493="C"),_xlfn.CEILING.PRECISE(#REF!*1.33,Z493),"0")</f>
        <v>#REF!</v>
      </c>
      <c r="AR493" s="48" t="e">
        <f>+AQ493*$AG493</f>
        <v>#REF!</v>
      </c>
      <c r="AS493" s="48" t="e">
        <f>+#REF!*AG493</f>
        <v>#REF!</v>
      </c>
      <c r="AU493" s="52" t="e">
        <f>+AT493*#REF!</f>
        <v>#REF!</v>
      </c>
      <c r="AV493" s="52">
        <f>+AT493*M493</f>
        <v>0</v>
      </c>
      <c r="AW493" t="b">
        <f>+P493&gt;=T493</f>
        <v>1</v>
      </c>
    </row>
    <row r="494" spans="1:52" ht="12.75" customHeight="1" x14ac:dyDescent="0.2">
      <c r="B494" s="79">
        <v>5214</v>
      </c>
      <c r="C494" s="1">
        <f>VLOOKUP(B494,[1]Análisis!$B$3:$C$2141,2,FALSE)</f>
        <v>92231</v>
      </c>
      <c r="D494" s="32" t="s">
        <v>254</v>
      </c>
      <c r="E494" s="47" t="str">
        <f>VLOOKUP(B494,[1]Análisis!$B$3:$F$2141,5,FALSE)</f>
        <v>KC</v>
      </c>
      <c r="F494" s="3">
        <v>33</v>
      </c>
      <c r="G494" s="3">
        <v>59</v>
      </c>
      <c r="H494" s="3">
        <v>77</v>
      </c>
      <c r="I494" s="3">
        <v>20</v>
      </c>
      <c r="J494" s="3">
        <f>VLOOKUP(B494,'Vta + Mov 80'!$A$3:$B$703,2,FALSE)</f>
        <v>52</v>
      </c>
      <c r="K494" s="3">
        <v>41</v>
      </c>
      <c r="L494" s="3">
        <f>VLOOKUP(B494,'Vta + Mov 80'!$A$3:$D$703,4,FALSE)</f>
        <v>9</v>
      </c>
      <c r="M494" s="7">
        <f>+AVERAGE(F494:K494)</f>
        <v>47</v>
      </c>
      <c r="N494" s="62">
        <f>+COUNTIF(F494:K494,"&gt;0")</f>
        <v>6</v>
      </c>
      <c r="O494" s="62" t="str">
        <f>+IF(N494&gt;=6,"A",IF(N494&gt;=5,"B",IF(N494&gt;=4,"C","F")))</f>
        <v>A</v>
      </c>
      <c r="P494" s="7">
        <v>76</v>
      </c>
      <c r="Q494" s="2">
        <v>16</v>
      </c>
      <c r="R494" s="2">
        <v>4</v>
      </c>
      <c r="S494" s="2">
        <v>4</v>
      </c>
      <c r="T494" s="2">
        <f>+IF(S494&gt;R494,S494,R494)</f>
        <v>4</v>
      </c>
      <c r="U494" s="2" t="e">
        <f>+((P494-T494)/#REF!)*30</f>
        <v>#REF!</v>
      </c>
      <c r="V494" s="2" t="e">
        <f>+((P494-T494+Q494)/#REF!)*30</f>
        <v>#REF!</v>
      </c>
      <c r="W494" s="2">
        <v>0</v>
      </c>
      <c r="X494" s="9"/>
      <c r="Y494" s="11">
        <f>+((P494-T494+Q494+X494)/M494)*30</f>
        <v>56.170212765957444</v>
      </c>
      <c r="Z494" s="5">
        <v>1</v>
      </c>
      <c r="AA494" s="46"/>
      <c r="AB494" s="74">
        <f>VLOOKUP(B494,[2]Hoja1!$A$2:$C$9041,3,FALSE)</f>
        <v>110.26</v>
      </c>
      <c r="AC494" s="76">
        <f>VLOOKUP(B494,'[3]listado de producto'!$A$7:$F$7046,6,FALSE)</f>
        <v>35</v>
      </c>
      <c r="AG494" s="58">
        <v>1445.60998535156</v>
      </c>
      <c r="AH494" s="48">
        <f>+P494*AG494</f>
        <v>109866.35888671856</v>
      </c>
      <c r="AI494" s="48" t="e">
        <f>+AG494*#REF!</f>
        <v>#REF!</v>
      </c>
      <c r="AK494" s="44" t="e">
        <f>+IF(OR(#REF!="A",#REF!="B",#REF!="C",O494="A",O494="B",O494="C"),_xlfn.CEILING.PRECISE(#REF!*0.5,Z494),"0")</f>
        <v>#REF!</v>
      </c>
      <c r="AL494" t="e">
        <f>+AK494*AG494</f>
        <v>#REF!</v>
      </c>
      <c r="AM494" s="51" t="e">
        <f>+IF(OR(#REF!="A",#REF!="B",#REF!="C",O494="A",O494="B",O494="C"),_xlfn.CEILING.PRECISE(#REF!*0.7,Z494),"0")</f>
        <v>#REF!</v>
      </c>
      <c r="AN494" s="48" t="e">
        <f>+AM494*AG494</f>
        <v>#REF!</v>
      </c>
      <c r="AO494" s="44" t="e">
        <f>+IF(OR(#REF!="A",#REF!="B",#REF!="C",O494="A",O494="B",O494="C"),_xlfn.CEILING.PRECISE(#REF!*1,Z494),"0")</f>
        <v>#REF!</v>
      </c>
      <c r="AP494" s="48" t="e">
        <f>+AO494*$AG494</f>
        <v>#REF!</v>
      </c>
      <c r="AQ494" s="48" t="e">
        <f>+IF(OR(#REF!="A",#REF!="B",#REF!="C",O494="A",O494="B",O494="C"),_xlfn.CEILING.PRECISE(#REF!*1.33,Z494),"0")</f>
        <v>#REF!</v>
      </c>
      <c r="AR494" s="48" t="e">
        <f>+AQ494*$AG494</f>
        <v>#REF!</v>
      </c>
      <c r="AS494" s="48" t="e">
        <f>+#REF!*AG494</f>
        <v>#REF!</v>
      </c>
      <c r="AU494" s="52"/>
      <c r="AV494" s="52"/>
      <c r="AW494" t="b">
        <f>+P494&gt;=T494</f>
        <v>1</v>
      </c>
    </row>
    <row r="495" spans="1:52" ht="12.75" customHeight="1" x14ac:dyDescent="0.2">
      <c r="B495" s="79">
        <v>5102</v>
      </c>
      <c r="C495" s="1">
        <f>VLOOKUP(B495,[1]Análisis!$B$3:$C$2141,2,FALSE)</f>
        <v>90539</v>
      </c>
      <c r="D495" s="32" t="s">
        <v>244</v>
      </c>
      <c r="E495" s="47" t="str">
        <f>VLOOKUP(B495,[1]Análisis!$B$3:$F$2141,5,FALSE)</f>
        <v>KC</v>
      </c>
      <c r="F495" s="3">
        <v>38</v>
      </c>
      <c r="G495" s="3">
        <v>51</v>
      </c>
      <c r="H495" s="3">
        <v>38</v>
      </c>
      <c r="I495" s="3">
        <v>24</v>
      </c>
      <c r="J495" s="3">
        <f>VLOOKUP(B495,'Vta + Mov 80'!$A$3:$B$703,2,FALSE)</f>
        <v>36</v>
      </c>
      <c r="K495" s="3">
        <v>42</v>
      </c>
      <c r="L495" s="3">
        <f>VLOOKUP(B495,'Vta + Mov 80'!$A$3:$D$703,4,FALSE)</f>
        <v>0</v>
      </c>
      <c r="M495" s="7">
        <f>+AVERAGE(F495:K495)</f>
        <v>38.166666666666664</v>
      </c>
      <c r="N495" s="62">
        <f>+COUNTIF(F495:K495,"&gt;0")</f>
        <v>6</v>
      </c>
      <c r="O495" s="62" t="str">
        <f>+IF(N495&gt;=6,"A",IF(N495&gt;=5,"B",IF(N495&gt;=4,"C","F")))</f>
        <v>A</v>
      </c>
      <c r="P495" s="7">
        <v>20</v>
      </c>
      <c r="Q495" s="2">
        <v>0</v>
      </c>
      <c r="R495" s="2">
        <v>7</v>
      </c>
      <c r="S495" s="2">
        <v>10</v>
      </c>
      <c r="T495" s="2">
        <f>+IF(S495&gt;R495,S495,R495)</f>
        <v>10</v>
      </c>
      <c r="U495" s="2" t="e">
        <f>+((P495-T495)/#REF!)*30</f>
        <v>#REF!</v>
      </c>
      <c r="V495" s="2" t="e">
        <f>+((P495-T495+Q495)/#REF!)*30</f>
        <v>#REF!</v>
      </c>
      <c r="W495" s="2">
        <v>0</v>
      </c>
      <c r="X495" s="9"/>
      <c r="Y495" s="11">
        <f>+((P495-T495+Q495+X495)/M495)*30</f>
        <v>7.8602620087336241</v>
      </c>
      <c r="Z495" s="5">
        <v>1</v>
      </c>
      <c r="AA495" s="46"/>
      <c r="AB495" s="74">
        <f>VLOOKUP(B495,[2]Hoja1!$A$2:$C$9041,3,FALSE)</f>
        <v>222.67</v>
      </c>
      <c r="AC495" s="76">
        <f>VLOOKUP(B495,'[3]listado de producto'!$A$7:$F$7046,6,FALSE)</f>
        <v>8</v>
      </c>
      <c r="AG495" s="58">
        <v>12.5</v>
      </c>
      <c r="AH495" s="48">
        <f>+P495*AG495</f>
        <v>250</v>
      </c>
      <c r="AI495" s="48" t="e">
        <f>+AG495*#REF!</f>
        <v>#REF!</v>
      </c>
      <c r="AK495" s="44" t="e">
        <f>+IF(OR(#REF!="A",#REF!="B",#REF!="C",O495="A",O495="B",O495="C"),_xlfn.CEILING.PRECISE(#REF!*0.5,Z495),"0")</f>
        <v>#REF!</v>
      </c>
      <c r="AL495" t="e">
        <f>+AK495*AG495</f>
        <v>#REF!</v>
      </c>
      <c r="AM495" s="51" t="e">
        <f>+IF(OR(#REF!="A",#REF!="B",#REF!="C",O495="A",O495="B",O495="C"),_xlfn.CEILING.PRECISE(#REF!*0.7,Z495),"0")</f>
        <v>#REF!</v>
      </c>
      <c r="AN495" s="48" t="e">
        <f>+AM495*AG495</f>
        <v>#REF!</v>
      </c>
      <c r="AO495" s="44" t="e">
        <f>+IF(OR(#REF!="A",#REF!="B",#REF!="C",O495="A",O495="B",O495="C"),_xlfn.CEILING.PRECISE(#REF!*1,Z495),"0")</f>
        <v>#REF!</v>
      </c>
      <c r="AP495" s="48" t="e">
        <f>+AO495*$AG495</f>
        <v>#REF!</v>
      </c>
      <c r="AQ495" s="48" t="e">
        <f>+IF(OR(#REF!="A",#REF!="B",#REF!="C",O495="A",O495="B",O495="C"),_xlfn.CEILING.PRECISE(#REF!*1.33,Z495),"0")</f>
        <v>#REF!</v>
      </c>
      <c r="AR495" s="48" t="e">
        <f>+AQ495*$AG495</f>
        <v>#REF!</v>
      </c>
      <c r="AS495" s="48" t="e">
        <f>+#REF!*AG495</f>
        <v>#REF!</v>
      </c>
      <c r="AU495" s="52"/>
      <c r="AV495" s="52"/>
      <c r="AW495" t="b">
        <f>+P495&gt;=T495</f>
        <v>1</v>
      </c>
    </row>
    <row r="496" spans="1:52" ht="12.75" customHeight="1" x14ac:dyDescent="0.2">
      <c r="B496" s="79">
        <v>5251</v>
      </c>
      <c r="C496" s="1">
        <f>VLOOKUP(B496,[1]Análisis!$B$3:$C$2141,2,FALSE)</f>
        <v>91660</v>
      </c>
      <c r="D496" s="32" t="s">
        <v>521</v>
      </c>
      <c r="E496" s="47" t="str">
        <f>VLOOKUP(B496,[1]Análisis!$B$3:$F$2141,5,FALSE)</f>
        <v>KC</v>
      </c>
      <c r="F496" s="3">
        <v>1</v>
      </c>
      <c r="G496" s="3">
        <v>2</v>
      </c>
      <c r="H496" s="3">
        <v>8</v>
      </c>
      <c r="I496" s="3">
        <v>0</v>
      </c>
      <c r="J496" s="3">
        <f>VLOOKUP(B496,'Vta + Mov 80'!$A$3:$B$703,2,FALSE)</f>
        <v>0</v>
      </c>
      <c r="K496" s="3">
        <v>2</v>
      </c>
      <c r="L496" s="3">
        <f>VLOOKUP(B496,'Vta + Mov 80'!$A$3:$D$703,4,FALSE)</f>
        <v>4</v>
      </c>
      <c r="M496" s="7">
        <f>+AVERAGE(F496:K496)</f>
        <v>2.1666666666666665</v>
      </c>
      <c r="N496" s="62">
        <f>+COUNTIF(F496:K496,"&gt;0")</f>
        <v>4</v>
      </c>
      <c r="O496" s="62" t="str">
        <f>+IF(N496&gt;=6,"A",IF(N496&gt;=5,"B",IF(N496&gt;=4,"C","F")))</f>
        <v>C</v>
      </c>
      <c r="P496" s="7">
        <v>3</v>
      </c>
      <c r="Q496" s="2">
        <v>0</v>
      </c>
      <c r="R496" s="2">
        <v>0</v>
      </c>
      <c r="S496" s="2">
        <v>0</v>
      </c>
      <c r="T496" s="2">
        <f>+IF(S496&gt;R496,S496,R496)</f>
        <v>0</v>
      </c>
      <c r="U496" s="2" t="e">
        <f>+((P496-T496)/#REF!)*30</f>
        <v>#REF!</v>
      </c>
      <c r="V496" s="2" t="e">
        <f>+((P496-T496+Q496)/#REF!)*30</f>
        <v>#REF!</v>
      </c>
      <c r="W496" s="2">
        <v>0</v>
      </c>
      <c r="X496" s="9"/>
      <c r="Y496" s="11">
        <f>+((P496-T496+Q496+X496)/M496)*30</f>
        <v>41.538461538461547</v>
      </c>
      <c r="Z496" s="5">
        <v>1</v>
      </c>
      <c r="AA496" s="46"/>
      <c r="AB496" s="74">
        <f>VLOOKUP(B496,[2]Hoja1!$A$2:$C$9041,3,FALSE)</f>
        <v>242.98</v>
      </c>
      <c r="AC496" s="76">
        <f>VLOOKUP(B496,'[3]listado de producto'!$A$7:$F$7046,6,FALSE)</f>
        <v>35</v>
      </c>
      <c r="AG496" s="58">
        <v>10811.25</v>
      </c>
      <c r="AH496" s="48">
        <f>+P496*AG496</f>
        <v>32433.75</v>
      </c>
      <c r="AI496" s="48" t="e">
        <f>+AG496*#REF!</f>
        <v>#REF!</v>
      </c>
      <c r="AK496" s="44" t="e">
        <f>+IF(OR(#REF!="A",#REF!="B",#REF!="C",O496="A",O496="B",O496="C"),_xlfn.CEILING.PRECISE(#REF!*0.5,Z496),"0")</f>
        <v>#REF!</v>
      </c>
      <c r="AL496" t="e">
        <f>+AK496*AG496</f>
        <v>#REF!</v>
      </c>
      <c r="AM496" s="51" t="e">
        <f>+IF(OR(#REF!="A",#REF!="B",#REF!="C",O496="A",O496="B",O496="C"),_xlfn.CEILING.PRECISE(#REF!*0.7,Z496),"0")</f>
        <v>#REF!</v>
      </c>
      <c r="AN496" s="48" t="e">
        <f>+AM496*AG496</f>
        <v>#REF!</v>
      </c>
      <c r="AO496" s="44" t="e">
        <f>+IF(OR(#REF!="A",#REF!="B",#REF!="C",O496="A",O496="B",O496="C"),_xlfn.CEILING.PRECISE(#REF!*1,Z496),"0")</f>
        <v>#REF!</v>
      </c>
      <c r="AP496" s="48" t="e">
        <f>+AO496*$AG496</f>
        <v>#REF!</v>
      </c>
      <c r="AQ496" s="48" t="e">
        <f>+IF(OR(#REF!="A",#REF!="B",#REF!="C",O496="A",O496="B",O496="C"),_xlfn.CEILING.PRECISE(#REF!*1.33,Z496),"0")</f>
        <v>#REF!</v>
      </c>
      <c r="AR496" s="48" t="e">
        <f>+AQ496*$AG496</f>
        <v>#REF!</v>
      </c>
      <c r="AS496" s="48" t="e">
        <f>+#REF!*AG496</f>
        <v>#REF!</v>
      </c>
      <c r="AU496" s="52"/>
      <c r="AV496" s="52"/>
      <c r="AW496" t="b">
        <f>+P496&gt;=T496</f>
        <v>1</v>
      </c>
    </row>
    <row r="497" spans="1:52" ht="12.75" customHeight="1" x14ac:dyDescent="0.2">
      <c r="B497" s="79">
        <v>5518</v>
      </c>
      <c r="C497" s="1">
        <f>VLOOKUP(B497,[1]Análisis!$B$3:$C$2141,2,FALSE)</f>
        <v>700444</v>
      </c>
      <c r="D497" s="32" t="s">
        <v>274</v>
      </c>
      <c r="E497" s="47" t="str">
        <f>VLOOKUP(B497,[1]Análisis!$B$3:$F$2141,5,FALSE)</f>
        <v>SCA</v>
      </c>
      <c r="F497" s="3">
        <v>0</v>
      </c>
      <c r="G497" s="3">
        <v>0</v>
      </c>
      <c r="H497" s="3">
        <v>0</v>
      </c>
      <c r="I497" s="3">
        <v>0</v>
      </c>
      <c r="J497" s="3">
        <f>VLOOKUP(B497,'Vta + Mov 80'!$A$3:$B$703,2,FALSE)</f>
        <v>0</v>
      </c>
      <c r="K497" s="3">
        <v>0</v>
      </c>
      <c r="L497" s="3">
        <f>VLOOKUP(B497,'Vta + Mov 80'!$A$3:$D$703,4,FALSE)</f>
        <v>0</v>
      </c>
      <c r="M497" s="7">
        <f>+AVERAGE(F497:K497)</f>
        <v>0</v>
      </c>
      <c r="N497" s="62">
        <f>+COUNTIF(F497:K497,"&gt;0")</f>
        <v>0</v>
      </c>
      <c r="O497" s="62" t="str">
        <f>+IF(N497&gt;=6,"A",IF(N497&gt;=5,"B",IF(N497&gt;=4,"C","F")))</f>
        <v>F</v>
      </c>
      <c r="P497" s="7">
        <v>0</v>
      </c>
      <c r="Q497" s="2">
        <v>0</v>
      </c>
      <c r="R497" s="2">
        <v>0</v>
      </c>
      <c r="S497" s="2">
        <v>0</v>
      </c>
      <c r="T497" s="2">
        <f>+IF(S497&gt;R497,S497,R497)</f>
        <v>0</v>
      </c>
      <c r="U497" s="2" t="e">
        <f>+((P497-T497)/#REF!)*30</f>
        <v>#REF!</v>
      </c>
      <c r="V497" s="2" t="e">
        <f>+((P497-T497+Q497)/#REF!)*30</f>
        <v>#REF!</v>
      </c>
      <c r="W497" s="2">
        <v>0</v>
      </c>
      <c r="X497" s="9"/>
      <c r="Y497" s="11" t="e">
        <f>+((P497-T497+Q497+X497)/M497)*30</f>
        <v>#DIV/0!</v>
      </c>
      <c r="Z497" s="5">
        <v>1</v>
      </c>
      <c r="AA497" s="46"/>
      <c r="AB497" s="74">
        <f>VLOOKUP(B497,[2]Hoja1!$A$2:$C$9041,3,FALSE)</f>
        <v>122.54</v>
      </c>
      <c r="AC497" s="76">
        <f>VLOOKUP(B497,'[3]listado de producto'!$A$7:$F$7046,6,FALSE)</f>
        <v>21</v>
      </c>
      <c r="AG497" s="58">
        <v>11</v>
      </c>
      <c r="AH497" s="48">
        <f>+P497*AG497</f>
        <v>0</v>
      </c>
      <c r="AI497" s="48" t="e">
        <f>+AG497*#REF!</f>
        <v>#REF!</v>
      </c>
      <c r="AK497" s="44" t="e">
        <f>+IF(OR(#REF!="A",#REF!="B",#REF!="C",O497="A",O497="B",O497="C"),_xlfn.CEILING.PRECISE(#REF!*0.5,Z497),"0")</f>
        <v>#REF!</v>
      </c>
      <c r="AL497" t="e">
        <f>+AK497*AG497</f>
        <v>#REF!</v>
      </c>
      <c r="AM497" s="51" t="e">
        <f>+IF(OR(#REF!="A",#REF!="B",#REF!="C",O497="A",O497="B",O497="C"),_xlfn.CEILING.PRECISE(#REF!*0.7,Z497),"0")</f>
        <v>#REF!</v>
      </c>
      <c r="AN497" s="48" t="e">
        <f>+AM497*AG497</f>
        <v>#REF!</v>
      </c>
      <c r="AO497" s="44" t="e">
        <f>+IF(OR(#REF!="A",#REF!="B",#REF!="C",O497="A",O497="B",O497="C"),_xlfn.CEILING.PRECISE(#REF!*1,Z497),"0")</f>
        <v>#REF!</v>
      </c>
      <c r="AP497" s="48" t="e">
        <f>+AO497*$AG497</f>
        <v>#REF!</v>
      </c>
      <c r="AQ497" s="48" t="e">
        <f>+IF(OR(#REF!="A",#REF!="B",#REF!="C",O497="A",O497="B",O497="C"),_xlfn.CEILING.PRECISE(#REF!*1.33,Z497),"0")</f>
        <v>#REF!</v>
      </c>
      <c r="AR497" s="48" t="e">
        <f>+AQ497*$AG497</f>
        <v>#REF!</v>
      </c>
      <c r="AS497" s="48" t="e">
        <f>+#REF!*AG497</f>
        <v>#REF!</v>
      </c>
      <c r="AU497" s="52" t="e">
        <f>+AT497*#REF!</f>
        <v>#REF!</v>
      </c>
      <c r="AV497" s="52">
        <f>+AT497*M497</f>
        <v>0</v>
      </c>
      <c r="AW497" t="b">
        <f>+P497&gt;=T497</f>
        <v>1</v>
      </c>
    </row>
    <row r="498" spans="1:52" ht="12.75" customHeight="1" x14ac:dyDescent="0.2">
      <c r="B498" s="79">
        <v>2663</v>
      </c>
      <c r="C498" s="1"/>
      <c r="D498" s="32" t="s">
        <v>183</v>
      </c>
      <c r="E498" s="47" t="str">
        <f>VLOOKUP(B498,[1]Análisis!$B$3:$F$2141,5,FALSE)</f>
        <v>Key</v>
      </c>
      <c r="F498" s="3">
        <v>109</v>
      </c>
      <c r="G498" s="3">
        <v>144</v>
      </c>
      <c r="H498" s="3">
        <v>81</v>
      </c>
      <c r="I498" s="3">
        <v>75</v>
      </c>
      <c r="J498" s="3">
        <f>VLOOKUP(B498,'Vta + Mov 80'!$A$3:$B$703,2,FALSE)</f>
        <v>117</v>
      </c>
      <c r="K498" s="3">
        <v>71</v>
      </c>
      <c r="L498" s="3">
        <f>VLOOKUP(B498,'Vta + Mov 80'!$A$3:$D$703,4,FALSE)</f>
        <v>4</v>
      </c>
      <c r="M498" s="7">
        <f>+AVERAGE(F498:K498)</f>
        <v>99.5</v>
      </c>
      <c r="N498" s="62">
        <f>+COUNTIF(F498:K498,"&gt;0")</f>
        <v>6</v>
      </c>
      <c r="O498" s="62" t="str">
        <f>+IF(N498&gt;=6,"A",IF(N498&gt;=5,"B",IF(N498&gt;=4,"C","F")))</f>
        <v>A</v>
      </c>
      <c r="P498" s="7">
        <v>113</v>
      </c>
      <c r="Q498" s="2">
        <v>0</v>
      </c>
      <c r="R498" s="2">
        <v>22</v>
      </c>
      <c r="S498" s="2">
        <v>22</v>
      </c>
      <c r="T498" s="2">
        <f>+IF(S498&gt;R498,S498,R498)</f>
        <v>22</v>
      </c>
      <c r="U498" s="2" t="e">
        <f>+((P498-T498)/#REF!)*30</f>
        <v>#REF!</v>
      </c>
      <c r="V498" s="2" t="e">
        <f>+((P498-T498+Q498)/#REF!)*30</f>
        <v>#REF!</v>
      </c>
      <c r="W498" s="2">
        <v>0</v>
      </c>
      <c r="X498" s="9"/>
      <c r="Y498" s="11">
        <f>+((P498-T498+Q498+X498)/M498)*30</f>
        <v>27.437185929648241</v>
      </c>
      <c r="Z498" s="5">
        <v>4</v>
      </c>
      <c r="AA498" s="46"/>
      <c r="AB498" s="74">
        <f>VLOOKUP(B498,[2]Hoja1!$A$2:$C$9041,3,FALSE)</f>
        <v>135.56</v>
      </c>
      <c r="AC498" s="76">
        <f>VLOOKUP(B498,'[3]listado de producto'!$A$7:$F$7046,6,FALSE)</f>
        <v>8</v>
      </c>
      <c r="AG498" s="58">
        <v>28</v>
      </c>
      <c r="AH498" s="48">
        <f>+P498*AG498</f>
        <v>3164</v>
      </c>
      <c r="AI498" s="48" t="e">
        <f>+AG498*#REF!</f>
        <v>#REF!</v>
      </c>
      <c r="AK498" s="44" t="e">
        <f>+IF(OR(#REF!="A",#REF!="B",#REF!="C",O498="A",O498="B",O498="C"),_xlfn.CEILING.PRECISE(#REF!*0.5,Z498),"0")</f>
        <v>#REF!</v>
      </c>
      <c r="AL498" t="e">
        <f>+AK498*AG498</f>
        <v>#REF!</v>
      </c>
      <c r="AM498" s="51" t="e">
        <f>+IF(OR(#REF!="A",#REF!="B",#REF!="C",O498="A",O498="B",O498="C"),_xlfn.CEILING.PRECISE(#REF!*0.7,Z498),"0")</f>
        <v>#REF!</v>
      </c>
      <c r="AN498" s="48" t="e">
        <f>+AM498*AG498</f>
        <v>#REF!</v>
      </c>
      <c r="AO498" s="44" t="e">
        <f>+IF(OR(#REF!="A",#REF!="B",#REF!="C",O498="A",O498="B",O498="C"),_xlfn.CEILING.PRECISE(#REF!*1,Z498),"0")</f>
        <v>#REF!</v>
      </c>
      <c r="AP498" s="48" t="e">
        <f>+AO498*$AG498</f>
        <v>#REF!</v>
      </c>
      <c r="AQ498" s="48" t="e">
        <f>+IF(OR(#REF!="A",#REF!="B",#REF!="C",O498="A",O498="B",O498="C"),_xlfn.CEILING.PRECISE(#REF!*1.33,Z498),"0")</f>
        <v>#REF!</v>
      </c>
      <c r="AR498" s="48" t="e">
        <f>+AQ498*$AG498</f>
        <v>#REF!</v>
      </c>
      <c r="AS498" s="48" t="e">
        <f>+#REF!*AG498</f>
        <v>#REF!</v>
      </c>
      <c r="AU498" s="52" t="e">
        <f>+AT498*#REF!</f>
        <v>#REF!</v>
      </c>
      <c r="AV498" s="52">
        <f>+AT498*M498</f>
        <v>0</v>
      </c>
      <c r="AW498" t="b">
        <f>+P498&gt;=T498</f>
        <v>1</v>
      </c>
    </row>
    <row r="499" spans="1:52" ht="12.75" customHeight="1" x14ac:dyDescent="0.2">
      <c r="B499" s="79">
        <v>2178</v>
      </c>
      <c r="C499" s="1"/>
      <c r="D499" s="32" t="s">
        <v>156</v>
      </c>
      <c r="E499" s="47" t="str">
        <f>VLOOKUP(B499,[1]Análisis!$B$3:$F$2141,5,FALSE)</f>
        <v>Key</v>
      </c>
      <c r="F499" s="3">
        <v>15</v>
      </c>
      <c r="G499" s="3">
        <v>23</v>
      </c>
      <c r="H499" s="3">
        <v>4</v>
      </c>
      <c r="I499" s="3">
        <v>15</v>
      </c>
      <c r="J499" s="3">
        <f>VLOOKUP(B499,'Vta + Mov 80'!$A$3:$B$703,2,FALSE)</f>
        <v>17</v>
      </c>
      <c r="K499" s="3">
        <v>0</v>
      </c>
      <c r="L499" s="3">
        <f>VLOOKUP(B499,'Vta + Mov 80'!$A$3:$D$703,4,FALSE)</f>
        <v>0</v>
      </c>
      <c r="M499" s="7">
        <f>+AVERAGE(F499:K499)</f>
        <v>12.333333333333334</v>
      </c>
      <c r="N499" s="62">
        <f>+COUNTIF(F499:K499,"&gt;0")</f>
        <v>5</v>
      </c>
      <c r="O499" s="62" t="str">
        <f>+IF(N499&gt;=6,"A",IF(N499&gt;=5,"B",IF(N499&gt;=4,"C","F")))</f>
        <v>B</v>
      </c>
      <c r="P499" s="7">
        <v>22</v>
      </c>
      <c r="Q499" s="2">
        <v>0</v>
      </c>
      <c r="R499" s="2">
        <v>9</v>
      </c>
      <c r="S499" s="2">
        <v>9</v>
      </c>
      <c r="T499" s="2">
        <f>+IF(S499&gt;R499,S499,R499)</f>
        <v>9</v>
      </c>
      <c r="U499" s="2" t="e">
        <f>+((P499-T499)/#REF!)*30</f>
        <v>#REF!</v>
      </c>
      <c r="V499" s="2" t="e">
        <f>+((P499-T499+Q499)/#REF!)*30</f>
        <v>#REF!</v>
      </c>
      <c r="W499" s="2">
        <v>0</v>
      </c>
      <c r="X499" s="9"/>
      <c r="Y499" s="11">
        <f>+((P499-T499+Q499+X499)/M499)*30</f>
        <v>31.621621621621617</v>
      </c>
      <c r="Z499" s="5">
        <v>4</v>
      </c>
      <c r="AA499" s="86"/>
      <c r="AB499" s="74">
        <f>VLOOKUP(B499,[2]Hoja1!$A$2:$C$9041,3,FALSE)</f>
        <v>94.64</v>
      </c>
      <c r="AC499" s="76">
        <f>VLOOKUP(B499,'[3]listado de producto'!$A$7:$F$7046,6,FALSE)</f>
        <v>8</v>
      </c>
      <c r="AG499" s="58">
        <v>157.38999999999999</v>
      </c>
      <c r="AH499" s="48">
        <f>+P499*AG499</f>
        <v>3462.58</v>
      </c>
      <c r="AI499" s="48" t="e">
        <f>+AG499*#REF!</f>
        <v>#REF!</v>
      </c>
      <c r="AK499" s="44" t="e">
        <f>+IF(OR(#REF!="A",#REF!="B",#REF!="C",O499="A",O499="B",O499="C"),_xlfn.CEILING.PRECISE(#REF!*0.5,Z499),"0")</f>
        <v>#REF!</v>
      </c>
      <c r="AL499" t="e">
        <f>+AK499*AG499</f>
        <v>#REF!</v>
      </c>
      <c r="AM499" s="51" t="e">
        <f>+IF(OR(#REF!="A",#REF!="B",#REF!="C",O499="A",O499="B",O499="C"),_xlfn.CEILING.PRECISE(#REF!*0.7,Z499),"0")</f>
        <v>#REF!</v>
      </c>
      <c r="AN499" s="48" t="e">
        <f>+AM499*AG499</f>
        <v>#REF!</v>
      </c>
      <c r="AO499" s="44" t="e">
        <f>+IF(OR(#REF!="A",#REF!="B",#REF!="C",O499="A",O499="B",O499="C"),_xlfn.CEILING.PRECISE(#REF!*1,Z499),"0")</f>
        <v>#REF!</v>
      </c>
      <c r="AP499" s="48" t="e">
        <f>+AO499*$AG499</f>
        <v>#REF!</v>
      </c>
      <c r="AQ499" s="48" t="e">
        <f>+IF(OR(#REF!="A",#REF!="B",#REF!="C",O499="A",O499="B",O499="C"),_xlfn.CEILING.PRECISE(#REF!*1.33,Z499),"0")</f>
        <v>#REF!</v>
      </c>
      <c r="AR499" s="48" t="e">
        <f>+AQ499*$AG499</f>
        <v>#REF!</v>
      </c>
      <c r="AS499" s="48" t="e">
        <f>+#REF!*AG499</f>
        <v>#REF!</v>
      </c>
      <c r="AU499" s="52" t="e">
        <f>+AT499*#REF!</f>
        <v>#REF!</v>
      </c>
      <c r="AV499" s="52">
        <f>+AT499*M499</f>
        <v>0</v>
      </c>
      <c r="AW499" t="b">
        <f>+P499&gt;=T499</f>
        <v>1</v>
      </c>
      <c r="AX499" t="e">
        <f>VLOOKUP(B499,'[5]6914'!$C$23:$J$23,8,FALSE)</f>
        <v>#N/A</v>
      </c>
    </row>
    <row r="500" spans="1:52" ht="12.75" customHeight="1" x14ac:dyDescent="0.2">
      <c r="A500" s="53" t="s">
        <v>672</v>
      </c>
      <c r="B500" s="79">
        <v>2652</v>
      </c>
      <c r="C500" s="1"/>
      <c r="D500" s="32" t="s">
        <v>180</v>
      </c>
      <c r="E500" s="47" t="str">
        <f>VLOOKUP(B500,[1]Análisis!$B$3:$F$2141,5,FALSE)</f>
        <v>Key</v>
      </c>
      <c r="F500" s="3">
        <v>7</v>
      </c>
      <c r="G500" s="3">
        <v>10</v>
      </c>
      <c r="H500" s="3">
        <v>35</v>
      </c>
      <c r="I500" s="3">
        <v>3</v>
      </c>
      <c r="J500" s="3">
        <f>VLOOKUP(B500,'Vta + Mov 80'!$A$3:$B$703,2,FALSE)</f>
        <v>24</v>
      </c>
      <c r="K500" s="3">
        <v>12</v>
      </c>
      <c r="L500" s="3">
        <f>VLOOKUP(B500,'Vta + Mov 80'!$A$3:$D$703,4,FALSE)</f>
        <v>0</v>
      </c>
      <c r="M500" s="7">
        <f>+AVERAGE(F500:K500)</f>
        <v>15.166666666666666</v>
      </c>
      <c r="N500" s="62">
        <f>+COUNTIF(F500:K500,"&gt;0")</f>
        <v>6</v>
      </c>
      <c r="O500" s="62" t="str">
        <f>+IF(N500&gt;=6,"A",IF(N500&gt;=5,"B",IF(N500&gt;=4,"C","F")))</f>
        <v>A</v>
      </c>
      <c r="P500" s="7">
        <v>14</v>
      </c>
      <c r="Q500" s="2">
        <v>0</v>
      </c>
      <c r="R500" s="2">
        <v>0</v>
      </c>
      <c r="S500" s="2">
        <v>0</v>
      </c>
      <c r="T500" s="2">
        <f>+IF(S500&gt;R500,S500,R500)</f>
        <v>0</v>
      </c>
      <c r="U500" s="2" t="e">
        <f>+((P500-T500)/#REF!)*30</f>
        <v>#REF!</v>
      </c>
      <c r="V500" s="2" t="e">
        <f>+((P500-T500+Q500)/#REF!)*30</f>
        <v>#REF!</v>
      </c>
      <c r="W500" s="2">
        <v>0</v>
      </c>
      <c r="X500" s="9"/>
      <c r="Y500" s="11">
        <f>+((P500-T500+Q500+X500)/M500)*30</f>
        <v>27.692307692307693</v>
      </c>
      <c r="Z500" s="5">
        <v>4</v>
      </c>
      <c r="AA500" s="46"/>
      <c r="AB500" s="74">
        <f>VLOOKUP(B500,[2]Hoja1!$A$2:$C$9041,3,FALSE)</f>
        <v>158.34</v>
      </c>
      <c r="AC500" s="76">
        <f>VLOOKUP(B500,'[3]listado de producto'!$A$7:$F$7046,6,FALSE)</f>
        <v>8</v>
      </c>
      <c r="AG500" s="58">
        <v>40.450000762939503</v>
      </c>
      <c r="AH500" s="48">
        <f>+P500*AG500</f>
        <v>566.30001068115303</v>
      </c>
      <c r="AI500" s="48" t="e">
        <f>+AG500*#REF!</f>
        <v>#REF!</v>
      </c>
      <c r="AK500" s="44" t="e">
        <f>+IF(OR(#REF!="A",#REF!="B",#REF!="C",O500="A",O500="B",O500="C"),_xlfn.CEILING.PRECISE(#REF!*0.5,Z500),"0")</f>
        <v>#REF!</v>
      </c>
      <c r="AL500" t="e">
        <f>+AK500*AG500</f>
        <v>#REF!</v>
      </c>
      <c r="AM500" s="51" t="e">
        <f>+IF(OR(#REF!="A",#REF!="B",#REF!="C",O500="A",O500="B",O500="C"),_xlfn.CEILING.PRECISE(#REF!*0.7,Z500),"0")</f>
        <v>#REF!</v>
      </c>
      <c r="AN500" s="48" t="e">
        <f>+AM500*AG500</f>
        <v>#REF!</v>
      </c>
      <c r="AO500" s="44" t="e">
        <f>+IF(OR(#REF!="A",#REF!="B",#REF!="C",O500="A",O500="B",O500="C"),_xlfn.CEILING.PRECISE(#REF!*1,Z500),"0")</f>
        <v>#REF!</v>
      </c>
      <c r="AP500" s="48" t="e">
        <f>+AO500*$AG500</f>
        <v>#REF!</v>
      </c>
      <c r="AQ500" s="48" t="e">
        <f>+IF(OR(#REF!="A",#REF!="B",#REF!="C",O500="A",O500="B",O500="C"),_xlfn.CEILING.PRECISE(#REF!*1.33,Z500),"0")</f>
        <v>#REF!</v>
      </c>
      <c r="AR500" s="48" t="e">
        <f>+AQ500*$AG500</f>
        <v>#REF!</v>
      </c>
      <c r="AS500" s="48" t="e">
        <f>+#REF!*AG500</f>
        <v>#REF!</v>
      </c>
      <c r="AU500" s="52"/>
      <c r="AV500" s="52"/>
      <c r="AW500" t="b">
        <f>+P500&gt;=T500</f>
        <v>1</v>
      </c>
    </row>
    <row r="501" spans="1:52" ht="12.75" customHeight="1" x14ac:dyDescent="0.2">
      <c r="B501" s="79">
        <v>5210</v>
      </c>
      <c r="C501" s="1">
        <f>VLOOKUP(B501,[1]Análisis!$B$3:$C$2141,2,FALSE)</f>
        <v>92244</v>
      </c>
      <c r="D501" s="32" t="s">
        <v>252</v>
      </c>
      <c r="E501" s="47" t="str">
        <f>VLOOKUP(B501,[1]Análisis!$B$3:$F$2141,5,FALSE)</f>
        <v>KC</v>
      </c>
      <c r="F501" s="3">
        <v>647</v>
      </c>
      <c r="G501" s="3">
        <v>625</v>
      </c>
      <c r="H501" s="3">
        <v>550</v>
      </c>
      <c r="I501" s="3">
        <v>437</v>
      </c>
      <c r="J501" s="3">
        <f>VLOOKUP(B501,'Vta + Mov 80'!$A$3:$B$703,2,FALSE)</f>
        <v>611</v>
      </c>
      <c r="K501" s="3">
        <v>308</v>
      </c>
      <c r="L501" s="3">
        <f>VLOOKUP(B501,'Vta + Mov 80'!$A$3:$D$703,4,FALSE)</f>
        <v>243</v>
      </c>
      <c r="M501" s="7">
        <f>+AVERAGE(F501:K501)</f>
        <v>529.66666666666663</v>
      </c>
      <c r="N501" s="62">
        <f>+COUNTIF(F501:K501,"&gt;0")</f>
        <v>6</v>
      </c>
      <c r="O501" s="62" t="str">
        <f>+IF(N501&gt;=6,"A",IF(N501&gt;=5,"B",IF(N501&gt;=4,"C","F")))</f>
        <v>A</v>
      </c>
      <c r="P501" s="7">
        <v>533</v>
      </c>
      <c r="Q501" s="2">
        <v>0</v>
      </c>
      <c r="R501" s="2">
        <v>0</v>
      </c>
      <c r="S501" s="2">
        <v>0</v>
      </c>
      <c r="T501" s="2">
        <f>+IF(S501&gt;R501,S501,R501)</f>
        <v>0</v>
      </c>
      <c r="U501" s="2" t="e">
        <f>+((P501-T501)/#REF!)*30</f>
        <v>#REF!</v>
      </c>
      <c r="V501" s="2" t="e">
        <f>+((P501-T501+Q501)/#REF!)*30</f>
        <v>#REF!</v>
      </c>
      <c r="W501" s="2">
        <v>0</v>
      </c>
      <c r="X501" s="9"/>
      <c r="Y501" s="11">
        <f>+((P501-T501+Q501+X501)/M501)*30</f>
        <v>30.188797986154814</v>
      </c>
      <c r="Z501" s="5">
        <v>1</v>
      </c>
      <c r="AA501" s="46"/>
      <c r="AB501" s="74">
        <f>VLOOKUP(B501,[2]Hoja1!$A$2:$C$9041,3,FALSE)</f>
        <v>142.03</v>
      </c>
      <c r="AC501" s="76">
        <f>VLOOKUP(B501,'[3]listado de producto'!$A$7:$F$7046,6,FALSE)</f>
        <v>35</v>
      </c>
      <c r="AG501" s="58">
        <v>1163.66003417969</v>
      </c>
      <c r="AH501" s="48">
        <f>+P501*AG501</f>
        <v>620230.79821777472</v>
      </c>
      <c r="AI501" s="48" t="e">
        <f>+AG501*#REF!</f>
        <v>#REF!</v>
      </c>
      <c r="AK501" s="44" t="e">
        <f>+IF(OR(#REF!="A",#REF!="B",#REF!="C",O501="A",O501="B",O501="C"),_xlfn.CEILING.PRECISE(#REF!*0.5,Z501),"0")</f>
        <v>#REF!</v>
      </c>
      <c r="AL501" t="e">
        <f>+AK501*AG501</f>
        <v>#REF!</v>
      </c>
      <c r="AM501" s="51" t="e">
        <f>+IF(OR(#REF!="A",#REF!="B",#REF!="C",O501="A",O501="B",O501="C"),_xlfn.CEILING.PRECISE(#REF!*0.7,Z501),"0")</f>
        <v>#REF!</v>
      </c>
      <c r="AN501" s="48" t="e">
        <f>+AM501*AG501</f>
        <v>#REF!</v>
      </c>
      <c r="AO501" s="44" t="e">
        <f>+IF(OR(#REF!="A",#REF!="B",#REF!="C",O501="A",O501="B",O501="C"),_xlfn.CEILING.PRECISE(#REF!*1,Z501),"0")</f>
        <v>#REF!</v>
      </c>
      <c r="AP501" s="48" t="e">
        <f>+AO501*$AG501</f>
        <v>#REF!</v>
      </c>
      <c r="AQ501" s="48" t="e">
        <f>+IF(OR(#REF!="A",#REF!="B",#REF!="C",O501="A",O501="B",O501="C"),_xlfn.CEILING.PRECISE(#REF!*1.33,Z501),"0")</f>
        <v>#REF!</v>
      </c>
      <c r="AR501" s="48" t="e">
        <f>+AQ501*$AG501</f>
        <v>#REF!</v>
      </c>
      <c r="AS501" s="48" t="e">
        <f>+#REF!*AG501</f>
        <v>#REF!</v>
      </c>
      <c r="AU501" s="52"/>
      <c r="AV501" s="52"/>
      <c r="AW501" t="b">
        <f>+P501&gt;=T501</f>
        <v>1</v>
      </c>
    </row>
    <row r="502" spans="1:52" ht="12.75" customHeight="1" x14ac:dyDescent="0.2">
      <c r="B502" s="79">
        <v>5205</v>
      </c>
      <c r="C502" s="1">
        <f>VLOOKUP(B502,[1]Análisis!$B$3:$C$2141,2,FALSE)</f>
        <v>92257</v>
      </c>
      <c r="D502" s="32" t="s">
        <v>250</v>
      </c>
      <c r="E502" s="47" t="str">
        <f>VLOOKUP(B502,[1]Análisis!$B$3:$F$2141,5,FALSE)</f>
        <v>KC</v>
      </c>
      <c r="F502" s="3">
        <v>36</v>
      </c>
      <c r="G502" s="3">
        <v>58</v>
      </c>
      <c r="H502" s="3">
        <v>56</v>
      </c>
      <c r="I502" s="3">
        <v>24</v>
      </c>
      <c r="J502" s="3">
        <f>VLOOKUP(B502,'Vta + Mov 80'!$A$3:$B$703,2,FALSE)</f>
        <v>27</v>
      </c>
      <c r="K502" s="3">
        <v>16</v>
      </c>
      <c r="L502" s="3">
        <f>VLOOKUP(B502,'Vta + Mov 80'!$A$3:$D$703,4,FALSE)</f>
        <v>0</v>
      </c>
      <c r="M502" s="7">
        <f>+AVERAGE(F502:K502)</f>
        <v>36.166666666666664</v>
      </c>
      <c r="N502" s="62">
        <f>+COUNTIF(F502:K502,"&gt;0")</f>
        <v>6</v>
      </c>
      <c r="O502" s="62" t="str">
        <f>+IF(N502&gt;=6,"A",IF(N502&gt;=5,"B",IF(N502&gt;=4,"C","F")))</f>
        <v>A</v>
      </c>
      <c r="P502" s="7">
        <v>30</v>
      </c>
      <c r="Q502" s="2">
        <v>0</v>
      </c>
      <c r="R502" s="2">
        <v>0</v>
      </c>
      <c r="S502" s="2">
        <v>0</v>
      </c>
      <c r="T502" s="2">
        <f>+IF(S502&gt;R502,S502,R502)</f>
        <v>0</v>
      </c>
      <c r="U502" s="2" t="e">
        <f>+((P502-T502)/#REF!)*30</f>
        <v>#REF!</v>
      </c>
      <c r="V502" s="2" t="e">
        <f>+((P502-T502+Q502)/#REF!)*30</f>
        <v>#REF!</v>
      </c>
      <c r="W502" s="2">
        <v>0</v>
      </c>
      <c r="X502" s="9"/>
      <c r="Y502" s="11">
        <f>+((P502-T502+Q502+X502)/M502)*30</f>
        <v>24.884792626728114</v>
      </c>
      <c r="Z502" s="5">
        <v>1</v>
      </c>
      <c r="AA502" s="46"/>
      <c r="AB502" s="74">
        <f>VLOOKUP(B502,[2]Hoja1!$A$2:$C$9041,3,FALSE)</f>
        <v>190.43</v>
      </c>
      <c r="AC502" s="76">
        <f>VLOOKUP(B502,'[3]listado de producto'!$A$7:$F$7046,6,FALSE)</f>
        <v>35</v>
      </c>
      <c r="AG502" s="58">
        <v>1163.66003417969</v>
      </c>
      <c r="AH502" s="48">
        <f>+P502*AG502</f>
        <v>34909.801025390698</v>
      </c>
      <c r="AI502" s="48" t="e">
        <f>+AG502*#REF!</f>
        <v>#REF!</v>
      </c>
      <c r="AK502" s="44" t="e">
        <f>+IF(OR(#REF!="A",#REF!="B",#REF!="C",O502="A",O502="B",O502="C"),_xlfn.CEILING.PRECISE(#REF!*0.5,Z502),"0")</f>
        <v>#REF!</v>
      </c>
      <c r="AL502" t="e">
        <f>+AK502*AG502</f>
        <v>#REF!</v>
      </c>
      <c r="AM502" s="51" t="e">
        <f>+IF(OR(#REF!="A",#REF!="B",#REF!="C",O502="A",O502="B",O502="C"),_xlfn.CEILING.PRECISE(#REF!*0.7,Z502),"0")</f>
        <v>#REF!</v>
      </c>
      <c r="AN502" s="48" t="e">
        <f>+AM502*AG502</f>
        <v>#REF!</v>
      </c>
      <c r="AO502" s="44" t="e">
        <f>+IF(OR(#REF!="A",#REF!="B",#REF!="C",O502="A",O502="B",O502="C"),_xlfn.CEILING.PRECISE(#REF!*1,Z502),"0")</f>
        <v>#REF!</v>
      </c>
      <c r="AP502" s="48" t="e">
        <f>+AO502*$AG502</f>
        <v>#REF!</v>
      </c>
      <c r="AQ502" s="48" t="e">
        <f>+IF(OR(#REF!="A",#REF!="B",#REF!="C",O502="A",O502="B",O502="C"),_xlfn.CEILING.PRECISE(#REF!*1.33,Z502),"0")</f>
        <v>#REF!</v>
      </c>
      <c r="AR502" s="48" t="e">
        <f>+AQ502*$AG502</f>
        <v>#REF!</v>
      </c>
      <c r="AS502" s="48" t="e">
        <f>+#REF!*AG502</f>
        <v>#REF!</v>
      </c>
      <c r="AU502" s="52"/>
      <c r="AV502" s="52"/>
      <c r="AW502" t="b">
        <f>+P502&gt;=T502</f>
        <v>1</v>
      </c>
    </row>
    <row r="503" spans="1:52" ht="12.75" customHeight="1" x14ac:dyDescent="0.2">
      <c r="B503" s="79">
        <v>6433</v>
      </c>
      <c r="C503" s="1"/>
      <c r="D503" s="32" t="s">
        <v>300</v>
      </c>
      <c r="E503" s="47" t="str">
        <f>VLOOKUP(B503,[1]Análisis!$B$3:$F$2141,5,FALSE)</f>
        <v>Key</v>
      </c>
      <c r="F503" s="3">
        <v>26</v>
      </c>
      <c r="G503" s="3">
        <v>27</v>
      </c>
      <c r="H503" s="3">
        <v>14</v>
      </c>
      <c r="I503" s="3">
        <v>14</v>
      </c>
      <c r="J503" s="3">
        <f>VLOOKUP(B503,'Vta + Mov 80'!$A$3:$B$703,2,FALSE)</f>
        <v>37</v>
      </c>
      <c r="K503" s="3">
        <v>31</v>
      </c>
      <c r="L503" s="3">
        <f>VLOOKUP(B503,'Vta + Mov 80'!$A$3:$D$703,4,FALSE)</f>
        <v>5</v>
      </c>
      <c r="M503" s="7">
        <f>+AVERAGE(F503:K503)</f>
        <v>24.833333333333332</v>
      </c>
      <c r="N503" s="62">
        <f>+COUNTIF(F503:K503,"&gt;0")</f>
        <v>6</v>
      </c>
      <c r="O503" s="62" t="str">
        <f>+IF(N503&gt;=6,"A",IF(N503&gt;=5,"B",IF(N503&gt;=4,"C","F")))</f>
        <v>A</v>
      </c>
      <c r="P503" s="7">
        <v>24</v>
      </c>
      <c r="Q503" s="2">
        <v>4</v>
      </c>
      <c r="R503" s="2">
        <v>5</v>
      </c>
      <c r="S503" s="2">
        <v>5</v>
      </c>
      <c r="T503" s="2">
        <f>+IF(S503&gt;R503,S503,R503)</f>
        <v>5</v>
      </c>
      <c r="U503" s="2" t="e">
        <f>+((P503-T503)/#REF!)*30</f>
        <v>#REF!</v>
      </c>
      <c r="V503" s="2" t="e">
        <f>+((P503-T503+Q503)/#REF!)*30</f>
        <v>#REF!</v>
      </c>
      <c r="W503" s="2">
        <v>0</v>
      </c>
      <c r="X503" s="9"/>
      <c r="Y503" s="11">
        <f>+((P503-T503+Q503+X503)/M503)*30</f>
        <v>27.785234899328859</v>
      </c>
      <c r="Z503" s="5">
        <v>4</v>
      </c>
      <c r="AA503" s="46"/>
      <c r="AB503" s="74">
        <f>VLOOKUP(B503,[2]Hoja1!$A$2:$C$9041,3,FALSE)</f>
        <v>130.81</v>
      </c>
      <c r="AC503" s="76">
        <f>VLOOKUP(B503,'[3]listado de producto'!$A$7:$F$7046,6,FALSE)</f>
        <v>8</v>
      </c>
      <c r="AG503" s="58">
        <v>357.760009765625</v>
      </c>
      <c r="AH503" s="48">
        <f>+P503*AG503</f>
        <v>8586.240234375</v>
      </c>
      <c r="AI503" s="48" t="e">
        <f>+AG503*#REF!</f>
        <v>#REF!</v>
      </c>
      <c r="AK503" s="44" t="e">
        <f>+IF(OR(#REF!="A",#REF!="B",#REF!="C",O503="A",O503="B",O503="C"),_xlfn.CEILING.PRECISE(#REF!*0.5,Z503),"0")</f>
        <v>#REF!</v>
      </c>
      <c r="AL503" t="e">
        <f>+AK503*AG503</f>
        <v>#REF!</v>
      </c>
      <c r="AM503" s="51" t="e">
        <f>+IF(OR(#REF!="A",#REF!="B",#REF!="C",O503="A",O503="B",O503="C"),_xlfn.CEILING.PRECISE(#REF!*0.7,Z503),"0")</f>
        <v>#REF!</v>
      </c>
      <c r="AN503" s="48" t="e">
        <f>+AM503*AG503</f>
        <v>#REF!</v>
      </c>
      <c r="AO503" s="44" t="e">
        <f>+IF(OR(#REF!="A",#REF!="B",#REF!="C",O503="A",O503="B",O503="C"),_xlfn.CEILING.PRECISE(#REF!*1,Z503),"0")</f>
        <v>#REF!</v>
      </c>
      <c r="AP503" s="48" t="e">
        <f>+AO503*$AG503</f>
        <v>#REF!</v>
      </c>
      <c r="AQ503" s="48" t="e">
        <f>+IF(OR(#REF!="A",#REF!="B",#REF!="C",O503="A",O503="B",O503="C"),_xlfn.CEILING.PRECISE(#REF!*1.33,Z503),"0")</f>
        <v>#REF!</v>
      </c>
      <c r="AR503" s="48" t="e">
        <f>+AQ503*$AG503</f>
        <v>#REF!</v>
      </c>
      <c r="AS503" s="48" t="e">
        <f>+#REF!*AG503</f>
        <v>#REF!</v>
      </c>
      <c r="AU503" s="52" t="e">
        <f>+AT503*#REF!</f>
        <v>#REF!</v>
      </c>
      <c r="AV503" s="52">
        <f>+AT503*M503</f>
        <v>0</v>
      </c>
      <c r="AW503" t="b">
        <f>+P503&gt;=T503</f>
        <v>1</v>
      </c>
      <c r="AZ503" s="49">
        <f>VLOOKUP(B503,'[4]OrdenCompra (51)'!$A$2:$K$78,11,FALSE)</f>
        <v>4</v>
      </c>
    </row>
    <row r="504" spans="1:52" ht="12.75" customHeight="1" x14ac:dyDescent="0.2">
      <c r="B504" s="79">
        <v>174</v>
      </c>
      <c r="C504" s="1"/>
      <c r="D504" s="32" t="s">
        <v>22</v>
      </c>
      <c r="E504" s="47" t="str">
        <f>VLOOKUP(B504,[1]Análisis!$B$3:$F$2141,5,FALSE)</f>
        <v>Key</v>
      </c>
      <c r="F504" s="3">
        <v>174</v>
      </c>
      <c r="G504" s="3">
        <v>73</v>
      </c>
      <c r="H504" s="3">
        <v>152</v>
      </c>
      <c r="I504" s="3">
        <v>128</v>
      </c>
      <c r="J504" s="3">
        <f>VLOOKUP(B504,'Vta + Mov 80'!$A$3:$B$703,2,FALSE)</f>
        <v>138</v>
      </c>
      <c r="K504" s="3">
        <v>110</v>
      </c>
      <c r="L504" s="3">
        <f>VLOOKUP(B504,'Vta + Mov 80'!$A$3:$D$703,4,FALSE)</f>
        <v>43</v>
      </c>
      <c r="M504" s="7">
        <f>+AVERAGE(F504:K504)</f>
        <v>129.16666666666666</v>
      </c>
      <c r="N504" s="62">
        <f>+COUNTIF(F504:K504,"&gt;0")</f>
        <v>6</v>
      </c>
      <c r="O504" s="63" t="str">
        <f>+IF(N504&gt;=6,"A",IF(N504&gt;=5,"B",IF(N504&gt;=4,"C","F")))</f>
        <v>A</v>
      </c>
      <c r="P504" s="7">
        <v>102</v>
      </c>
      <c r="Q504" s="2">
        <v>19</v>
      </c>
      <c r="R504" s="2">
        <v>1</v>
      </c>
      <c r="S504" s="2">
        <v>1</v>
      </c>
      <c r="T504" s="2">
        <f>+IF(S504&gt;R504,S504,R504)</f>
        <v>1</v>
      </c>
      <c r="U504" s="43" t="e">
        <f>+((P504-T504)/#REF!)*30</f>
        <v>#REF!</v>
      </c>
      <c r="V504" s="43" t="e">
        <f>+((P504-T504+Q504)/#REF!)*30</f>
        <v>#REF!</v>
      </c>
      <c r="W504" s="2">
        <v>0</v>
      </c>
      <c r="X504" s="9"/>
      <c r="Y504" s="11">
        <f>+((P504-T504+Q504+X504)/M504)*30</f>
        <v>27.870967741935484</v>
      </c>
      <c r="Z504" s="5">
        <v>1</v>
      </c>
      <c r="AA504" s="46"/>
      <c r="AB504" s="74">
        <f>VLOOKUP(B504,[2]Hoja1!$A$2:$C$9041,3,FALSE)</f>
        <v>379.49</v>
      </c>
      <c r="AC504" s="76">
        <f>VLOOKUP(B504,'[3]listado de producto'!$A$7:$F$7046,6,FALSE)</f>
        <v>8</v>
      </c>
      <c r="AD504" s="42"/>
      <c r="AE504" s="42"/>
      <c r="AF504" s="42" t="s">
        <v>595</v>
      </c>
      <c r="AG504" s="58">
        <v>3.2000000476837198</v>
      </c>
      <c r="AH504" s="48">
        <f>+P504*AG504</f>
        <v>326.40000486373941</v>
      </c>
      <c r="AI504" s="48" t="e">
        <f>+AG504*#REF!</f>
        <v>#REF!</v>
      </c>
      <c r="AK504" s="44" t="e">
        <f>+IF(OR(#REF!="A",#REF!="B",#REF!="C",O504="A",O504="B",O504="C"),_xlfn.CEILING.PRECISE(#REF!*0.5,Z504),"0")</f>
        <v>#REF!</v>
      </c>
      <c r="AL504" t="e">
        <f>+AK504*AG504</f>
        <v>#REF!</v>
      </c>
      <c r="AM504" s="51" t="e">
        <f>+IF(OR(#REF!="A",#REF!="B",#REF!="C",O504="A",O504="B",O504="C"),_xlfn.CEILING.PRECISE(#REF!*0.7,Z504),"0")</f>
        <v>#REF!</v>
      </c>
      <c r="AN504" s="48" t="e">
        <f>+AM504*AG504</f>
        <v>#REF!</v>
      </c>
      <c r="AO504" s="44" t="e">
        <f>+IF(OR(#REF!="A",#REF!="B",#REF!="C",O504="A",O504="B",O504="C"),_xlfn.CEILING.PRECISE(#REF!*1,Z504),"0")</f>
        <v>#REF!</v>
      </c>
      <c r="AP504" s="48" t="e">
        <f>+AO504*$AG504</f>
        <v>#REF!</v>
      </c>
      <c r="AQ504" s="48" t="e">
        <f>+IF(OR(#REF!="A",#REF!="B",#REF!="C",O504="A",O504="B",O504="C"),_xlfn.CEILING.PRECISE(#REF!*1.33,Z504),"0")</f>
        <v>#REF!</v>
      </c>
      <c r="AR504" s="48" t="e">
        <f>+AQ504*$AG504</f>
        <v>#REF!</v>
      </c>
      <c r="AS504" s="48" t="e">
        <f>+#REF!*AG504</f>
        <v>#REF!</v>
      </c>
      <c r="AU504" s="52" t="e">
        <f>+AT504*#REF!</f>
        <v>#REF!</v>
      </c>
      <c r="AV504" s="52">
        <f>+AT504*M504</f>
        <v>0</v>
      </c>
      <c r="AW504" t="b">
        <f>+P504&gt;=T504</f>
        <v>1</v>
      </c>
      <c r="AZ504" s="49">
        <f>VLOOKUP(B504,'[4]OrdenCompra (51)'!$A$2:$K$78,11,FALSE)</f>
        <v>11</v>
      </c>
    </row>
    <row r="505" spans="1:52" ht="12.75" customHeight="1" x14ac:dyDescent="0.2">
      <c r="A505" s="53" t="s">
        <v>672</v>
      </c>
      <c r="B505" s="79">
        <v>1663</v>
      </c>
      <c r="C505" s="1"/>
      <c r="D505" s="32" t="s">
        <v>105</v>
      </c>
      <c r="E505" s="47" t="str">
        <f>VLOOKUP(B505,[1]Análisis!$B$3:$F$2141,5,FALSE)</f>
        <v>Key</v>
      </c>
      <c r="F505" s="3">
        <v>83</v>
      </c>
      <c r="G505" s="3">
        <v>35</v>
      </c>
      <c r="H505" s="3">
        <v>62</v>
      </c>
      <c r="I505" s="3">
        <v>97</v>
      </c>
      <c r="J505" s="3">
        <f>VLOOKUP(B505,'Vta + Mov 80'!$A$3:$B$703,2,FALSE)</f>
        <v>59</v>
      </c>
      <c r="K505" s="3">
        <v>110</v>
      </c>
      <c r="L505" s="3">
        <f>VLOOKUP(B505,'Vta + Mov 80'!$A$3:$D$703,4,FALSE)</f>
        <v>15</v>
      </c>
      <c r="M505" s="7">
        <f>+AVERAGE(F505:K505)</f>
        <v>74.333333333333329</v>
      </c>
      <c r="N505" s="62">
        <f>+COUNTIF(F505:K505,"&gt;0")</f>
        <v>6</v>
      </c>
      <c r="O505" s="62" t="str">
        <f>+IF(N505&gt;=6,"A",IF(N505&gt;=5,"B",IF(N505&gt;=4,"C","F")))</f>
        <v>A</v>
      </c>
      <c r="P505" s="7">
        <v>83</v>
      </c>
      <c r="Q505" s="2">
        <v>12</v>
      </c>
      <c r="R505" s="2">
        <v>25</v>
      </c>
      <c r="S505" s="2">
        <v>25</v>
      </c>
      <c r="T505" s="2">
        <f>+IF(S505&gt;R505,S505,R505)</f>
        <v>25</v>
      </c>
      <c r="U505" s="2" t="e">
        <f>+((P505-T505)/#REF!)*30</f>
        <v>#REF!</v>
      </c>
      <c r="V505" s="2" t="e">
        <f>+((P505-T505+Q505)/#REF!)*30</f>
        <v>#REF!</v>
      </c>
      <c r="W505" s="2">
        <v>0</v>
      </c>
      <c r="X505" s="9"/>
      <c r="Y505" s="11">
        <f>+((P505-T505+Q505+X505)/M505)*30</f>
        <v>28.251121076233186</v>
      </c>
      <c r="Z505" s="5">
        <v>12</v>
      </c>
      <c r="AA505" s="46"/>
      <c r="AB505" s="74">
        <f>VLOOKUP(B505,[2]Hoja1!$A$2:$C$9041,3,FALSE)</f>
        <v>68.739999999999995</v>
      </c>
      <c r="AC505" s="76">
        <f>VLOOKUP(B505,'[3]listado de producto'!$A$7:$F$7046,6,FALSE)</f>
        <v>8</v>
      </c>
      <c r="AG505" s="58">
        <v>41.67</v>
      </c>
      <c r="AH505" s="48">
        <f>+P505*AG505</f>
        <v>3458.61</v>
      </c>
      <c r="AI505" s="48" t="e">
        <f>+AG505*#REF!</f>
        <v>#REF!</v>
      </c>
      <c r="AK505" s="44" t="e">
        <f>+IF(OR(#REF!="A",#REF!="B",#REF!="C",O505="A",O505="B",O505="C"),_xlfn.CEILING.PRECISE(#REF!*0.5,Z505),"0")</f>
        <v>#REF!</v>
      </c>
      <c r="AL505" t="e">
        <f>+AK505*AG505</f>
        <v>#REF!</v>
      </c>
      <c r="AM505" s="51" t="e">
        <f>+IF(OR(#REF!="A",#REF!="B",#REF!="C",O505="A",O505="B",O505="C"),_xlfn.CEILING.PRECISE(#REF!*0.7,Z505),"0")</f>
        <v>#REF!</v>
      </c>
      <c r="AN505" s="48" t="e">
        <f>+AM505*AG505</f>
        <v>#REF!</v>
      </c>
      <c r="AO505" s="44" t="e">
        <f>+IF(OR(#REF!="A",#REF!="B",#REF!="C",O505="A",O505="B",O505="C"),_xlfn.CEILING.PRECISE(#REF!*1,Z505),"0")</f>
        <v>#REF!</v>
      </c>
      <c r="AP505" s="48" t="e">
        <f>+AO505*$AG505</f>
        <v>#REF!</v>
      </c>
      <c r="AQ505" s="48" t="e">
        <f>+IF(OR(#REF!="A",#REF!="B",#REF!="C",O505="A",O505="B",O505="C"),_xlfn.CEILING.PRECISE(#REF!*1.33,Z505),"0")</f>
        <v>#REF!</v>
      </c>
      <c r="AR505" s="48" t="e">
        <f>+AQ505*$AG505</f>
        <v>#REF!</v>
      </c>
      <c r="AS505" s="48" t="e">
        <f>+#REF!*AG505</f>
        <v>#REF!</v>
      </c>
      <c r="AU505" s="52" t="e">
        <f>+AT505*#REF!</f>
        <v>#REF!</v>
      </c>
      <c r="AV505" s="52">
        <f>+AT505*M505</f>
        <v>0</v>
      </c>
      <c r="AW505" t="b">
        <f>+P505&gt;=T505</f>
        <v>1</v>
      </c>
      <c r="AZ505" s="49">
        <f>VLOOKUP(B505,'[4]OrdenCompra (51)'!$A$2:$K$78,11,FALSE)</f>
        <v>12</v>
      </c>
    </row>
    <row r="506" spans="1:52" ht="12.75" customHeight="1" x14ac:dyDescent="0.2">
      <c r="B506" s="79">
        <v>5104</v>
      </c>
      <c r="C506" s="1">
        <f>VLOOKUP(B506,[1]Análisis!$B$3:$C$2141,2,FALSE)</f>
        <v>90542</v>
      </c>
      <c r="D506" s="32" t="s">
        <v>245</v>
      </c>
      <c r="E506" s="47" t="str">
        <f>VLOOKUP(B506,[1]Análisis!$B$3:$F$2141,5,FALSE)</f>
        <v>KC</v>
      </c>
      <c r="F506" s="3">
        <v>273</v>
      </c>
      <c r="G506" s="3">
        <v>271</v>
      </c>
      <c r="H506" s="3">
        <v>221</v>
      </c>
      <c r="I506" s="3">
        <v>160</v>
      </c>
      <c r="J506" s="3">
        <f>VLOOKUP(B506,'Vta + Mov 80'!$A$3:$B$703,2,FALSE)</f>
        <v>218</v>
      </c>
      <c r="K506" s="3">
        <v>212</v>
      </c>
      <c r="L506" s="3">
        <f>VLOOKUP(B506,'Vta + Mov 80'!$A$3:$D$703,4,FALSE)</f>
        <v>65</v>
      </c>
      <c r="M506" s="7">
        <f>+AVERAGE(F506:K506)</f>
        <v>225.83333333333334</v>
      </c>
      <c r="N506" s="62">
        <f>+COUNTIF(F506:K506,"&gt;0")</f>
        <v>6</v>
      </c>
      <c r="O506" s="62" t="str">
        <f>+IF(N506&gt;=6,"A",IF(N506&gt;=5,"B",IF(N506&gt;=4,"C","F")))</f>
        <v>A</v>
      </c>
      <c r="P506" s="7">
        <v>121</v>
      </c>
      <c r="Q506" s="2">
        <v>0</v>
      </c>
      <c r="R506" s="2">
        <v>50</v>
      </c>
      <c r="S506" s="2">
        <v>50</v>
      </c>
      <c r="T506" s="2">
        <f>+IF(S506&gt;R506,S506,R506)</f>
        <v>50</v>
      </c>
      <c r="U506" s="2" t="e">
        <f>+((P506-T506)/#REF!)*30</f>
        <v>#REF!</v>
      </c>
      <c r="V506" s="2" t="e">
        <f>+((P506-T506+Q506)/#REF!)*30</f>
        <v>#REF!</v>
      </c>
      <c r="W506" s="2">
        <v>0</v>
      </c>
      <c r="X506" s="9"/>
      <c r="Y506" s="11">
        <f>+((P506-T506+Q506+X506)/M506)*30</f>
        <v>9.4317343173431727</v>
      </c>
      <c r="Z506" s="5">
        <v>1</v>
      </c>
      <c r="AA506" s="46"/>
      <c r="AB506" s="74">
        <f>VLOOKUP(B506,[2]Hoja1!$A$2:$C$9041,3,FALSE)</f>
        <v>166.55</v>
      </c>
      <c r="AC506" s="76">
        <f>VLOOKUP(B506,'[3]listado de producto'!$A$7:$F$7046,6,FALSE)</f>
        <v>8</v>
      </c>
      <c r="AG506" s="58">
        <v>107.419998168945</v>
      </c>
      <c r="AH506" s="48">
        <f>+P506*AG506</f>
        <v>12997.819778442345</v>
      </c>
      <c r="AI506" s="48" t="e">
        <f>+AG506*#REF!</f>
        <v>#REF!</v>
      </c>
      <c r="AK506" s="44" t="e">
        <f>+IF(OR(#REF!="A",#REF!="B",#REF!="C",O506="A",O506="B",O506="C"),_xlfn.CEILING.PRECISE(#REF!*0.5,Z506),"0")</f>
        <v>#REF!</v>
      </c>
      <c r="AL506" t="e">
        <f>+AK506*AG506</f>
        <v>#REF!</v>
      </c>
      <c r="AM506" s="51" t="e">
        <f>+IF(OR(#REF!="A",#REF!="B",#REF!="C",O506="A",O506="B",O506="C"),_xlfn.CEILING.PRECISE(#REF!*0.7,Z506),"0")</f>
        <v>#REF!</v>
      </c>
      <c r="AN506" s="48" t="e">
        <f>+AM506*AG506</f>
        <v>#REF!</v>
      </c>
      <c r="AO506" s="44" t="e">
        <f>+IF(OR(#REF!="A",#REF!="B",#REF!="C",O506="A",O506="B",O506="C"),_xlfn.CEILING.PRECISE(#REF!*1,Z506),"0")</f>
        <v>#REF!</v>
      </c>
      <c r="AP506" s="48" t="e">
        <f>+AO506*$AG506</f>
        <v>#REF!</v>
      </c>
      <c r="AQ506" s="48" t="e">
        <f>+IF(OR(#REF!="A",#REF!="B",#REF!="C",O506="A",O506="B",O506="C"),_xlfn.CEILING.PRECISE(#REF!*1.33,Z506),"0")</f>
        <v>#REF!</v>
      </c>
      <c r="AR506" s="48" t="e">
        <f>+AQ506*$AG506</f>
        <v>#REF!</v>
      </c>
      <c r="AS506" s="48" t="e">
        <f>+#REF!*AG506</f>
        <v>#REF!</v>
      </c>
      <c r="AU506" s="52"/>
      <c r="AV506" s="52"/>
      <c r="AW506" t="b">
        <f>+P506&gt;=T506</f>
        <v>1</v>
      </c>
    </row>
    <row r="507" spans="1:52" ht="12.75" customHeight="1" x14ac:dyDescent="0.2">
      <c r="A507" s="53" t="s">
        <v>672</v>
      </c>
      <c r="B507" s="79">
        <v>573</v>
      </c>
      <c r="C507" s="1"/>
      <c r="D507" s="32" t="s">
        <v>49</v>
      </c>
      <c r="E507" s="47" t="str">
        <f>VLOOKUP(B507,[1]Análisis!$B$3:$F$2141,5,FALSE)</f>
        <v>Key</v>
      </c>
      <c r="F507" s="3">
        <v>6</v>
      </c>
      <c r="G507" s="3">
        <v>1</v>
      </c>
      <c r="H507" s="3">
        <v>0</v>
      </c>
      <c r="I507" s="3">
        <v>3</v>
      </c>
      <c r="J507" s="3">
        <f>VLOOKUP(B507,'Vta + Mov 80'!$A$3:$B$703,2,FALSE)</f>
        <v>2</v>
      </c>
      <c r="K507" s="3">
        <v>10</v>
      </c>
      <c r="L507" s="3">
        <f>VLOOKUP(B507,'Vta + Mov 80'!$A$3:$D$703,4,FALSE)</f>
        <v>0</v>
      </c>
      <c r="M507" s="7">
        <f>+AVERAGE(F507:K507)</f>
        <v>3.6666666666666665</v>
      </c>
      <c r="N507" s="62">
        <f>+COUNTIF(F507:K507,"&gt;0")</f>
        <v>5</v>
      </c>
      <c r="O507" s="62" t="str">
        <f>+IF(N507&gt;=6,"A",IF(N507&gt;=5,"B",IF(N507&gt;=4,"C","F")))</f>
        <v>B</v>
      </c>
      <c r="P507" s="7">
        <v>4</v>
      </c>
      <c r="Q507" s="2">
        <v>0</v>
      </c>
      <c r="R507" s="2">
        <v>0</v>
      </c>
      <c r="S507" s="2">
        <v>0</v>
      </c>
      <c r="T507" s="2">
        <f>+IF(S507&gt;R507,S507,R507)</f>
        <v>0</v>
      </c>
      <c r="U507" s="2" t="e">
        <f>+((P507-T507)/#REF!)*30</f>
        <v>#REF!</v>
      </c>
      <c r="V507" s="2" t="e">
        <f>+((P507-T507+Q507)/#REF!)*30</f>
        <v>#REF!</v>
      </c>
      <c r="W507" s="2">
        <v>0</v>
      </c>
      <c r="X507" s="9"/>
      <c r="Y507" s="11">
        <f>+((P507-T507+Q507+X507)/M507)*30</f>
        <v>32.727272727272734</v>
      </c>
      <c r="Z507" s="5">
        <v>4</v>
      </c>
      <c r="AA507" s="46"/>
      <c r="AB507" s="74">
        <f>VLOOKUP(B507,[2]Hoja1!$A$2:$C$9041,3,FALSE)</f>
        <v>82.73</v>
      </c>
      <c r="AC507" s="76">
        <f>VLOOKUP(B507,'[3]listado de producto'!$A$7:$F$7046,6,FALSE)</f>
        <v>8</v>
      </c>
      <c r="AD507" s="57"/>
      <c r="AG507" s="58">
        <v>567</v>
      </c>
      <c r="AH507" s="48">
        <f>+P507*AG507</f>
        <v>2268</v>
      </c>
      <c r="AI507" s="48" t="e">
        <f>+AG507*#REF!</f>
        <v>#REF!</v>
      </c>
      <c r="AK507" s="44" t="e">
        <f>+IF(OR(#REF!="A",#REF!="B",#REF!="C",O507="A",O507="B",O507="C"),_xlfn.CEILING.PRECISE(#REF!*0.5,Z507),"0")</f>
        <v>#REF!</v>
      </c>
      <c r="AL507" t="e">
        <f>+AK507*AG507</f>
        <v>#REF!</v>
      </c>
      <c r="AM507" s="51" t="e">
        <f>+IF(OR(#REF!="A",#REF!="B",#REF!="C",O507="A",O507="B",O507="C"),_xlfn.CEILING.PRECISE(#REF!*0.7,Z507),"0")</f>
        <v>#REF!</v>
      </c>
      <c r="AN507" s="48" t="e">
        <f>+AM507*AG507</f>
        <v>#REF!</v>
      </c>
      <c r="AO507" s="44" t="e">
        <f>+IF(OR(#REF!="A",#REF!="B",#REF!="C",O507="A",O507="B",O507="C"),_xlfn.CEILING.PRECISE(#REF!*1,Z507),"0")</f>
        <v>#REF!</v>
      </c>
      <c r="AP507" s="48" t="e">
        <f>+AO507*$AG507</f>
        <v>#REF!</v>
      </c>
      <c r="AQ507" s="48" t="e">
        <f>+IF(OR(#REF!="A",#REF!="B",#REF!="C",O507="A",O507="B",O507="C"),_xlfn.CEILING.PRECISE(#REF!*1.33,Z507),"0")</f>
        <v>#REF!</v>
      </c>
      <c r="AR507" s="48" t="e">
        <f>+AQ507*$AG507</f>
        <v>#REF!</v>
      </c>
      <c r="AS507" s="48" t="e">
        <f>+#REF!*AG507</f>
        <v>#REF!</v>
      </c>
      <c r="AT507" s="58">
        <v>17.399999999999999</v>
      </c>
      <c r="AU507" s="52" t="e">
        <f>+AT507*#REF!</f>
        <v>#REF!</v>
      </c>
      <c r="AV507" s="52">
        <f>+AT507*M507</f>
        <v>63.79999999999999</v>
      </c>
      <c r="AW507" t="b">
        <f>+P507&gt;=T507</f>
        <v>1</v>
      </c>
      <c r="AX507" s="78">
        <f>X507*AB507</f>
        <v>0</v>
      </c>
    </row>
    <row r="508" spans="1:52" ht="12.75" customHeight="1" x14ac:dyDescent="0.2">
      <c r="A508" s="53" t="s">
        <v>672</v>
      </c>
      <c r="B508" s="79">
        <v>8670</v>
      </c>
      <c r="C508" s="1"/>
      <c r="D508" s="32" t="s">
        <v>342</v>
      </c>
      <c r="E508" s="47" t="str">
        <f>VLOOKUP(B508,[1]Análisis!$B$3:$F$2141,5,FALSE)</f>
        <v>Key</v>
      </c>
      <c r="F508" s="3">
        <v>374</v>
      </c>
      <c r="G508" s="3">
        <v>270</v>
      </c>
      <c r="H508" s="3">
        <v>181</v>
      </c>
      <c r="I508" s="3">
        <v>194</v>
      </c>
      <c r="J508" s="3">
        <f>VLOOKUP(B508,'Vta + Mov 80'!$A$3:$B$703,2,FALSE)</f>
        <v>378</v>
      </c>
      <c r="K508" s="3">
        <v>176</v>
      </c>
      <c r="L508" s="3">
        <f>VLOOKUP(B508,'Vta + Mov 80'!$A$3:$D$703,4,FALSE)</f>
        <v>26</v>
      </c>
      <c r="M508" s="7">
        <f>+AVERAGE(F508:K508)</f>
        <v>262.16666666666669</v>
      </c>
      <c r="N508" s="62">
        <f>+COUNTIF(F508:K508,"&gt;0")</f>
        <v>6</v>
      </c>
      <c r="O508" s="62" t="str">
        <f>+IF(N508&gt;=6,"A",IF(N508&gt;=5,"B",IF(N508&gt;=4,"C","F")))</f>
        <v>A</v>
      </c>
      <c r="P508" s="7">
        <v>277</v>
      </c>
      <c r="Q508" s="2">
        <v>0</v>
      </c>
      <c r="R508" s="2">
        <v>30</v>
      </c>
      <c r="S508" s="2">
        <v>30</v>
      </c>
      <c r="T508" s="2">
        <f>+IF(S508&gt;R508,S508,R508)</f>
        <v>30</v>
      </c>
      <c r="U508" s="2" t="e">
        <f>+((P508-T508)/#REF!)*30</f>
        <v>#REF!</v>
      </c>
      <c r="V508" s="2" t="e">
        <f>+((P508-T508+Q508)/#REF!)*30</f>
        <v>#REF!</v>
      </c>
      <c r="W508" s="2">
        <v>0</v>
      </c>
      <c r="X508" s="9"/>
      <c r="Y508" s="11">
        <f>+((P508-T508+Q508+X508)/M508)*30</f>
        <v>28.264462809917354</v>
      </c>
      <c r="Z508" s="5">
        <v>1</v>
      </c>
      <c r="AA508" s="46"/>
      <c r="AB508" s="74">
        <f>VLOOKUP(B508,[2]Hoja1!$A$2:$C$9041,3,FALSE)</f>
        <v>131.79</v>
      </c>
      <c r="AC508" s="76">
        <f>VLOOKUP(B508,'[3]listado de producto'!$A$7:$F$7046,6,FALSE)</f>
        <v>8</v>
      </c>
      <c r="AG508" s="58">
        <v>8.8800000000000008</v>
      </c>
      <c r="AH508" s="48">
        <f>+P508*AG508</f>
        <v>2459.7600000000002</v>
      </c>
      <c r="AI508" s="48" t="e">
        <f>+AG508*#REF!</f>
        <v>#REF!</v>
      </c>
      <c r="AK508" s="44" t="e">
        <f>+IF(OR(#REF!="A",#REF!="B",#REF!="C",O508="A",O508="B",O508="C"),_xlfn.CEILING.PRECISE(#REF!*0.5,Z508),"0")</f>
        <v>#REF!</v>
      </c>
      <c r="AL508" t="e">
        <f>+AK508*AG508</f>
        <v>#REF!</v>
      </c>
      <c r="AM508" s="51" t="e">
        <f>+IF(OR(#REF!="A",#REF!="B",#REF!="C",O508="A",O508="B",O508="C"),_xlfn.CEILING.PRECISE(#REF!*0.7,Z508),"0")</f>
        <v>#REF!</v>
      </c>
      <c r="AN508" s="48" t="e">
        <f>+AM508*AG508</f>
        <v>#REF!</v>
      </c>
      <c r="AO508" s="44" t="e">
        <f>+IF(OR(#REF!="A",#REF!="B",#REF!="C",O508="A",O508="B",O508="C"),_xlfn.CEILING.PRECISE(#REF!*1,Z508),"0")</f>
        <v>#REF!</v>
      </c>
      <c r="AP508" s="48" t="e">
        <f>+AO508*$AG508</f>
        <v>#REF!</v>
      </c>
      <c r="AQ508" s="48" t="e">
        <f>+IF(OR(#REF!="A",#REF!="B",#REF!="C",O508="A",O508="B",O508="C"),_xlfn.CEILING.PRECISE(#REF!*1.33,Z508),"0")</f>
        <v>#REF!</v>
      </c>
      <c r="AR508" s="48" t="e">
        <f>+AQ508*$AG508</f>
        <v>#REF!</v>
      </c>
      <c r="AS508" s="48" t="e">
        <f>+#REF!*AG508</f>
        <v>#REF!</v>
      </c>
      <c r="AU508" s="52" t="e">
        <f>+AT508*#REF!</f>
        <v>#REF!</v>
      </c>
      <c r="AV508" s="52">
        <f>+AT508*M508</f>
        <v>0</v>
      </c>
      <c r="AW508" t="b">
        <f>+P508&gt;=T508</f>
        <v>1</v>
      </c>
    </row>
    <row r="509" spans="1:52" ht="12.75" customHeight="1" x14ac:dyDescent="0.2">
      <c r="B509" s="79">
        <v>3923</v>
      </c>
      <c r="C509" s="1"/>
      <c r="D509" s="32" t="s">
        <v>214</v>
      </c>
      <c r="E509" s="47" t="str">
        <f>VLOOKUP(B509,[1]Análisis!$B$3:$F$2141,5,FALSE)</f>
        <v>Key</v>
      </c>
      <c r="F509" s="3">
        <v>15</v>
      </c>
      <c r="G509" s="3">
        <v>51</v>
      </c>
      <c r="H509" s="3">
        <v>41</v>
      </c>
      <c r="I509" s="3">
        <v>41</v>
      </c>
      <c r="J509" s="3">
        <f>VLOOKUP(B509,'Vta + Mov 80'!$A$3:$B$703,2,FALSE)</f>
        <v>18</v>
      </c>
      <c r="K509" s="3">
        <v>41</v>
      </c>
      <c r="L509" s="3">
        <f>VLOOKUP(B509,'Vta + Mov 80'!$A$3:$D$703,4,FALSE)</f>
        <v>41</v>
      </c>
      <c r="M509" s="7">
        <f>+AVERAGE(F509:K509)</f>
        <v>34.5</v>
      </c>
      <c r="N509" s="62">
        <f>+COUNTIF(F509:K509,"&gt;0")</f>
        <v>6</v>
      </c>
      <c r="O509" s="62" t="str">
        <f>+IF(N509&gt;=6,"A",IF(N509&gt;=5,"B",IF(N509&gt;=4,"C","F")))</f>
        <v>A</v>
      </c>
      <c r="P509" s="7">
        <v>33</v>
      </c>
      <c r="Q509" s="2">
        <v>0</v>
      </c>
      <c r="R509" s="2">
        <v>0</v>
      </c>
      <c r="S509" s="2">
        <v>0</v>
      </c>
      <c r="T509" s="2">
        <f>+IF(S509&gt;R509,S509,R509)</f>
        <v>0</v>
      </c>
      <c r="U509" s="2" t="e">
        <f>+((P509-T509)/#REF!)*30</f>
        <v>#REF!</v>
      </c>
      <c r="V509" s="2" t="e">
        <f>+((P509-T509+Q509)/#REF!)*30</f>
        <v>#REF!</v>
      </c>
      <c r="W509" s="2">
        <v>0</v>
      </c>
      <c r="X509" s="9"/>
      <c r="Y509" s="11">
        <f>+((P509-T509+Q509+X509)/M509)*30</f>
        <v>28.695652173913043</v>
      </c>
      <c r="Z509" s="5">
        <v>1</v>
      </c>
      <c r="AA509" s="46"/>
      <c r="AB509" s="74">
        <f>VLOOKUP(B509,[2]Hoja1!$A$2:$C$9041,3,FALSE)</f>
        <v>11.77</v>
      </c>
      <c r="AC509" s="76">
        <f>VLOOKUP(B509,'[3]listado de producto'!$A$7:$F$7046,6,FALSE)</f>
        <v>8</v>
      </c>
      <c r="AG509" s="58">
        <v>7.75</v>
      </c>
      <c r="AH509" s="48">
        <f>+P509*AG509</f>
        <v>255.75</v>
      </c>
      <c r="AI509" s="48" t="e">
        <f>+AG509*#REF!</f>
        <v>#REF!</v>
      </c>
      <c r="AK509" s="44" t="e">
        <f>+IF(OR(#REF!="A",#REF!="B",#REF!="C",O509="A",O509="B",O509="C"),_xlfn.CEILING.PRECISE(#REF!*0.5,Z509),"0")</f>
        <v>#REF!</v>
      </c>
      <c r="AL509" t="e">
        <f>+AK509*AG509</f>
        <v>#REF!</v>
      </c>
      <c r="AM509" s="51" t="e">
        <f>+IF(OR(#REF!="A",#REF!="B",#REF!="C",O509="A",O509="B",O509="C"),_xlfn.CEILING.PRECISE(#REF!*0.7,Z509),"0")</f>
        <v>#REF!</v>
      </c>
      <c r="AN509" s="48" t="e">
        <f>+AM509*AG509</f>
        <v>#REF!</v>
      </c>
      <c r="AO509" s="44" t="e">
        <f>+IF(OR(#REF!="A",#REF!="B",#REF!="C",O509="A",O509="B",O509="C"),_xlfn.CEILING.PRECISE(#REF!*1,Z509),"0")</f>
        <v>#REF!</v>
      </c>
      <c r="AP509" s="48" t="e">
        <f>+AO509*$AG509</f>
        <v>#REF!</v>
      </c>
      <c r="AQ509" s="48" t="e">
        <f>+IF(OR(#REF!="A",#REF!="B",#REF!="C",O509="A",O509="B",O509="C"),_xlfn.CEILING.PRECISE(#REF!*1.33,Z509),"0")</f>
        <v>#REF!</v>
      </c>
      <c r="AR509" s="48" t="e">
        <f>+AQ509*$AG509</f>
        <v>#REF!</v>
      </c>
      <c r="AS509" s="48" t="e">
        <f>+#REF!*AG509</f>
        <v>#REF!</v>
      </c>
      <c r="AU509" s="52" t="e">
        <f>+AT509*#REF!</f>
        <v>#REF!</v>
      </c>
      <c r="AV509" s="52">
        <f>+AT509*M509</f>
        <v>0</v>
      </c>
      <c r="AW509" t="b">
        <f>+P509&gt;=T509</f>
        <v>1</v>
      </c>
    </row>
    <row r="510" spans="1:52" ht="12.75" customHeight="1" x14ac:dyDescent="0.2">
      <c r="B510" s="79">
        <v>110004</v>
      </c>
      <c r="C510" s="1"/>
      <c r="D510" s="32" t="s">
        <v>642</v>
      </c>
      <c r="E510" s="47" t="str">
        <f>VLOOKUP(B510,[1]Análisis!$B$3:$F$2141,5,FALSE)</f>
        <v>Local</v>
      </c>
      <c r="F510" s="3">
        <v>0</v>
      </c>
      <c r="G510" s="3">
        <v>0</v>
      </c>
      <c r="H510" s="3">
        <v>0</v>
      </c>
      <c r="I510" s="3">
        <v>0</v>
      </c>
      <c r="J510" s="3">
        <f>VLOOKUP(B510,'Vta + Mov 80'!$A$3:$B$703,2,FALSE)</f>
        <v>0</v>
      </c>
      <c r="K510" s="3">
        <v>0</v>
      </c>
      <c r="L510" s="3">
        <f>VLOOKUP(B510,'Vta + Mov 80'!$A$3:$D$703,4,FALSE)</f>
        <v>0</v>
      </c>
      <c r="M510" s="7">
        <f>+AVERAGE(F510:K510)</f>
        <v>0</v>
      </c>
      <c r="N510" s="62">
        <f>+COUNTIF(F510:K510,"&gt;0")</f>
        <v>0</v>
      </c>
      <c r="O510" s="62" t="str">
        <f>+IF(N510&gt;=6,"A",IF(N510&gt;=5,"B",IF(N510&gt;=4,"C","F")))</f>
        <v>F</v>
      </c>
      <c r="P510" s="7">
        <v>0</v>
      </c>
      <c r="Q510" s="2">
        <v>0</v>
      </c>
      <c r="R510" s="2">
        <v>0</v>
      </c>
      <c r="S510" s="2">
        <v>0</v>
      </c>
      <c r="T510" s="2">
        <f>+IF(S510&gt;R510,S510,R510)</f>
        <v>0</v>
      </c>
      <c r="U510" s="2" t="e">
        <f>+((P510-T510)/#REF!)*30</f>
        <v>#REF!</v>
      </c>
      <c r="V510" s="2" t="e">
        <f>+((P510-T510+Q510)/#REF!)*30</f>
        <v>#REF!</v>
      </c>
      <c r="W510" s="2">
        <v>0</v>
      </c>
      <c r="X510" s="14"/>
      <c r="Y510" s="11" t="e">
        <f>+((P510-T510+Q510+X510)/M510)*30</f>
        <v>#DIV/0!</v>
      </c>
      <c r="Z510" s="5" t="e">
        <v>#N/A</v>
      </c>
      <c r="AA510" s="83"/>
      <c r="AB510" s="74">
        <f>VLOOKUP(B510,[2]Hoja1!$A$2:$C$9041,3,FALSE)</f>
        <v>323.10000610351602</v>
      </c>
      <c r="AC510" s="76" t="e">
        <f>VLOOKUP(B510,'[3]listado de producto'!$A$7:$F$7046,6,FALSE)</f>
        <v>#N/A</v>
      </c>
      <c r="AD510" s="49"/>
      <c r="AG510" s="58">
        <v>27.08</v>
      </c>
      <c r="AH510" s="48">
        <f>+P510*AG510</f>
        <v>0</v>
      </c>
      <c r="AI510" s="48" t="e">
        <f>+AG510*#REF!</f>
        <v>#REF!</v>
      </c>
      <c r="AK510" s="44" t="e">
        <f>+IF(OR(#REF!="A",#REF!="B",#REF!="C",O510="A",O510="B",O510="C"),_xlfn.CEILING.PRECISE(#REF!*0.5,Z510),"0")</f>
        <v>#REF!</v>
      </c>
      <c r="AL510" t="e">
        <f>+AK510*AG510</f>
        <v>#REF!</v>
      </c>
      <c r="AM510" s="51" t="e">
        <f>+IF(OR(#REF!="A",#REF!="B",#REF!="C",O510="A",O510="B",O510="C"),_xlfn.CEILING.PRECISE(#REF!*0.7,Z510),"0")</f>
        <v>#REF!</v>
      </c>
      <c r="AN510" s="48" t="e">
        <f>+AM510*AG510</f>
        <v>#REF!</v>
      </c>
      <c r="AO510" s="44" t="e">
        <f>+IF(OR(#REF!="A",#REF!="B",#REF!="C",O510="A",O510="B",O510="C"),_xlfn.CEILING.PRECISE(#REF!*1,Z510),"0")</f>
        <v>#REF!</v>
      </c>
      <c r="AP510" s="48" t="e">
        <f>+AO510*$AG510</f>
        <v>#REF!</v>
      </c>
      <c r="AQ510" s="48" t="e">
        <f>+IF(OR(#REF!="A",#REF!="B",#REF!="C",O510="A",O510="B",O510="C"),_xlfn.CEILING.PRECISE(#REF!*1.33,Z510),"0")</f>
        <v>#REF!</v>
      </c>
      <c r="AR510" s="48" t="e">
        <f>+AQ510*$AG510</f>
        <v>#REF!</v>
      </c>
      <c r="AS510" s="48" t="e">
        <f>+#REF!*AG510</f>
        <v>#REF!</v>
      </c>
      <c r="AU510" s="52" t="e">
        <f>+AT510*#REF!</f>
        <v>#REF!</v>
      </c>
      <c r="AV510" s="52">
        <f>+AT510*M510</f>
        <v>0</v>
      </c>
      <c r="AW510" t="b">
        <f>+P510&gt;=T510</f>
        <v>1</v>
      </c>
      <c r="AX510" s="78">
        <f>X510*AB510</f>
        <v>0</v>
      </c>
    </row>
    <row r="511" spans="1:52" ht="12.75" customHeight="1" x14ac:dyDescent="0.2">
      <c r="B511" s="79">
        <v>110007</v>
      </c>
      <c r="C511" s="1"/>
      <c r="D511" s="32" t="s">
        <v>644</v>
      </c>
      <c r="E511" s="47" t="s">
        <v>561</v>
      </c>
      <c r="F511" s="3">
        <v>0</v>
      </c>
      <c r="G511" s="3">
        <v>0</v>
      </c>
      <c r="H511" s="3">
        <v>0</v>
      </c>
      <c r="I511" s="3">
        <v>0</v>
      </c>
      <c r="J511" s="3">
        <f>VLOOKUP(B511,'Vta + Mov 80'!$A$3:$B$703,2,FALSE)</f>
        <v>0</v>
      </c>
      <c r="K511" s="3">
        <v>0</v>
      </c>
      <c r="L511" s="3">
        <f>VLOOKUP(B511,'Vta + Mov 80'!$A$3:$D$703,4,FALSE)</f>
        <v>0</v>
      </c>
      <c r="M511" s="7">
        <f>+AVERAGE(F511:K511)</f>
        <v>0</v>
      </c>
      <c r="N511" s="62">
        <f>+COUNTIF(F511:K511,"&gt;0")</f>
        <v>0</v>
      </c>
      <c r="O511" s="62" t="str">
        <f>+IF(N511&gt;=6,"A",IF(N511&gt;=5,"B",IF(N511&gt;=4,"C","F")))</f>
        <v>F</v>
      </c>
      <c r="P511" s="7">
        <v>0</v>
      </c>
      <c r="Q511" s="2">
        <v>0</v>
      </c>
      <c r="R511" s="2">
        <v>0</v>
      </c>
      <c r="S511" s="2">
        <v>0</v>
      </c>
      <c r="T511" s="2">
        <f>+IF(S511&gt;R511,S511,R511)</f>
        <v>0</v>
      </c>
      <c r="U511" s="2" t="e">
        <f>+((P511-T511)/#REF!)*30</f>
        <v>#REF!</v>
      </c>
      <c r="V511" s="2" t="e">
        <f>+((P511-T511+Q511)/#REF!)*30</f>
        <v>#REF!</v>
      </c>
      <c r="W511" s="2">
        <v>0</v>
      </c>
      <c r="X511" s="9"/>
      <c r="Y511" s="11" t="e">
        <f>+((P511-T511+Q511+X511)/M511)*30</f>
        <v>#DIV/0!</v>
      </c>
      <c r="Z511" s="5" t="e">
        <v>#N/A</v>
      </c>
      <c r="AA511" s="46"/>
      <c r="AB511" s="74">
        <f>VLOOKUP(B511,[2]Hoja1!$A$2:$C$9041,3,FALSE)</f>
        <v>125</v>
      </c>
      <c r="AC511" s="76" t="e">
        <f>VLOOKUP(B511,'[3]listado de producto'!$A$7:$F$7046,6,FALSE)</f>
        <v>#N/A</v>
      </c>
      <c r="AG511" s="58">
        <v>299.79000000000002</v>
      </c>
      <c r="AH511" s="48">
        <f>+P511*AG511</f>
        <v>0</v>
      </c>
      <c r="AI511" s="48" t="e">
        <f>+AG511*#REF!</f>
        <v>#REF!</v>
      </c>
      <c r="AK511" s="44" t="e">
        <f>+IF(OR(#REF!="A",#REF!="B",#REF!="C",O511="A",O511="B",O511="C"),_xlfn.CEILING.PRECISE(#REF!*0.5,Z511),"0")</f>
        <v>#REF!</v>
      </c>
      <c r="AL511" t="e">
        <f>+AK511*AG511</f>
        <v>#REF!</v>
      </c>
      <c r="AM511" s="51" t="e">
        <f>+IF(OR(#REF!="A",#REF!="B",#REF!="C",O511="A",O511="B",O511="C"),_xlfn.CEILING.PRECISE(#REF!*0.7,Z511),"0")</f>
        <v>#REF!</v>
      </c>
      <c r="AN511" s="48" t="e">
        <f>+AM511*AG511</f>
        <v>#REF!</v>
      </c>
      <c r="AO511" s="44" t="e">
        <f>+IF(OR(#REF!="A",#REF!="B",#REF!="C",O511="A",O511="B",O511="C"),_xlfn.CEILING.PRECISE(#REF!*1,Z511),"0")</f>
        <v>#REF!</v>
      </c>
      <c r="AP511" s="48" t="e">
        <f>+AO511*$AG511</f>
        <v>#REF!</v>
      </c>
      <c r="AQ511" s="48" t="e">
        <f>+IF(OR(#REF!="A",#REF!="B",#REF!="C",O511="A",O511="B",O511="C"),_xlfn.CEILING.PRECISE(#REF!*1.33,Z511),"0")</f>
        <v>#REF!</v>
      </c>
      <c r="AR511" s="48" t="e">
        <f>+AQ511*$AG511</f>
        <v>#REF!</v>
      </c>
      <c r="AS511" s="48" t="e">
        <f>+#REF!*AG511</f>
        <v>#REF!</v>
      </c>
      <c r="AU511" s="52" t="e">
        <f>+AT511*#REF!</f>
        <v>#REF!</v>
      </c>
      <c r="AV511" s="52">
        <f>+AT511*M511</f>
        <v>0</v>
      </c>
      <c r="AW511" t="b">
        <f>+P511&gt;=T511</f>
        <v>1</v>
      </c>
      <c r="AX511" s="78">
        <f>X511*AB511</f>
        <v>0</v>
      </c>
      <c r="AZ511" s="78"/>
    </row>
    <row r="512" spans="1:52" ht="12.75" customHeight="1" x14ac:dyDescent="0.2">
      <c r="A512" s="53" t="s">
        <v>672</v>
      </c>
      <c r="B512" s="79">
        <v>110021</v>
      </c>
      <c r="C512" s="1"/>
      <c r="D512" s="32" t="s">
        <v>652</v>
      </c>
      <c r="E512" s="47" t="str">
        <f>VLOOKUP(B512,[1]Análisis!$B$3:$F$2141,5,FALSE)</f>
        <v>Local</v>
      </c>
      <c r="F512" s="3">
        <v>0</v>
      </c>
      <c r="G512" s="3">
        <v>0</v>
      </c>
      <c r="H512" s="3">
        <v>0</v>
      </c>
      <c r="I512" s="3">
        <v>0</v>
      </c>
      <c r="J512" s="3">
        <f>VLOOKUP(B512,'Vta + Mov 80'!$A$3:$B$703,2,FALSE)</f>
        <v>0</v>
      </c>
      <c r="K512" s="3">
        <v>0</v>
      </c>
      <c r="L512" s="3">
        <f>VLOOKUP(B512,'Vta + Mov 80'!$A$3:$D$703,4,FALSE)</f>
        <v>0</v>
      </c>
      <c r="M512" s="7">
        <f>+AVERAGE(F512:K512)</f>
        <v>0</v>
      </c>
      <c r="N512" s="62">
        <f>+COUNTIF(F512:K512,"&gt;0")</f>
        <v>0</v>
      </c>
      <c r="O512" s="62" t="str">
        <f>+IF(N512&gt;=6,"A",IF(N512&gt;=5,"B",IF(N512&gt;=4,"C","F")))</f>
        <v>F</v>
      </c>
      <c r="P512" s="7">
        <v>0</v>
      </c>
      <c r="Q512" s="2">
        <v>0</v>
      </c>
      <c r="R512" s="2">
        <v>0</v>
      </c>
      <c r="S512" s="2">
        <v>0</v>
      </c>
      <c r="T512" s="2">
        <f>+IF(S512&gt;R512,S512,R512)</f>
        <v>0</v>
      </c>
      <c r="U512" s="2" t="e">
        <f>+((P512-T512)/#REF!)*30</f>
        <v>#REF!</v>
      </c>
      <c r="V512" s="2" t="e">
        <f>+((P512-T512+Q512)/#REF!)*30</f>
        <v>#REF!</v>
      </c>
      <c r="W512" s="2">
        <v>0</v>
      </c>
      <c r="X512" s="9"/>
      <c r="Y512" s="11" t="e">
        <f>+((P512-T512+Q512+X512)/M512)*30</f>
        <v>#DIV/0!</v>
      </c>
      <c r="Z512" s="5" t="e">
        <v>#N/A</v>
      </c>
      <c r="AA512" s="46"/>
      <c r="AB512" s="74">
        <f>VLOOKUP(B512,[2]Hoja1!$A$2:$C$9041,3,FALSE)</f>
        <v>40.450000762939503</v>
      </c>
      <c r="AC512" s="76" t="e">
        <f>VLOOKUP(B512,'[3]listado de producto'!$A$7:$F$7046,6,FALSE)</f>
        <v>#N/A</v>
      </c>
      <c r="AG512" s="58">
        <v>113.19</v>
      </c>
      <c r="AH512" s="48">
        <f>+P512*AG512</f>
        <v>0</v>
      </c>
      <c r="AI512" s="48" t="e">
        <f>+AG512*#REF!</f>
        <v>#REF!</v>
      </c>
      <c r="AK512" s="44" t="e">
        <f>+IF(OR(#REF!="A",#REF!="B",#REF!="C",O512="A",O512="B",O512="C"),_xlfn.CEILING.PRECISE(#REF!*0.5,Z512),"0")</f>
        <v>#REF!</v>
      </c>
      <c r="AL512" t="e">
        <f>+AK512*AG512</f>
        <v>#REF!</v>
      </c>
      <c r="AM512" s="51" t="e">
        <f>+IF(OR(#REF!="A",#REF!="B",#REF!="C",O512="A",O512="B",O512="C"),_xlfn.CEILING.PRECISE(#REF!*0.7,Z512),"0")</f>
        <v>#REF!</v>
      </c>
      <c r="AN512" s="48" t="e">
        <f>+AM512*AG512</f>
        <v>#REF!</v>
      </c>
      <c r="AO512" s="44" t="e">
        <f>+IF(OR(#REF!="A",#REF!="B",#REF!="C",O512="A",O512="B",O512="C"),_xlfn.CEILING.PRECISE(#REF!*1,Z512),"0")</f>
        <v>#REF!</v>
      </c>
      <c r="AP512" s="48" t="e">
        <f>+AO512*$AG512</f>
        <v>#REF!</v>
      </c>
      <c r="AQ512" s="48" t="e">
        <f>+IF(OR(#REF!="A",#REF!="B",#REF!="C",O512="A",O512="B",O512="C"),_xlfn.CEILING.PRECISE(#REF!*1.33,Z512),"0")</f>
        <v>#REF!</v>
      </c>
      <c r="AR512" s="48" t="e">
        <f>+AQ512*$AG512</f>
        <v>#REF!</v>
      </c>
      <c r="AS512" s="48" t="e">
        <f>+#REF!*AG512</f>
        <v>#REF!</v>
      </c>
      <c r="AU512" s="52"/>
      <c r="AV512" s="52"/>
      <c r="AW512" t="b">
        <f>+P512&gt;=T512</f>
        <v>1</v>
      </c>
      <c r="AZ512" s="78"/>
    </row>
    <row r="513" spans="1:52" ht="12.75" customHeight="1" x14ac:dyDescent="0.2">
      <c r="B513" s="79">
        <v>5203</v>
      </c>
      <c r="C513" s="1">
        <f>VLOOKUP(B513,[1]Análisis!$B$3:$C$2141,2,FALSE)</f>
        <v>92224</v>
      </c>
      <c r="D513" s="32" t="s">
        <v>249</v>
      </c>
      <c r="E513" s="47" t="str">
        <f>VLOOKUP(B513,[1]Análisis!$B$3:$F$2141,5,FALSE)</f>
        <v>KC</v>
      </c>
      <c r="F513" s="3">
        <v>59</v>
      </c>
      <c r="G513" s="3">
        <v>50</v>
      </c>
      <c r="H513" s="3">
        <v>36</v>
      </c>
      <c r="I513" s="3">
        <v>51</v>
      </c>
      <c r="J513" s="3">
        <f>VLOOKUP(B513,'Vta + Mov 80'!$A$3:$B$703,2,FALSE)</f>
        <v>22</v>
      </c>
      <c r="K513" s="3">
        <v>24</v>
      </c>
      <c r="L513" s="3">
        <f>VLOOKUP(B513,'Vta + Mov 80'!$A$3:$D$703,4,FALSE)</f>
        <v>27</v>
      </c>
      <c r="M513" s="7">
        <f>+AVERAGE(F513:K513)</f>
        <v>40.333333333333336</v>
      </c>
      <c r="N513" s="62">
        <f>+COUNTIF(F513:K513,"&gt;0")</f>
        <v>6</v>
      </c>
      <c r="O513" s="62" t="str">
        <f>+IF(N513&gt;=6,"A",IF(N513&gt;=5,"B",IF(N513&gt;=4,"C","F")))</f>
        <v>A</v>
      </c>
      <c r="P513" s="7">
        <v>0</v>
      </c>
      <c r="Q513" s="2">
        <v>0</v>
      </c>
      <c r="R513" s="2">
        <v>0</v>
      </c>
      <c r="S513" s="2">
        <v>9</v>
      </c>
      <c r="T513" s="2">
        <f>+IF(S513&gt;R513,S513,R513)</f>
        <v>9</v>
      </c>
      <c r="U513" s="2" t="e">
        <f>+((P513-T513)/#REF!)*30</f>
        <v>#REF!</v>
      </c>
      <c r="V513" s="2" t="e">
        <f>+((P513-T513+Q513)/#REF!)*30</f>
        <v>#REF!</v>
      </c>
      <c r="W513" s="2">
        <v>0</v>
      </c>
      <c r="X513" s="9"/>
      <c r="Y513" s="11">
        <f>+((P513-T513+Q513+X513)/M513)*30</f>
        <v>-6.6942148760330573</v>
      </c>
      <c r="Z513" s="5">
        <v>1</v>
      </c>
      <c r="AA513" s="46"/>
      <c r="AB513" s="74">
        <f>VLOOKUP(B513,[2]Hoja1!$A$2:$C$9041,3,FALSE)</f>
        <v>537.19000000000005</v>
      </c>
      <c r="AC513" s="76">
        <f>VLOOKUP(B513,'[3]listado de producto'!$A$7:$F$7046,6,FALSE)</f>
        <v>8</v>
      </c>
      <c r="AG513" s="58">
        <v>20.180000305175799</v>
      </c>
      <c r="AH513" s="48">
        <f>+P513*AG513</f>
        <v>0</v>
      </c>
      <c r="AI513" s="48" t="e">
        <f>+AG513*#REF!</f>
        <v>#REF!</v>
      </c>
      <c r="AK513" s="44" t="e">
        <f>+IF(OR(#REF!="A",#REF!="B",#REF!="C",O513="A",O513="B",O513="C"),_xlfn.CEILING.PRECISE(#REF!*0.5,Z513),"0")</f>
        <v>#REF!</v>
      </c>
      <c r="AL513" t="e">
        <f>+AK513*AG513</f>
        <v>#REF!</v>
      </c>
      <c r="AM513" s="51" t="e">
        <f>+IF(OR(#REF!="A",#REF!="B",#REF!="C",O513="A",O513="B",O513="C"),_xlfn.CEILING.PRECISE(#REF!*0.7,Z513),"0")</f>
        <v>#REF!</v>
      </c>
      <c r="AN513" s="48" t="e">
        <f>+AM513*AG513</f>
        <v>#REF!</v>
      </c>
      <c r="AO513" s="44" t="e">
        <f>+IF(OR(#REF!="A",#REF!="B",#REF!="C",O513="A",O513="B",O513="C"),_xlfn.CEILING.PRECISE(#REF!*1,Z513),"0")</f>
        <v>#REF!</v>
      </c>
      <c r="AP513" s="48" t="e">
        <f>+AO513*$AG513</f>
        <v>#REF!</v>
      </c>
      <c r="AQ513" s="48" t="e">
        <f>+IF(OR(#REF!="A",#REF!="B",#REF!="C",O513="A",O513="B",O513="C"),_xlfn.CEILING.PRECISE(#REF!*1.33,Z513),"0")</f>
        <v>#REF!</v>
      </c>
      <c r="AR513" s="48" t="e">
        <f>+AQ513*$AG513</f>
        <v>#REF!</v>
      </c>
      <c r="AS513" s="48" t="e">
        <f>+#REF!*AG513</f>
        <v>#REF!</v>
      </c>
      <c r="AU513" s="52"/>
      <c r="AV513" s="52"/>
      <c r="AW513" t="b">
        <f>+P513&gt;=T513</f>
        <v>0</v>
      </c>
    </row>
    <row r="514" spans="1:52" ht="12.75" customHeight="1" x14ac:dyDescent="0.2">
      <c r="A514" s="53" t="s">
        <v>673</v>
      </c>
      <c r="B514" s="79">
        <v>110029</v>
      </c>
      <c r="C514" s="1"/>
      <c r="D514" s="32" t="s">
        <v>760</v>
      </c>
      <c r="E514" s="47" t="str">
        <f>VLOOKUP(B514,[1]Análisis!$B$3:$F$2141,5,FALSE)</f>
        <v>Local</v>
      </c>
      <c r="F514" s="3">
        <v>0</v>
      </c>
      <c r="G514" s="3">
        <v>0</v>
      </c>
      <c r="H514" s="3">
        <v>0</v>
      </c>
      <c r="I514" s="3">
        <v>0</v>
      </c>
      <c r="J514" s="3">
        <f>VLOOKUP(B514,'Vta + Mov 80'!$A$3:$B$703,2,FALSE)</f>
        <v>0</v>
      </c>
      <c r="K514" s="3">
        <v>0</v>
      </c>
      <c r="L514" s="3">
        <f>VLOOKUP(B514,'Vta + Mov 80'!$A$3:$D$703,4,FALSE)</f>
        <v>0</v>
      </c>
      <c r="M514" s="7">
        <f>+AVERAGE(F514:K514)</f>
        <v>0</v>
      </c>
      <c r="N514" s="62">
        <f>+COUNTIF(F514:K514,"&gt;0")</f>
        <v>0</v>
      </c>
      <c r="O514" s="62" t="str">
        <f>+IF(N514&gt;=6,"A",IF(N514&gt;=5,"B",IF(N514&gt;=4,"C","F")))</f>
        <v>F</v>
      </c>
      <c r="P514" s="7">
        <v>0</v>
      </c>
      <c r="Q514" s="2">
        <v>0</v>
      </c>
      <c r="R514" s="2">
        <v>0</v>
      </c>
      <c r="S514" s="2">
        <v>0</v>
      </c>
      <c r="T514" s="2">
        <f>+IF(S514&gt;R514,S514,R514)</f>
        <v>0</v>
      </c>
      <c r="U514" s="2" t="e">
        <f>+((P514-T514)/#REF!)*30</f>
        <v>#REF!</v>
      </c>
      <c r="V514" s="2" t="e">
        <f>+((P514-T514+Q514)/#REF!)*30</f>
        <v>#REF!</v>
      </c>
      <c r="W514" s="2">
        <v>0</v>
      </c>
      <c r="X514" s="9"/>
      <c r="Y514" s="11" t="e">
        <f>+((P514-T514+Q514+X514)/M514)*30</f>
        <v>#DIV/0!</v>
      </c>
      <c r="Z514" s="5" t="e">
        <v>#N/A</v>
      </c>
      <c r="AA514" s="83"/>
      <c r="AB514" s="74">
        <f>VLOOKUP(B514,[2]Hoja1!$A$2:$C$9041,3,FALSE)</f>
        <v>159</v>
      </c>
      <c r="AC514" s="76" t="e">
        <f>VLOOKUP(B514,'[3]listado de producto'!$A$7:$F$7046,6,FALSE)</f>
        <v>#N/A</v>
      </c>
      <c r="AG514" s="58">
        <v>11.91</v>
      </c>
      <c r="AH514" s="48">
        <f>+P514*AG514</f>
        <v>0</v>
      </c>
      <c r="AI514" s="48" t="e">
        <f>+AG514*#REF!</f>
        <v>#REF!</v>
      </c>
      <c r="AK514" s="44" t="e">
        <f>+IF(OR(#REF!="A",#REF!="B",#REF!="C",O514="A",O514="B",O514="C"),_xlfn.CEILING.PRECISE(#REF!*0.5,Z514),"0")</f>
        <v>#REF!</v>
      </c>
      <c r="AL514" t="e">
        <f>+AK514*AG514</f>
        <v>#REF!</v>
      </c>
      <c r="AM514" s="51" t="e">
        <f>+IF(OR(#REF!="A",#REF!="B",#REF!="C",O514="A",O514="B",O514="C"),_xlfn.CEILING.PRECISE(#REF!*0.7,Z514),"0")</f>
        <v>#REF!</v>
      </c>
      <c r="AN514" s="48" t="e">
        <f>+AM514*AG514</f>
        <v>#REF!</v>
      </c>
      <c r="AO514" s="44" t="e">
        <f>+IF(OR(#REF!="A",#REF!="B",#REF!="C",O514="A",O514="B",O514="C"),_xlfn.CEILING.PRECISE(#REF!*1,Z514),"0")</f>
        <v>#REF!</v>
      </c>
      <c r="AP514" s="48" t="e">
        <f>+AO514*$AG514</f>
        <v>#REF!</v>
      </c>
      <c r="AQ514" s="48" t="e">
        <f>+IF(OR(#REF!="A",#REF!="B",#REF!="C",O514="A",O514="B",O514="C"),_xlfn.CEILING.PRECISE(#REF!*1.33,Z514),"0")</f>
        <v>#REF!</v>
      </c>
      <c r="AR514" s="48" t="e">
        <f>+AQ514*$AG514</f>
        <v>#REF!</v>
      </c>
      <c r="AS514" s="48" t="e">
        <f>+#REF!*AG514</f>
        <v>#REF!</v>
      </c>
      <c r="AU514" s="52"/>
      <c r="AV514" s="52"/>
      <c r="AZ514" s="78"/>
    </row>
    <row r="515" spans="1:52" ht="12.75" customHeight="1" x14ac:dyDescent="0.2">
      <c r="A515" s="53" t="s">
        <v>675</v>
      </c>
      <c r="B515" s="79">
        <v>1287</v>
      </c>
      <c r="C515" s="1"/>
      <c r="D515" s="32" t="s">
        <v>74</v>
      </c>
      <c r="E515" s="47" t="str">
        <f>VLOOKUP(B515,[1]Análisis!$B$3:$F$2141,5,FALSE)</f>
        <v>Key</v>
      </c>
      <c r="F515" s="3">
        <v>68</v>
      </c>
      <c r="G515" s="3">
        <v>0</v>
      </c>
      <c r="H515" s="3">
        <v>21</v>
      </c>
      <c r="I515" s="3">
        <v>30</v>
      </c>
      <c r="J515" s="3">
        <f>VLOOKUP(B515,'Vta + Mov 80'!$A$3:$B$703,2,FALSE)</f>
        <v>14</v>
      </c>
      <c r="K515" s="3">
        <v>10</v>
      </c>
      <c r="L515" s="3">
        <f>VLOOKUP(B515,'Vta + Mov 80'!$A$3:$D$703,4,FALSE)</f>
        <v>5</v>
      </c>
      <c r="M515" s="7">
        <f>+AVERAGE(F515:K515)</f>
        <v>23.833333333333332</v>
      </c>
      <c r="N515" s="62">
        <f>+COUNTIF(F515:K515,"&gt;0")</f>
        <v>5</v>
      </c>
      <c r="O515" s="62" t="str">
        <f>+IF(N515&gt;=6,"A",IF(N515&gt;=5,"B",IF(N515&gt;=4,"C","F")))</f>
        <v>B</v>
      </c>
      <c r="P515" s="7">
        <v>14</v>
      </c>
      <c r="Q515" s="2">
        <v>12</v>
      </c>
      <c r="R515" s="2">
        <v>0</v>
      </c>
      <c r="S515" s="2">
        <v>0</v>
      </c>
      <c r="T515" s="2">
        <f>+IF(S515&gt;R515,S515,R515)</f>
        <v>0</v>
      </c>
      <c r="U515" s="2" t="e">
        <f>+((P515-T515)/#REF!)*30</f>
        <v>#REF!</v>
      </c>
      <c r="V515" s="2" t="e">
        <f>+((P515-T515+Q515)/#REF!)*30</f>
        <v>#REF!</v>
      </c>
      <c r="W515" s="2">
        <v>0</v>
      </c>
      <c r="X515" s="9"/>
      <c r="Y515" s="11">
        <f>+((P515-T515+Q515+X515)/M515)*30</f>
        <v>32.727272727272734</v>
      </c>
      <c r="Z515" s="5">
        <v>12</v>
      </c>
      <c r="AA515" s="46"/>
      <c r="AB515" s="74">
        <f>VLOOKUP(B515,[2]Hoja1!$A$2:$C$9041,3,FALSE)</f>
        <v>86.74</v>
      </c>
      <c r="AC515" s="76">
        <f>VLOOKUP(B515,'[3]listado de producto'!$A$7:$F$7046,6,FALSE)</f>
        <v>8</v>
      </c>
      <c r="AG515" s="58">
        <v>134.54</v>
      </c>
      <c r="AH515" s="48">
        <f>+P515*AG515</f>
        <v>1883.56</v>
      </c>
      <c r="AI515" s="48" t="e">
        <f>+AG515*#REF!</f>
        <v>#REF!</v>
      </c>
      <c r="AK515" s="44" t="e">
        <f>+IF(OR(#REF!="A",#REF!="B",#REF!="C",O515="A",O515="B",O515="C"),_xlfn.CEILING.PRECISE(#REF!*0.5,Z515),"0")</f>
        <v>#REF!</v>
      </c>
      <c r="AL515" t="e">
        <f>+AK515*AG515</f>
        <v>#REF!</v>
      </c>
      <c r="AM515" s="51" t="e">
        <f>+IF(OR(#REF!="A",#REF!="B",#REF!="C",O515="A",O515="B",O515="C"),_xlfn.CEILING.PRECISE(#REF!*0.7,Z515),"0")</f>
        <v>#REF!</v>
      </c>
      <c r="AN515" s="48" t="e">
        <f>+AM515*AG515</f>
        <v>#REF!</v>
      </c>
      <c r="AO515" s="44" t="e">
        <f>+IF(OR(#REF!="A",#REF!="B",#REF!="C",O515="A",O515="B",O515="C"),_xlfn.CEILING.PRECISE(#REF!*1,Z515),"0")</f>
        <v>#REF!</v>
      </c>
      <c r="AP515" s="48" t="e">
        <f>+AO515*$AG515</f>
        <v>#REF!</v>
      </c>
      <c r="AQ515" s="48" t="e">
        <f>+IF(OR(#REF!="A",#REF!="B",#REF!="C",O515="A",O515="B",O515="C"),_xlfn.CEILING.PRECISE(#REF!*1.33,Z515),"0")</f>
        <v>#REF!</v>
      </c>
      <c r="AR515" s="48" t="e">
        <f>+AQ515*$AG515</f>
        <v>#REF!</v>
      </c>
      <c r="AS515" s="48" t="e">
        <f>+#REF!*AG515</f>
        <v>#REF!</v>
      </c>
      <c r="AU515" s="52" t="e">
        <f>+AT515*#REF!</f>
        <v>#REF!</v>
      </c>
      <c r="AV515" s="52">
        <f>+AT515*M515</f>
        <v>0</v>
      </c>
      <c r="AW515" t="b">
        <f>+P515&gt;=T515</f>
        <v>1</v>
      </c>
    </row>
    <row r="516" spans="1:52" ht="12.75" customHeight="1" x14ac:dyDescent="0.2">
      <c r="A516" s="53" t="s">
        <v>672</v>
      </c>
      <c r="B516" s="79">
        <v>110077</v>
      </c>
      <c r="C516" s="1"/>
      <c r="D516" s="32" t="s">
        <v>698</v>
      </c>
      <c r="E516" s="47" t="str">
        <f>VLOOKUP(B516,[1]Análisis!$B$3:$F$2141,5,FALSE)</f>
        <v>Local</v>
      </c>
      <c r="F516" s="3">
        <v>0</v>
      </c>
      <c r="G516" s="3">
        <v>0</v>
      </c>
      <c r="H516" s="3">
        <v>0</v>
      </c>
      <c r="I516" s="3">
        <v>0</v>
      </c>
      <c r="J516" s="3">
        <f>VLOOKUP(B516,'Vta + Mov 80'!$A$3:$B$703,2,FALSE)</f>
        <v>0</v>
      </c>
      <c r="K516" s="3">
        <v>0</v>
      </c>
      <c r="L516" s="3">
        <f>VLOOKUP(B516,'Vta + Mov 80'!$A$3:$D$703,4,FALSE)</f>
        <v>0</v>
      </c>
      <c r="M516" s="7">
        <f>+AVERAGE(F516:K516)</f>
        <v>0</v>
      </c>
      <c r="N516" s="62">
        <f>+COUNTIF(F516:K516,"&gt;0")</f>
        <v>0</v>
      </c>
      <c r="O516" s="62" t="str">
        <f>+IF(N516&gt;=6,"A",IF(N516&gt;=5,"B",IF(N516&gt;=4,"C","F")))</f>
        <v>F</v>
      </c>
      <c r="P516" s="7">
        <v>0</v>
      </c>
      <c r="Q516" s="2">
        <v>0</v>
      </c>
      <c r="R516" s="2">
        <v>0</v>
      </c>
      <c r="S516" s="2">
        <v>0</v>
      </c>
      <c r="T516" s="2">
        <f>+IF(S516&gt;R516,S516,R516)</f>
        <v>0</v>
      </c>
      <c r="U516" s="2" t="e">
        <f>+((P516-T516)/#REF!)*30</f>
        <v>#REF!</v>
      </c>
      <c r="V516" s="2" t="e">
        <f>+((P516-T516+Q516)/#REF!)*30</f>
        <v>#REF!</v>
      </c>
      <c r="W516" s="2">
        <v>0</v>
      </c>
      <c r="X516" s="14"/>
      <c r="Y516" s="11" t="e">
        <f>+((P516-T516+Q516+X516)/M516)*30</f>
        <v>#DIV/0!</v>
      </c>
      <c r="Z516" s="5" t="e">
        <v>#N/A</v>
      </c>
      <c r="AA516" s="46"/>
      <c r="AB516" s="74">
        <f>VLOOKUP(B516,[2]Hoja1!$A$2:$C$9041,3,FALSE)</f>
        <v>21.5</v>
      </c>
      <c r="AC516" s="76" t="e">
        <f>VLOOKUP(B516,'[3]listado de producto'!$A$7:$F$7046,6,FALSE)</f>
        <v>#N/A</v>
      </c>
      <c r="AG516" s="58">
        <v>269.83</v>
      </c>
      <c r="AH516" s="48">
        <f>+P516*AG516</f>
        <v>0</v>
      </c>
      <c r="AI516" s="48" t="e">
        <f>+AG516*#REF!</f>
        <v>#REF!</v>
      </c>
      <c r="AK516" s="44" t="e">
        <f>+IF(OR(#REF!="A",#REF!="B",#REF!="C",O516="A",O516="B",O516="C"),_xlfn.CEILING.PRECISE(#REF!*0.5,Z516),"0")</f>
        <v>#REF!</v>
      </c>
      <c r="AL516" t="e">
        <f>+AK516*AG516</f>
        <v>#REF!</v>
      </c>
      <c r="AM516" s="51" t="e">
        <f>+IF(OR(#REF!="A",#REF!="B",#REF!="C",O516="A",O516="B",O516="C"),_xlfn.CEILING.PRECISE(#REF!*0.7,Z516),"0")</f>
        <v>#REF!</v>
      </c>
      <c r="AN516" s="48" t="e">
        <f>+AM516*AG516</f>
        <v>#REF!</v>
      </c>
      <c r="AO516" s="44" t="e">
        <f>+IF(OR(#REF!="A",#REF!="B",#REF!="C",O516="A",O516="B",O516="C"),_xlfn.CEILING.PRECISE(#REF!*1,Z516),"0")</f>
        <v>#REF!</v>
      </c>
      <c r="AP516" s="48" t="e">
        <f>+AO516*$AG516</f>
        <v>#REF!</v>
      </c>
      <c r="AQ516" s="48" t="e">
        <f>+IF(OR(#REF!="A",#REF!="B",#REF!="C",O516="A",O516="B",O516="C"),_xlfn.CEILING.PRECISE(#REF!*1.33,Z516),"0")</f>
        <v>#REF!</v>
      </c>
      <c r="AR516" s="48" t="e">
        <f>+AQ516*$AG516</f>
        <v>#REF!</v>
      </c>
      <c r="AS516" s="48" t="e">
        <f>+#REF!*AG516</f>
        <v>#REF!</v>
      </c>
      <c r="AT516" s="58">
        <v>22.5</v>
      </c>
      <c r="AU516" s="52" t="e">
        <f>+AT516*#REF!</f>
        <v>#REF!</v>
      </c>
      <c r="AV516" s="52">
        <f>+AT516*M516</f>
        <v>0</v>
      </c>
      <c r="AW516" t="b">
        <f>+P516&gt;=T516</f>
        <v>1</v>
      </c>
      <c r="AX516" s="78">
        <f>X516*AB516</f>
        <v>0</v>
      </c>
    </row>
    <row r="517" spans="1:52" ht="12.75" customHeight="1" x14ac:dyDescent="0.2">
      <c r="B517" s="79">
        <v>110328</v>
      </c>
      <c r="C517" s="1"/>
      <c r="D517" s="32" t="s">
        <v>417</v>
      </c>
      <c r="E517" s="47" t="str">
        <f>VLOOKUP(B517,[1]Análisis!$B$3:$F$2141,5,FALSE)</f>
        <v>Local</v>
      </c>
      <c r="F517" s="3">
        <v>0</v>
      </c>
      <c r="G517" s="3">
        <v>0</v>
      </c>
      <c r="H517" s="3">
        <v>0</v>
      </c>
      <c r="I517" s="3">
        <v>0</v>
      </c>
      <c r="J517" s="3">
        <f>VLOOKUP(B517,'Vta + Mov 80'!$A$3:$B$703,2,FALSE)</f>
        <v>0</v>
      </c>
      <c r="K517" s="3">
        <v>0</v>
      </c>
      <c r="L517" s="3">
        <f>VLOOKUP(B517,'Vta + Mov 80'!$A$3:$D$703,4,FALSE)</f>
        <v>0</v>
      </c>
      <c r="M517" s="7">
        <f>+AVERAGE(F517:K517)</f>
        <v>0</v>
      </c>
      <c r="N517" s="62">
        <f>+COUNTIF(F517:K517,"&gt;0")</f>
        <v>0</v>
      </c>
      <c r="O517" s="62" t="str">
        <f>+IF(N517&gt;=6,"A",IF(N517&gt;=5,"B",IF(N517&gt;=4,"C","F")))</f>
        <v>F</v>
      </c>
      <c r="P517" s="7">
        <v>0</v>
      </c>
      <c r="Q517" s="2">
        <v>0</v>
      </c>
      <c r="R517" s="2">
        <v>0</v>
      </c>
      <c r="S517" s="2">
        <v>0</v>
      </c>
      <c r="T517" s="2">
        <f>+IF(S517&gt;R517,S517,R517)</f>
        <v>0</v>
      </c>
      <c r="U517" s="2" t="e">
        <f>+((P517-T517)/#REF!)*30</f>
        <v>#REF!</v>
      </c>
      <c r="V517" s="2" t="e">
        <f>+((P517-T517+Q517)/#REF!)*30</f>
        <v>#REF!</v>
      </c>
      <c r="W517" s="2">
        <v>0</v>
      </c>
      <c r="X517" s="9"/>
      <c r="Y517" s="11" t="e">
        <f>+((P517-T517+Q517+X517)/M517)*30</f>
        <v>#DIV/0!</v>
      </c>
      <c r="Z517" s="5" t="e">
        <v>#N/A</v>
      </c>
      <c r="AA517" s="46"/>
      <c r="AB517" s="74">
        <f>VLOOKUP(B517,[2]Hoja1!$A$2:$C$9041,3,FALSE)</f>
        <v>45</v>
      </c>
      <c r="AC517" s="76" t="e">
        <f>VLOOKUP(B517,'[3]listado de producto'!$A$7:$F$7046,6,FALSE)</f>
        <v>#N/A</v>
      </c>
      <c r="AG517" s="58">
        <v>73.94</v>
      </c>
      <c r="AH517" s="48">
        <f>+P517*AG517</f>
        <v>0</v>
      </c>
      <c r="AI517" s="48" t="e">
        <f>+AG517*#REF!</f>
        <v>#REF!</v>
      </c>
      <c r="AK517" s="44" t="e">
        <f>+IF(OR(#REF!="A",#REF!="B",#REF!="C",O517="A",O517="B",O517="C"),_xlfn.CEILING.PRECISE(#REF!*0.5,Z517),"0")</f>
        <v>#REF!</v>
      </c>
      <c r="AL517" t="e">
        <f>+AK517*AG517</f>
        <v>#REF!</v>
      </c>
      <c r="AM517" s="51" t="e">
        <f>+IF(OR(#REF!="A",#REF!="B",#REF!="C",O517="A",O517="B",O517="C"),_xlfn.CEILING.PRECISE(#REF!*0.7,Z517),"0")</f>
        <v>#REF!</v>
      </c>
      <c r="AN517" s="48" t="e">
        <f>+AM517*AG517</f>
        <v>#REF!</v>
      </c>
      <c r="AO517" s="44" t="e">
        <f>+IF(OR(#REF!="A",#REF!="B",#REF!="C",O517="A",O517="B",O517="C"),_xlfn.CEILING.PRECISE(#REF!*1,Z517),"0")</f>
        <v>#REF!</v>
      </c>
      <c r="AP517" s="48" t="e">
        <f>+AO517*$AG517</f>
        <v>#REF!</v>
      </c>
      <c r="AQ517" s="48" t="e">
        <f>+IF(OR(#REF!="A",#REF!="B",#REF!="C",O517="A",O517="B",O517="C"),_xlfn.CEILING.PRECISE(#REF!*1.33,Z517),"0")</f>
        <v>#REF!</v>
      </c>
      <c r="AR517" s="48" t="e">
        <f>+AQ517*$AG517</f>
        <v>#REF!</v>
      </c>
      <c r="AS517" s="48" t="e">
        <f>+#REF!*AG517</f>
        <v>#REF!</v>
      </c>
      <c r="AU517" s="52" t="e">
        <f>+AT517*#REF!</f>
        <v>#REF!</v>
      </c>
      <c r="AV517" s="52">
        <f>+AT517*M517</f>
        <v>0</v>
      </c>
      <c r="AW517" t="b">
        <f>+P517&gt;=T517</f>
        <v>1</v>
      </c>
    </row>
    <row r="518" spans="1:52" ht="12.75" customHeight="1" x14ac:dyDescent="0.2">
      <c r="B518" s="79">
        <v>5533</v>
      </c>
      <c r="C518" s="1">
        <f>VLOOKUP(B518,[1]Análisis!$B$3:$C$2141,2,FALSE)</f>
        <v>700152</v>
      </c>
      <c r="D518" s="32" t="s">
        <v>275</v>
      </c>
      <c r="E518" s="47" t="str">
        <f>VLOOKUP(B518,[1]Análisis!$B$3:$F$2141,5,FALSE)</f>
        <v>SCA</v>
      </c>
      <c r="F518" s="3">
        <v>144</v>
      </c>
      <c r="G518" s="3">
        <v>657</v>
      </c>
      <c r="H518" s="3">
        <v>118</v>
      </c>
      <c r="I518" s="3">
        <v>444</v>
      </c>
      <c r="J518" s="3">
        <f>VLOOKUP(B518,'Vta + Mov 80'!$A$3:$B$703,2,FALSE)</f>
        <v>1153</v>
      </c>
      <c r="K518" s="3">
        <v>405</v>
      </c>
      <c r="L518" s="3">
        <f>VLOOKUP(B518,'Vta + Mov 80'!$A$3:$D$703,4,FALSE)</f>
        <v>263</v>
      </c>
      <c r="M518" s="7">
        <f>+AVERAGE(F518:K518)</f>
        <v>486.83333333333331</v>
      </c>
      <c r="N518" s="62">
        <f>+COUNTIF(F518:K518,"&gt;0")</f>
        <v>6</v>
      </c>
      <c r="O518" s="62" t="str">
        <f>+IF(N518&gt;=6,"A",IF(N518&gt;=5,"B",IF(N518&gt;=4,"C","F")))</f>
        <v>A</v>
      </c>
      <c r="P518" s="7">
        <v>0</v>
      </c>
      <c r="Q518" s="2">
        <v>0</v>
      </c>
      <c r="R518" s="2">
        <v>0</v>
      </c>
      <c r="S518" s="2">
        <v>2</v>
      </c>
      <c r="T518" s="2">
        <f>+IF(S518&gt;R518,S518,R518)</f>
        <v>2</v>
      </c>
      <c r="U518" s="2" t="e">
        <f>+((P518-T518)/#REF!)*30</f>
        <v>#REF!</v>
      </c>
      <c r="V518" s="2" t="e">
        <f>+((P518-T518+Q518)/#REF!)*30</f>
        <v>#REF!</v>
      </c>
      <c r="W518" s="2">
        <v>0</v>
      </c>
      <c r="X518" s="9"/>
      <c r="Y518" s="11">
        <f>+((P518-T518+Q518+X518)/M518)*30</f>
        <v>-0.12324546388223212</v>
      </c>
      <c r="Z518" s="5">
        <v>1</v>
      </c>
      <c r="AA518" s="46"/>
      <c r="AB518" s="74">
        <f>VLOOKUP(B518,[2]Hoja1!$A$2:$C$9041,3,FALSE)</f>
        <v>163.81</v>
      </c>
      <c r="AC518" s="76">
        <f>VLOOKUP(B518,'[3]listado de producto'!$A$7:$F$7046,6,FALSE)</f>
        <v>35</v>
      </c>
      <c r="AG518" s="58">
        <v>54.220001220703097</v>
      </c>
      <c r="AH518" s="48">
        <f>+P518*AG518</f>
        <v>0</v>
      </c>
      <c r="AI518" s="48" t="e">
        <f>+AG518*#REF!</f>
        <v>#REF!</v>
      </c>
      <c r="AK518" s="44" t="e">
        <f>+IF(OR(#REF!="A",#REF!="B",#REF!="C",O518="A",O518="B",O518="C"),_xlfn.CEILING.PRECISE(#REF!*0.5,Z518),"0")</f>
        <v>#REF!</v>
      </c>
      <c r="AL518" t="e">
        <f>+AK518*AG518</f>
        <v>#REF!</v>
      </c>
      <c r="AM518" s="51" t="e">
        <f>+IF(OR(#REF!="A",#REF!="B",#REF!="C",O518="A",O518="B",O518="C"),_xlfn.CEILING.PRECISE(#REF!*0.7,Z518),"0")</f>
        <v>#REF!</v>
      </c>
      <c r="AN518" s="48" t="e">
        <f>+AM518*AG518</f>
        <v>#REF!</v>
      </c>
      <c r="AO518" s="44" t="e">
        <f>+IF(OR(#REF!="A",#REF!="B",#REF!="C",O518="A",O518="B",O518="C"),_xlfn.CEILING.PRECISE(#REF!*1,Z518),"0")</f>
        <v>#REF!</v>
      </c>
      <c r="AP518" s="48" t="e">
        <f>+AO518*$AG518</f>
        <v>#REF!</v>
      </c>
      <c r="AQ518" s="48" t="e">
        <f>+IF(OR(#REF!="A",#REF!="B",#REF!="C",O518="A",O518="B",O518="C"),_xlfn.CEILING.PRECISE(#REF!*1.33,Z518),"0")</f>
        <v>#REF!</v>
      </c>
      <c r="AR518" s="48" t="e">
        <f>+AQ518*$AG518</f>
        <v>#REF!</v>
      </c>
      <c r="AS518" s="48" t="e">
        <f>+#REF!*AG518</f>
        <v>#REF!</v>
      </c>
      <c r="AU518" s="52" t="e">
        <f>+AT518*#REF!</f>
        <v>#REF!</v>
      </c>
      <c r="AV518" s="52">
        <f>+AT518*M518</f>
        <v>0</v>
      </c>
      <c r="AW518" t="b">
        <f>+P518&gt;=T518</f>
        <v>0</v>
      </c>
    </row>
    <row r="519" spans="1:52" ht="12.75" customHeight="1" x14ac:dyDescent="0.2">
      <c r="B519" s="79">
        <v>5255</v>
      </c>
      <c r="C519" s="1">
        <v>91690</v>
      </c>
      <c r="D519" s="32" t="s">
        <v>767</v>
      </c>
      <c r="E519" s="47" t="str">
        <f>VLOOKUP(B519,[1]Análisis!$B$3:$F$2141,5,FALSE)</f>
        <v>KC</v>
      </c>
      <c r="F519" s="3">
        <v>0</v>
      </c>
      <c r="G519" s="3">
        <v>1</v>
      </c>
      <c r="H519" s="3">
        <v>4</v>
      </c>
      <c r="I519" s="3">
        <v>15</v>
      </c>
      <c r="J519" s="3">
        <f>VLOOKUP(B519,'Vta + Mov 80'!$A$3:$B$703,2,FALSE)</f>
        <v>0</v>
      </c>
      <c r="K519" s="3">
        <v>2</v>
      </c>
      <c r="L519" s="3">
        <f>VLOOKUP(B519,'Vta + Mov 80'!$A$3:$D$703,4,FALSE)</f>
        <v>0</v>
      </c>
      <c r="M519" s="7">
        <f>+AVERAGE(F519:K519)</f>
        <v>3.6666666666666665</v>
      </c>
      <c r="N519" s="62">
        <f>+COUNTIF(F519:K519,"&gt;0")</f>
        <v>4</v>
      </c>
      <c r="O519" s="62" t="str">
        <f>+IF(N519&gt;=6,"A",IF(N519&gt;=5,"B",IF(N519&gt;=4,"C","F")))</f>
        <v>C</v>
      </c>
      <c r="P519" s="7">
        <v>0</v>
      </c>
      <c r="Q519" s="2">
        <v>0</v>
      </c>
      <c r="R519" s="2">
        <v>0</v>
      </c>
      <c r="S519" s="2">
        <v>0</v>
      </c>
      <c r="T519" s="2">
        <f>+IF(S519&gt;R519,S519,R519)</f>
        <v>0</v>
      </c>
      <c r="U519" s="2" t="e">
        <f>+((P519-T519)/#REF!)*30</f>
        <v>#REF!</v>
      </c>
      <c r="V519" s="2" t="e">
        <f>+((P519-T519+Q519)/#REF!)*30</f>
        <v>#REF!</v>
      </c>
      <c r="W519" s="2">
        <v>0</v>
      </c>
      <c r="X519" s="9"/>
      <c r="Y519" s="11">
        <f>+((P519-T519+Q519+X519)/M519)*30</f>
        <v>0</v>
      </c>
      <c r="Z519" s="5">
        <v>1</v>
      </c>
      <c r="AA519" s="46"/>
      <c r="AB519" s="74">
        <f>VLOOKUP(B519,[2]Hoja1!$A$2:$C$9041,3,FALSE)</f>
        <v>229.94</v>
      </c>
      <c r="AC519" s="76">
        <f>VLOOKUP(B519,'[3]listado de producto'!$A$7:$F$7046,6,FALSE)</f>
        <v>35</v>
      </c>
      <c r="AG519" s="58">
        <v>111.449996948242</v>
      </c>
      <c r="AH519" s="48">
        <f>+P519*AG519</f>
        <v>0</v>
      </c>
      <c r="AI519" s="48" t="e">
        <f>+AG519*#REF!</f>
        <v>#REF!</v>
      </c>
      <c r="AK519" s="44" t="e">
        <f>+IF(OR(#REF!="A",#REF!="B",#REF!="C",O519="A",O519="B",O519="C"),_xlfn.CEILING.PRECISE(#REF!*0.5,Z519),"0")</f>
        <v>#REF!</v>
      </c>
      <c r="AL519" t="e">
        <f>+AK519*AG519</f>
        <v>#REF!</v>
      </c>
      <c r="AM519" s="51" t="e">
        <f>+IF(OR(#REF!="A",#REF!="B",#REF!="C",O519="A",O519="B",O519="C"),_xlfn.CEILING.PRECISE(#REF!*0.7,Z519),"0")</f>
        <v>#REF!</v>
      </c>
      <c r="AN519" s="48" t="e">
        <f>+AM519*AG519</f>
        <v>#REF!</v>
      </c>
      <c r="AO519" s="44" t="e">
        <f>+IF(OR(#REF!="A",#REF!="B",#REF!="C",O519="A",O519="B",O519="C"),_xlfn.CEILING.PRECISE(#REF!*1,Z519),"0")</f>
        <v>#REF!</v>
      </c>
      <c r="AP519" s="48" t="e">
        <f>+AO519*$AG519</f>
        <v>#REF!</v>
      </c>
      <c r="AQ519" s="48" t="e">
        <f>+IF(OR(#REF!="A",#REF!="B",#REF!="C",O519="A",O519="B",O519="C"),_xlfn.CEILING.PRECISE(#REF!*1.33,Z519),"0")</f>
        <v>#REF!</v>
      </c>
      <c r="AR519" s="48" t="e">
        <f>+AQ519*$AG519</f>
        <v>#REF!</v>
      </c>
      <c r="AS519" s="48" t="e">
        <f>+#REF!*AG519</f>
        <v>#REF!</v>
      </c>
      <c r="AU519" s="52"/>
      <c r="AV519" s="52"/>
      <c r="AW519" t="b">
        <f>+P519&gt;=T519</f>
        <v>1</v>
      </c>
    </row>
    <row r="520" spans="1:52" ht="12.75" customHeight="1" x14ac:dyDescent="0.2">
      <c r="B520" s="79">
        <v>5252</v>
      </c>
      <c r="C520" s="1">
        <v>91662</v>
      </c>
      <c r="D520" s="32" t="s">
        <v>707</v>
      </c>
      <c r="E520" s="47" t="str">
        <f>VLOOKUP(B520,[1]Análisis!$B$3:$F$2141,5,FALSE)</f>
        <v>KC</v>
      </c>
      <c r="F520" s="3">
        <v>8</v>
      </c>
      <c r="G520" s="3">
        <v>7</v>
      </c>
      <c r="H520" s="3">
        <v>7</v>
      </c>
      <c r="I520" s="3">
        <v>0</v>
      </c>
      <c r="J520" s="3">
        <f>VLOOKUP(B520,'Vta + Mov 80'!$A$3:$B$703,2,FALSE)</f>
        <v>4</v>
      </c>
      <c r="K520" s="3">
        <v>7</v>
      </c>
      <c r="L520" s="3">
        <f>VLOOKUP(B520,'Vta + Mov 80'!$A$3:$D$703,4,FALSE)</f>
        <v>8</v>
      </c>
      <c r="M520" s="7">
        <f>+AVERAGE(F520:K520)</f>
        <v>5.5</v>
      </c>
      <c r="N520" s="62">
        <f>+COUNTIF(F520:K520,"&gt;0")</f>
        <v>5</v>
      </c>
      <c r="O520" s="62" t="str">
        <f>+IF(N520&gt;=6,"A",IF(N520&gt;=5,"B",IF(N520&gt;=4,"C","F")))</f>
        <v>B</v>
      </c>
      <c r="P520" s="7">
        <v>0</v>
      </c>
      <c r="Q520" s="2">
        <v>0</v>
      </c>
      <c r="R520" s="2">
        <v>-5</v>
      </c>
      <c r="S520" s="2">
        <v>0</v>
      </c>
      <c r="T520" s="2">
        <f>+IF(S520&gt;R520,S520,R520)</f>
        <v>0</v>
      </c>
      <c r="U520" s="2" t="e">
        <f>+((P520-T520)/#REF!)*30</f>
        <v>#REF!</v>
      </c>
      <c r="V520" s="2" t="e">
        <f>+((P520-T520+Q520)/#REF!)*30</f>
        <v>#REF!</v>
      </c>
      <c r="W520" s="2">
        <v>0</v>
      </c>
      <c r="X520" s="9"/>
      <c r="Y520" s="11">
        <f>+((P520-T520+Q520+X520)/M520)*30</f>
        <v>0</v>
      </c>
      <c r="Z520" s="5">
        <v>1</v>
      </c>
      <c r="AA520" s="46"/>
      <c r="AB520" s="74">
        <f>VLOOKUP(B520,[2]Hoja1!$A$2:$C$9041,3,FALSE)</f>
        <v>183.17</v>
      </c>
      <c r="AC520" s="76">
        <f>VLOOKUP(B520,'[3]listado de producto'!$A$7:$F$7046,6,FALSE)</f>
        <v>35</v>
      </c>
      <c r="AG520" s="58">
        <v>125.199996948242</v>
      </c>
      <c r="AH520" s="48">
        <f>+P520*AG520</f>
        <v>0</v>
      </c>
      <c r="AI520" s="48" t="e">
        <f>+AG520*#REF!</f>
        <v>#REF!</v>
      </c>
      <c r="AK520" s="44" t="e">
        <f>+IF(OR(#REF!="A",#REF!="B",#REF!="C",O520="A",O520="B",O520="C"),_xlfn.CEILING.PRECISE(#REF!*0.5,Z520),"0")</f>
        <v>#REF!</v>
      </c>
      <c r="AL520" t="e">
        <f>+AK520*AG520</f>
        <v>#REF!</v>
      </c>
      <c r="AM520" s="51" t="e">
        <f>+IF(OR(#REF!="A",#REF!="B",#REF!="C",O520="A",O520="B",O520="C"),_xlfn.CEILING.PRECISE(#REF!*0.7,Z520),"0")</f>
        <v>#REF!</v>
      </c>
      <c r="AN520" s="48" t="e">
        <f>+AM520*AG520</f>
        <v>#REF!</v>
      </c>
      <c r="AO520" s="44" t="e">
        <f>+IF(OR(#REF!="A",#REF!="B",#REF!="C",O520="A",O520="B",O520="C"),_xlfn.CEILING.PRECISE(#REF!*1,Z520),"0")</f>
        <v>#REF!</v>
      </c>
      <c r="AP520" s="48" t="e">
        <f>+AO520*$AG520</f>
        <v>#REF!</v>
      </c>
      <c r="AQ520" s="48" t="e">
        <f>+IF(OR(#REF!="A",#REF!="B",#REF!="C",O520="A",O520="B",O520="C"),_xlfn.CEILING.PRECISE(#REF!*1.33,Z520),"0")</f>
        <v>#REF!</v>
      </c>
      <c r="AR520" s="48" t="e">
        <f>+AQ520*$AG520</f>
        <v>#REF!</v>
      </c>
      <c r="AS520" s="48" t="e">
        <f>+#REF!*AG520</f>
        <v>#REF!</v>
      </c>
      <c r="AU520" s="52"/>
      <c r="AV520" s="52"/>
      <c r="AW520" t="b">
        <f>+P520&gt;=T520</f>
        <v>1</v>
      </c>
    </row>
    <row r="521" spans="1:52" ht="12.75" customHeight="1" x14ac:dyDescent="0.2">
      <c r="B521" s="79">
        <v>5513</v>
      </c>
      <c r="C521" s="1">
        <f>VLOOKUP(B521,[1]Análisis!$B$3:$C$2141,2,FALSE)</f>
        <v>700174</v>
      </c>
      <c r="D521" s="32" t="s">
        <v>724</v>
      </c>
      <c r="E521" s="47" t="str">
        <f>VLOOKUP(B521,[1]Análisis!$B$3:$F$2141,5,FALSE)</f>
        <v>SCA</v>
      </c>
      <c r="F521" s="3">
        <v>0</v>
      </c>
      <c r="G521" s="3">
        <v>929</v>
      </c>
      <c r="H521" s="3">
        <v>35</v>
      </c>
      <c r="I521" s="3">
        <v>150</v>
      </c>
      <c r="J521" s="3">
        <f>VLOOKUP(B521,'Vta + Mov 80'!$A$3:$B$703,2,FALSE)</f>
        <v>1387</v>
      </c>
      <c r="K521" s="3">
        <v>300</v>
      </c>
      <c r="L521" s="3">
        <f>VLOOKUP(B521,'Vta + Mov 80'!$A$3:$D$703,4,FALSE)</f>
        <v>300</v>
      </c>
      <c r="M521" s="7">
        <f>+AVERAGE(F521:K521)</f>
        <v>466.83333333333331</v>
      </c>
      <c r="N521" s="62">
        <f>+COUNTIF(F521:K521,"&gt;0")</f>
        <v>5</v>
      </c>
      <c r="O521" s="62" t="str">
        <f>+IF(N521&gt;=6,"A",IF(N521&gt;=5,"B",IF(N521&gt;=4,"C","F")))</f>
        <v>B</v>
      </c>
      <c r="P521" s="7">
        <v>253</v>
      </c>
      <c r="Q521" s="2">
        <v>0</v>
      </c>
      <c r="R521" s="2">
        <v>0</v>
      </c>
      <c r="S521" s="2">
        <v>0</v>
      </c>
      <c r="T521" s="2">
        <f>+IF(S521&gt;R521,S521,R521)</f>
        <v>0</v>
      </c>
      <c r="U521" s="2" t="e">
        <f>+((P521-T521)/#REF!)*30</f>
        <v>#REF!</v>
      </c>
      <c r="V521" s="2" t="e">
        <f>+((P521-T521+Q521)/#REF!)*30</f>
        <v>#REF!</v>
      </c>
      <c r="W521" s="2">
        <v>0</v>
      </c>
      <c r="X521" s="9"/>
      <c r="Y521" s="11">
        <f>+((P521-T521+Q521+X521)/M521)*30</f>
        <v>16.258479114601926</v>
      </c>
      <c r="Z521" s="5">
        <v>1</v>
      </c>
      <c r="AA521" s="46"/>
      <c r="AB521" s="74">
        <f>VLOOKUP(B521,[2]Hoja1!$A$2:$C$9041,3,FALSE)</f>
        <v>229.44</v>
      </c>
      <c r="AC521" s="76">
        <f>VLOOKUP(B521,'[3]listado de producto'!$A$7:$F$7046,6,FALSE)</f>
        <v>21</v>
      </c>
      <c r="AG521" s="58">
        <v>736.81</v>
      </c>
      <c r="AH521" s="48">
        <f>+P521*AG521</f>
        <v>186412.93</v>
      </c>
      <c r="AI521" s="48" t="e">
        <f>+AG521*#REF!</f>
        <v>#REF!</v>
      </c>
      <c r="AK521" s="44" t="e">
        <f>+IF(OR(#REF!="A",#REF!="B",#REF!="C",O521="A",O521="B",O521="C"),_xlfn.CEILING.PRECISE(#REF!*0.5,Z521),"0")</f>
        <v>#REF!</v>
      </c>
      <c r="AL521" t="e">
        <f>+AK521*AG521</f>
        <v>#REF!</v>
      </c>
      <c r="AM521" s="51" t="e">
        <f>+IF(OR(#REF!="A",#REF!="B",#REF!="C",O521="A",O521="B",O521="C"),_xlfn.CEILING.PRECISE(#REF!*0.7,Z521),"0")</f>
        <v>#REF!</v>
      </c>
      <c r="AN521" s="48" t="e">
        <f>+AM521*AG521</f>
        <v>#REF!</v>
      </c>
      <c r="AO521" s="44" t="e">
        <f>+IF(OR(#REF!="A",#REF!="B",#REF!="C",O521="A",O521="B",O521="C"),_xlfn.CEILING.PRECISE(#REF!*1,Z521),"0")</f>
        <v>#REF!</v>
      </c>
      <c r="AP521" s="48" t="e">
        <f>+AO521*$AG521</f>
        <v>#REF!</v>
      </c>
      <c r="AQ521" s="48" t="e">
        <f>+IF(OR(#REF!="A",#REF!="B",#REF!="C",O521="A",O521="B",O521="C"),_xlfn.CEILING.PRECISE(#REF!*1.33,Z521),"0")</f>
        <v>#REF!</v>
      </c>
      <c r="AR521" s="48" t="e">
        <f>+AQ521*$AG521</f>
        <v>#REF!</v>
      </c>
      <c r="AS521" s="48" t="e">
        <f>+#REF!*AG521</f>
        <v>#REF!</v>
      </c>
      <c r="AU521" s="52"/>
      <c r="AV521" s="52"/>
      <c r="AW521" t="b">
        <f>+P521&gt;=T521</f>
        <v>1</v>
      </c>
    </row>
    <row r="522" spans="1:52" ht="12.75" customHeight="1" x14ac:dyDescent="0.2">
      <c r="A522" s="53" t="s">
        <v>672</v>
      </c>
      <c r="B522" s="79">
        <v>110613</v>
      </c>
      <c r="C522" s="1"/>
      <c r="D522" s="32" t="s">
        <v>537</v>
      </c>
      <c r="E522" s="47" t="str">
        <f>VLOOKUP(B522,[1]Análisis!$B$3:$F$2141,5,FALSE)</f>
        <v>Local</v>
      </c>
      <c r="F522" s="3">
        <v>0</v>
      </c>
      <c r="G522" s="3">
        <v>0</v>
      </c>
      <c r="H522" s="3">
        <v>0</v>
      </c>
      <c r="I522" s="3">
        <v>0</v>
      </c>
      <c r="J522" s="3">
        <f>VLOOKUP(B522,'Vta + Mov 80'!$A$3:$B$703,2,FALSE)</f>
        <v>0</v>
      </c>
      <c r="K522" s="3">
        <v>0</v>
      </c>
      <c r="L522" s="3">
        <f>VLOOKUP(B522,'Vta + Mov 80'!$A$3:$D$703,4,FALSE)</f>
        <v>0</v>
      </c>
      <c r="M522" s="7">
        <f>+AVERAGE(F522:K522)</f>
        <v>0</v>
      </c>
      <c r="N522" s="62">
        <f>+COUNTIF(F522:K522,"&gt;0")</f>
        <v>0</v>
      </c>
      <c r="O522" s="62" t="str">
        <f>+IF(N522&gt;=6,"A",IF(N522&gt;=5,"B",IF(N522&gt;=4,"C","F")))</f>
        <v>F</v>
      </c>
      <c r="P522" s="7">
        <v>0</v>
      </c>
      <c r="Q522" s="2">
        <v>0</v>
      </c>
      <c r="R522" s="2">
        <v>0</v>
      </c>
      <c r="S522" s="2">
        <v>0</v>
      </c>
      <c r="T522" s="2">
        <f>+IF(S522&gt;R522,S522,R522)</f>
        <v>0</v>
      </c>
      <c r="U522" s="2" t="e">
        <f>+((P522-T522)/#REF!)*30</f>
        <v>#REF!</v>
      </c>
      <c r="V522" s="2" t="e">
        <f>+((P522-T522+Q522)/#REF!)*30</f>
        <v>#REF!</v>
      </c>
      <c r="W522" s="2">
        <v>0</v>
      </c>
      <c r="X522" s="9"/>
      <c r="Y522" s="11" t="e">
        <f>+((P522-T522+Q522+X522)/M522)*30</f>
        <v>#DIV/0!</v>
      </c>
      <c r="Z522" s="5" t="e">
        <v>#N/A</v>
      </c>
      <c r="AA522" s="46"/>
      <c r="AB522" s="74">
        <f>VLOOKUP(B522,[2]Hoja1!$A$2:$C$9041,3,FALSE)</f>
        <v>27</v>
      </c>
      <c r="AC522" s="76" t="e">
        <f>VLOOKUP(B522,'[3]listado de producto'!$A$7:$F$7046,6,FALSE)</f>
        <v>#N/A</v>
      </c>
      <c r="AG522" s="58">
        <v>682.65</v>
      </c>
      <c r="AH522" s="48">
        <f>+P522*AG522</f>
        <v>0</v>
      </c>
      <c r="AI522" s="48" t="e">
        <f>+AG522*#REF!</f>
        <v>#REF!</v>
      </c>
      <c r="AK522" s="44" t="e">
        <f>+IF(OR(#REF!="A",#REF!="B",#REF!="C",O522="A",O522="B",O522="C"),_xlfn.CEILING.PRECISE(#REF!*0.5,Z522),"0")</f>
        <v>#REF!</v>
      </c>
      <c r="AL522" t="e">
        <f>+AK522*AG522</f>
        <v>#REF!</v>
      </c>
      <c r="AM522" s="51" t="e">
        <f>+IF(OR(#REF!="A",#REF!="B",#REF!="C",O522="A",O522="B",O522="C"),_xlfn.CEILING.PRECISE(#REF!*0.7,Z522),"0")</f>
        <v>#REF!</v>
      </c>
      <c r="AN522" s="48" t="e">
        <f>+AM522*AG522</f>
        <v>#REF!</v>
      </c>
      <c r="AO522" s="44" t="e">
        <f>+IF(OR(#REF!="A",#REF!="B",#REF!="C",O522="A",O522="B",O522="C"),_xlfn.CEILING.PRECISE(#REF!*1,Z522),"0")</f>
        <v>#REF!</v>
      </c>
      <c r="AP522" s="48" t="e">
        <f>+AO522*$AG522</f>
        <v>#REF!</v>
      </c>
      <c r="AQ522" s="48" t="e">
        <f>+IF(OR(#REF!="A",#REF!="B",#REF!="C",O522="A",O522="B",O522="C"),_xlfn.CEILING.PRECISE(#REF!*1.33,Z522),"0")</f>
        <v>#REF!</v>
      </c>
      <c r="AR522" s="48" t="e">
        <f>+AQ522*$AG522</f>
        <v>#REF!</v>
      </c>
      <c r="AS522" s="48" t="e">
        <f>+#REF!*AG522</f>
        <v>#REF!</v>
      </c>
      <c r="AU522" s="52" t="e">
        <f>+AT522*#REF!</f>
        <v>#REF!</v>
      </c>
      <c r="AV522" s="52">
        <f>+AT522*M522</f>
        <v>0</v>
      </c>
      <c r="AW522" t="b">
        <f>+P522&gt;=T522</f>
        <v>1</v>
      </c>
      <c r="AZ522" s="49"/>
    </row>
    <row r="523" spans="1:52" ht="12.75" customHeight="1" x14ac:dyDescent="0.2">
      <c r="B523" s="79">
        <v>5450</v>
      </c>
      <c r="C523" s="1">
        <f>VLOOKUP(B523,[1]Análisis!$B$3:$C$2141,2,FALSE)</f>
        <v>94205</v>
      </c>
      <c r="D523" s="32" t="s">
        <v>651</v>
      </c>
      <c r="E523" s="47" t="str">
        <f>VLOOKUP(B523,[1]Análisis!$B$3:$F$2141,5,FALSE)</f>
        <v>KC</v>
      </c>
      <c r="F523" s="3">
        <v>4</v>
      </c>
      <c r="G523" s="3">
        <v>30</v>
      </c>
      <c r="H523" s="3">
        <v>0</v>
      </c>
      <c r="I523" s="3">
        <v>22</v>
      </c>
      <c r="J523" s="3">
        <f>VLOOKUP(B523,'Vta + Mov 80'!$A$3:$B$703,2,FALSE)</f>
        <v>0</v>
      </c>
      <c r="K523" s="3">
        <v>16</v>
      </c>
      <c r="L523" s="3">
        <f>VLOOKUP(B523,'Vta + Mov 80'!$A$3:$D$703,4,FALSE)</f>
        <v>0</v>
      </c>
      <c r="M523" s="7">
        <f>+AVERAGE(F523:K523)</f>
        <v>12</v>
      </c>
      <c r="N523" s="62">
        <f>+COUNTIF(F523:K523,"&gt;0")</f>
        <v>4</v>
      </c>
      <c r="O523" s="62" t="str">
        <f>+IF(N523&gt;=6,"A",IF(N523&gt;=5,"B",IF(N523&gt;=4,"C","F")))</f>
        <v>C</v>
      </c>
      <c r="P523" s="7">
        <v>52</v>
      </c>
      <c r="Q523" s="2">
        <v>10</v>
      </c>
      <c r="R523" s="2">
        <v>0</v>
      </c>
      <c r="S523" s="2">
        <v>0</v>
      </c>
      <c r="T523" s="2">
        <f>+IF(S523&gt;R523,S523,R523)</f>
        <v>0</v>
      </c>
      <c r="U523" s="2" t="e">
        <f>+((P523-T523)/#REF!)*30</f>
        <v>#REF!</v>
      </c>
      <c r="V523" s="2" t="e">
        <f>+((P523-T523+Q523)/#REF!)*30</f>
        <v>#REF!</v>
      </c>
      <c r="W523" s="2">
        <v>0</v>
      </c>
      <c r="X523" s="9"/>
      <c r="Y523" s="11">
        <f>+((P523-T523+Q523+X523)/M523)*30</f>
        <v>155</v>
      </c>
      <c r="Z523" s="5">
        <v>1</v>
      </c>
      <c r="AA523" s="46"/>
      <c r="AB523" s="74">
        <f>VLOOKUP(B523,[2]Hoja1!$A$2:$C$9041,3,FALSE)</f>
        <v>200.88</v>
      </c>
      <c r="AC523" s="76">
        <f>VLOOKUP(B523,'[3]listado de producto'!$A$7:$F$7046,6,FALSE)</f>
        <v>35</v>
      </c>
      <c r="AG523" s="58">
        <v>334.45999145507801</v>
      </c>
      <c r="AH523" s="48">
        <f>+P523*AG523</f>
        <v>17391.919555664055</v>
      </c>
      <c r="AI523" s="48" t="e">
        <f>+AG523*#REF!</f>
        <v>#REF!</v>
      </c>
      <c r="AK523" s="44" t="e">
        <f>+IF(OR(#REF!="A",#REF!="B",#REF!="C",O523="A",O523="B",O523="C"),_xlfn.CEILING.PRECISE(#REF!*0.5,Z523),"0")</f>
        <v>#REF!</v>
      </c>
      <c r="AL523" t="e">
        <f>+AK523*AG523</f>
        <v>#REF!</v>
      </c>
      <c r="AM523" s="51" t="e">
        <f>+IF(OR(#REF!="A",#REF!="B",#REF!="C",O523="A",O523="B",O523="C"),_xlfn.CEILING.PRECISE(#REF!*0.7,Z523),"0")</f>
        <v>#REF!</v>
      </c>
      <c r="AN523" s="48" t="e">
        <f>+AM523*AG523</f>
        <v>#REF!</v>
      </c>
      <c r="AO523" s="44" t="e">
        <f>+IF(OR(#REF!="A",#REF!="B",#REF!="C",O523="A",O523="B",O523="C"),_xlfn.CEILING.PRECISE(#REF!*1,Z523),"0")</f>
        <v>#REF!</v>
      </c>
      <c r="AP523" s="48" t="e">
        <f>+AO523*$AG523</f>
        <v>#REF!</v>
      </c>
      <c r="AQ523" s="48" t="e">
        <f>+IF(OR(#REF!="A",#REF!="B",#REF!="C",O523="A",O523="B",O523="C"),_xlfn.CEILING.PRECISE(#REF!*1.33,Z523),"0")</f>
        <v>#REF!</v>
      </c>
      <c r="AR523" s="48" t="e">
        <f>+AQ523*$AG523</f>
        <v>#REF!</v>
      </c>
      <c r="AS523" s="48" t="e">
        <f>+#REF!*AG523</f>
        <v>#REF!</v>
      </c>
      <c r="AU523" s="52" t="e">
        <f>+AT523*#REF!</f>
        <v>#REF!</v>
      </c>
      <c r="AV523" s="52">
        <f>+AT523*M523</f>
        <v>0</v>
      </c>
      <c r="AW523" t="b">
        <f>+P523&gt;=T523</f>
        <v>1</v>
      </c>
    </row>
    <row r="524" spans="1:52" ht="12.75" customHeight="1" x14ac:dyDescent="0.2">
      <c r="B524" s="79">
        <v>6492</v>
      </c>
      <c r="C524" s="1"/>
      <c r="D524" s="32" t="s">
        <v>308</v>
      </c>
      <c r="E524" s="47" t="str">
        <f>VLOOKUP(B524,[1]Análisis!$B$3:$F$2141,5,FALSE)</f>
        <v>Key</v>
      </c>
      <c r="F524" s="3">
        <v>11</v>
      </c>
      <c r="G524" s="3">
        <v>8</v>
      </c>
      <c r="H524" s="3">
        <v>9</v>
      </c>
      <c r="I524" s="3">
        <v>5</v>
      </c>
      <c r="J524" s="3">
        <f>VLOOKUP(B524,'Vta + Mov 80'!$A$3:$B$703,2,FALSE)</f>
        <v>24</v>
      </c>
      <c r="K524" s="3">
        <v>12</v>
      </c>
      <c r="L524" s="3">
        <f>VLOOKUP(B524,'Vta + Mov 80'!$A$3:$D$703,4,FALSE)</f>
        <v>0</v>
      </c>
      <c r="M524" s="7">
        <f>+AVERAGE(F524:K524)</f>
        <v>11.5</v>
      </c>
      <c r="N524" s="62">
        <f>+COUNTIF(F524:K524,"&gt;0")</f>
        <v>6</v>
      </c>
      <c r="O524" s="62" t="str">
        <f>+IF(N524&gt;=6,"A",IF(N524&gt;=5,"B",IF(N524&gt;=4,"C","F")))</f>
        <v>A</v>
      </c>
      <c r="P524" s="7">
        <v>11</v>
      </c>
      <c r="Q524" s="2">
        <v>0</v>
      </c>
      <c r="R524" s="2">
        <v>0</v>
      </c>
      <c r="S524" s="2">
        <v>0</v>
      </c>
      <c r="T524" s="2">
        <f>+IF(S524&gt;R524,S524,R524)</f>
        <v>0</v>
      </c>
      <c r="U524" s="2" t="e">
        <f>+((P524-T524)/#REF!)*30</f>
        <v>#REF!</v>
      </c>
      <c r="V524" s="2" t="e">
        <f>+((P524-T524+Q524)/#REF!)*30</f>
        <v>#REF!</v>
      </c>
      <c r="W524" s="2">
        <v>0</v>
      </c>
      <c r="X524" s="9"/>
      <c r="Y524" s="11">
        <f>+((P524-T524+Q524+X524)/M524)*30</f>
        <v>28.695652173913043</v>
      </c>
      <c r="Z524" s="5">
        <v>12</v>
      </c>
      <c r="AA524" s="46"/>
      <c r="AB524" s="74">
        <f>VLOOKUP(B524,[2]Hoja1!$A$2:$C$9041,3,FALSE)</f>
        <v>90.47</v>
      </c>
      <c r="AC524" s="76">
        <f>VLOOKUP(B524,'[3]listado de producto'!$A$7:$F$7046,6,FALSE)</f>
        <v>8</v>
      </c>
      <c r="AG524" s="58">
        <v>15.800000190734901</v>
      </c>
      <c r="AH524" s="48">
        <f>+P524*AG524</f>
        <v>173.80000209808389</v>
      </c>
      <c r="AI524" s="48" t="e">
        <f>+AG524*#REF!</f>
        <v>#REF!</v>
      </c>
      <c r="AK524" s="44" t="e">
        <f>+IF(OR(#REF!="A",#REF!="B",#REF!="C",O524="A",O524="B",O524="C"),_xlfn.CEILING.PRECISE(#REF!*0.5,Z524),"0")</f>
        <v>#REF!</v>
      </c>
      <c r="AL524" t="e">
        <f>+AK524*AG524</f>
        <v>#REF!</v>
      </c>
      <c r="AM524" s="51" t="e">
        <f>+IF(OR(#REF!="A",#REF!="B",#REF!="C",O524="A",O524="B",O524="C"),_xlfn.CEILING.PRECISE(#REF!*0.7,Z524),"0")</f>
        <v>#REF!</v>
      </c>
      <c r="AN524" s="48" t="e">
        <f>+AM524*AG524</f>
        <v>#REF!</v>
      </c>
      <c r="AO524" s="44" t="e">
        <f>+IF(OR(#REF!="A",#REF!="B",#REF!="C",O524="A",O524="B",O524="C"),_xlfn.CEILING.PRECISE(#REF!*1,Z524),"0")</f>
        <v>#REF!</v>
      </c>
      <c r="AP524" s="48" t="e">
        <f>+AO524*$AG524</f>
        <v>#REF!</v>
      </c>
      <c r="AQ524" s="48" t="e">
        <f>+IF(OR(#REF!="A",#REF!="B",#REF!="C",O524="A",O524="B",O524="C"),_xlfn.CEILING.PRECISE(#REF!*1.33,Z524),"0")</f>
        <v>#REF!</v>
      </c>
      <c r="AR524" s="48" t="e">
        <f>+AQ524*$AG524</f>
        <v>#REF!</v>
      </c>
      <c r="AS524" s="48" t="e">
        <f>+#REF!*AG524</f>
        <v>#REF!</v>
      </c>
      <c r="AU524" s="52" t="e">
        <f>+AT524*#REF!</f>
        <v>#REF!</v>
      </c>
      <c r="AV524" s="52">
        <f>+AT524*M524</f>
        <v>0</v>
      </c>
      <c r="AW524" t="b">
        <f>+P524&gt;=T524</f>
        <v>1</v>
      </c>
    </row>
    <row r="525" spans="1:52" ht="12.75" customHeight="1" x14ac:dyDescent="0.2">
      <c r="B525" s="79">
        <v>148</v>
      </c>
      <c r="C525" s="1"/>
      <c r="D525" s="32" t="s">
        <v>15</v>
      </c>
      <c r="E525" s="47" t="str">
        <f>VLOOKUP(B525,[1]Análisis!$B$3:$F$2141,5,FALSE)</f>
        <v>Key</v>
      </c>
      <c r="F525" s="3">
        <v>0</v>
      </c>
      <c r="G525" s="3">
        <v>3</v>
      </c>
      <c r="H525" s="3">
        <v>0</v>
      </c>
      <c r="I525" s="3">
        <v>52</v>
      </c>
      <c r="J525" s="3">
        <f>VLOOKUP(B525,'Vta + Mov 80'!$A$3:$B$703,2,FALSE)</f>
        <v>18</v>
      </c>
      <c r="K525" s="3">
        <v>10</v>
      </c>
      <c r="L525" s="3">
        <f>VLOOKUP(B525,'Vta + Mov 80'!$A$3:$D$703,4,FALSE)</f>
        <v>-6</v>
      </c>
      <c r="M525" s="7">
        <f>+AVERAGE(F525:K525)</f>
        <v>13.833333333333334</v>
      </c>
      <c r="N525" s="62">
        <f>+COUNTIF(F525:K525,"&gt;0")</f>
        <v>4</v>
      </c>
      <c r="O525" s="62" t="str">
        <f>+IF(N525&gt;=6,"A",IF(N525&gt;=5,"B",IF(N525&gt;=4,"C","F")))</f>
        <v>C</v>
      </c>
      <c r="P525" s="7">
        <v>50</v>
      </c>
      <c r="Q525" s="2">
        <v>0</v>
      </c>
      <c r="R525" s="2">
        <v>4</v>
      </c>
      <c r="S525" s="2">
        <v>4</v>
      </c>
      <c r="T525" s="2">
        <f>+IF(S525&gt;R525,S525,R525)</f>
        <v>4</v>
      </c>
      <c r="U525" s="2" t="e">
        <f>+((P525-T525)/#REF!)*30</f>
        <v>#REF!</v>
      </c>
      <c r="V525" s="2" t="e">
        <f>+((P525-T525+Q525)/#REF!)*30</f>
        <v>#REF!</v>
      </c>
      <c r="W525" s="2">
        <v>0</v>
      </c>
      <c r="X525" s="9"/>
      <c r="Y525" s="11">
        <f>+((P525-T525+Q525+X525)/M525)*30</f>
        <v>99.759036144578317</v>
      </c>
      <c r="Z525" s="5">
        <v>4</v>
      </c>
      <c r="AA525" s="46"/>
      <c r="AB525" s="74">
        <f>VLOOKUP(B525,[2]Hoja1!$A$2:$C$9041,3,FALSE)</f>
        <v>55.84</v>
      </c>
      <c r="AC525" s="76">
        <f>VLOOKUP(B525,'[3]listado de producto'!$A$7:$F$7046,6,FALSE)</f>
        <v>8</v>
      </c>
      <c r="AG525" s="58">
        <v>1344.92004394531</v>
      </c>
      <c r="AH525" s="48">
        <f>+P525*AG525</f>
        <v>67246.002197265494</v>
      </c>
      <c r="AI525" s="48" t="e">
        <f>+AG525*#REF!</f>
        <v>#REF!</v>
      </c>
      <c r="AK525" s="44" t="e">
        <f>+IF(OR(#REF!="A",#REF!="B",#REF!="C",O525="A",O525="B",O525="C"),_xlfn.CEILING.PRECISE(#REF!*0.5,Z525),"0")</f>
        <v>#REF!</v>
      </c>
      <c r="AL525" t="e">
        <f>+AK525*AG525</f>
        <v>#REF!</v>
      </c>
      <c r="AM525" s="51" t="e">
        <f>+IF(OR(#REF!="A",#REF!="B",#REF!="C",O525="A",O525="B",O525="C"),_xlfn.CEILING.PRECISE(#REF!*0.7,Z525),"0")</f>
        <v>#REF!</v>
      </c>
      <c r="AN525" s="48" t="e">
        <f>+AM525*AG525</f>
        <v>#REF!</v>
      </c>
      <c r="AO525" s="44" t="e">
        <f>+IF(OR(#REF!="A",#REF!="B",#REF!="C",O525="A",O525="B",O525="C"),_xlfn.CEILING.PRECISE(#REF!*1,Z525),"0")</f>
        <v>#REF!</v>
      </c>
      <c r="AP525" s="48" t="e">
        <f>+AO525*$AG525</f>
        <v>#REF!</v>
      </c>
      <c r="AQ525" s="48" t="e">
        <f>+IF(OR(#REF!="A",#REF!="B",#REF!="C",O525="A",O525="B",O525="C"),_xlfn.CEILING.PRECISE(#REF!*1.33,Z525),"0")</f>
        <v>#REF!</v>
      </c>
      <c r="AR525" s="48" t="e">
        <f>+AQ525*$AG525</f>
        <v>#REF!</v>
      </c>
      <c r="AS525" s="48" t="e">
        <f>+#REF!*AG525</f>
        <v>#REF!</v>
      </c>
      <c r="AU525" s="52" t="e">
        <f>+AT525*#REF!</f>
        <v>#REF!</v>
      </c>
      <c r="AV525" s="52">
        <f>+AT525*M525</f>
        <v>0</v>
      </c>
      <c r="AW525" t="b">
        <f>+P525&gt;=T525</f>
        <v>1</v>
      </c>
    </row>
    <row r="526" spans="1:52" ht="12.75" customHeight="1" x14ac:dyDescent="0.2">
      <c r="B526" s="79">
        <v>1679</v>
      </c>
      <c r="C526" s="1"/>
      <c r="D526" s="32" t="s">
        <v>109</v>
      </c>
      <c r="E526" s="47" t="str">
        <f>VLOOKUP(B526,[1]Análisis!$B$3:$F$2141,5,FALSE)</f>
        <v>Key</v>
      </c>
      <c r="F526" s="3">
        <v>1</v>
      </c>
      <c r="G526" s="3">
        <v>2</v>
      </c>
      <c r="H526" s="3">
        <v>2</v>
      </c>
      <c r="I526" s="3">
        <v>0</v>
      </c>
      <c r="J526" s="3">
        <f>VLOOKUP(B526,'Vta + Mov 80'!$A$3:$B$703,2,FALSE)</f>
        <v>2</v>
      </c>
      <c r="K526" s="3">
        <v>0</v>
      </c>
      <c r="L526" s="3">
        <f>VLOOKUP(B526,'Vta + Mov 80'!$A$3:$D$703,4,FALSE)</f>
        <v>0</v>
      </c>
      <c r="M526" s="7">
        <f>+AVERAGE(F526:K526)</f>
        <v>1.1666666666666667</v>
      </c>
      <c r="N526" s="62">
        <f>+COUNTIF(F526:K526,"&gt;0")</f>
        <v>4</v>
      </c>
      <c r="O526" s="62" t="str">
        <f>+IF(N526&gt;=6,"A",IF(N526&gt;=5,"B",IF(N526&gt;=4,"C","F")))</f>
        <v>C</v>
      </c>
      <c r="P526" s="7">
        <v>4</v>
      </c>
      <c r="Q526" s="2">
        <v>0</v>
      </c>
      <c r="R526" s="2">
        <v>0</v>
      </c>
      <c r="S526" s="2">
        <v>0</v>
      </c>
      <c r="T526" s="2">
        <f>+IF(S526&gt;R526,S526,R526)</f>
        <v>0</v>
      </c>
      <c r="U526" s="2" t="e">
        <f>+((P526-T526)/#REF!)*30</f>
        <v>#REF!</v>
      </c>
      <c r="V526" s="2" t="e">
        <f>+((P526-T526+Q526)/#REF!)*30</f>
        <v>#REF!</v>
      </c>
      <c r="W526" s="2">
        <v>0</v>
      </c>
      <c r="X526" s="9"/>
      <c r="Y526" s="11">
        <f>+((P526-T526+Q526+X526)/M526)*30</f>
        <v>102.85714285714285</v>
      </c>
      <c r="Z526" s="5">
        <v>1</v>
      </c>
      <c r="AA526" s="46"/>
      <c r="AB526" s="74">
        <f>VLOOKUP(B526,[2]Hoja1!$A$2:$C$9041,3,FALSE)</f>
        <v>966.01</v>
      </c>
      <c r="AC526" s="76">
        <f>VLOOKUP(B526,'[3]listado de producto'!$A$7:$F$7046,6,FALSE)</f>
        <v>8</v>
      </c>
      <c r="AG526" s="58">
        <v>40.450000000000003</v>
      </c>
      <c r="AH526" s="48">
        <f>+P526*AG526</f>
        <v>161.80000000000001</v>
      </c>
      <c r="AI526" s="48" t="e">
        <f>+AG526*#REF!</f>
        <v>#REF!</v>
      </c>
      <c r="AK526" s="44" t="e">
        <f>+IF(OR(#REF!="A",#REF!="B",#REF!="C",O526="A",O526="B",O526="C"),_xlfn.CEILING.PRECISE(#REF!*0.5,Z526),"0")</f>
        <v>#REF!</v>
      </c>
      <c r="AL526" t="e">
        <f>+AK526*AG526</f>
        <v>#REF!</v>
      </c>
      <c r="AM526" s="51" t="e">
        <f>+IF(OR(#REF!="A",#REF!="B",#REF!="C",O526="A",O526="B",O526="C"),_xlfn.CEILING.PRECISE(#REF!*0.7,Z526),"0")</f>
        <v>#REF!</v>
      </c>
      <c r="AN526" s="48" t="e">
        <f>+AM526*AG526</f>
        <v>#REF!</v>
      </c>
      <c r="AO526" s="44" t="e">
        <f>+IF(OR(#REF!="A",#REF!="B",#REF!="C",O526="A",O526="B",O526="C"),_xlfn.CEILING.PRECISE(#REF!*1,Z526),"0")</f>
        <v>#REF!</v>
      </c>
      <c r="AP526" s="48" t="e">
        <f>+AO526*$AG526</f>
        <v>#REF!</v>
      </c>
      <c r="AQ526" s="48" t="e">
        <f>+IF(OR(#REF!="A",#REF!="B",#REF!="C",O526="A",O526="B",O526="C"),_xlfn.CEILING.PRECISE(#REF!*1.33,Z526),"0")</f>
        <v>#REF!</v>
      </c>
      <c r="AR526" s="48" t="e">
        <f>+AQ526*$AG526</f>
        <v>#REF!</v>
      </c>
      <c r="AS526" s="48" t="e">
        <f>+#REF!*AG526</f>
        <v>#REF!</v>
      </c>
      <c r="AU526" s="52" t="e">
        <f>+AT526*#REF!</f>
        <v>#REF!</v>
      </c>
      <c r="AV526" s="52">
        <f>+AT526*M526</f>
        <v>0</v>
      </c>
      <c r="AW526" t="b">
        <f>+P526&gt;=T526</f>
        <v>1</v>
      </c>
    </row>
    <row r="527" spans="1:52" ht="12.75" customHeight="1" x14ac:dyDescent="0.2">
      <c r="B527" s="79">
        <v>4006</v>
      </c>
      <c r="C527" s="1"/>
      <c r="D527" s="32" t="s">
        <v>689</v>
      </c>
      <c r="E527" s="47" t="str">
        <f>VLOOKUP(B527,[1]Análisis!$B$3:$F$2141,5,FALSE)</f>
        <v>Key</v>
      </c>
      <c r="F527" s="3">
        <v>8</v>
      </c>
      <c r="G527" s="3">
        <v>3</v>
      </c>
      <c r="H527" s="3">
        <v>9</v>
      </c>
      <c r="I527" s="3">
        <v>5</v>
      </c>
      <c r="J527" s="3">
        <f>VLOOKUP(B527,'Vta + Mov 80'!$A$3:$B$703,2,FALSE)</f>
        <v>0</v>
      </c>
      <c r="K527" s="3">
        <v>2</v>
      </c>
      <c r="L527" s="3">
        <f>VLOOKUP(B527,'Vta + Mov 80'!$A$3:$D$703,4,FALSE)</f>
        <v>0</v>
      </c>
      <c r="M527" s="7">
        <f>+AVERAGE(F527:K527)</f>
        <v>4.5</v>
      </c>
      <c r="N527" s="62">
        <f>+COUNTIF(F527:K527,"&gt;0")</f>
        <v>5</v>
      </c>
      <c r="O527" s="62" t="str">
        <f>+IF(N527&gt;=6,"A",IF(N527&gt;=5,"B",IF(N527&gt;=4,"C","F")))</f>
        <v>B</v>
      </c>
      <c r="P527" s="7">
        <v>5</v>
      </c>
      <c r="Q527" s="2">
        <v>0</v>
      </c>
      <c r="R527" s="2">
        <v>0</v>
      </c>
      <c r="S527" s="2">
        <v>0</v>
      </c>
      <c r="T527" s="2">
        <f>+IF(S527&gt;R527,S527,R527)</f>
        <v>0</v>
      </c>
      <c r="U527" s="2" t="e">
        <f>+((P527-T527)/#REF!)*30</f>
        <v>#REF!</v>
      </c>
      <c r="V527" s="2" t="e">
        <f>+((P527-T527+Q527)/#REF!)*30</f>
        <v>#REF!</v>
      </c>
      <c r="W527" s="2">
        <v>0</v>
      </c>
      <c r="X527" s="9"/>
      <c r="Y527" s="11">
        <f>+((P527-T527+Q527+X527)/M527)*30</f>
        <v>33.333333333333336</v>
      </c>
      <c r="Z527" s="5" t="e">
        <v>#N/A</v>
      </c>
      <c r="AA527" s="46"/>
      <c r="AB527" s="74">
        <f>VLOOKUP(B527,[2]Hoja1!$A$2:$C$9041,3,FALSE)</f>
        <v>37.18</v>
      </c>
      <c r="AC527" s="76" t="e">
        <f>VLOOKUP(B527,'[3]listado de producto'!$A$7:$F$7046,6,FALSE)</f>
        <v>#N/A</v>
      </c>
      <c r="AG527" s="58">
        <v>138</v>
      </c>
      <c r="AH527" s="48">
        <f>+P527*AG527</f>
        <v>690</v>
      </c>
      <c r="AI527" s="48" t="e">
        <f>+AG527*#REF!</f>
        <v>#REF!</v>
      </c>
      <c r="AK527" s="44" t="e">
        <f>+IF(OR(#REF!="A",#REF!="B",#REF!="C",O527="A",O527="B",O527="C"),_xlfn.CEILING.PRECISE(#REF!*0.5,Z527),"0")</f>
        <v>#REF!</v>
      </c>
      <c r="AL527" t="e">
        <f>+AK527*AG527</f>
        <v>#REF!</v>
      </c>
      <c r="AM527" s="51" t="e">
        <f>+IF(OR(#REF!="A",#REF!="B",#REF!="C",O527="A",O527="B",O527="C"),_xlfn.CEILING.PRECISE(#REF!*0.7,Z527),"0")</f>
        <v>#REF!</v>
      </c>
      <c r="AN527" s="48" t="e">
        <f>+AM527*AG527</f>
        <v>#REF!</v>
      </c>
      <c r="AO527" s="44" t="e">
        <f>+IF(OR(#REF!="A",#REF!="B",#REF!="C",O527="A",O527="B",O527="C"),_xlfn.CEILING.PRECISE(#REF!*1,Z527),"0")</f>
        <v>#REF!</v>
      </c>
      <c r="AP527" s="48" t="e">
        <f>+AO527*$AG527</f>
        <v>#REF!</v>
      </c>
      <c r="AQ527" s="48" t="e">
        <f>+IF(OR(#REF!="A",#REF!="B",#REF!="C",O527="A",O527="B",O527="C"),_xlfn.CEILING.PRECISE(#REF!*1.33,Z527),"0")</f>
        <v>#REF!</v>
      </c>
      <c r="AR527" s="48" t="e">
        <f>+AQ527*$AG527</f>
        <v>#REF!</v>
      </c>
      <c r="AS527" s="48" t="e">
        <f>+#REF!*AG527</f>
        <v>#REF!</v>
      </c>
      <c r="AU527" s="52"/>
      <c r="AV527" s="52"/>
      <c r="AW527" t="b">
        <f>+P527&gt;=T527</f>
        <v>1</v>
      </c>
    </row>
    <row r="528" spans="1:52" ht="12.75" customHeight="1" x14ac:dyDescent="0.2">
      <c r="A528" s="53" t="s">
        <v>670</v>
      </c>
      <c r="B528" s="79">
        <v>1919</v>
      </c>
      <c r="C528" s="1"/>
      <c r="D528" s="32" t="s">
        <v>126</v>
      </c>
      <c r="E528" s="47" t="str">
        <f>VLOOKUP(B528,[1]Análisis!$B$3:$F$2141,5,FALSE)</f>
        <v>Key</v>
      </c>
      <c r="F528" s="3">
        <v>9</v>
      </c>
      <c r="G528" s="3">
        <v>0</v>
      </c>
      <c r="H528" s="3">
        <v>10</v>
      </c>
      <c r="I528" s="3">
        <v>1</v>
      </c>
      <c r="J528" s="3">
        <f>VLOOKUP(B528,'Vta + Mov 80'!$A$3:$B$703,2,FALSE)</f>
        <v>5</v>
      </c>
      <c r="K528" s="3">
        <v>7</v>
      </c>
      <c r="L528" s="3">
        <f>VLOOKUP(B528,'Vta + Mov 80'!$A$3:$D$703,4,FALSE)</f>
        <v>0</v>
      </c>
      <c r="M528" s="7">
        <f>+AVERAGE(F528:K528)</f>
        <v>5.333333333333333</v>
      </c>
      <c r="N528" s="62">
        <f>+COUNTIF(F528:K528,"&gt;0")</f>
        <v>5</v>
      </c>
      <c r="O528" s="62" t="str">
        <f>+IF(N528&gt;=6,"A",IF(N528&gt;=5,"B",IF(N528&gt;=4,"C","F")))</f>
        <v>B</v>
      </c>
      <c r="P528" s="7">
        <v>6</v>
      </c>
      <c r="Q528" s="2">
        <v>0</v>
      </c>
      <c r="R528" s="2">
        <v>0</v>
      </c>
      <c r="S528" s="2">
        <v>0</v>
      </c>
      <c r="T528" s="2">
        <f>+IF(S528&gt;R528,S528,R528)</f>
        <v>0</v>
      </c>
      <c r="U528" s="2" t="e">
        <f>+((P528-T528)/#REF!)*30</f>
        <v>#REF!</v>
      </c>
      <c r="V528" s="2" t="e">
        <f>+((P528-T528+Q528)/#REF!)*30</f>
        <v>#REF!</v>
      </c>
      <c r="W528" s="2">
        <v>0</v>
      </c>
      <c r="X528" s="9"/>
      <c r="Y528" s="11">
        <f>+((P528-T528+Q528+X528)/M528)*30</f>
        <v>33.75</v>
      </c>
      <c r="Z528" s="5">
        <v>1</v>
      </c>
      <c r="AA528" s="46"/>
      <c r="AB528" s="74">
        <f>VLOOKUP(B528,[2]Hoja1!$A$2:$C$9041,3,FALSE)</f>
        <v>459.71</v>
      </c>
      <c r="AC528" s="76">
        <f>VLOOKUP(B528,'[3]listado de producto'!$A$7:$F$7046,6,FALSE)</f>
        <v>8</v>
      </c>
      <c r="AG528" s="58">
        <v>305.19000244140602</v>
      </c>
      <c r="AH528" s="48">
        <f>+P528*AG528</f>
        <v>1831.1400146484361</v>
      </c>
      <c r="AI528" s="48" t="e">
        <f>+AG528*#REF!</f>
        <v>#REF!</v>
      </c>
      <c r="AK528" s="44" t="e">
        <f>+IF(OR(#REF!="A",#REF!="B",#REF!="C",O528="A",O528="B",O528="C"),_xlfn.CEILING.PRECISE(#REF!*0.5,Z528),"0")</f>
        <v>#REF!</v>
      </c>
      <c r="AL528" t="e">
        <f>+AK528*AG528</f>
        <v>#REF!</v>
      </c>
      <c r="AM528" s="51" t="e">
        <f>+IF(OR(#REF!="A",#REF!="B",#REF!="C",O528="A",O528="B",O528="C"),_xlfn.CEILING.PRECISE(#REF!*0.7,Z528),"0")</f>
        <v>#REF!</v>
      </c>
      <c r="AN528" s="48" t="e">
        <f>+AM528*AG528</f>
        <v>#REF!</v>
      </c>
      <c r="AO528" s="44" t="e">
        <f>+IF(OR(#REF!="A",#REF!="B",#REF!="C",O528="A",O528="B",O528="C"),_xlfn.CEILING.PRECISE(#REF!*1,Z528),"0")</f>
        <v>#REF!</v>
      </c>
      <c r="AP528" s="48" t="e">
        <f>+AO528*$AG528</f>
        <v>#REF!</v>
      </c>
      <c r="AQ528" s="48" t="e">
        <f>+IF(OR(#REF!="A",#REF!="B",#REF!="C",O528="A",O528="B",O528="C"),_xlfn.CEILING.PRECISE(#REF!*1.33,Z528),"0")</f>
        <v>#REF!</v>
      </c>
      <c r="AR528" s="48" t="e">
        <f>+AQ528*$AG528</f>
        <v>#REF!</v>
      </c>
      <c r="AS528" s="48" t="e">
        <f>+#REF!*AG528</f>
        <v>#REF!</v>
      </c>
      <c r="AU528" s="52"/>
      <c r="AV528" s="52"/>
      <c r="AW528" t="b">
        <f>+P528&gt;=T528</f>
        <v>1</v>
      </c>
    </row>
    <row r="529" spans="1:52" ht="12.75" customHeight="1" x14ac:dyDescent="0.2">
      <c r="B529" s="79">
        <v>589</v>
      </c>
      <c r="C529" s="1"/>
      <c r="D529" s="32" t="s">
        <v>52</v>
      </c>
      <c r="E529" s="47" t="str">
        <f>VLOOKUP(B529,[1]Análisis!$B$3:$F$2141,5,FALSE)</f>
        <v>Key</v>
      </c>
      <c r="F529" s="3">
        <v>0</v>
      </c>
      <c r="G529" s="3">
        <v>1</v>
      </c>
      <c r="H529" s="3">
        <v>0</v>
      </c>
      <c r="I529" s="3">
        <v>2</v>
      </c>
      <c r="J529" s="3">
        <f>VLOOKUP(B529,'Vta + Mov 80'!$A$3:$B$703,2,FALSE)</f>
        <v>2</v>
      </c>
      <c r="K529" s="3">
        <v>1</v>
      </c>
      <c r="L529" s="3">
        <f>VLOOKUP(B529,'Vta + Mov 80'!$A$3:$D$703,4,FALSE)</f>
        <v>0</v>
      </c>
      <c r="M529" s="7">
        <f>+AVERAGE(F529:K529)</f>
        <v>1</v>
      </c>
      <c r="N529" s="62">
        <f>+COUNTIF(F529:K529,"&gt;0")</f>
        <v>4</v>
      </c>
      <c r="O529" s="62" t="str">
        <f>+IF(N529&gt;=6,"A",IF(N529&gt;=5,"B",IF(N529&gt;=4,"C","F")))</f>
        <v>C</v>
      </c>
      <c r="P529" s="7">
        <v>4</v>
      </c>
      <c r="Q529" s="2">
        <v>0</v>
      </c>
      <c r="R529" s="2">
        <v>0</v>
      </c>
      <c r="S529" s="2">
        <v>0</v>
      </c>
      <c r="T529" s="2">
        <f>+IF(S529&gt;R529,S529,R529)</f>
        <v>0</v>
      </c>
      <c r="U529" s="2" t="e">
        <f>+((P529-T529)/#REF!)*30</f>
        <v>#REF!</v>
      </c>
      <c r="V529" s="2" t="e">
        <f>+((P529-T529+Q529)/#REF!)*30</f>
        <v>#REF!</v>
      </c>
      <c r="W529" s="2">
        <v>0</v>
      </c>
      <c r="X529" s="9"/>
      <c r="Y529" s="11">
        <f>+((P529-T529+Q529+X529)/M529)*30</f>
        <v>120</v>
      </c>
      <c r="Z529" s="5">
        <v>1</v>
      </c>
      <c r="AA529" s="80"/>
      <c r="AB529" s="74">
        <f>VLOOKUP(B529,[2]Hoja1!$A$2:$C$9041,3,FALSE)</f>
        <v>656.02</v>
      </c>
      <c r="AC529" s="76">
        <f>VLOOKUP(B529,'[3]listado de producto'!$A$7:$F$7046,6,FALSE)</f>
        <v>8</v>
      </c>
      <c r="AG529" s="58">
        <v>12.8500003814697</v>
      </c>
      <c r="AH529" s="48">
        <f>+P529*AG529</f>
        <v>51.4000015258788</v>
      </c>
      <c r="AI529" s="48" t="e">
        <f>+AG529*#REF!</f>
        <v>#REF!</v>
      </c>
      <c r="AK529" s="44" t="e">
        <f>+IF(OR(#REF!="A",#REF!="B",#REF!="C",O529="A",O529="B",O529="C"),_xlfn.CEILING.PRECISE(#REF!*0.5,Z529),"0")</f>
        <v>#REF!</v>
      </c>
      <c r="AL529" t="e">
        <f>+AK529*AG529</f>
        <v>#REF!</v>
      </c>
      <c r="AM529" s="51" t="e">
        <f>+IF(OR(#REF!="A",#REF!="B",#REF!="C",O529="A",O529="B",O529="C"),_xlfn.CEILING.PRECISE(#REF!*0.7,Z529),"0")</f>
        <v>#REF!</v>
      </c>
      <c r="AN529" s="48" t="e">
        <f>+AM529*AG529</f>
        <v>#REF!</v>
      </c>
      <c r="AO529" s="44" t="e">
        <f>+IF(OR(#REF!="A",#REF!="B",#REF!="C",O529="A",O529="B",O529="C"),_xlfn.CEILING.PRECISE(#REF!*1,Z529),"0")</f>
        <v>#REF!</v>
      </c>
      <c r="AP529" s="48" t="e">
        <f>+AO529*$AG529</f>
        <v>#REF!</v>
      </c>
      <c r="AQ529" s="48" t="e">
        <f>+IF(OR(#REF!="A",#REF!="B",#REF!="C",O529="A",O529="B",O529="C"),_xlfn.CEILING.PRECISE(#REF!*1.33,Z529),"0")</f>
        <v>#REF!</v>
      </c>
      <c r="AR529" s="48" t="e">
        <f>+AQ529*$AG529</f>
        <v>#REF!</v>
      </c>
      <c r="AS529" s="48" t="e">
        <f>+#REF!*AG529</f>
        <v>#REF!</v>
      </c>
      <c r="AU529" s="52" t="e">
        <f>+AT529*#REF!</f>
        <v>#REF!</v>
      </c>
      <c r="AV529" s="52">
        <f>+AT529*M529</f>
        <v>0</v>
      </c>
      <c r="AW529" t="b">
        <f>+P529&gt;=T529</f>
        <v>1</v>
      </c>
    </row>
    <row r="530" spans="1:52" ht="12.75" customHeight="1" x14ac:dyDescent="0.2">
      <c r="A530" s="53" t="s">
        <v>684</v>
      </c>
      <c r="B530" s="79">
        <v>4656</v>
      </c>
      <c r="C530" s="1"/>
      <c r="D530" s="32" t="s">
        <v>223</v>
      </c>
      <c r="E530" s="47" t="str">
        <f>VLOOKUP(B530,[1]Análisis!$B$3:$F$2141,5,FALSE)</f>
        <v>Key</v>
      </c>
      <c r="F530" s="3">
        <v>7</v>
      </c>
      <c r="G530" s="3">
        <v>1</v>
      </c>
      <c r="H530" s="3">
        <v>0</v>
      </c>
      <c r="I530" s="3">
        <v>5</v>
      </c>
      <c r="J530" s="3">
        <f>VLOOKUP(B530,'Vta + Mov 80'!$A$3:$B$703,2,FALSE)</f>
        <v>8</v>
      </c>
      <c r="K530" s="3">
        <v>5</v>
      </c>
      <c r="L530" s="3">
        <f>VLOOKUP(B530,'Vta + Mov 80'!$A$3:$D$703,4,FALSE)</f>
        <v>6</v>
      </c>
      <c r="M530" s="7">
        <f>+AVERAGE(F530:K530)</f>
        <v>4.333333333333333</v>
      </c>
      <c r="N530" s="62">
        <f>+COUNTIF(F530:K530,"&gt;0")</f>
        <v>5</v>
      </c>
      <c r="O530" s="62" t="str">
        <f>+IF(N530&gt;=6,"A",IF(N530&gt;=5,"B",IF(N530&gt;=4,"C","F")))</f>
        <v>B</v>
      </c>
      <c r="P530" s="7">
        <v>1</v>
      </c>
      <c r="Q530" s="2">
        <v>4</v>
      </c>
      <c r="R530" s="2">
        <v>0</v>
      </c>
      <c r="S530" s="2">
        <v>0</v>
      </c>
      <c r="T530" s="2">
        <f>+IF(S530&gt;R530,S530,R530)</f>
        <v>0</v>
      </c>
      <c r="U530" s="2" t="e">
        <f>+((P530-T530)/#REF!)*30</f>
        <v>#REF!</v>
      </c>
      <c r="V530" s="2" t="e">
        <f>+((P530-T530+Q530)/#REF!)*30</f>
        <v>#REF!</v>
      </c>
      <c r="W530" s="2">
        <v>0</v>
      </c>
      <c r="X530" s="9"/>
      <c r="Y530" s="11">
        <f>+((P530-T530+Q530+X530)/M530)*30</f>
        <v>34.61538461538462</v>
      </c>
      <c r="Z530" s="5">
        <v>4</v>
      </c>
      <c r="AA530" s="86"/>
      <c r="AB530" s="74">
        <f>VLOOKUP(B530,[2]Hoja1!$A$2:$C$9041,3,FALSE)</f>
        <v>89.56</v>
      </c>
      <c r="AC530" s="76">
        <f>VLOOKUP(B530,'[3]listado de producto'!$A$7:$F$7046,6,FALSE)</f>
        <v>8</v>
      </c>
      <c r="AG530" s="58">
        <v>17.2399997711182</v>
      </c>
      <c r="AH530" s="48">
        <f>+P530*AG530</f>
        <v>17.2399997711182</v>
      </c>
      <c r="AI530" s="48" t="e">
        <f>+AG530*#REF!</f>
        <v>#REF!</v>
      </c>
      <c r="AK530" s="44" t="e">
        <f>+IF(OR(#REF!="A",#REF!="B",#REF!="C",O530="A",O530="B",O530="C"),_xlfn.CEILING.PRECISE(#REF!*0.5,Z530),"0")</f>
        <v>#REF!</v>
      </c>
      <c r="AL530" t="e">
        <f>+AK530*AG530</f>
        <v>#REF!</v>
      </c>
      <c r="AM530" s="51" t="e">
        <f>+IF(OR(#REF!="A",#REF!="B",#REF!="C",O530="A",O530="B",O530="C"),_xlfn.CEILING.PRECISE(#REF!*0.7,Z530),"0")</f>
        <v>#REF!</v>
      </c>
      <c r="AN530" s="48" t="e">
        <f>+AM530*AG530</f>
        <v>#REF!</v>
      </c>
      <c r="AO530" s="44" t="e">
        <f>+IF(OR(#REF!="A",#REF!="B",#REF!="C",O530="A",O530="B",O530="C"),_xlfn.CEILING.PRECISE(#REF!*1,Z530),"0")</f>
        <v>#REF!</v>
      </c>
      <c r="AP530" s="48" t="e">
        <f>+AO530*$AG530</f>
        <v>#REF!</v>
      </c>
      <c r="AQ530" s="48" t="e">
        <f>+IF(OR(#REF!="A",#REF!="B",#REF!="C",O530="A",O530="B",O530="C"),_xlfn.CEILING.PRECISE(#REF!*1.33,Z530),"0")</f>
        <v>#REF!</v>
      </c>
      <c r="AR530" s="48" t="e">
        <f>+AQ530*$AG530</f>
        <v>#REF!</v>
      </c>
      <c r="AS530" s="48" t="e">
        <f>+#REF!*AG530</f>
        <v>#REF!</v>
      </c>
      <c r="AZ530" s="49">
        <f>VLOOKUP(B530,'[4]OrdenCompra (51)'!$A$2:$K$78,11,FALSE)</f>
        <v>4</v>
      </c>
    </row>
    <row r="531" spans="1:52" ht="12.75" customHeight="1" x14ac:dyDescent="0.2">
      <c r="A531" s="53" t="s">
        <v>675</v>
      </c>
      <c r="B531" s="79">
        <v>1084</v>
      </c>
      <c r="C531" s="1"/>
      <c r="D531" s="32" t="s">
        <v>65</v>
      </c>
      <c r="E531" s="47" t="str">
        <f>VLOOKUP(B531,[1]Análisis!$B$3:$F$2141,5,FALSE)</f>
        <v>Key</v>
      </c>
      <c r="F531" s="3">
        <v>3</v>
      </c>
      <c r="G531" s="3">
        <v>5</v>
      </c>
      <c r="H531" s="3">
        <v>0</v>
      </c>
      <c r="I531" s="3">
        <v>4</v>
      </c>
      <c r="J531" s="3">
        <f>VLOOKUP(B531,'Vta + Mov 80'!$A$3:$B$703,2,FALSE)</f>
        <v>12</v>
      </c>
      <c r="K531" s="3">
        <v>7</v>
      </c>
      <c r="L531" s="3">
        <f>VLOOKUP(B531,'Vta + Mov 80'!$A$3:$D$703,4,FALSE)</f>
        <v>0</v>
      </c>
      <c r="M531" s="7">
        <f>+AVERAGE(F531:K531)</f>
        <v>5.166666666666667</v>
      </c>
      <c r="N531" s="62">
        <f>+COUNTIF(F531:K531,"&gt;0")</f>
        <v>5</v>
      </c>
      <c r="O531" s="62" t="str">
        <f>+IF(N531&gt;=6,"A",IF(N531&gt;=5,"B",IF(N531&gt;=4,"C","F")))</f>
        <v>B</v>
      </c>
      <c r="P531" s="7">
        <v>6</v>
      </c>
      <c r="Q531" s="2">
        <v>0</v>
      </c>
      <c r="R531" s="2">
        <v>0</v>
      </c>
      <c r="S531" s="2">
        <v>0</v>
      </c>
      <c r="T531" s="2">
        <f>+IF(S531&gt;R531,S531,R531)</f>
        <v>0</v>
      </c>
      <c r="U531" s="2" t="e">
        <f>+((P531-T531)/#REF!)*30</f>
        <v>#REF!</v>
      </c>
      <c r="V531" s="2" t="e">
        <f>+((P531-T531+Q531)/#REF!)*30</f>
        <v>#REF!</v>
      </c>
      <c r="W531" s="2">
        <v>0</v>
      </c>
      <c r="X531" s="9"/>
      <c r="Y531" s="11">
        <f>+((P531-T531+Q531+X531)/M531)*30</f>
        <v>34.838709677419352</v>
      </c>
      <c r="Z531" s="5">
        <v>1</v>
      </c>
      <c r="AA531" s="46"/>
      <c r="AB531" s="74">
        <f>VLOOKUP(B531,[2]Hoja1!$A$2:$C$9041,3,FALSE)</f>
        <v>300.61</v>
      </c>
      <c r="AC531" s="76">
        <f>VLOOKUP(B531,'[3]listado de producto'!$A$7:$F$7046,6,FALSE)</f>
        <v>8</v>
      </c>
      <c r="AG531" s="58">
        <v>567.46</v>
      </c>
      <c r="AH531" s="48">
        <f>+P531*AG531</f>
        <v>3404.76</v>
      </c>
      <c r="AI531" s="48" t="e">
        <f>+AG531*#REF!</f>
        <v>#REF!</v>
      </c>
      <c r="AK531" s="44" t="e">
        <f>+IF(OR(#REF!="A",#REF!="B",#REF!="C",O531="A",O531="B",O531="C"),_xlfn.CEILING.PRECISE(#REF!*0.5,Z531),"0")</f>
        <v>#REF!</v>
      </c>
      <c r="AL531" t="e">
        <f>+AK531*AG531</f>
        <v>#REF!</v>
      </c>
      <c r="AM531" s="51" t="e">
        <f>+IF(OR(#REF!="A",#REF!="B",#REF!="C",O531="A",O531="B",O531="C"),_xlfn.CEILING.PRECISE(#REF!*0.7,Z531),"0")</f>
        <v>#REF!</v>
      </c>
      <c r="AN531" s="48" t="e">
        <f>+AM531*AG531</f>
        <v>#REF!</v>
      </c>
      <c r="AO531" s="44" t="e">
        <f>+IF(OR(#REF!="A",#REF!="B",#REF!="C",O531="A",O531="B",O531="C"),_xlfn.CEILING.PRECISE(#REF!*1,Z531),"0")</f>
        <v>#REF!</v>
      </c>
      <c r="AP531" s="48" t="e">
        <f>+AO531*$AG531</f>
        <v>#REF!</v>
      </c>
      <c r="AQ531" s="48" t="e">
        <f>+IF(OR(#REF!="A",#REF!="B",#REF!="C",O531="A",O531="B",O531="C"),_xlfn.CEILING.PRECISE(#REF!*1.33,Z531),"0")</f>
        <v>#REF!</v>
      </c>
      <c r="AR531" s="48" t="e">
        <f>+AQ531*$AG531</f>
        <v>#REF!</v>
      </c>
      <c r="AS531" s="48" t="e">
        <f>+#REF!*AG531</f>
        <v>#REF!</v>
      </c>
      <c r="AT531" s="58">
        <v>22.5</v>
      </c>
      <c r="AU531" s="52" t="e">
        <f>+AT531*#REF!</f>
        <v>#REF!</v>
      </c>
      <c r="AV531" s="52">
        <f>+AT531*M531</f>
        <v>116.25</v>
      </c>
      <c r="AW531" t="b">
        <f>+P531&gt;=T531</f>
        <v>1</v>
      </c>
    </row>
    <row r="532" spans="1:52" ht="12.75" customHeight="1" x14ac:dyDescent="0.2">
      <c r="B532" s="79">
        <v>572</v>
      </c>
      <c r="C532" s="1"/>
      <c r="D532" s="32" t="s">
        <v>514</v>
      </c>
      <c r="E532" s="47" t="str">
        <f>VLOOKUP(B532,[1]Análisis!$B$3:$F$2141,5,FALSE)</f>
        <v>Key</v>
      </c>
      <c r="F532" s="3">
        <v>0</v>
      </c>
      <c r="G532" s="3">
        <v>12</v>
      </c>
      <c r="H532" s="3">
        <v>10</v>
      </c>
      <c r="I532" s="3">
        <v>5</v>
      </c>
      <c r="J532" s="3">
        <f>VLOOKUP(B532,'Vta + Mov 80'!$A$3:$B$703,2,FALSE)</f>
        <v>4</v>
      </c>
      <c r="K532" s="3">
        <v>10</v>
      </c>
      <c r="L532" s="3">
        <f>VLOOKUP(B532,'Vta + Mov 80'!$A$3:$D$703,4,FALSE)</f>
        <v>0</v>
      </c>
      <c r="M532" s="7">
        <f>+AVERAGE(F532:K532)</f>
        <v>6.833333333333333</v>
      </c>
      <c r="N532" s="62">
        <f>+COUNTIF(F532:K532,"&gt;0")</f>
        <v>5</v>
      </c>
      <c r="O532" s="62" t="str">
        <f>+IF(N532&gt;=6,"A",IF(N532&gt;=5,"B",IF(N532&gt;=4,"C","F")))</f>
        <v>B</v>
      </c>
      <c r="P532" s="7">
        <v>8</v>
      </c>
      <c r="Q532" s="2">
        <v>0</v>
      </c>
      <c r="R532" s="2">
        <v>0</v>
      </c>
      <c r="S532" s="2">
        <v>0</v>
      </c>
      <c r="T532" s="2">
        <f>+IF(S532&gt;R532,S532,R532)</f>
        <v>0</v>
      </c>
      <c r="U532" s="2" t="e">
        <f>+((P532-T532)/#REF!)*30</f>
        <v>#REF!</v>
      </c>
      <c r="V532" s="2" t="e">
        <f>+((P532-T532+Q532)/#REF!)*30</f>
        <v>#REF!</v>
      </c>
      <c r="W532" s="2">
        <v>0</v>
      </c>
      <c r="X532" s="9"/>
      <c r="Y532" s="11">
        <f>+((P532-T532+Q532+X532)/M532)*30</f>
        <v>35.121951219512198</v>
      </c>
      <c r="Z532" s="5">
        <v>12</v>
      </c>
      <c r="AA532" s="83"/>
      <c r="AB532" s="74">
        <f>VLOOKUP(B532,[2]Hoja1!$A$2:$C$9041,3,FALSE)</f>
        <v>29.48</v>
      </c>
      <c r="AC532" s="76">
        <f>VLOOKUP(B532,'[3]listado de producto'!$A$7:$F$7046,6,FALSE)</f>
        <v>8</v>
      </c>
      <c r="AG532" s="58">
        <v>244.5</v>
      </c>
      <c r="AH532" s="48">
        <f>+P532*AG532</f>
        <v>1956</v>
      </c>
      <c r="AI532" s="48" t="e">
        <f>+AG532*#REF!</f>
        <v>#REF!</v>
      </c>
      <c r="AK532" s="44" t="e">
        <f>+IF(OR(#REF!="A",#REF!="B",#REF!="C",O532="A",O532="B",O532="C"),_xlfn.CEILING.PRECISE(#REF!*0.5,Z532),"0")</f>
        <v>#REF!</v>
      </c>
      <c r="AL532" t="e">
        <f>+AK532*AG532</f>
        <v>#REF!</v>
      </c>
      <c r="AM532" s="51" t="e">
        <f>+IF(OR(#REF!="A",#REF!="B",#REF!="C",O532="A",O532="B",O532="C"),_xlfn.CEILING.PRECISE(#REF!*0.7,Z532),"0")</f>
        <v>#REF!</v>
      </c>
      <c r="AN532" s="48" t="e">
        <f>+AM532*AG532</f>
        <v>#REF!</v>
      </c>
      <c r="AO532" s="44" t="e">
        <f>+IF(OR(#REF!="A",#REF!="B",#REF!="C",O532="A",O532="B",O532="C"),_xlfn.CEILING.PRECISE(#REF!*1,Z532),"0")</f>
        <v>#REF!</v>
      </c>
      <c r="AP532" s="48" t="e">
        <f>+AO532*$AG532</f>
        <v>#REF!</v>
      </c>
      <c r="AQ532" s="48" t="e">
        <f>+IF(OR(#REF!="A",#REF!="B",#REF!="C",O532="A",O532="B",O532="C"),_xlfn.CEILING.PRECISE(#REF!*1.33,Z532),"0")</f>
        <v>#REF!</v>
      </c>
      <c r="AR532" s="48" t="e">
        <f>+AQ532*$AG532</f>
        <v>#REF!</v>
      </c>
      <c r="AS532" s="48" t="e">
        <f>+#REF!*AG532</f>
        <v>#REF!</v>
      </c>
      <c r="AT532" s="58">
        <v>8.4</v>
      </c>
      <c r="AU532" s="52" t="e">
        <f>+AT532*#REF!</f>
        <v>#REF!</v>
      </c>
      <c r="AV532" s="52">
        <f>+AT532*M532</f>
        <v>57.4</v>
      </c>
      <c r="AW532" t="b">
        <f>+P532&gt;=T532</f>
        <v>1</v>
      </c>
    </row>
    <row r="533" spans="1:52" ht="12.75" customHeight="1" x14ac:dyDescent="0.2">
      <c r="A533" s="53"/>
      <c r="B533" s="79">
        <v>523</v>
      </c>
      <c r="C533" s="1"/>
      <c r="D533" s="32" t="s">
        <v>44</v>
      </c>
      <c r="E533" s="47" t="str">
        <f>VLOOKUP(B533,[1]Análisis!$B$3:$F$2141,5,FALSE)</f>
        <v>Key</v>
      </c>
      <c r="F533" s="3">
        <v>52</v>
      </c>
      <c r="G533" s="3">
        <v>24</v>
      </c>
      <c r="H533" s="3">
        <v>50</v>
      </c>
      <c r="I533" s="3">
        <v>43</v>
      </c>
      <c r="J533" s="3">
        <f>VLOOKUP(B533,'Vta + Mov 80'!$A$3:$B$703,2,FALSE)</f>
        <v>106</v>
      </c>
      <c r="K533" s="3">
        <v>75</v>
      </c>
      <c r="L533" s="3">
        <f>VLOOKUP(B533,'Vta + Mov 80'!$A$3:$D$703,4,FALSE)</f>
        <v>0</v>
      </c>
      <c r="M533" s="7">
        <f>+AVERAGE(F533:K533)</f>
        <v>58.333333333333336</v>
      </c>
      <c r="N533" s="62">
        <f>+COUNTIF(F533:K533,"&gt;0")</f>
        <v>6</v>
      </c>
      <c r="O533" s="62" t="str">
        <f>+IF(N533&gt;=6,"A",IF(N533&gt;=5,"B",IF(N533&gt;=4,"C","F")))</f>
        <v>A</v>
      </c>
      <c r="P533" s="7">
        <v>32</v>
      </c>
      <c r="Q533" s="2">
        <v>24</v>
      </c>
      <c r="R533" s="2">
        <v>0</v>
      </c>
      <c r="S533" s="2">
        <v>0</v>
      </c>
      <c r="T533" s="2">
        <f>+IF(S533&gt;R533,S533,R533)</f>
        <v>0</v>
      </c>
      <c r="U533" s="2" t="e">
        <f>+((P533-T533)/#REF!)*30</f>
        <v>#REF!</v>
      </c>
      <c r="V533" s="2" t="e">
        <f>+((P533-T533+Q533)/#REF!)*30</f>
        <v>#REF!</v>
      </c>
      <c r="W533" s="2">
        <v>0</v>
      </c>
      <c r="X533" s="9"/>
      <c r="Y533" s="11">
        <f>+((P533-T533+Q533+X533)/M533)*30</f>
        <v>28.799999999999997</v>
      </c>
      <c r="Z533" s="5">
        <v>4</v>
      </c>
      <c r="AA533" s="46"/>
      <c r="AB533" s="74">
        <f>VLOOKUP(B533,[2]Hoja1!$A$2:$C$9041,3,FALSE)</f>
        <v>50.7</v>
      </c>
      <c r="AC533" s="76">
        <f>VLOOKUP(B533,'[3]listado de producto'!$A$7:$F$7046,6,FALSE)</f>
        <v>8</v>
      </c>
      <c r="AG533" s="58">
        <v>365.85</v>
      </c>
      <c r="AH533" s="48">
        <f>+P533*AG533</f>
        <v>11707.2</v>
      </c>
      <c r="AI533" s="48" t="e">
        <f>+AG533*#REF!</f>
        <v>#REF!</v>
      </c>
      <c r="AK533" s="44" t="e">
        <f>+IF(OR(#REF!="A",#REF!="B",#REF!="C",O533="A",O533="B",O533="C"),_xlfn.CEILING.PRECISE(#REF!*0.5,Z533),"0")</f>
        <v>#REF!</v>
      </c>
      <c r="AL533" t="e">
        <f>+AK533*AG533</f>
        <v>#REF!</v>
      </c>
      <c r="AM533" s="51" t="e">
        <f>+IF(OR(#REF!="A",#REF!="B",#REF!="C",O533="A",O533="B",O533="C"),_xlfn.CEILING.PRECISE(#REF!*0.7,Z533),"0")</f>
        <v>#REF!</v>
      </c>
      <c r="AN533" s="48" t="e">
        <f>+AM533*AG533</f>
        <v>#REF!</v>
      </c>
      <c r="AO533" s="44" t="e">
        <f>+IF(OR(#REF!="A",#REF!="B",#REF!="C",O533="A",O533="B",O533="C"),_xlfn.CEILING.PRECISE(#REF!*1,Z533),"0")</f>
        <v>#REF!</v>
      </c>
      <c r="AP533" s="48" t="e">
        <f>+AO533*$AG533</f>
        <v>#REF!</v>
      </c>
      <c r="AQ533" s="48" t="e">
        <f>+IF(OR(#REF!="A",#REF!="B",#REF!="C",O533="A",O533="B",O533="C"),_xlfn.CEILING.PRECISE(#REF!*1.33,Z533),"0")</f>
        <v>#REF!</v>
      </c>
      <c r="AR533" s="48" t="e">
        <f>+AQ533*$AG533</f>
        <v>#REF!</v>
      </c>
      <c r="AS533" s="48" t="e">
        <f>+#REF!*AG533</f>
        <v>#REF!</v>
      </c>
      <c r="AU533" s="52" t="e">
        <f>+AT533*#REF!</f>
        <v>#REF!</v>
      </c>
      <c r="AV533" s="52">
        <f>+AT533*M533</f>
        <v>0</v>
      </c>
      <c r="AW533" t="b">
        <f>+P533&gt;=T533</f>
        <v>1</v>
      </c>
    </row>
    <row r="534" spans="1:52" ht="12.75" customHeight="1" x14ac:dyDescent="0.2">
      <c r="A534" s="53" t="s">
        <v>672</v>
      </c>
      <c r="B534" s="79">
        <v>388</v>
      </c>
      <c r="C534" s="1"/>
      <c r="D534" s="32" t="s">
        <v>32</v>
      </c>
      <c r="E534" s="47" t="str">
        <f>VLOOKUP(B534,[1]Análisis!$B$3:$F$2141,5,FALSE)</f>
        <v>Key</v>
      </c>
      <c r="F534" s="3">
        <v>18</v>
      </c>
      <c r="G534" s="3">
        <v>3</v>
      </c>
      <c r="H534" s="3">
        <v>15</v>
      </c>
      <c r="I534" s="3">
        <v>5</v>
      </c>
      <c r="J534" s="3">
        <f>VLOOKUP(B534,'Vta + Mov 80'!$A$3:$B$703,2,FALSE)</f>
        <v>10</v>
      </c>
      <c r="K534" s="3">
        <v>24</v>
      </c>
      <c r="L534" s="3">
        <f>VLOOKUP(B534,'Vta + Mov 80'!$A$3:$D$703,4,FALSE)</f>
        <v>8</v>
      </c>
      <c r="M534" s="7">
        <f>+AVERAGE(F534:K534)</f>
        <v>12.5</v>
      </c>
      <c r="N534" s="62">
        <f>+COUNTIF(F534:K534,"&gt;0")</f>
        <v>6</v>
      </c>
      <c r="O534" s="62" t="str">
        <f>+IF(N534&gt;=6,"A",IF(N534&gt;=5,"B",IF(N534&gt;=4,"C","F")))</f>
        <v>A</v>
      </c>
      <c r="P534" s="7">
        <v>12</v>
      </c>
      <c r="Q534" s="2">
        <v>0</v>
      </c>
      <c r="R534" s="2">
        <v>0</v>
      </c>
      <c r="S534" s="2">
        <v>0</v>
      </c>
      <c r="T534" s="2">
        <f>+IF(S534&gt;R534,S534,R534)</f>
        <v>0</v>
      </c>
      <c r="U534" s="2" t="e">
        <f>+((P534-T534)/#REF!)*30</f>
        <v>#REF!</v>
      </c>
      <c r="V534" s="2" t="e">
        <f>+((P534-T534+Q534)/#REF!)*30</f>
        <v>#REF!</v>
      </c>
      <c r="W534" s="2">
        <v>0</v>
      </c>
      <c r="X534" s="9"/>
      <c r="Y534" s="11">
        <f>+((P534-T534+Q534+X534)/M534)*30</f>
        <v>28.799999999999997</v>
      </c>
      <c r="Z534" s="5">
        <v>4</v>
      </c>
      <c r="AA534" s="46"/>
      <c r="AB534" s="74">
        <f>VLOOKUP(B534,[2]Hoja1!$A$2:$C$9041,3,FALSE)</f>
        <v>114.29</v>
      </c>
      <c r="AC534" s="76">
        <f>VLOOKUP(B534,'[3]listado de producto'!$A$7:$F$7046,6,FALSE)</f>
        <v>8</v>
      </c>
      <c r="AG534" s="58">
        <v>60.46</v>
      </c>
      <c r="AH534" s="48">
        <f>+P534*AG534</f>
        <v>725.52</v>
      </c>
      <c r="AI534" s="48" t="e">
        <f>+AG534*#REF!</f>
        <v>#REF!</v>
      </c>
      <c r="AK534" s="44" t="e">
        <f>+IF(OR(#REF!="A",#REF!="B",#REF!="C",O534="A",O534="B",O534="C"),_xlfn.CEILING.PRECISE(#REF!*0.5,Z534),"0")</f>
        <v>#REF!</v>
      </c>
      <c r="AL534" t="e">
        <f>+AK534*AG534</f>
        <v>#REF!</v>
      </c>
      <c r="AM534" s="51" t="e">
        <f>+IF(OR(#REF!="A",#REF!="B",#REF!="C",O534="A",O534="B",O534="C"),_xlfn.CEILING.PRECISE(#REF!*0.7,Z534),"0")</f>
        <v>#REF!</v>
      </c>
      <c r="AN534" s="48" t="e">
        <f>+AM534*AG534</f>
        <v>#REF!</v>
      </c>
      <c r="AO534" s="44" t="e">
        <f>+IF(OR(#REF!="A",#REF!="B",#REF!="C",O534="A",O534="B",O534="C"),_xlfn.CEILING.PRECISE(#REF!*1,Z534),"0")</f>
        <v>#REF!</v>
      </c>
      <c r="AP534" s="48" t="e">
        <f>+AO534*$AG534</f>
        <v>#REF!</v>
      </c>
      <c r="AQ534" s="48" t="e">
        <f>+IF(OR(#REF!="A",#REF!="B",#REF!="C",O534="A",O534="B",O534="C"),_xlfn.CEILING.PRECISE(#REF!*1.33,Z534),"0")</f>
        <v>#REF!</v>
      </c>
      <c r="AR534" s="48" t="e">
        <f>+AQ534*$AG534</f>
        <v>#REF!</v>
      </c>
      <c r="AS534" s="48" t="e">
        <f>+#REF!*AG534</f>
        <v>#REF!</v>
      </c>
      <c r="AU534" s="52"/>
      <c r="AV534" s="52"/>
      <c r="AW534" t="b">
        <f>+P534&gt;=T534</f>
        <v>1</v>
      </c>
    </row>
    <row r="535" spans="1:52" ht="12.75" customHeight="1" x14ac:dyDescent="0.2">
      <c r="B535" s="79">
        <v>168</v>
      </c>
      <c r="C535" s="1"/>
      <c r="D535" s="32" t="s">
        <v>20</v>
      </c>
      <c r="E535" s="47" t="str">
        <f>VLOOKUP(B535,[1]Análisis!$B$3:$F$2141,5,FALSE)</f>
        <v>Key</v>
      </c>
      <c r="F535" s="3">
        <v>66</v>
      </c>
      <c r="G535" s="3">
        <v>45</v>
      </c>
      <c r="H535" s="3">
        <v>51</v>
      </c>
      <c r="I535" s="3">
        <v>62</v>
      </c>
      <c r="J535" s="3">
        <f>VLOOKUP(B535,'Vta + Mov 80'!$A$3:$B$703,2,FALSE)</f>
        <v>93</v>
      </c>
      <c r="K535" s="3">
        <v>65</v>
      </c>
      <c r="L535" s="3">
        <f>VLOOKUP(B535,'Vta + Mov 80'!$A$3:$D$703,4,FALSE)</f>
        <v>12</v>
      </c>
      <c r="M535" s="7">
        <f>+AVERAGE(F535:K535)</f>
        <v>63.666666666666664</v>
      </c>
      <c r="N535" s="62">
        <f>+COUNTIF(F535:K535,"&gt;0")</f>
        <v>6</v>
      </c>
      <c r="O535" s="62" t="str">
        <f>+IF(N535&gt;=6,"A",IF(N535&gt;=5,"B",IF(N535&gt;=4,"C","F")))</f>
        <v>A</v>
      </c>
      <c r="P535" s="7">
        <v>63</v>
      </c>
      <c r="Q535" s="2">
        <v>0</v>
      </c>
      <c r="R535" s="2">
        <v>1</v>
      </c>
      <c r="S535" s="2">
        <v>1</v>
      </c>
      <c r="T535" s="2">
        <f>+IF(S535&gt;R535,S535,R535)</f>
        <v>1</v>
      </c>
      <c r="U535" s="2" t="e">
        <f>+((P535-T535)/#REF!)*30</f>
        <v>#REF!</v>
      </c>
      <c r="V535" s="2" t="e">
        <f>+((P535-T535+Q535)/#REF!)*30</f>
        <v>#REF!</v>
      </c>
      <c r="W535" s="2">
        <v>0</v>
      </c>
      <c r="X535" s="9"/>
      <c r="Y535" s="11">
        <f>+((P535-T535+Q535+X535)/M535)*30</f>
        <v>29.214659685863875</v>
      </c>
      <c r="Z535" s="5">
        <v>4</v>
      </c>
      <c r="AA535" s="46"/>
      <c r="AB535" s="74">
        <f>VLOOKUP(B535,[2]Hoja1!$A$2:$C$9041,3,FALSE)</f>
        <v>41.84</v>
      </c>
      <c r="AC535" s="76">
        <f>VLOOKUP(B535,'[3]listado de producto'!$A$7:$F$7046,6,FALSE)</f>
        <v>8</v>
      </c>
      <c r="AG535" s="58">
        <v>17.5</v>
      </c>
      <c r="AH535" s="48">
        <f>+P535*AG535</f>
        <v>1102.5</v>
      </c>
      <c r="AI535" s="48" t="e">
        <f>+AG535*#REF!</f>
        <v>#REF!</v>
      </c>
      <c r="AK535" s="44" t="e">
        <f>+IF(OR(#REF!="A",#REF!="B",#REF!="C",O535="A",O535="B",O535="C"),_xlfn.CEILING.PRECISE(#REF!*0.5,Z535),"0")</f>
        <v>#REF!</v>
      </c>
      <c r="AL535" t="e">
        <f>+AK535*AG535</f>
        <v>#REF!</v>
      </c>
      <c r="AM535" s="51" t="e">
        <f>+IF(OR(#REF!="A",#REF!="B",#REF!="C",O535="A",O535="B",O535="C"),_xlfn.CEILING.PRECISE(#REF!*0.7,Z535),"0")</f>
        <v>#REF!</v>
      </c>
      <c r="AN535" s="48" t="e">
        <f>+AM535*AG535</f>
        <v>#REF!</v>
      </c>
      <c r="AO535" s="44" t="e">
        <f>+IF(OR(#REF!="A",#REF!="B",#REF!="C",O535="A",O535="B",O535="C"),_xlfn.CEILING.PRECISE(#REF!*1,Z535),"0")</f>
        <v>#REF!</v>
      </c>
      <c r="AP535" s="48" t="e">
        <f>+AO535*$AG535</f>
        <v>#REF!</v>
      </c>
      <c r="AQ535" s="48" t="e">
        <f>+IF(OR(#REF!="A",#REF!="B",#REF!="C",O535="A",O535="B",O535="C"),_xlfn.CEILING.PRECISE(#REF!*1.33,Z535),"0")</f>
        <v>#REF!</v>
      </c>
      <c r="AR535" s="48" t="e">
        <f>+AQ535*$AG535</f>
        <v>#REF!</v>
      </c>
      <c r="AS535" s="48" t="e">
        <f>+#REF!*AG535</f>
        <v>#REF!</v>
      </c>
      <c r="AU535" s="52" t="e">
        <f>+AT535*#REF!</f>
        <v>#REF!</v>
      </c>
      <c r="AV535" s="52">
        <f>+AT535*M535</f>
        <v>0</v>
      </c>
      <c r="AW535" t="b">
        <f>+P535&gt;=T535</f>
        <v>1</v>
      </c>
    </row>
    <row r="536" spans="1:52" ht="12.75" customHeight="1" x14ac:dyDescent="0.2">
      <c r="B536" s="79">
        <v>4847</v>
      </c>
      <c r="C536" s="1"/>
      <c r="D536" s="32" t="s">
        <v>235</v>
      </c>
      <c r="E536" s="47" t="str">
        <f>VLOOKUP(B536,[1]Análisis!$B$3:$F$2141,5,FALSE)</f>
        <v>Key</v>
      </c>
      <c r="F536" s="3">
        <v>20</v>
      </c>
      <c r="G536" s="3">
        <v>5</v>
      </c>
      <c r="H536" s="3">
        <v>0</v>
      </c>
      <c r="I536" s="3">
        <v>0</v>
      </c>
      <c r="J536" s="3">
        <f>VLOOKUP(B536,'Vta + Mov 80'!$A$3:$B$703,2,FALSE)</f>
        <v>15</v>
      </c>
      <c r="K536" s="3">
        <v>14</v>
      </c>
      <c r="L536" s="3">
        <f>VLOOKUP(B536,'Vta + Mov 80'!$A$3:$D$703,4,FALSE)</f>
        <v>0</v>
      </c>
      <c r="M536" s="7">
        <f>+AVERAGE(F536:K536)</f>
        <v>9</v>
      </c>
      <c r="N536" s="62">
        <f>+COUNTIF(F536:K536,"&gt;0")</f>
        <v>4</v>
      </c>
      <c r="O536" s="62" t="str">
        <f>+IF(N536&gt;=6,"A",IF(N536&gt;=5,"B",IF(N536&gt;=4,"C","F")))</f>
        <v>C</v>
      </c>
      <c r="P536" s="7">
        <v>36</v>
      </c>
      <c r="Q536" s="2">
        <v>0</v>
      </c>
      <c r="R536" s="2">
        <v>0</v>
      </c>
      <c r="S536" s="2">
        <v>0</v>
      </c>
      <c r="T536" s="2">
        <f>+IF(S536&gt;R536,S536,R536)</f>
        <v>0</v>
      </c>
      <c r="U536" s="2" t="e">
        <f>+((P536-T536)/#REF!)*30</f>
        <v>#REF!</v>
      </c>
      <c r="V536" s="2" t="e">
        <f>+((P536-T536+Q536)/#REF!)*30</f>
        <v>#REF!</v>
      </c>
      <c r="W536" s="2">
        <v>0</v>
      </c>
      <c r="X536" s="9"/>
      <c r="Y536" s="11">
        <f>+((P536-T536+Q536+X536)/M536)*30</f>
        <v>120</v>
      </c>
      <c r="Z536" s="5">
        <v>24</v>
      </c>
      <c r="AA536" s="46"/>
      <c r="AB536" s="74">
        <f>VLOOKUP(B536,[2]Hoja1!$A$2:$C$9041,3,FALSE)</f>
        <v>22.23</v>
      </c>
      <c r="AC536" s="76">
        <f>VLOOKUP(B536,'[3]listado de producto'!$A$7:$F$7046,6,FALSE)</f>
        <v>8</v>
      </c>
      <c r="AG536" s="58">
        <v>358.75</v>
      </c>
      <c r="AH536" s="48">
        <f>+P536*AG536</f>
        <v>12915</v>
      </c>
      <c r="AI536" s="48" t="e">
        <f>+AG536*#REF!</f>
        <v>#REF!</v>
      </c>
      <c r="AK536" s="44" t="e">
        <f>+IF(OR(#REF!="A",#REF!="B",#REF!="C",O536="A",O536="B",O536="C"),_xlfn.CEILING.PRECISE(#REF!*0.5,Z536),"0")</f>
        <v>#REF!</v>
      </c>
      <c r="AL536" t="e">
        <f>+AK536*AG536</f>
        <v>#REF!</v>
      </c>
      <c r="AM536" s="51" t="e">
        <f>+IF(OR(#REF!="A",#REF!="B",#REF!="C",O536="A",O536="B",O536="C"),_xlfn.CEILING.PRECISE(#REF!*0.7,Z536),"0")</f>
        <v>#REF!</v>
      </c>
      <c r="AN536" s="48" t="e">
        <f>+AM536*AG536</f>
        <v>#REF!</v>
      </c>
      <c r="AO536" s="44" t="e">
        <f>+IF(OR(#REF!="A",#REF!="B",#REF!="C",O536="A",O536="B",O536="C"),_xlfn.CEILING.PRECISE(#REF!*1,Z536),"0")</f>
        <v>#REF!</v>
      </c>
      <c r="AP536" s="48" t="e">
        <f>+AO536*$AG536</f>
        <v>#REF!</v>
      </c>
      <c r="AQ536" s="48" t="e">
        <f>+IF(OR(#REF!="A",#REF!="B",#REF!="C",O536="A",O536="B",O536="C"),_xlfn.CEILING.PRECISE(#REF!*1.33,Z536),"0")</f>
        <v>#REF!</v>
      </c>
      <c r="AR536" s="48" t="e">
        <f>+AQ536*$AG536</f>
        <v>#REF!</v>
      </c>
      <c r="AS536" s="48" t="e">
        <f>+#REF!*AG536</f>
        <v>#REF!</v>
      </c>
      <c r="AU536" s="52"/>
      <c r="AV536" s="52"/>
      <c r="AW536" t="b">
        <f>+P536&gt;=T536</f>
        <v>1</v>
      </c>
    </row>
    <row r="537" spans="1:52" ht="12.75" customHeight="1" x14ac:dyDescent="0.2">
      <c r="A537" s="53" t="s">
        <v>672</v>
      </c>
      <c r="B537" s="79">
        <v>110926</v>
      </c>
      <c r="C537" s="1"/>
      <c r="D537" s="32" t="s">
        <v>600</v>
      </c>
      <c r="E537" s="47" t="str">
        <f>VLOOKUP(B537,[1]Análisis!$B$3:$F$2141,5,FALSE)</f>
        <v>Local</v>
      </c>
      <c r="F537" s="3">
        <v>0</v>
      </c>
      <c r="G537" s="3">
        <v>0</v>
      </c>
      <c r="H537" s="3">
        <v>0</v>
      </c>
      <c r="I537" s="3">
        <v>0</v>
      </c>
      <c r="J537" s="3">
        <f>VLOOKUP(B537,'Vta + Mov 80'!$A$3:$B$703,2,FALSE)</f>
        <v>0</v>
      </c>
      <c r="K537" s="3">
        <v>0</v>
      </c>
      <c r="L537" s="3">
        <f>VLOOKUP(B537,'Vta + Mov 80'!$A$3:$D$703,4,FALSE)</f>
        <v>0</v>
      </c>
      <c r="M537" s="7">
        <f>+AVERAGE(F537:K537)</f>
        <v>0</v>
      </c>
      <c r="N537" s="62">
        <f>+COUNTIF(F537:K537,"&gt;0")</f>
        <v>0</v>
      </c>
      <c r="O537" s="62" t="str">
        <f>+IF(N537&gt;=6,"A",IF(N537&gt;=5,"B",IF(N537&gt;=4,"C","F")))</f>
        <v>F</v>
      </c>
      <c r="P537" s="7">
        <v>0</v>
      </c>
      <c r="Q537" s="2">
        <v>0</v>
      </c>
      <c r="R537" s="2">
        <v>0</v>
      </c>
      <c r="S537" s="2">
        <v>0</v>
      </c>
      <c r="T537" s="2">
        <f>+IF(S537&gt;R537,S537,R537)</f>
        <v>0</v>
      </c>
      <c r="U537" s="2" t="e">
        <f>+((P537-T537)/#REF!)*30</f>
        <v>#REF!</v>
      </c>
      <c r="V537" s="2" t="e">
        <f>+((P537-T537+Q537)/#REF!)*30</f>
        <v>#REF!</v>
      </c>
      <c r="W537" s="2">
        <v>0</v>
      </c>
      <c r="X537" s="9"/>
      <c r="Y537" s="11" t="e">
        <f>+((P537-T537+Q537+X537)/M537)*30</f>
        <v>#DIV/0!</v>
      </c>
      <c r="Z537" s="5" t="e">
        <v>#N/A</v>
      </c>
      <c r="AA537" s="46"/>
      <c r="AB537" s="74">
        <f>VLOOKUP(B537,[2]Hoja1!$A$2:$C$9041,3,FALSE)</f>
        <v>108.199996948242</v>
      </c>
      <c r="AC537" s="76" t="e">
        <f>VLOOKUP(B537,'[3]listado de producto'!$A$7:$F$7046,6,FALSE)</f>
        <v>#N/A</v>
      </c>
      <c r="AG537" s="58">
        <v>46.43</v>
      </c>
      <c r="AH537" s="48">
        <f>+P537*AG537</f>
        <v>0</v>
      </c>
      <c r="AI537" s="48" t="e">
        <f>+AG537*#REF!</f>
        <v>#REF!</v>
      </c>
      <c r="AK537" s="44" t="e">
        <f>+IF(OR(#REF!="A",#REF!="B",#REF!="C",O537="A",O537="B",O537="C"),_xlfn.CEILING.PRECISE(#REF!*0.5,Z537),"0")</f>
        <v>#REF!</v>
      </c>
      <c r="AL537" t="e">
        <f>+AK537*AG537</f>
        <v>#REF!</v>
      </c>
      <c r="AM537" s="51" t="e">
        <f>+IF(OR(#REF!="A",#REF!="B",#REF!="C",O537="A",O537="B",O537="C"),_xlfn.CEILING.PRECISE(#REF!*0.7,Z537),"0")</f>
        <v>#REF!</v>
      </c>
      <c r="AN537" s="48" t="e">
        <f>+AM537*AG537</f>
        <v>#REF!</v>
      </c>
      <c r="AO537" s="44" t="e">
        <f>+IF(OR(#REF!="A",#REF!="B",#REF!="C",O537="A",O537="B",O537="C"),_xlfn.CEILING.PRECISE(#REF!*1,Z537),"0")</f>
        <v>#REF!</v>
      </c>
      <c r="AP537" s="48" t="e">
        <f>+AO537*$AG537</f>
        <v>#REF!</v>
      </c>
      <c r="AQ537" s="48" t="e">
        <f>+IF(OR(#REF!="A",#REF!="B",#REF!="C",O537="A",O537="B",O537="C"),_xlfn.CEILING.PRECISE(#REF!*1.33,Z537),"0")</f>
        <v>#REF!</v>
      </c>
      <c r="AR537" s="48" t="e">
        <f>+AQ537*$AG537</f>
        <v>#REF!</v>
      </c>
      <c r="AS537" s="48" t="e">
        <f>+#REF!*AG537</f>
        <v>#REF!</v>
      </c>
      <c r="AU537" s="52" t="e">
        <f>+AT537*#REF!</f>
        <v>#REF!</v>
      </c>
      <c r="AV537" s="52">
        <f>+AT537*M537</f>
        <v>0</v>
      </c>
      <c r="AW537" t="b">
        <f>+P537&gt;=T537</f>
        <v>1</v>
      </c>
    </row>
    <row r="538" spans="1:52" ht="12.75" customHeight="1" x14ac:dyDescent="0.2">
      <c r="A538" s="53" t="s">
        <v>674</v>
      </c>
      <c r="B538" s="79">
        <v>1333</v>
      </c>
      <c r="C538" s="1"/>
      <c r="D538" s="32" t="s">
        <v>79</v>
      </c>
      <c r="E538" s="47" t="str">
        <f>VLOOKUP(B538,[1]Análisis!$B$3:$F$2141,5,FALSE)</f>
        <v>Key</v>
      </c>
      <c r="F538" s="3">
        <v>163</v>
      </c>
      <c r="G538" s="3">
        <v>71</v>
      </c>
      <c r="H538" s="3">
        <v>132</v>
      </c>
      <c r="I538" s="3">
        <v>112</v>
      </c>
      <c r="J538" s="3">
        <f>VLOOKUP(B538,'Vta + Mov 80'!$A$3:$B$703,2,FALSE)</f>
        <v>146</v>
      </c>
      <c r="K538" s="3">
        <v>98</v>
      </c>
      <c r="L538" s="3">
        <f>VLOOKUP(B538,'Vta + Mov 80'!$A$3:$D$703,4,FALSE)</f>
        <v>24</v>
      </c>
      <c r="M538" s="7">
        <f>+AVERAGE(F538:K538)</f>
        <v>120.33333333333333</v>
      </c>
      <c r="N538" s="62">
        <f>+COUNTIF(F538:K538,"&gt;0")</f>
        <v>6</v>
      </c>
      <c r="O538" s="62" t="str">
        <f>+IF(N538&gt;=6,"A",IF(N538&gt;=5,"B",IF(N538&gt;=4,"C","F")))</f>
        <v>A</v>
      </c>
      <c r="P538" s="7">
        <v>125</v>
      </c>
      <c r="Q538" s="2">
        <v>0</v>
      </c>
      <c r="R538" s="2">
        <v>6</v>
      </c>
      <c r="S538" s="2">
        <v>6</v>
      </c>
      <c r="T538" s="2">
        <f>+IF(S538&gt;R538,S538,R538)</f>
        <v>6</v>
      </c>
      <c r="U538" s="2" t="e">
        <f>+((P538-T538)/#REF!)*30</f>
        <v>#REF!</v>
      </c>
      <c r="V538" s="2" t="e">
        <f>+((P538-T538+Q538)/#REF!)*30</f>
        <v>#REF!</v>
      </c>
      <c r="W538" s="2">
        <v>0</v>
      </c>
      <c r="X538" s="9"/>
      <c r="Y538" s="11">
        <f>+((P538-T538+Q538+X538)/M538)*30</f>
        <v>29.667590027700832</v>
      </c>
      <c r="Z538" s="5">
        <v>4</v>
      </c>
      <c r="AA538" s="46"/>
      <c r="AB538" s="74">
        <f>VLOOKUP(B538,[2]Hoja1!$A$2:$C$9041,3,FALSE)</f>
        <v>117.57</v>
      </c>
      <c r="AC538" s="76">
        <f>VLOOKUP(B538,'[3]listado de producto'!$A$7:$F$7046,6,FALSE)</f>
        <v>8</v>
      </c>
      <c r="AG538" s="58">
        <v>174.47</v>
      </c>
      <c r="AH538" s="48">
        <f>+P538*AG538</f>
        <v>21808.75</v>
      </c>
      <c r="AI538" s="48" t="e">
        <f>+AG538*#REF!</f>
        <v>#REF!</v>
      </c>
      <c r="AK538" s="44" t="e">
        <f>+IF(OR(#REF!="A",#REF!="B",#REF!="C",O538="A",O538="B",O538="C"),_xlfn.CEILING.PRECISE(#REF!*0.5,Z538),"0")</f>
        <v>#REF!</v>
      </c>
      <c r="AL538" t="e">
        <f>+AK538*AG538</f>
        <v>#REF!</v>
      </c>
      <c r="AM538" s="51" t="e">
        <f>+IF(OR(#REF!="A",#REF!="B",#REF!="C",O538="A",O538="B",O538="C"),_xlfn.CEILING.PRECISE(#REF!*0.7,Z538),"0")</f>
        <v>#REF!</v>
      </c>
      <c r="AN538" s="48" t="e">
        <f>+AM538*AG538</f>
        <v>#REF!</v>
      </c>
      <c r="AO538" s="44" t="e">
        <f>+IF(OR(#REF!="A",#REF!="B",#REF!="C",O538="A",O538="B",O538="C"),_xlfn.CEILING.PRECISE(#REF!*1,Z538),"0")</f>
        <v>#REF!</v>
      </c>
      <c r="AP538" s="48" t="e">
        <f>+AO538*$AG538</f>
        <v>#REF!</v>
      </c>
      <c r="AQ538" s="48" t="e">
        <f>+IF(OR(#REF!="A",#REF!="B",#REF!="C",O538="A",O538="B",O538="C"),_xlfn.CEILING.PRECISE(#REF!*1.33,Z538),"0")</f>
        <v>#REF!</v>
      </c>
      <c r="AR538" s="48" t="e">
        <f>+AQ538*$AG538</f>
        <v>#REF!</v>
      </c>
      <c r="AS538" s="48" t="e">
        <f>+#REF!*AG538</f>
        <v>#REF!</v>
      </c>
      <c r="AU538" s="52" t="e">
        <f>+AT538*#REF!</f>
        <v>#REF!</v>
      </c>
      <c r="AV538" s="52">
        <f>+AT538*M538</f>
        <v>0</v>
      </c>
      <c r="AW538" t="b">
        <f>+P538&gt;=T538</f>
        <v>1</v>
      </c>
    </row>
    <row r="539" spans="1:52" ht="12.75" customHeight="1" x14ac:dyDescent="0.2">
      <c r="B539" s="79">
        <v>2143</v>
      </c>
      <c r="C539" s="1"/>
      <c r="D539" s="32" t="s">
        <v>149</v>
      </c>
      <c r="E539" s="47" t="str">
        <f>VLOOKUP(B539,[1]Análisis!$B$3:$F$2141,5,FALSE)</f>
        <v>Key</v>
      </c>
      <c r="F539" s="3">
        <v>132</v>
      </c>
      <c r="G539" s="3">
        <v>65</v>
      </c>
      <c r="H539" s="3">
        <v>81</v>
      </c>
      <c r="I539" s="3">
        <v>80</v>
      </c>
      <c r="J539" s="3">
        <f>VLOOKUP(B539,'Vta + Mov 80'!$A$3:$B$703,2,FALSE)</f>
        <v>148</v>
      </c>
      <c r="K539" s="3">
        <v>33</v>
      </c>
      <c r="L539" s="3">
        <f>VLOOKUP(B539,'Vta + Mov 80'!$A$3:$D$703,4,FALSE)</f>
        <v>6</v>
      </c>
      <c r="M539" s="7">
        <f>+AVERAGE(F539:K539)</f>
        <v>89.833333333333329</v>
      </c>
      <c r="N539" s="62">
        <f>+COUNTIF(F539:K539,"&gt;0")</f>
        <v>6</v>
      </c>
      <c r="O539" s="62" t="str">
        <f>+IF(N539&gt;=6,"A",IF(N539&gt;=5,"B",IF(N539&gt;=4,"C","F")))</f>
        <v>A</v>
      </c>
      <c r="P539" s="7">
        <v>103</v>
      </c>
      <c r="Q539" s="2">
        <v>0</v>
      </c>
      <c r="R539" s="2">
        <v>14</v>
      </c>
      <c r="S539" s="2">
        <v>14</v>
      </c>
      <c r="T539" s="2">
        <f>+IF(S539&gt;R539,S539,R539)</f>
        <v>14</v>
      </c>
      <c r="U539" s="2" t="e">
        <f>+((P539-T539)/#REF!)*30</f>
        <v>#REF!</v>
      </c>
      <c r="V539" s="2" t="e">
        <f>+((P539-T539+Q539)/#REF!)*30</f>
        <v>#REF!</v>
      </c>
      <c r="W539" s="2">
        <v>0</v>
      </c>
      <c r="X539" s="14"/>
      <c r="Y539" s="11">
        <f>+((P539-T539+Q539+X539)/M539)*30</f>
        <v>29.721706864564009</v>
      </c>
      <c r="Z539" s="5">
        <v>6</v>
      </c>
      <c r="AA539" s="46"/>
      <c r="AB539" s="74">
        <f>VLOOKUP(B539,[2]Hoja1!$A$2:$C$9041,3,FALSE)</f>
        <v>37.619999999999997</v>
      </c>
      <c r="AC539" s="76">
        <f>VLOOKUP(B539,'[3]listado de producto'!$A$7:$F$7046,6,FALSE)</f>
        <v>8</v>
      </c>
      <c r="AG539" s="58">
        <v>321.58</v>
      </c>
      <c r="AH539" s="48">
        <f>+P539*AG539</f>
        <v>33122.74</v>
      </c>
      <c r="AI539" s="48" t="e">
        <f>+AG539*#REF!</f>
        <v>#REF!</v>
      </c>
      <c r="AK539" s="44" t="e">
        <f>+IF(OR(#REF!="A",#REF!="B",#REF!="C",O539="A",O539="B",O539="C"),_xlfn.CEILING.PRECISE(#REF!*0.5,Z539),"0")</f>
        <v>#REF!</v>
      </c>
      <c r="AL539" t="e">
        <f>+AK539*AG539</f>
        <v>#REF!</v>
      </c>
      <c r="AM539" s="51" t="e">
        <f>+IF(OR(#REF!="A",#REF!="B",#REF!="C",O539="A",O539="B",O539="C"),_xlfn.CEILING.PRECISE(#REF!*0.7,Z539),"0")</f>
        <v>#REF!</v>
      </c>
      <c r="AN539" s="48" t="e">
        <f>+AM539*AG539</f>
        <v>#REF!</v>
      </c>
      <c r="AO539" s="44" t="e">
        <f>+IF(OR(#REF!="A",#REF!="B",#REF!="C",O539="A",O539="B",O539="C"),_xlfn.CEILING.PRECISE(#REF!*1,Z539),"0")</f>
        <v>#REF!</v>
      </c>
      <c r="AP539" s="48" t="e">
        <f>+AO539*$AG539</f>
        <v>#REF!</v>
      </c>
      <c r="AQ539" s="48" t="e">
        <f>+IF(OR(#REF!="A",#REF!="B",#REF!="C",O539="A",O539="B",O539="C"),_xlfn.CEILING.PRECISE(#REF!*1.33,Z539),"0")</f>
        <v>#REF!</v>
      </c>
      <c r="AR539" s="48" t="e">
        <f>+AQ539*$AG539</f>
        <v>#REF!</v>
      </c>
      <c r="AS539" s="48" t="e">
        <f>+#REF!*AG539</f>
        <v>#REF!</v>
      </c>
      <c r="AT539" s="58">
        <v>20</v>
      </c>
      <c r="AU539" s="52" t="e">
        <f>+AT539*#REF!</f>
        <v>#REF!</v>
      </c>
      <c r="AV539" s="52">
        <f>+AT539*M539</f>
        <v>1796.6666666666665</v>
      </c>
      <c r="AW539" t="b">
        <f>+P539&gt;=T539</f>
        <v>1</v>
      </c>
      <c r="AX539" s="78">
        <f>X539*AB539</f>
        <v>0</v>
      </c>
    </row>
    <row r="540" spans="1:52" ht="12.75" customHeight="1" x14ac:dyDescent="0.2">
      <c r="B540" s="79">
        <v>5101</v>
      </c>
      <c r="C540" s="1">
        <f>VLOOKUP(B540,[1]Análisis!$B$3:$C$2141,2,FALSE)</f>
        <v>90538</v>
      </c>
      <c r="D540" s="32" t="s">
        <v>243</v>
      </c>
      <c r="E540" s="47" t="str">
        <f>VLOOKUP(B540,[1]Análisis!$B$3:$F$2141,5,FALSE)</f>
        <v>KC</v>
      </c>
      <c r="F540" s="3">
        <v>279</v>
      </c>
      <c r="G540" s="3">
        <v>240</v>
      </c>
      <c r="H540" s="3">
        <v>323</v>
      </c>
      <c r="I540" s="3">
        <v>175</v>
      </c>
      <c r="J540" s="3">
        <f>VLOOKUP(B540,'Vta + Mov 80'!$A$3:$B$703,2,FALSE)</f>
        <v>319</v>
      </c>
      <c r="K540" s="3">
        <v>154</v>
      </c>
      <c r="L540" s="3">
        <f>VLOOKUP(B540,'Vta + Mov 80'!$A$3:$D$703,4,FALSE)</f>
        <v>114</v>
      </c>
      <c r="M540" s="7">
        <f>+AVERAGE(F540:K540)</f>
        <v>248.33333333333334</v>
      </c>
      <c r="N540" s="62">
        <f>+COUNTIF(F540:K540,"&gt;0")</f>
        <v>6</v>
      </c>
      <c r="O540" s="62" t="str">
        <f>+IF(N540&gt;=6,"A",IF(N540&gt;=5,"B",IF(N540&gt;=4,"C","F")))</f>
        <v>A</v>
      </c>
      <c r="P540" s="7">
        <v>135</v>
      </c>
      <c r="Q540" s="2">
        <v>0</v>
      </c>
      <c r="R540" s="2">
        <v>0</v>
      </c>
      <c r="S540" s="2">
        <v>0</v>
      </c>
      <c r="T540" s="2">
        <f>+IF(S540&gt;R540,S540,R540)</f>
        <v>0</v>
      </c>
      <c r="U540" s="2" t="e">
        <f>+((P540-T540)/#REF!)*30</f>
        <v>#REF!</v>
      </c>
      <c r="V540" s="2" t="e">
        <f>+((P540-T540+Q540)/#REF!)*30</f>
        <v>#REF!</v>
      </c>
      <c r="W540" s="2">
        <v>0</v>
      </c>
      <c r="X540" s="9"/>
      <c r="Y540" s="11">
        <f>+((P540-T540+Q540+X540)/M540)*30</f>
        <v>16.308724832214764</v>
      </c>
      <c r="Z540" s="5">
        <v>1</v>
      </c>
      <c r="AA540" s="46"/>
      <c r="AB540" s="74">
        <f>VLOOKUP(B540,[2]Hoja1!$A$2:$C$9041,3,FALSE)</f>
        <v>158.41999999999999</v>
      </c>
      <c r="AC540" s="76">
        <f>VLOOKUP(B540,'[3]listado de producto'!$A$7:$F$7046,6,FALSE)</f>
        <v>8</v>
      </c>
      <c r="AG540" s="58">
        <v>345.60000610351602</v>
      </c>
      <c r="AH540" s="48">
        <f>+P540*AG540</f>
        <v>46656.00082397466</v>
      </c>
      <c r="AI540" s="48" t="e">
        <f>+AG540*#REF!</f>
        <v>#REF!</v>
      </c>
      <c r="AK540" s="44" t="e">
        <f>+IF(OR(#REF!="A",#REF!="B",#REF!="C",O540="A",O540="B",O540="C"),_xlfn.CEILING.PRECISE(#REF!*0.5,Z540),"0")</f>
        <v>#REF!</v>
      </c>
      <c r="AL540" t="e">
        <f>+AK540*AG540</f>
        <v>#REF!</v>
      </c>
      <c r="AM540" s="51" t="e">
        <f>+IF(OR(#REF!="A",#REF!="B",#REF!="C",O540="A",O540="B",O540="C"),_xlfn.CEILING.PRECISE(#REF!*0.7,Z540),"0")</f>
        <v>#REF!</v>
      </c>
      <c r="AN540" s="48" t="e">
        <f>+AM540*AG540</f>
        <v>#REF!</v>
      </c>
      <c r="AO540" s="44" t="e">
        <f>+IF(OR(#REF!="A",#REF!="B",#REF!="C",O540="A",O540="B",O540="C"),_xlfn.CEILING.PRECISE(#REF!*1,Z540),"0")</f>
        <v>#REF!</v>
      </c>
      <c r="AP540" s="48" t="e">
        <f>+AO540*$AG540</f>
        <v>#REF!</v>
      </c>
      <c r="AQ540" s="48" t="e">
        <f>+IF(OR(#REF!="A",#REF!="B",#REF!="C",O540="A",O540="B",O540="C"),_xlfn.CEILING.PRECISE(#REF!*1.33,Z540),"0")</f>
        <v>#REF!</v>
      </c>
      <c r="AR540" s="48" t="e">
        <f>+AQ540*$AG540</f>
        <v>#REF!</v>
      </c>
      <c r="AS540" s="48" t="e">
        <f>+#REF!*AG540</f>
        <v>#REF!</v>
      </c>
      <c r="AU540" s="52"/>
      <c r="AV540" s="52"/>
      <c r="AW540" t="b">
        <f>+P540&gt;=T540</f>
        <v>1</v>
      </c>
      <c r="AZ540" s="49"/>
    </row>
    <row r="541" spans="1:52" ht="12.75" customHeight="1" x14ac:dyDescent="0.2">
      <c r="B541" s="79">
        <v>5657</v>
      </c>
      <c r="C541" s="1"/>
      <c r="D541" s="32" t="s">
        <v>717</v>
      </c>
      <c r="E541" s="47" t="str">
        <f>VLOOKUP(B541,[1]Análisis!$B$3:$F$2141,5,FALSE)</f>
        <v>Key</v>
      </c>
      <c r="F541" s="3">
        <v>4</v>
      </c>
      <c r="G541" s="3">
        <v>0</v>
      </c>
      <c r="H541" s="3">
        <v>16</v>
      </c>
      <c r="I541" s="3">
        <v>11</v>
      </c>
      <c r="J541" s="3">
        <f>VLOOKUP(B541,'Vta + Mov 80'!$A$3:$B$703,2,FALSE)</f>
        <v>7</v>
      </c>
      <c r="K541" s="3">
        <v>3</v>
      </c>
      <c r="L541" s="3">
        <f>VLOOKUP(B541,'Vta + Mov 80'!$A$3:$D$703,4,FALSE)</f>
        <v>2</v>
      </c>
      <c r="M541" s="7">
        <f>+AVERAGE(F541:K541)</f>
        <v>6.833333333333333</v>
      </c>
      <c r="N541" s="62">
        <f>+COUNTIF(F541:K541,"&gt;0")</f>
        <v>5</v>
      </c>
      <c r="O541" s="62" t="str">
        <f>+IF(N541&gt;=6,"A",IF(N541&gt;=5,"B",IF(N541&gt;=4,"C","F")))</f>
        <v>B</v>
      </c>
      <c r="P541" s="7">
        <v>8</v>
      </c>
      <c r="Q541" s="2">
        <v>0</v>
      </c>
      <c r="R541" s="2">
        <v>0</v>
      </c>
      <c r="S541" s="2">
        <v>0</v>
      </c>
      <c r="T541" s="2">
        <f>+IF(S541&gt;R541,S541,R541)</f>
        <v>0</v>
      </c>
      <c r="U541" s="2" t="e">
        <f>+((P541-T541)/#REF!)*30</f>
        <v>#REF!</v>
      </c>
      <c r="V541" s="2" t="e">
        <f>+((P541-T541+Q541)/#REF!)*30</f>
        <v>#REF!</v>
      </c>
      <c r="W541" s="2">
        <v>0</v>
      </c>
      <c r="X541" s="9"/>
      <c r="Y541" s="11">
        <f>+((P541-T541+Q541+X541)/M541)*30</f>
        <v>35.121951219512198</v>
      </c>
      <c r="Z541" s="5" t="e">
        <v>#N/A</v>
      </c>
      <c r="AA541" s="46"/>
      <c r="AB541" s="74">
        <f>VLOOKUP(B541,[2]Hoja1!$A$2:$C$9041,3,FALSE)</f>
        <v>358.75</v>
      </c>
      <c r="AC541" s="76" t="e">
        <f>VLOOKUP(B541,'[3]listado de producto'!$A$7:$F$7046,6,FALSE)</f>
        <v>#N/A</v>
      </c>
      <c r="AG541" s="58">
        <v>1171</v>
      </c>
      <c r="AH541" s="48">
        <f>+P541*AG541</f>
        <v>9368</v>
      </c>
      <c r="AI541" s="48" t="e">
        <f>+AG541*#REF!</f>
        <v>#REF!</v>
      </c>
      <c r="AK541" s="44" t="e">
        <f>+IF(OR(#REF!="A",#REF!="B",#REF!="C",O541="A",O541="B",O541="C"),_xlfn.CEILING.PRECISE(#REF!*0.5,Z541),"0")</f>
        <v>#REF!</v>
      </c>
      <c r="AL541" t="e">
        <f>+AK541*AG541</f>
        <v>#REF!</v>
      </c>
      <c r="AM541" s="51" t="e">
        <f>+IF(OR(#REF!="A",#REF!="B",#REF!="C",O541="A",O541="B",O541="C"),_xlfn.CEILING.PRECISE(#REF!*0.7,Z541),"0")</f>
        <v>#REF!</v>
      </c>
      <c r="AN541" s="48" t="e">
        <f>+AM541*AG541</f>
        <v>#REF!</v>
      </c>
      <c r="AO541" s="44" t="e">
        <f>+IF(OR(#REF!="A",#REF!="B",#REF!="C",O541="A",O541="B",O541="C"),_xlfn.CEILING.PRECISE(#REF!*1,Z541),"0")</f>
        <v>#REF!</v>
      </c>
      <c r="AP541" s="48" t="e">
        <f>+AO541*$AG541</f>
        <v>#REF!</v>
      </c>
      <c r="AQ541" s="48" t="e">
        <f>+IF(OR(#REF!="A",#REF!="B",#REF!="C",O541="A",O541="B",O541="C"),_xlfn.CEILING.PRECISE(#REF!*1.33,Z541),"0")</f>
        <v>#REF!</v>
      </c>
      <c r="AR541" s="48" t="e">
        <f>+AQ541*$AG541</f>
        <v>#REF!</v>
      </c>
      <c r="AS541" s="48" t="e">
        <f>+#REF!*AG541</f>
        <v>#REF!</v>
      </c>
      <c r="AU541" s="52"/>
      <c r="AV541" s="52"/>
      <c r="AW541" t="b">
        <f>+P541&gt;=T541</f>
        <v>1</v>
      </c>
    </row>
    <row r="542" spans="1:52" ht="12.75" customHeight="1" x14ac:dyDescent="0.2">
      <c r="B542" s="79">
        <v>1884</v>
      </c>
      <c r="C542" s="1"/>
      <c r="D542" s="32" t="s">
        <v>123</v>
      </c>
      <c r="E542" s="47" t="str">
        <f>VLOOKUP(B542,[1]Análisis!$B$3:$F$2141,5,FALSE)</f>
        <v>Key</v>
      </c>
      <c r="F542" s="3">
        <v>6</v>
      </c>
      <c r="G542" s="3">
        <v>6</v>
      </c>
      <c r="H542" s="3">
        <v>0</v>
      </c>
      <c r="I542" s="3">
        <v>5</v>
      </c>
      <c r="J542" s="3">
        <f>VLOOKUP(B542,'Vta + Mov 80'!$A$3:$B$703,2,FALSE)</f>
        <v>1</v>
      </c>
      <c r="K542" s="3">
        <v>2</v>
      </c>
      <c r="L542" s="3">
        <f>VLOOKUP(B542,'Vta + Mov 80'!$A$3:$D$703,4,FALSE)</f>
        <v>0</v>
      </c>
      <c r="M542" s="7">
        <f>+AVERAGE(F542:K542)</f>
        <v>3.3333333333333335</v>
      </c>
      <c r="N542" s="62">
        <f>+COUNTIF(F542:K542,"&gt;0")</f>
        <v>5</v>
      </c>
      <c r="O542" s="62" t="str">
        <f>+IF(N542&gt;=6,"A",IF(N542&gt;=5,"B",IF(N542&gt;=4,"C","F")))</f>
        <v>B</v>
      </c>
      <c r="P542" s="7">
        <v>3</v>
      </c>
      <c r="Q542" s="2">
        <v>1</v>
      </c>
      <c r="R542" s="2">
        <v>0</v>
      </c>
      <c r="S542" s="2">
        <v>0</v>
      </c>
      <c r="T542" s="2">
        <f>+IF(S542&gt;R542,S542,R542)</f>
        <v>0</v>
      </c>
      <c r="U542" s="2" t="e">
        <f>+((P542-T542)/#REF!)*30</f>
        <v>#REF!</v>
      </c>
      <c r="V542" s="2" t="e">
        <f>+((P542-T542+Q542)/#REF!)*30</f>
        <v>#REF!</v>
      </c>
      <c r="W542" s="2">
        <v>0</v>
      </c>
      <c r="X542" s="9"/>
      <c r="Y542" s="11">
        <f>+((P542-T542+Q542+X542)/M542)*30</f>
        <v>36</v>
      </c>
      <c r="Z542" s="5">
        <v>1</v>
      </c>
      <c r="AA542" s="46"/>
      <c r="AB542" s="74">
        <f>VLOOKUP(B542,[2]Hoja1!$A$2:$C$9041,3,FALSE)</f>
        <v>1980.15</v>
      </c>
      <c r="AC542" s="76">
        <f>VLOOKUP(B542,'[3]listado de producto'!$A$7:$F$7046,6,FALSE)</f>
        <v>8</v>
      </c>
      <c r="AG542" s="58">
        <v>641.72</v>
      </c>
      <c r="AH542" s="48">
        <f>+P542*AG542</f>
        <v>1925.16</v>
      </c>
      <c r="AI542" s="48" t="e">
        <f>+AG542*#REF!</f>
        <v>#REF!</v>
      </c>
      <c r="AK542" s="44" t="e">
        <f>+IF(OR(#REF!="A",#REF!="B",#REF!="C",O542="A",O542="B",O542="C"),_xlfn.CEILING.PRECISE(#REF!*0.5,Z542),"0")</f>
        <v>#REF!</v>
      </c>
      <c r="AL542" t="e">
        <f>+AK542*AG542</f>
        <v>#REF!</v>
      </c>
      <c r="AM542" s="51" t="e">
        <f>+IF(OR(#REF!="A",#REF!="B",#REF!="C",O542="A",O542="B",O542="C"),_xlfn.CEILING.PRECISE(#REF!*0.7,Z542),"0")</f>
        <v>#REF!</v>
      </c>
      <c r="AN542" s="48" t="e">
        <f>+AM542*AG542</f>
        <v>#REF!</v>
      </c>
      <c r="AO542" s="44" t="e">
        <f>+IF(OR(#REF!="A",#REF!="B",#REF!="C",O542="A",O542="B",O542="C"),_xlfn.CEILING.PRECISE(#REF!*1,Z542),"0")</f>
        <v>#REF!</v>
      </c>
      <c r="AP542" s="48" t="e">
        <f>+AO542*$AG542</f>
        <v>#REF!</v>
      </c>
      <c r="AQ542" s="48" t="e">
        <f>+IF(OR(#REF!="A",#REF!="B",#REF!="C",O542="A",O542="B",O542="C"),_xlfn.CEILING.PRECISE(#REF!*1.33,Z542),"0")</f>
        <v>#REF!</v>
      </c>
      <c r="AR542" s="48" t="e">
        <f>+AQ542*$AG542</f>
        <v>#REF!</v>
      </c>
      <c r="AS542" s="48" t="e">
        <f>+#REF!*AG542</f>
        <v>#REF!</v>
      </c>
      <c r="AT542" s="58">
        <v>4.4000000000000004</v>
      </c>
      <c r="AU542" s="52" t="e">
        <f>+AT542*#REF!</f>
        <v>#REF!</v>
      </c>
      <c r="AV542" s="52">
        <f>+AT542*M542</f>
        <v>14.666666666666668</v>
      </c>
      <c r="AW542" t="b">
        <f>+P542&gt;=T542</f>
        <v>1</v>
      </c>
      <c r="AZ542" s="49">
        <f>VLOOKUP(B542,'[4]OrdenCompra (51)'!$A$2:$K$78,11,FALSE)</f>
        <v>1</v>
      </c>
    </row>
    <row r="543" spans="1:52" ht="12.75" customHeight="1" x14ac:dyDescent="0.2">
      <c r="B543" s="79">
        <v>278</v>
      </c>
      <c r="C543" s="1"/>
      <c r="D543" s="32" t="s">
        <v>26</v>
      </c>
      <c r="E543" s="47" t="str">
        <f>VLOOKUP(B543,[1]Análisis!$B$3:$F$2141,5,FALSE)</f>
        <v>Key</v>
      </c>
      <c r="F543" s="3">
        <v>144</v>
      </c>
      <c r="G543" s="3">
        <v>48</v>
      </c>
      <c r="H543" s="3">
        <v>59</v>
      </c>
      <c r="I543" s="3">
        <v>78</v>
      </c>
      <c r="J543" s="3">
        <f>VLOOKUP(B543,'Vta + Mov 80'!$A$3:$B$703,2,FALSE)</f>
        <v>55</v>
      </c>
      <c r="K543" s="3">
        <v>64</v>
      </c>
      <c r="L543" s="3">
        <f>VLOOKUP(B543,'Vta + Mov 80'!$A$3:$D$703,4,FALSE)</f>
        <v>11</v>
      </c>
      <c r="M543" s="7">
        <f>+AVERAGE(F543:K543)</f>
        <v>74.666666666666671</v>
      </c>
      <c r="N543" s="62">
        <f>+COUNTIF(F543:K543,"&gt;0")</f>
        <v>6</v>
      </c>
      <c r="O543" s="62" t="str">
        <f>+IF(N543&gt;=6,"A",IF(N543&gt;=5,"B",IF(N543&gt;=4,"C","F")))</f>
        <v>A</v>
      </c>
      <c r="P543" s="7">
        <v>66</v>
      </c>
      <c r="Q543" s="2">
        <v>12</v>
      </c>
      <c r="R543" s="2">
        <v>4</v>
      </c>
      <c r="S543" s="2">
        <v>4</v>
      </c>
      <c r="T543" s="2">
        <f>+IF(S543&gt;R543,S543,R543)</f>
        <v>4</v>
      </c>
      <c r="U543" s="2" t="e">
        <f>+((P543-T543)/#REF!)*30</f>
        <v>#REF!</v>
      </c>
      <c r="V543" s="2" t="e">
        <f>+((P543-T543+Q543)/#REF!)*30</f>
        <v>#REF!</v>
      </c>
      <c r="W543" s="2">
        <v>0</v>
      </c>
      <c r="X543" s="9"/>
      <c r="Y543" s="11">
        <f>+((P543-T543+Q543+X543)/M543)*30</f>
        <v>29.732142857142854</v>
      </c>
      <c r="Z543" s="5">
        <v>4</v>
      </c>
      <c r="AA543" s="46"/>
      <c r="AB543" s="74">
        <f>VLOOKUP(B543,[2]Hoja1!$A$2:$C$9041,3,FALSE)</f>
        <v>65.790000000000006</v>
      </c>
      <c r="AC543" s="76">
        <f>VLOOKUP(B543,'[3]listado de producto'!$A$7:$F$7046,6,FALSE)</f>
        <v>8</v>
      </c>
      <c r="AG543" s="58">
        <v>7.8000001907348597</v>
      </c>
      <c r="AH543" s="48">
        <f>+P543*AG543</f>
        <v>514.80001258850075</v>
      </c>
      <c r="AI543" s="48" t="e">
        <f>+AG543*#REF!</f>
        <v>#REF!</v>
      </c>
      <c r="AK543" s="44" t="e">
        <f>+IF(OR(#REF!="A",#REF!="B",#REF!="C",O543="A",O543="B",O543="C"),_xlfn.CEILING.PRECISE(#REF!*0.5,Z543),"0")</f>
        <v>#REF!</v>
      </c>
      <c r="AL543" t="e">
        <f>+AK543*AG543</f>
        <v>#REF!</v>
      </c>
      <c r="AM543" s="51" t="e">
        <f>+IF(OR(#REF!="A",#REF!="B",#REF!="C",O543="A",O543="B",O543="C"),_xlfn.CEILING.PRECISE(#REF!*0.7,Z543),"0")</f>
        <v>#REF!</v>
      </c>
      <c r="AN543" s="48" t="e">
        <f>+AM543*AG543</f>
        <v>#REF!</v>
      </c>
      <c r="AO543" s="44" t="e">
        <f>+IF(OR(#REF!="A",#REF!="B",#REF!="C",O543="A",O543="B",O543="C"),_xlfn.CEILING.PRECISE(#REF!*1,Z543),"0")</f>
        <v>#REF!</v>
      </c>
      <c r="AP543" s="48" t="e">
        <f>+AO543*$AG543</f>
        <v>#REF!</v>
      </c>
      <c r="AQ543" s="48" t="e">
        <f>+IF(OR(#REF!="A",#REF!="B",#REF!="C",O543="A",O543="B",O543="C"),_xlfn.CEILING.PRECISE(#REF!*1.33,Z543),"0")</f>
        <v>#REF!</v>
      </c>
      <c r="AR543" s="48" t="e">
        <f>+AQ543*$AG543</f>
        <v>#REF!</v>
      </c>
      <c r="AS543" s="48" t="e">
        <f>+#REF!*AG543</f>
        <v>#REF!</v>
      </c>
      <c r="AU543" s="52" t="e">
        <f>+AT543*#REF!</f>
        <v>#REF!</v>
      </c>
      <c r="AV543" s="52">
        <f>+AT543*M543</f>
        <v>0</v>
      </c>
      <c r="AW543" t="b">
        <f>+P543&gt;=T543</f>
        <v>1</v>
      </c>
      <c r="AZ543" s="49">
        <f>VLOOKUP(B543,'[4]OrdenCompra (51)'!$A$2:$K$78,11,FALSE)</f>
        <v>12</v>
      </c>
    </row>
    <row r="544" spans="1:52" ht="12.75" customHeight="1" x14ac:dyDescent="0.2">
      <c r="A544" s="53" t="s">
        <v>672</v>
      </c>
      <c r="B544" s="79">
        <v>1630</v>
      </c>
      <c r="C544" s="1"/>
      <c r="D544" s="32" t="s">
        <v>94</v>
      </c>
      <c r="E544" s="47" t="str">
        <f>VLOOKUP(B544,[1]Análisis!$B$3:$F$2141,5,FALSE)</f>
        <v>Key</v>
      </c>
      <c r="F544" s="3">
        <v>12</v>
      </c>
      <c r="G544" s="3">
        <v>7</v>
      </c>
      <c r="H544" s="3">
        <v>0</v>
      </c>
      <c r="I544" s="3">
        <v>0</v>
      </c>
      <c r="J544" s="3">
        <f>VLOOKUP(B544,'Vta + Mov 80'!$A$3:$B$703,2,FALSE)</f>
        <v>2</v>
      </c>
      <c r="K544" s="3">
        <v>22</v>
      </c>
      <c r="L544" s="3">
        <f>VLOOKUP(B544,'Vta + Mov 80'!$A$3:$D$703,4,FALSE)</f>
        <v>0</v>
      </c>
      <c r="M544" s="7">
        <f>+AVERAGE(F544:K544)</f>
        <v>7.166666666666667</v>
      </c>
      <c r="N544" s="62">
        <f>+COUNTIF(F544:K544,"&gt;0")</f>
        <v>4</v>
      </c>
      <c r="O544" s="62" t="str">
        <f>+IF(N544&gt;=6,"A",IF(N544&gt;=5,"B",IF(N544&gt;=4,"C","F")))</f>
        <v>C</v>
      </c>
      <c r="P544" s="7">
        <v>5</v>
      </c>
      <c r="Q544" s="2">
        <v>24</v>
      </c>
      <c r="R544" s="2">
        <v>0</v>
      </c>
      <c r="S544" s="2">
        <v>0</v>
      </c>
      <c r="T544" s="2">
        <f>+IF(S544&gt;R544,S544,R544)</f>
        <v>0</v>
      </c>
      <c r="U544" s="2" t="e">
        <f>+((P544-T544)/#REF!)*30</f>
        <v>#REF!</v>
      </c>
      <c r="V544" s="2" t="e">
        <f>+((P544-T544+Q544)/#REF!)*30</f>
        <v>#REF!</v>
      </c>
      <c r="W544" s="2">
        <v>0</v>
      </c>
      <c r="X544" s="9"/>
      <c r="Y544" s="11">
        <f>+((P544-T544+Q544+X544)/M544)*30</f>
        <v>121.3953488372093</v>
      </c>
      <c r="Z544" s="5">
        <v>12</v>
      </c>
      <c r="AA544" s="80"/>
      <c r="AB544" s="74">
        <f>VLOOKUP(B544,[2]Hoja1!$A$2:$C$9041,3,FALSE)</f>
        <v>86.14</v>
      </c>
      <c r="AC544" s="76">
        <f>VLOOKUP(B544,'[3]listado de producto'!$A$7:$F$7046,6,FALSE)</f>
        <v>8</v>
      </c>
      <c r="AE544" t="s">
        <v>569</v>
      </c>
      <c r="AG544" s="58">
        <v>3.9200000762939502</v>
      </c>
      <c r="AH544" s="48">
        <f>+P544*AG544</f>
        <v>19.600000381469751</v>
      </c>
      <c r="AI544" s="48" t="e">
        <f>+AG544*#REF!</f>
        <v>#REF!</v>
      </c>
      <c r="AK544" s="44" t="e">
        <f>+IF(OR(#REF!="A",#REF!="B",#REF!="C",O544="A",O544="B",O544="C"),_xlfn.CEILING.PRECISE(#REF!*0.5,Z544),"0")</f>
        <v>#REF!</v>
      </c>
      <c r="AL544" t="e">
        <f>+AK544*AG544</f>
        <v>#REF!</v>
      </c>
      <c r="AM544" s="51" t="e">
        <f>+IF(OR(#REF!="A",#REF!="B",#REF!="C",O544="A",O544="B",O544="C"),_xlfn.CEILING.PRECISE(#REF!*0.7,Z544),"0")</f>
        <v>#REF!</v>
      </c>
      <c r="AN544" s="48" t="e">
        <f>+AM544*AG544</f>
        <v>#REF!</v>
      </c>
      <c r="AO544" s="44" t="e">
        <f>+IF(OR(#REF!="A",#REF!="B",#REF!="C",O544="A",O544="B",O544="C"),_xlfn.CEILING.PRECISE(#REF!*1,Z544),"0")</f>
        <v>#REF!</v>
      </c>
      <c r="AP544" s="48" t="e">
        <f>+AO544*$AG544</f>
        <v>#REF!</v>
      </c>
      <c r="AQ544" s="48" t="e">
        <f>+IF(OR(#REF!="A",#REF!="B",#REF!="C",O544="A",O544="B",O544="C"),_xlfn.CEILING.PRECISE(#REF!*1.33,Z544),"0")</f>
        <v>#REF!</v>
      </c>
      <c r="AR544" s="48" t="e">
        <f>+AQ544*$AG544</f>
        <v>#REF!</v>
      </c>
      <c r="AS544" s="48" t="e">
        <f>+#REF!*AG544</f>
        <v>#REF!</v>
      </c>
      <c r="AU544" s="52" t="e">
        <f>+AT544*#REF!</f>
        <v>#REF!</v>
      </c>
      <c r="AV544" s="52">
        <f>+AT544*M544</f>
        <v>0</v>
      </c>
      <c r="AW544" t="b">
        <f>+P544&gt;=T544</f>
        <v>1</v>
      </c>
    </row>
    <row r="545" spans="1:52" ht="12.75" customHeight="1" x14ac:dyDescent="0.2">
      <c r="B545" s="79">
        <v>70238</v>
      </c>
      <c r="C545" s="1"/>
      <c r="D545" s="32" t="s">
        <v>404</v>
      </c>
      <c r="E545" s="47" t="str">
        <f>VLOOKUP(B545,[1]Análisis!$B$3:$F$2141,5,FALSE)</f>
        <v>Key</v>
      </c>
      <c r="F545" s="3">
        <v>6</v>
      </c>
      <c r="G545" s="3">
        <v>6</v>
      </c>
      <c r="H545" s="3">
        <v>16</v>
      </c>
      <c r="I545" s="3">
        <v>16</v>
      </c>
      <c r="J545" s="3">
        <f>VLOOKUP(B545,'Vta + Mov 80'!$A$3:$B$703,2,FALSE)</f>
        <v>32</v>
      </c>
      <c r="K545" s="3">
        <v>8</v>
      </c>
      <c r="L545" s="3">
        <f>VLOOKUP(B545,'Vta + Mov 80'!$A$3:$D$703,4,FALSE)</f>
        <v>8</v>
      </c>
      <c r="M545" s="7">
        <f>+AVERAGE(F545:K545)</f>
        <v>14</v>
      </c>
      <c r="N545" s="62">
        <f>+COUNTIF(F545:K545,"&gt;0")</f>
        <v>6</v>
      </c>
      <c r="O545" s="62" t="str">
        <f>+IF(N545&gt;=6,"A",IF(N545&gt;=5,"B",IF(N545&gt;=4,"C","F")))</f>
        <v>A</v>
      </c>
      <c r="P545" s="7">
        <v>6</v>
      </c>
      <c r="Q545" s="2">
        <v>8</v>
      </c>
      <c r="R545" s="2">
        <v>0</v>
      </c>
      <c r="S545" s="2">
        <v>0</v>
      </c>
      <c r="T545" s="2">
        <f>+IF(S545&gt;R545,S545,R545)</f>
        <v>0</v>
      </c>
      <c r="U545" s="2" t="e">
        <f>+((P545-T545)/#REF!)*30</f>
        <v>#REF!</v>
      </c>
      <c r="V545" s="2" t="e">
        <f>+((P545-T545+Q545)/#REF!)*30</f>
        <v>#REF!</v>
      </c>
      <c r="W545" s="2">
        <v>0</v>
      </c>
      <c r="X545" s="9"/>
      <c r="Y545" s="11">
        <f>+((P545-T545+Q545+X545)/M545)*30</f>
        <v>30</v>
      </c>
      <c r="Z545" s="5">
        <v>4</v>
      </c>
      <c r="AA545" s="46"/>
      <c r="AB545" s="74">
        <f>VLOOKUP(B545,[2]Hoja1!$A$2:$C$9041,3,FALSE)</f>
        <v>39.14</v>
      </c>
      <c r="AC545" s="76">
        <f>VLOOKUP(B545,'[3]listado de producto'!$A$7:$F$7046,6,FALSE)</f>
        <v>8</v>
      </c>
      <c r="AG545" s="58">
        <v>22.23</v>
      </c>
      <c r="AH545" s="48">
        <f>+P545*AG545</f>
        <v>133.38</v>
      </c>
      <c r="AI545" s="48" t="e">
        <f>+AG545*#REF!</f>
        <v>#REF!</v>
      </c>
      <c r="AK545" s="44" t="e">
        <f>+IF(OR(#REF!="A",#REF!="B",#REF!="C",O545="A",O545="B",O545="C"),_xlfn.CEILING.PRECISE(#REF!*0.5,Z545),"0")</f>
        <v>#REF!</v>
      </c>
      <c r="AL545" t="e">
        <f>+AK545*AG545</f>
        <v>#REF!</v>
      </c>
      <c r="AM545" s="51" t="e">
        <f>+IF(OR(#REF!="A",#REF!="B",#REF!="C",O545="A",O545="B",O545="C"),_xlfn.CEILING.PRECISE(#REF!*0.7,Z545),"0")</f>
        <v>#REF!</v>
      </c>
      <c r="AN545" s="48" t="e">
        <f>+AM545*AG545</f>
        <v>#REF!</v>
      </c>
      <c r="AO545" s="44" t="e">
        <f>+IF(OR(#REF!="A",#REF!="B",#REF!="C",O545="A",O545="B",O545="C"),_xlfn.CEILING.PRECISE(#REF!*1,Z545),"0")</f>
        <v>#REF!</v>
      </c>
      <c r="AP545" s="48" t="e">
        <f>+AO545*$AG545</f>
        <v>#REF!</v>
      </c>
      <c r="AQ545" s="48" t="e">
        <f>+IF(OR(#REF!="A",#REF!="B",#REF!="C",O545="A",O545="B",O545="C"),_xlfn.CEILING.PRECISE(#REF!*1.33,Z545),"0")</f>
        <v>#REF!</v>
      </c>
      <c r="AR545" s="48" t="e">
        <f>+AQ545*$AG545</f>
        <v>#REF!</v>
      </c>
      <c r="AS545" s="48" t="e">
        <f>+#REF!*AG545</f>
        <v>#REF!</v>
      </c>
      <c r="AU545" s="52" t="e">
        <f>+AT545*#REF!</f>
        <v>#REF!</v>
      </c>
      <c r="AV545" s="52">
        <f>+AT545*M545</f>
        <v>0</v>
      </c>
      <c r="AW545" t="b">
        <f>+P545&gt;=T545</f>
        <v>1</v>
      </c>
      <c r="AZ545" s="49">
        <f>VLOOKUP(B545,'[4]OrdenCompra (51)'!$A$2:$K$78,11,FALSE)</f>
        <v>8</v>
      </c>
    </row>
    <row r="546" spans="1:52" ht="12.75" customHeight="1" x14ac:dyDescent="0.2">
      <c r="B546" s="79">
        <v>111680</v>
      </c>
      <c r="C546" s="1"/>
      <c r="D546" s="32" t="s">
        <v>614</v>
      </c>
      <c r="E546" s="47" t="s">
        <v>624</v>
      </c>
      <c r="F546" s="3">
        <v>25</v>
      </c>
      <c r="G546" s="3">
        <v>2</v>
      </c>
      <c r="H546" s="3">
        <v>5</v>
      </c>
      <c r="I546" s="3">
        <v>0</v>
      </c>
      <c r="J546" s="3">
        <f>VLOOKUP(B546,'Vta + Mov 80'!$A$3:$B$703,2,FALSE)</f>
        <v>5</v>
      </c>
      <c r="K546" s="3">
        <v>0</v>
      </c>
      <c r="L546" s="3">
        <f>VLOOKUP(B546,'Vta + Mov 80'!$A$3:$D$703,4,FALSE)</f>
        <v>10</v>
      </c>
      <c r="M546" s="7">
        <f>+AVERAGE(F546:K546)</f>
        <v>6.166666666666667</v>
      </c>
      <c r="N546" s="62">
        <f>+COUNTIF(F546:K546,"&gt;0")</f>
        <v>4</v>
      </c>
      <c r="O546" s="62" t="str">
        <f>+IF(N546&gt;=6,"A",IF(N546&gt;=5,"B",IF(N546&gt;=4,"C","F")))</f>
        <v>C</v>
      </c>
      <c r="P546" s="7">
        <v>30</v>
      </c>
      <c r="Q546" s="2">
        <v>0</v>
      </c>
      <c r="R546" s="2">
        <v>0</v>
      </c>
      <c r="S546" s="2">
        <v>0</v>
      </c>
      <c r="T546" s="2">
        <f>+IF(S546&gt;R546,S546,R546)</f>
        <v>0</v>
      </c>
      <c r="U546" s="2" t="e">
        <f>+((P546-T546)/#REF!)*30</f>
        <v>#REF!</v>
      </c>
      <c r="V546" s="2" t="e">
        <f>+((P546-T546+Q546)/#REF!)*30</f>
        <v>#REF!</v>
      </c>
      <c r="W546" s="2">
        <v>0</v>
      </c>
      <c r="X546" s="9"/>
      <c r="Y546" s="11">
        <f>+((P546-T546+Q546+X546)/M546)*30</f>
        <v>145.94594594594594</v>
      </c>
      <c r="Z546" s="5" t="e">
        <v>#N/A</v>
      </c>
      <c r="AA546" s="46"/>
      <c r="AB546" s="74">
        <f>VLOOKUP(B546,[2]Hoja1!$A$2:$C$9041,3,FALSE)</f>
        <v>27.299999237060501</v>
      </c>
      <c r="AC546" s="76" t="e">
        <f>VLOOKUP(B546,'[3]listado de producto'!$A$7:$F$7046,6,FALSE)</f>
        <v>#N/A</v>
      </c>
      <c r="AG546" s="58">
        <v>34.470001220703097</v>
      </c>
      <c r="AH546" s="48">
        <f>+P546*AG546</f>
        <v>1034.1000366210928</v>
      </c>
      <c r="AI546" s="48" t="e">
        <f>+AG546*#REF!</f>
        <v>#REF!</v>
      </c>
      <c r="AK546" s="44" t="e">
        <f>+IF(OR(#REF!="A",#REF!="B",#REF!="C",O546="A",O546="B",O546="C"),_xlfn.CEILING.PRECISE(#REF!*0.5,Z546),"0")</f>
        <v>#REF!</v>
      </c>
      <c r="AL546" t="e">
        <f>+AK546*AG546</f>
        <v>#REF!</v>
      </c>
      <c r="AM546" s="51" t="e">
        <f>+IF(OR(#REF!="A",#REF!="B",#REF!="C",O546="A",O546="B",O546="C"),_xlfn.CEILING.PRECISE(#REF!*0.7,Z546),"0")</f>
        <v>#REF!</v>
      </c>
      <c r="AN546" s="48" t="e">
        <f>+AM546*AG546</f>
        <v>#REF!</v>
      </c>
      <c r="AO546" s="44" t="e">
        <f>+IF(OR(#REF!="A",#REF!="B",#REF!="C",O546="A",O546="B",O546="C"),_xlfn.CEILING.PRECISE(#REF!*1,Z546),"0")</f>
        <v>#REF!</v>
      </c>
      <c r="AP546" s="48" t="e">
        <f>+AO546*$AG546</f>
        <v>#REF!</v>
      </c>
      <c r="AQ546" s="48" t="e">
        <f>+IF(OR(#REF!="A",#REF!="B",#REF!="C",O546="A",O546="B",O546="C"),_xlfn.CEILING.PRECISE(#REF!*1.33,Z546),"0")</f>
        <v>#REF!</v>
      </c>
      <c r="AR546" s="48" t="e">
        <f>+AQ546*$AG546</f>
        <v>#REF!</v>
      </c>
      <c r="AS546" s="48" t="e">
        <f>+#REF!*AG546</f>
        <v>#REF!</v>
      </c>
      <c r="AU546" s="52" t="e">
        <f>+AT546*#REF!</f>
        <v>#REF!</v>
      </c>
      <c r="AV546" s="52">
        <f>+AT546*M546</f>
        <v>0</v>
      </c>
      <c r="AW546" t="b">
        <f>+P546&gt;=T546</f>
        <v>1</v>
      </c>
    </row>
    <row r="547" spans="1:52" ht="12.75" customHeight="1" x14ac:dyDescent="0.2">
      <c r="B547" s="79">
        <v>143</v>
      </c>
      <c r="C547" s="1"/>
      <c r="D547" s="32" t="s">
        <v>13</v>
      </c>
      <c r="E547" s="47" t="str">
        <f>VLOOKUP(B547,[1]Análisis!$B$3:$F$2141,5,FALSE)</f>
        <v>Key</v>
      </c>
      <c r="F547" s="3">
        <v>66</v>
      </c>
      <c r="G547" s="3">
        <v>39</v>
      </c>
      <c r="H547" s="3">
        <v>73</v>
      </c>
      <c r="I547" s="3">
        <v>95</v>
      </c>
      <c r="J547" s="3">
        <f>VLOOKUP(B547,'Vta + Mov 80'!$A$3:$B$703,2,FALSE)</f>
        <v>84</v>
      </c>
      <c r="K547" s="3">
        <v>51</v>
      </c>
      <c r="L547" s="3">
        <f>VLOOKUP(B547,'Vta + Mov 80'!$A$3:$D$703,4,FALSE)</f>
        <v>45</v>
      </c>
      <c r="M547" s="7">
        <f>+AVERAGE(F547:K547)</f>
        <v>68</v>
      </c>
      <c r="N547" s="62">
        <f>+COUNTIF(F547:K547,"&gt;0")</f>
        <v>6</v>
      </c>
      <c r="O547" s="62" t="str">
        <f>+IF(N547&gt;=6,"A",IF(N547&gt;=5,"B",IF(N547&gt;=4,"C","F")))</f>
        <v>A</v>
      </c>
      <c r="P547" s="7">
        <v>52</v>
      </c>
      <c r="Q547" s="2">
        <v>16</v>
      </c>
      <c r="R547" s="2">
        <v>0</v>
      </c>
      <c r="S547" s="2">
        <v>0</v>
      </c>
      <c r="T547" s="2">
        <f>+IF(S547&gt;R547,S547,R547)</f>
        <v>0</v>
      </c>
      <c r="U547" s="2" t="e">
        <f>+((P547-T547)/#REF!)*30</f>
        <v>#REF!</v>
      </c>
      <c r="V547" s="2" t="e">
        <f>+((P547-T547+Q547)/#REF!)*30</f>
        <v>#REF!</v>
      </c>
      <c r="W547" s="2">
        <v>0</v>
      </c>
      <c r="X547" s="9"/>
      <c r="Y547" s="11">
        <f>+((P547-T547+Q547+X547)/M547)*30</f>
        <v>30</v>
      </c>
      <c r="Z547" s="5">
        <v>4</v>
      </c>
      <c r="AA547" s="46"/>
      <c r="AB547" s="74">
        <f>VLOOKUP(B547,[2]Hoja1!$A$2:$C$9041,3,FALSE)</f>
        <v>71.69</v>
      </c>
      <c r="AC547" s="76">
        <f>VLOOKUP(B547,'[3]listado de producto'!$A$7:$F$7046,6,FALSE)</f>
        <v>8</v>
      </c>
      <c r="AG547" s="58">
        <v>131.69999694824199</v>
      </c>
      <c r="AH547" s="48">
        <f>+P547*AG547</f>
        <v>6848.3998413085837</v>
      </c>
      <c r="AI547" s="48" t="e">
        <f>+AG547*#REF!</f>
        <v>#REF!</v>
      </c>
      <c r="AK547" s="44" t="e">
        <f>+IF(OR(#REF!="A",#REF!="B",#REF!="C",O547="A",O547="B",O547="C"),_xlfn.CEILING.PRECISE(#REF!*0.5,Z547),"0")</f>
        <v>#REF!</v>
      </c>
      <c r="AL547" t="e">
        <f>+AK547*AG547</f>
        <v>#REF!</v>
      </c>
      <c r="AM547" s="51" t="e">
        <f>+IF(OR(#REF!="A",#REF!="B",#REF!="C",O547="A",O547="B",O547="C"),_xlfn.CEILING.PRECISE(#REF!*0.7,Z547),"0")</f>
        <v>#REF!</v>
      </c>
      <c r="AN547" s="48" t="e">
        <f>+AM547*AG547</f>
        <v>#REF!</v>
      </c>
      <c r="AO547" s="44" t="e">
        <f>+IF(OR(#REF!="A",#REF!="B",#REF!="C",O547="A",O547="B",O547="C"),_xlfn.CEILING.PRECISE(#REF!*1,Z547),"0")</f>
        <v>#REF!</v>
      </c>
      <c r="AP547" s="48" t="e">
        <f>+AO547*$AG547</f>
        <v>#REF!</v>
      </c>
      <c r="AQ547" s="48" t="e">
        <f>+IF(OR(#REF!="A",#REF!="B",#REF!="C",O547="A",O547="B",O547="C"),_xlfn.CEILING.PRECISE(#REF!*1.33,Z547),"0")</f>
        <v>#REF!</v>
      </c>
      <c r="AR547" s="48" t="e">
        <f>+AQ547*$AG547</f>
        <v>#REF!</v>
      </c>
      <c r="AS547" s="48" t="e">
        <f>+#REF!*AG547</f>
        <v>#REF!</v>
      </c>
      <c r="AT547" s="58">
        <v>9</v>
      </c>
      <c r="AU547" s="52" t="e">
        <f>+AT547*#REF!</f>
        <v>#REF!</v>
      </c>
      <c r="AV547" s="52">
        <f>+AT547*M547</f>
        <v>612</v>
      </c>
      <c r="AW547" t="b">
        <f>+P547&gt;=T547</f>
        <v>1</v>
      </c>
      <c r="AZ547" s="49">
        <f>VLOOKUP(B547,'[4]OrdenCompra (51)'!$A$2:$K$78,11,FALSE)</f>
        <v>16</v>
      </c>
    </row>
    <row r="548" spans="1:52" ht="12.75" customHeight="1" x14ac:dyDescent="0.2">
      <c r="B548" s="79">
        <v>110940</v>
      </c>
      <c r="C548" s="1"/>
      <c r="D548" s="32" t="s">
        <v>611</v>
      </c>
      <c r="E548" s="47" t="str">
        <f>VLOOKUP(B548,[1]Análisis!$B$3:$F$2141,5,FALSE)</f>
        <v>Local</v>
      </c>
      <c r="F548" s="3">
        <v>0</v>
      </c>
      <c r="G548" s="3">
        <v>0</v>
      </c>
      <c r="H548" s="3">
        <v>0</v>
      </c>
      <c r="I548" s="3">
        <v>0</v>
      </c>
      <c r="J548" s="3">
        <f>VLOOKUP(B548,'Vta + Mov 80'!$A$3:$B$703,2,FALSE)</f>
        <v>0</v>
      </c>
      <c r="K548" s="3">
        <v>0</v>
      </c>
      <c r="L548" s="3">
        <f>VLOOKUP(B548,'Vta + Mov 80'!$A$3:$D$703,4,FALSE)</f>
        <v>0</v>
      </c>
      <c r="M548" s="7">
        <f>+AVERAGE(F548:K548)</f>
        <v>0</v>
      </c>
      <c r="N548" s="62">
        <f>+COUNTIF(F548:K548,"&gt;0")</f>
        <v>0</v>
      </c>
      <c r="O548" s="62" t="str">
        <f>+IF(N548&gt;=6,"A",IF(N548&gt;=5,"B",IF(N548&gt;=4,"C","F")))</f>
        <v>F</v>
      </c>
      <c r="P548" s="7">
        <v>0</v>
      </c>
      <c r="Q548" s="2">
        <v>0</v>
      </c>
      <c r="R548" s="2">
        <v>0</v>
      </c>
      <c r="S548" s="2">
        <v>0</v>
      </c>
      <c r="T548" s="2">
        <f>+IF(S548&gt;R548,S548,R548)</f>
        <v>0</v>
      </c>
      <c r="U548" s="2" t="e">
        <f>+((P548-T548)/#REF!)*30</f>
        <v>#REF!</v>
      </c>
      <c r="V548" s="2" t="e">
        <f>+((P548-T548+Q548)/#REF!)*30</f>
        <v>#REF!</v>
      </c>
      <c r="W548" s="2">
        <v>0</v>
      </c>
      <c r="X548" s="9"/>
      <c r="Y548" s="11" t="e">
        <f>+((P548-T548+Q548+X548)/M548)*30</f>
        <v>#DIV/0!</v>
      </c>
      <c r="Z548" s="5" t="e">
        <v>#N/A</v>
      </c>
      <c r="AA548" s="46"/>
      <c r="AB548" s="74">
        <f>VLOOKUP(B548,[2]Hoja1!$A$2:$C$9041,3,FALSE)</f>
        <v>114.75</v>
      </c>
      <c r="AC548" s="76" t="e">
        <f>VLOOKUP(B548,'[3]listado de producto'!$A$7:$F$7046,6,FALSE)</f>
        <v>#N/A</v>
      </c>
      <c r="AG548" s="58">
        <v>64.699996948242202</v>
      </c>
      <c r="AH548" s="48">
        <f>+P548*AG548</f>
        <v>0</v>
      </c>
      <c r="AI548" s="48" t="e">
        <f>+AG548*#REF!</f>
        <v>#REF!</v>
      </c>
      <c r="AK548" s="44" t="e">
        <f>+IF(OR(#REF!="A",#REF!="B",#REF!="C",O548="A",O548="B",O548="C"),_xlfn.CEILING.PRECISE(#REF!*0.5,Z548),"0")</f>
        <v>#REF!</v>
      </c>
      <c r="AL548" t="e">
        <f>+AK548*AG548</f>
        <v>#REF!</v>
      </c>
      <c r="AM548" s="51" t="e">
        <f>+IF(OR(#REF!="A",#REF!="B",#REF!="C",O548="A",O548="B",O548="C"),_xlfn.CEILING.PRECISE(#REF!*0.7,Z548),"0")</f>
        <v>#REF!</v>
      </c>
      <c r="AN548" s="48" t="e">
        <f>+AM548*AG548</f>
        <v>#REF!</v>
      </c>
      <c r="AO548" s="44" t="e">
        <f>+IF(OR(#REF!="A",#REF!="B",#REF!="C",O548="A",O548="B",O548="C"),_xlfn.CEILING.PRECISE(#REF!*1,Z548),"0")</f>
        <v>#REF!</v>
      </c>
      <c r="AP548" s="48" t="e">
        <f>+AO548*$AG548</f>
        <v>#REF!</v>
      </c>
      <c r="AQ548" s="48" t="e">
        <f>+IF(OR(#REF!="A",#REF!="B",#REF!="C",O548="A",O548="B",O548="C"),_xlfn.CEILING.PRECISE(#REF!*1.33,Z548),"0")</f>
        <v>#REF!</v>
      </c>
      <c r="AR548" s="48" t="e">
        <f>+AQ548*$AG548</f>
        <v>#REF!</v>
      </c>
      <c r="AS548" s="48" t="e">
        <f>+#REF!*AG548</f>
        <v>#REF!</v>
      </c>
      <c r="AU548" s="52"/>
      <c r="AV548" s="52"/>
      <c r="AW548" t="b">
        <f>+P548&gt;=T548</f>
        <v>1</v>
      </c>
    </row>
    <row r="549" spans="1:52" ht="12.75" customHeight="1" x14ac:dyDescent="0.2">
      <c r="B549" s="79">
        <v>111098</v>
      </c>
      <c r="C549" s="1"/>
      <c r="D549" s="32" t="s">
        <v>751</v>
      </c>
      <c r="E549" s="47" t="str">
        <f>VLOOKUP(B549,[1]Análisis!$B$3:$F$2141,5,FALSE)</f>
        <v>Local</v>
      </c>
      <c r="F549" s="3">
        <v>0</v>
      </c>
      <c r="G549" s="3">
        <v>0</v>
      </c>
      <c r="H549" s="3">
        <v>0</v>
      </c>
      <c r="I549" s="3">
        <v>0</v>
      </c>
      <c r="J549" s="3">
        <f>VLOOKUP(B549,'Vta + Mov 80'!$A$3:$B$703,2,FALSE)</f>
        <v>0</v>
      </c>
      <c r="K549" s="3">
        <v>0</v>
      </c>
      <c r="L549" s="3">
        <f>VLOOKUP(B549,'Vta + Mov 80'!$A$3:$D$703,4,FALSE)</f>
        <v>0</v>
      </c>
      <c r="M549" s="7">
        <f>+AVERAGE(F549:K549)</f>
        <v>0</v>
      </c>
      <c r="N549" s="62">
        <f>+COUNTIF(F549:K549,"&gt;0")</f>
        <v>0</v>
      </c>
      <c r="O549" s="62" t="str">
        <f>+IF(N549&gt;=6,"A",IF(N549&gt;=5,"B",IF(N549&gt;=4,"C","F")))</f>
        <v>F</v>
      </c>
      <c r="P549" s="7">
        <v>0</v>
      </c>
      <c r="Q549" s="2">
        <v>0</v>
      </c>
      <c r="R549" s="2">
        <v>0</v>
      </c>
      <c r="S549" s="2">
        <v>0</v>
      </c>
      <c r="T549" s="2">
        <f>+IF(S549&gt;R549,S549,R549)</f>
        <v>0</v>
      </c>
      <c r="U549" s="2" t="e">
        <f>+((P549-T549)/#REF!)*30</f>
        <v>#REF!</v>
      </c>
      <c r="V549" s="2" t="e">
        <f>+((P549-T549+Q549)/#REF!)*30</f>
        <v>#REF!</v>
      </c>
      <c r="W549" s="2">
        <v>0</v>
      </c>
      <c r="X549" s="9"/>
      <c r="Y549" s="11" t="e">
        <f>+((P549-T549+Q549+X549)/M549)*30</f>
        <v>#DIV/0!</v>
      </c>
      <c r="Z549" s="5" t="e">
        <v>#N/A</v>
      </c>
      <c r="AA549" s="46"/>
      <c r="AB549" s="74">
        <f>VLOOKUP(B549,[2]Hoja1!$A$2:$C$9041,3,FALSE)</f>
        <v>1171</v>
      </c>
      <c r="AC549" s="76" t="e">
        <f>VLOOKUP(B549,'[3]listado de producto'!$A$7:$F$7046,6,FALSE)</f>
        <v>#N/A</v>
      </c>
      <c r="AG549" s="58">
        <v>6.9200000762939498</v>
      </c>
      <c r="AH549" s="48">
        <f>+P549*AG549</f>
        <v>0</v>
      </c>
      <c r="AI549" s="48" t="e">
        <f>+AG549*#REF!</f>
        <v>#REF!</v>
      </c>
      <c r="AK549" s="44" t="e">
        <f>+IF(OR(#REF!="A",#REF!="B",#REF!="C",O549="A",O549="B",O549="C"),_xlfn.CEILING.PRECISE(#REF!*0.5,Z549),"0")</f>
        <v>#REF!</v>
      </c>
      <c r="AL549" t="e">
        <f>+AK549*AG549</f>
        <v>#REF!</v>
      </c>
      <c r="AM549" s="51" t="e">
        <f>+IF(OR(#REF!="A",#REF!="B",#REF!="C",O549="A",O549="B",O549="C"),_xlfn.CEILING.PRECISE(#REF!*0.7,Z549),"0")</f>
        <v>#REF!</v>
      </c>
      <c r="AN549" s="48" t="e">
        <f>+AM549*AG549</f>
        <v>#REF!</v>
      </c>
      <c r="AO549" s="44" t="e">
        <f>+IF(OR(#REF!="A",#REF!="B",#REF!="C",O549="A",O549="B",O549="C"),_xlfn.CEILING.PRECISE(#REF!*1,Z549),"0")</f>
        <v>#REF!</v>
      </c>
      <c r="AP549" s="48" t="e">
        <f>+AO549*$AG549</f>
        <v>#REF!</v>
      </c>
      <c r="AQ549" s="48" t="e">
        <f>+IF(OR(#REF!="A",#REF!="B",#REF!="C",O549="A",O549="B",O549="C"),_xlfn.CEILING.PRECISE(#REF!*1.33,Z549),"0")</f>
        <v>#REF!</v>
      </c>
      <c r="AR549" s="48" t="e">
        <f>+AQ549*$AG549</f>
        <v>#REF!</v>
      </c>
      <c r="AS549" s="48" t="e">
        <f>+#REF!*AG549</f>
        <v>#REF!</v>
      </c>
      <c r="AU549" s="52"/>
      <c r="AV549" s="52"/>
      <c r="AW549" t="b">
        <f>+P549&gt;=T549</f>
        <v>1</v>
      </c>
    </row>
    <row r="550" spans="1:52" ht="12.75" customHeight="1" x14ac:dyDescent="0.2">
      <c r="A550" s="53" t="s">
        <v>672</v>
      </c>
      <c r="B550" s="79">
        <v>9132</v>
      </c>
      <c r="C550" s="1">
        <f>VLOOKUP(B550,[1]Análisis!$B$3:$C$2141,2,FALSE)</f>
        <v>3340</v>
      </c>
      <c r="D550" s="32" t="s">
        <v>199</v>
      </c>
      <c r="E550" s="47" t="str">
        <f>VLOOKUP(B550,[1]Análisis!$B$3:$F$2141,5,FALSE)</f>
        <v>GP</v>
      </c>
      <c r="F550" s="3">
        <v>47</v>
      </c>
      <c r="G550" s="3">
        <v>52</v>
      </c>
      <c r="H550" s="3">
        <v>61</v>
      </c>
      <c r="I550" s="3">
        <v>76</v>
      </c>
      <c r="J550" s="3">
        <f>VLOOKUP(B550,'Vta + Mov 80'!$A$3:$B$703,2,FALSE)</f>
        <v>57</v>
      </c>
      <c r="K550" s="3">
        <v>30</v>
      </c>
      <c r="L550" s="3">
        <f>VLOOKUP(B550,'Vta + Mov 80'!$A$3:$D$703,4,FALSE)</f>
        <v>15</v>
      </c>
      <c r="M550" s="7">
        <f>+AVERAGE(F550:K550)</f>
        <v>53.833333333333336</v>
      </c>
      <c r="N550" s="62">
        <f>+COUNTIF(F550:K550,"&gt;0")</f>
        <v>6</v>
      </c>
      <c r="O550" s="62" t="str">
        <f>+IF(N550&gt;=6,"A",IF(N550&gt;=5,"B",IF(N550&gt;=4,"C","F")))</f>
        <v>A</v>
      </c>
      <c r="P550" s="7">
        <v>60</v>
      </c>
      <c r="Q550" s="2">
        <v>0</v>
      </c>
      <c r="R550" s="2">
        <v>25</v>
      </c>
      <c r="S550" s="2">
        <v>25</v>
      </c>
      <c r="T550" s="2">
        <f>+IF(S550&gt;R550,S550,R550)</f>
        <v>25</v>
      </c>
      <c r="U550" s="2" t="e">
        <f>+((P550-T550)/#REF!)*30</f>
        <v>#REF!</v>
      </c>
      <c r="V550" s="2" t="e">
        <f>+((P550-T550+Q550)/#REF!)*30</f>
        <v>#REF!</v>
      </c>
      <c r="W550" s="2">
        <v>-15</v>
      </c>
      <c r="X550" s="9"/>
      <c r="Y550" s="11">
        <f>+((P550-T550+Q550+X550)/M550)*30</f>
        <v>19.504643962848295</v>
      </c>
      <c r="Z550" s="5" t="e">
        <v>#N/A</v>
      </c>
      <c r="AA550" s="86"/>
      <c r="AB550" s="74">
        <f>VLOOKUP(B550,[2]Hoja1!$A$2:$C$9041,3,FALSE)</f>
        <v>162.4</v>
      </c>
      <c r="AC550" s="76" t="e">
        <f>VLOOKUP(B550,'[3]listado de producto'!$A$7:$F$7046,6,FALSE)</f>
        <v>#N/A</v>
      </c>
      <c r="AG550" s="58">
        <v>82.8</v>
      </c>
      <c r="AH550" s="48">
        <f>+P550*AG550</f>
        <v>4968</v>
      </c>
      <c r="AI550" s="48" t="e">
        <f>+AG550*#REF!</f>
        <v>#REF!</v>
      </c>
      <c r="AK550" s="44" t="e">
        <f>+IF(OR(#REF!="A",#REF!="B",#REF!="C",O550="A",O550="B",O550="C"),_xlfn.CEILING.PRECISE(#REF!*0.5,Z550),"0")</f>
        <v>#REF!</v>
      </c>
      <c r="AL550" t="e">
        <f>+AK550*AG550</f>
        <v>#REF!</v>
      </c>
      <c r="AM550" s="51" t="e">
        <f>+IF(OR(#REF!="A",#REF!="B",#REF!="C",O550="A",O550="B",O550="C"),_xlfn.CEILING.PRECISE(#REF!*0.7,Z550),"0")</f>
        <v>#REF!</v>
      </c>
      <c r="AN550" s="48" t="e">
        <f>+AM550*AG550</f>
        <v>#REF!</v>
      </c>
      <c r="AO550" s="44" t="e">
        <f>+IF(OR(#REF!="A",#REF!="B",#REF!="C",O550="A",O550="B",O550="C"),_xlfn.CEILING.PRECISE(#REF!*1,Z550),"0")</f>
        <v>#REF!</v>
      </c>
      <c r="AP550" s="48" t="e">
        <f>+AO550*$AG550</f>
        <v>#REF!</v>
      </c>
      <c r="AQ550" s="48" t="e">
        <f>+IF(OR(#REF!="A",#REF!="B",#REF!="C",O550="A",O550="B",O550="C"),_xlfn.CEILING.PRECISE(#REF!*1.33,Z550),"0")</f>
        <v>#REF!</v>
      </c>
      <c r="AR550" s="48" t="e">
        <f>+AQ550*$AG550</f>
        <v>#REF!</v>
      </c>
      <c r="AS550" s="48" t="e">
        <f>+#REF!*AG550</f>
        <v>#REF!</v>
      </c>
      <c r="AW550" t="b">
        <f>+P550&gt;=T550</f>
        <v>1</v>
      </c>
    </row>
    <row r="551" spans="1:52" ht="12.75" customHeight="1" x14ac:dyDescent="0.2">
      <c r="B551" s="79">
        <v>5261</v>
      </c>
      <c r="C551" s="1">
        <f>VLOOKUP(B551,[1]Análisis!$B$3:$C$2141,2,FALSE)</f>
        <v>92109</v>
      </c>
      <c r="D551" s="32" t="s">
        <v>610</v>
      </c>
      <c r="E551" s="47" t="str">
        <f>VLOOKUP(B551,[1]Análisis!$B$3:$F$2141,5,FALSE)</f>
        <v>KC</v>
      </c>
      <c r="F551" s="3">
        <v>1</v>
      </c>
      <c r="G551" s="3">
        <v>0</v>
      </c>
      <c r="H551" s="3">
        <v>0</v>
      </c>
      <c r="I551" s="3">
        <v>1</v>
      </c>
      <c r="J551" s="3">
        <f>VLOOKUP(B551,'Vta + Mov 80'!$A$3:$B$703,2,FALSE)</f>
        <v>4</v>
      </c>
      <c r="K551" s="3">
        <v>3</v>
      </c>
      <c r="L551" s="3">
        <f>VLOOKUP(B551,'Vta + Mov 80'!$A$3:$D$703,4,FALSE)</f>
        <v>3</v>
      </c>
      <c r="M551" s="7">
        <f>+AVERAGE(F551:K551)</f>
        <v>1.5</v>
      </c>
      <c r="N551" s="62">
        <f>+COUNTIF(F551:K551,"&gt;0")</f>
        <v>4</v>
      </c>
      <c r="O551" s="62" t="str">
        <f>+IF(N551&gt;=6,"A",IF(N551&gt;=5,"B",IF(N551&gt;=4,"C","F")))</f>
        <v>C</v>
      </c>
      <c r="P551" s="7">
        <v>0</v>
      </c>
      <c r="Q551" s="2">
        <v>1</v>
      </c>
      <c r="R551" s="2">
        <v>0</v>
      </c>
      <c r="S551" s="2">
        <v>1</v>
      </c>
      <c r="T551" s="2">
        <f>+IF(S551&gt;R551,S551,R551)</f>
        <v>1</v>
      </c>
      <c r="U551" s="2" t="e">
        <f>+((P551-T551)/#REF!)*30</f>
        <v>#REF!</v>
      </c>
      <c r="V551" s="2" t="e">
        <f>+((P551-T551+Q551)/#REF!)*30</f>
        <v>#REF!</v>
      </c>
      <c r="W551" s="2">
        <v>0</v>
      </c>
      <c r="X551" s="9"/>
      <c r="Y551" s="11">
        <f>+((P551-T551+Q551+X551)/M551)*30</f>
        <v>0</v>
      </c>
      <c r="Z551" s="5">
        <v>1</v>
      </c>
      <c r="AA551" s="46"/>
      <c r="AB551" s="74">
        <f>VLOOKUP(B551,[2]Hoja1!$A$2:$C$9041,3,FALSE)</f>
        <v>157.38999999999999</v>
      </c>
      <c r="AC551" s="76">
        <f>VLOOKUP(B551,'[3]listado de producto'!$A$7:$F$7046,6,FALSE)</f>
        <v>35</v>
      </c>
      <c r="AG551" s="58">
        <v>71.809997558593807</v>
      </c>
      <c r="AH551" s="48">
        <f>+P551*AG551</f>
        <v>0</v>
      </c>
      <c r="AI551" s="48" t="e">
        <f>+AG551*#REF!</f>
        <v>#REF!</v>
      </c>
      <c r="AK551" s="44" t="e">
        <f>+IF(OR(#REF!="A",#REF!="B",#REF!="C",O551="A",O551="B",O551="C"),_xlfn.CEILING.PRECISE(#REF!*0.5,Z551),"0")</f>
        <v>#REF!</v>
      </c>
      <c r="AL551" t="e">
        <f>+AK551*AG551</f>
        <v>#REF!</v>
      </c>
      <c r="AM551" s="51" t="e">
        <f>+IF(OR(#REF!="A",#REF!="B",#REF!="C",O551="A",O551="B",O551="C"),_xlfn.CEILING.PRECISE(#REF!*0.7,Z551),"0")</f>
        <v>#REF!</v>
      </c>
      <c r="AN551" s="48" t="e">
        <f>+AM551*AG551</f>
        <v>#REF!</v>
      </c>
      <c r="AO551" s="44" t="e">
        <f>+IF(OR(#REF!="A",#REF!="B",#REF!="C",O551="A",O551="B",O551="C"),_xlfn.CEILING.PRECISE(#REF!*1,Z551),"0")</f>
        <v>#REF!</v>
      </c>
      <c r="AP551" s="48" t="e">
        <f>+AO551*$AG551</f>
        <v>#REF!</v>
      </c>
      <c r="AQ551" s="48" t="e">
        <f>+IF(OR(#REF!="A",#REF!="B",#REF!="C",O551="A",O551="B",O551="C"),_xlfn.CEILING.PRECISE(#REF!*1.33,Z551),"0")</f>
        <v>#REF!</v>
      </c>
      <c r="AR551" s="48" t="e">
        <f>+AQ551*$AG551</f>
        <v>#REF!</v>
      </c>
      <c r="AS551" s="48" t="e">
        <f>+#REF!*AG551</f>
        <v>#REF!</v>
      </c>
      <c r="AU551" s="52" t="e">
        <f>+AT551*#REF!</f>
        <v>#REF!</v>
      </c>
      <c r="AV551" s="52">
        <f>+AT551*M551</f>
        <v>0</v>
      </c>
      <c r="AW551" t="b">
        <f>+P551&gt;=T551</f>
        <v>0</v>
      </c>
    </row>
    <row r="552" spans="1:52" ht="12.75" customHeight="1" x14ac:dyDescent="0.2">
      <c r="B552" s="79">
        <v>111167</v>
      </c>
      <c r="C552" s="1"/>
      <c r="D552" s="32" t="s">
        <v>462</v>
      </c>
      <c r="E552" s="47" t="str">
        <f>VLOOKUP(B552,[1]Análisis!$B$3:$F$2141,5,FALSE)</f>
        <v>Local</v>
      </c>
      <c r="F552" s="3">
        <v>0</v>
      </c>
      <c r="G552" s="3">
        <v>0</v>
      </c>
      <c r="H552" s="3">
        <v>0</v>
      </c>
      <c r="I552" s="3">
        <v>0</v>
      </c>
      <c r="J552" s="3">
        <f>VLOOKUP(B552,'Vta + Mov 80'!$A$3:$B$703,2,FALSE)</f>
        <v>0</v>
      </c>
      <c r="K552" s="3">
        <v>0</v>
      </c>
      <c r="L552" s="3">
        <f>VLOOKUP(B552,'Vta + Mov 80'!$A$3:$D$703,4,FALSE)</f>
        <v>0</v>
      </c>
      <c r="M552" s="7">
        <f>+AVERAGE(F552:K552)</f>
        <v>0</v>
      </c>
      <c r="N552" s="62">
        <f>+COUNTIF(F552:K552,"&gt;0")</f>
        <v>0</v>
      </c>
      <c r="O552" s="62" t="str">
        <f>+IF(N552&gt;=6,"A",IF(N552&gt;=5,"B",IF(N552&gt;=4,"C","F")))</f>
        <v>F</v>
      </c>
      <c r="P552" s="7">
        <v>2</v>
      </c>
      <c r="Q552" s="2">
        <v>0</v>
      </c>
      <c r="R552" s="2">
        <v>0</v>
      </c>
      <c r="S552" s="2">
        <v>0</v>
      </c>
      <c r="T552" s="2">
        <f>+IF(S552&gt;R552,S552,R552)</f>
        <v>0</v>
      </c>
      <c r="U552" s="2" t="e">
        <f>+((P552-T552)/#REF!)*30</f>
        <v>#REF!</v>
      </c>
      <c r="V552" s="2" t="e">
        <f>+((P552-T552+Q552)/#REF!)*30</f>
        <v>#REF!</v>
      </c>
      <c r="W552" s="2">
        <v>0</v>
      </c>
      <c r="X552" s="9"/>
      <c r="Y552" s="11" t="e">
        <f>+((P552-T552+Q552+X552)/M552)*30</f>
        <v>#DIV/0!</v>
      </c>
      <c r="Z552" s="5" t="e">
        <v>#N/A</v>
      </c>
      <c r="AA552" s="46"/>
      <c r="AB552" s="74">
        <f>VLOOKUP(B552,[2]Hoja1!$A$2:$C$9041,3,FALSE)</f>
        <v>13.5</v>
      </c>
      <c r="AC552" s="76" t="e">
        <f>VLOOKUP(B552,'[3]listado de producto'!$A$7:$F$7046,6,FALSE)</f>
        <v>#N/A</v>
      </c>
      <c r="AG552" s="58">
        <v>12.75</v>
      </c>
      <c r="AH552" s="48">
        <f>+P552*AG552</f>
        <v>25.5</v>
      </c>
      <c r="AI552" s="48" t="e">
        <f>+AG552*#REF!</f>
        <v>#REF!</v>
      </c>
      <c r="AK552" s="44" t="e">
        <f>+IF(OR(#REF!="A",#REF!="B",#REF!="C",O552="A",O552="B",O552="C"),_xlfn.CEILING.PRECISE(#REF!*0.5,Z552),"0")</f>
        <v>#REF!</v>
      </c>
      <c r="AL552" t="e">
        <f>+AK552*AG552</f>
        <v>#REF!</v>
      </c>
      <c r="AM552" s="51" t="e">
        <f>+IF(OR(#REF!="A",#REF!="B",#REF!="C",O552="A",O552="B",O552="C"),_xlfn.CEILING.PRECISE(#REF!*0.7,Z552),"0")</f>
        <v>#REF!</v>
      </c>
      <c r="AN552" s="48" t="e">
        <f>+AM552*AG552</f>
        <v>#REF!</v>
      </c>
      <c r="AO552" s="44" t="e">
        <f>+IF(OR(#REF!="A",#REF!="B",#REF!="C",O552="A",O552="B",O552="C"),_xlfn.CEILING.PRECISE(#REF!*1,Z552),"0")</f>
        <v>#REF!</v>
      </c>
      <c r="AP552" s="48" t="e">
        <f>+AO552*$AG552</f>
        <v>#REF!</v>
      </c>
      <c r="AQ552" s="48" t="e">
        <f>+IF(OR(#REF!="A",#REF!="B",#REF!="C",O552="A",O552="B",O552="C"),_xlfn.CEILING.PRECISE(#REF!*1.33,Z552),"0")</f>
        <v>#REF!</v>
      </c>
      <c r="AR552" s="48" t="e">
        <f>+AQ552*$AG552</f>
        <v>#REF!</v>
      </c>
      <c r="AS552" s="48" t="e">
        <f>+#REF!*AG552</f>
        <v>#REF!</v>
      </c>
      <c r="AU552" s="52"/>
      <c r="AV552" s="52"/>
      <c r="AW552" t="b">
        <f>+P552&gt;=T552</f>
        <v>1</v>
      </c>
    </row>
    <row r="553" spans="1:52" ht="12.75" customHeight="1" x14ac:dyDescent="0.2">
      <c r="B553" s="79">
        <v>3385</v>
      </c>
      <c r="C553" s="1"/>
      <c r="D553" s="32" t="s">
        <v>210</v>
      </c>
      <c r="E553" s="47" t="str">
        <f>VLOOKUP(B553,[1]Análisis!$B$3:$F$2141,5,FALSE)</f>
        <v>Key</v>
      </c>
      <c r="F553" s="3">
        <v>24</v>
      </c>
      <c r="G553" s="3">
        <v>17</v>
      </c>
      <c r="H553" s="3">
        <v>7</v>
      </c>
      <c r="I553" s="3">
        <v>14</v>
      </c>
      <c r="J553" s="3">
        <f>VLOOKUP(B553,'Vta + Mov 80'!$A$3:$B$703,2,FALSE)</f>
        <v>18</v>
      </c>
      <c r="K553" s="3">
        <v>4</v>
      </c>
      <c r="L553" s="3">
        <f>VLOOKUP(B553,'Vta + Mov 80'!$A$3:$D$703,4,FALSE)</f>
        <v>2</v>
      </c>
      <c r="M553" s="7">
        <f>+AVERAGE(F553:K553)</f>
        <v>14</v>
      </c>
      <c r="N553" s="62">
        <f>+COUNTIF(F553:K553,"&gt;0")</f>
        <v>6</v>
      </c>
      <c r="O553" s="62" t="str">
        <f>+IF(N553&gt;=6,"A",IF(N553&gt;=5,"B",IF(N553&gt;=4,"C","F")))</f>
        <v>A</v>
      </c>
      <c r="P553" s="7">
        <v>14</v>
      </c>
      <c r="Q553" s="2">
        <v>0</v>
      </c>
      <c r="R553" s="2">
        <v>0</v>
      </c>
      <c r="S553" s="2">
        <v>0</v>
      </c>
      <c r="T553" s="2">
        <f>+IF(S553&gt;R553,S553,R553)</f>
        <v>0</v>
      </c>
      <c r="U553" s="2" t="e">
        <f>+((P553-T553)/#REF!)*30</f>
        <v>#REF!</v>
      </c>
      <c r="V553" s="2" t="e">
        <f>+((P553-T553+Q553)/#REF!)*30</f>
        <v>#REF!</v>
      </c>
      <c r="W553" s="2">
        <v>0</v>
      </c>
      <c r="X553" s="9"/>
      <c r="Y553" s="11">
        <f>+((P553-T553+Q553+X553)/M553)*30</f>
        <v>30</v>
      </c>
      <c r="Z553" s="5">
        <v>1</v>
      </c>
      <c r="AA553" s="46"/>
      <c r="AB553" s="74">
        <f>VLOOKUP(B553,[2]Hoja1!$A$2:$C$9041,3,FALSE)</f>
        <v>623.53</v>
      </c>
      <c r="AC553" s="76">
        <f>VLOOKUP(B553,'[3]listado de producto'!$A$7:$F$7046,6,FALSE)</f>
        <v>8</v>
      </c>
      <c r="AG553" s="58">
        <v>132</v>
      </c>
      <c r="AH553" s="48">
        <f>+P553*AG553</f>
        <v>1848</v>
      </c>
      <c r="AI553" s="48" t="e">
        <f>+AG553*#REF!</f>
        <v>#REF!</v>
      </c>
      <c r="AK553" s="44" t="e">
        <f>+IF(OR(#REF!="A",#REF!="B",#REF!="C",O553="A",O553="B",O553="C"),_xlfn.CEILING.PRECISE(#REF!*0.5,Z553),"0")</f>
        <v>#REF!</v>
      </c>
      <c r="AL553" t="e">
        <f>+AK553*AG553</f>
        <v>#REF!</v>
      </c>
      <c r="AM553" s="51" t="e">
        <f>+IF(OR(#REF!="A",#REF!="B",#REF!="C",O553="A",O553="B",O553="C"),_xlfn.CEILING.PRECISE(#REF!*0.7,Z553),"0")</f>
        <v>#REF!</v>
      </c>
      <c r="AN553" s="48" t="e">
        <f>+AM553*AG553</f>
        <v>#REF!</v>
      </c>
      <c r="AO553" s="44" t="e">
        <f>+IF(OR(#REF!="A",#REF!="B",#REF!="C",O553="A",O553="B",O553="C"),_xlfn.CEILING.PRECISE(#REF!*1,Z553),"0")</f>
        <v>#REF!</v>
      </c>
      <c r="AP553" s="48" t="e">
        <f>+AO553*$AG553</f>
        <v>#REF!</v>
      </c>
      <c r="AQ553" s="48" t="e">
        <f>+IF(OR(#REF!="A",#REF!="B",#REF!="C",O553="A",O553="B",O553="C"),_xlfn.CEILING.PRECISE(#REF!*1.33,Z553),"0")</f>
        <v>#REF!</v>
      </c>
      <c r="AR553" s="48" t="e">
        <f>+AQ553*$AG553</f>
        <v>#REF!</v>
      </c>
      <c r="AS553" s="48" t="e">
        <f>+#REF!*AG553</f>
        <v>#REF!</v>
      </c>
      <c r="AU553" s="52"/>
      <c r="AV553" s="52"/>
      <c r="AW553" t="b">
        <f>+P553&gt;=T553</f>
        <v>1</v>
      </c>
      <c r="AZ553" s="49"/>
    </row>
    <row r="554" spans="1:52" ht="12.75" customHeight="1" x14ac:dyDescent="0.2">
      <c r="B554" s="79">
        <v>6634</v>
      </c>
      <c r="C554" s="1"/>
      <c r="D554" s="32" t="s">
        <v>315</v>
      </c>
      <c r="E554" s="47" t="str">
        <f>VLOOKUP(B554,[1]Análisis!$B$3:$F$2141,5,FALSE)</f>
        <v>Key</v>
      </c>
      <c r="F554" s="3">
        <v>11</v>
      </c>
      <c r="G554" s="3">
        <v>3</v>
      </c>
      <c r="H554" s="3">
        <v>7</v>
      </c>
      <c r="I554" s="3">
        <v>6</v>
      </c>
      <c r="J554" s="3">
        <f>VLOOKUP(B554,'Vta + Mov 80'!$A$3:$B$703,2,FALSE)</f>
        <v>7</v>
      </c>
      <c r="K554" s="3">
        <v>2</v>
      </c>
      <c r="L554" s="3">
        <f>VLOOKUP(B554,'Vta + Mov 80'!$A$3:$D$703,4,FALSE)</f>
        <v>4</v>
      </c>
      <c r="M554" s="7">
        <f>+AVERAGE(F554:K554)</f>
        <v>6</v>
      </c>
      <c r="N554" s="62">
        <f>+COUNTIF(F554:K554,"&gt;0")</f>
        <v>6</v>
      </c>
      <c r="O554" s="62" t="str">
        <f>+IF(N554&gt;=6,"A",IF(N554&gt;=5,"B",IF(N554&gt;=4,"C","F")))</f>
        <v>A</v>
      </c>
      <c r="P554" s="7">
        <v>3</v>
      </c>
      <c r="Q554" s="2">
        <v>3</v>
      </c>
      <c r="R554" s="2">
        <v>0</v>
      </c>
      <c r="S554" s="2">
        <v>0</v>
      </c>
      <c r="T554" s="2">
        <f>+IF(S554&gt;R554,S554,R554)</f>
        <v>0</v>
      </c>
      <c r="U554" s="2" t="e">
        <f>+((P554-T554)/#REF!)*30</f>
        <v>#REF!</v>
      </c>
      <c r="V554" s="2" t="e">
        <f>+((P554-T554+Q554)/#REF!)*30</f>
        <v>#REF!</v>
      </c>
      <c r="W554" s="2">
        <v>0</v>
      </c>
      <c r="X554" s="9"/>
      <c r="Y554" s="11">
        <f>+((P554-T554+Q554+X554)/M554)*30</f>
        <v>30</v>
      </c>
      <c r="Z554" s="5">
        <v>1</v>
      </c>
      <c r="AA554" s="46"/>
      <c r="AB554" s="74">
        <f>VLOOKUP(B554,[2]Hoja1!$A$2:$C$9041,3,FALSE)</f>
        <v>439.87</v>
      </c>
      <c r="AC554" s="76">
        <f>VLOOKUP(B554,'[3]listado de producto'!$A$7:$F$7046,6,FALSE)</f>
        <v>8</v>
      </c>
      <c r="AG554" s="58">
        <v>46.47</v>
      </c>
      <c r="AH554" s="48">
        <f>+P554*AG554</f>
        <v>139.41</v>
      </c>
      <c r="AI554" s="48" t="e">
        <f>+AG554*#REF!</f>
        <v>#REF!</v>
      </c>
      <c r="AK554" s="44" t="e">
        <f>+IF(OR(#REF!="A",#REF!="B",#REF!="C",O554="A",O554="B",O554="C"),_xlfn.CEILING.PRECISE(#REF!*0.5,Z554),"0")</f>
        <v>#REF!</v>
      </c>
      <c r="AL554" t="e">
        <f>+AK554*AG554</f>
        <v>#REF!</v>
      </c>
      <c r="AM554" s="51" t="e">
        <f>+IF(OR(#REF!="A",#REF!="B",#REF!="C",O554="A",O554="B",O554="C"),_xlfn.CEILING.PRECISE(#REF!*0.7,Z554),"0")</f>
        <v>#REF!</v>
      </c>
      <c r="AN554" s="48" t="e">
        <f>+AM554*AG554</f>
        <v>#REF!</v>
      </c>
      <c r="AO554" s="44" t="e">
        <f>+IF(OR(#REF!="A",#REF!="B",#REF!="C",O554="A",O554="B",O554="C"),_xlfn.CEILING.PRECISE(#REF!*1,Z554),"0")</f>
        <v>#REF!</v>
      </c>
      <c r="AP554" s="48" t="e">
        <f>+AO554*$AG554</f>
        <v>#REF!</v>
      </c>
      <c r="AQ554" s="48" t="e">
        <f>+IF(OR(#REF!="A",#REF!="B",#REF!="C",O554="A",O554="B",O554="C"),_xlfn.CEILING.PRECISE(#REF!*1.33,Z554),"0")</f>
        <v>#REF!</v>
      </c>
      <c r="AR554" s="48" t="e">
        <f>+AQ554*$AG554</f>
        <v>#REF!</v>
      </c>
      <c r="AS554" s="48" t="e">
        <f>+#REF!*AG554</f>
        <v>#REF!</v>
      </c>
      <c r="AU554" s="52" t="e">
        <f>+AT554*#REF!</f>
        <v>#REF!</v>
      </c>
      <c r="AV554" s="52">
        <f>+AT554*M554</f>
        <v>0</v>
      </c>
      <c r="AW554" t="b">
        <f>+P554&gt;=T554</f>
        <v>1</v>
      </c>
    </row>
    <row r="555" spans="1:52" ht="12.75" customHeight="1" x14ac:dyDescent="0.2">
      <c r="A555" s="53" t="s">
        <v>670</v>
      </c>
      <c r="B555" s="79">
        <v>2161</v>
      </c>
      <c r="C555" s="1"/>
      <c r="D555" s="32" t="s">
        <v>721</v>
      </c>
      <c r="E555" s="47" t="str">
        <f>VLOOKUP(B555,[1]Análisis!$B$3:$F$2141,5,FALSE)</f>
        <v>Key</v>
      </c>
      <c r="F555" s="3">
        <v>37</v>
      </c>
      <c r="G555" s="3">
        <v>32</v>
      </c>
      <c r="H555" s="3">
        <v>14</v>
      </c>
      <c r="I555" s="3">
        <v>37</v>
      </c>
      <c r="J555" s="3">
        <f>VLOOKUP(B555,'Vta + Mov 80'!$A$3:$B$703,2,FALSE)</f>
        <v>34</v>
      </c>
      <c r="K555" s="3">
        <v>79</v>
      </c>
      <c r="L555" s="3">
        <f>VLOOKUP(B555,'Vta + Mov 80'!$A$3:$D$703,4,FALSE)</f>
        <v>0</v>
      </c>
      <c r="M555" s="7">
        <f>+AVERAGE(F555:K555)</f>
        <v>38.833333333333336</v>
      </c>
      <c r="N555" s="62">
        <f>+COUNTIF(F555:K555,"&gt;0")</f>
        <v>6</v>
      </c>
      <c r="O555" s="62" t="str">
        <f>+IF(N555&gt;=6,"A",IF(N555&gt;=5,"B",IF(N555&gt;=4,"C","F")))</f>
        <v>A</v>
      </c>
      <c r="P555" s="7">
        <v>39</v>
      </c>
      <c r="Q555" s="2">
        <v>0</v>
      </c>
      <c r="R555" s="2">
        <v>0</v>
      </c>
      <c r="S555" s="2">
        <v>0</v>
      </c>
      <c r="T555" s="2">
        <f>+IF(S555&gt;R555,S555,R555)</f>
        <v>0</v>
      </c>
      <c r="U555" s="2" t="e">
        <f>+((P555-T555)/#REF!)*30</f>
        <v>#REF!</v>
      </c>
      <c r="V555" s="2" t="e">
        <f>+((P555-T555+Q555)/#REF!)*30</f>
        <v>#REF!</v>
      </c>
      <c r="W555" s="2">
        <v>0</v>
      </c>
      <c r="X555" s="9"/>
      <c r="Y555" s="11">
        <f>+((P555-T555+Q555+X555)/M555)*30</f>
        <v>30.128755364806864</v>
      </c>
      <c r="Z555" s="5">
        <v>6</v>
      </c>
      <c r="AA555" s="46"/>
      <c r="AB555" s="74">
        <f>VLOOKUP(B555,[2]Hoja1!$A$2:$C$9041,3,FALSE)</f>
        <v>35.479999999999997</v>
      </c>
      <c r="AC555" s="76">
        <v>8</v>
      </c>
      <c r="AG555" s="58">
        <v>96.81</v>
      </c>
      <c r="AH555" s="48">
        <f>+P555*AG555</f>
        <v>3775.59</v>
      </c>
      <c r="AI555" s="48" t="e">
        <f>+AG555*#REF!</f>
        <v>#REF!</v>
      </c>
      <c r="AK555" s="44" t="e">
        <f>+IF(OR(#REF!="A",#REF!="B",#REF!="C",O555="A",O555="B",O555="C"),_xlfn.CEILING.PRECISE(#REF!*0.5,Z555),"0")</f>
        <v>#REF!</v>
      </c>
      <c r="AL555" t="e">
        <f>+AK555*AG555</f>
        <v>#REF!</v>
      </c>
      <c r="AM555" s="51" t="e">
        <f>+IF(OR(#REF!="A",#REF!="B",#REF!="C",O555="A",O555="B",O555="C"),_xlfn.CEILING.PRECISE(#REF!*0.7,Z555),"0")</f>
        <v>#REF!</v>
      </c>
      <c r="AN555" s="48" t="e">
        <f>+AM555*AG555</f>
        <v>#REF!</v>
      </c>
      <c r="AO555" s="44" t="e">
        <f>+IF(OR(#REF!="A",#REF!="B",#REF!="C",O555="A",O555="B",O555="C"),_xlfn.CEILING.PRECISE(#REF!*1,Z555),"0")</f>
        <v>#REF!</v>
      </c>
      <c r="AP555" s="48" t="e">
        <f>+AO555*$AG555</f>
        <v>#REF!</v>
      </c>
      <c r="AQ555" s="48" t="e">
        <f>+IF(OR(#REF!="A",#REF!="B",#REF!="C",O555="A",O555="B",O555="C"),_xlfn.CEILING.PRECISE(#REF!*1.33,Z555),"0")</f>
        <v>#REF!</v>
      </c>
      <c r="AR555" s="48" t="e">
        <f>+AQ555*$AG555</f>
        <v>#REF!</v>
      </c>
      <c r="AS555" s="48" t="e">
        <f>+#REF!*AG555</f>
        <v>#REF!</v>
      </c>
      <c r="AU555" s="52"/>
      <c r="AV555" s="52"/>
      <c r="AW555" t="b">
        <f>+P555&gt;=T555</f>
        <v>1</v>
      </c>
      <c r="AZ555" s="78"/>
    </row>
    <row r="556" spans="1:52" ht="12.75" customHeight="1" x14ac:dyDescent="0.2">
      <c r="A556" s="53" t="s">
        <v>685</v>
      </c>
      <c r="B556" s="79">
        <v>4828</v>
      </c>
      <c r="C556" s="1"/>
      <c r="D556" s="32" t="s">
        <v>230</v>
      </c>
      <c r="E556" s="47" t="str">
        <f>VLOOKUP(B556,[1]Análisis!$B$3:$F$2141,5,FALSE)</f>
        <v>Key</v>
      </c>
      <c r="F556" s="3">
        <v>34</v>
      </c>
      <c r="G556" s="3">
        <v>12</v>
      </c>
      <c r="H556" s="3">
        <v>30</v>
      </c>
      <c r="I556" s="3">
        <v>63</v>
      </c>
      <c r="J556" s="3">
        <f>VLOOKUP(B556,'Vta + Mov 80'!$A$3:$B$703,2,FALSE)</f>
        <v>2</v>
      </c>
      <c r="K556" s="3">
        <v>2</v>
      </c>
      <c r="L556" s="3">
        <f>VLOOKUP(B556,'Vta + Mov 80'!$A$3:$D$703,4,FALSE)</f>
        <v>2</v>
      </c>
      <c r="M556" s="7">
        <f>+AVERAGE(F556:K556)</f>
        <v>23.833333333333332</v>
      </c>
      <c r="N556" s="62">
        <f>+COUNTIF(F556:K556,"&gt;0")</f>
        <v>6</v>
      </c>
      <c r="O556" s="62" t="str">
        <f>+IF(N556&gt;=6,"A",IF(N556&gt;=5,"B",IF(N556&gt;=4,"C","F")))</f>
        <v>A</v>
      </c>
      <c r="P556" s="7">
        <v>24</v>
      </c>
      <c r="Q556" s="2">
        <v>0</v>
      </c>
      <c r="R556" s="2">
        <v>0</v>
      </c>
      <c r="S556" s="2">
        <v>0</v>
      </c>
      <c r="T556" s="2">
        <f>+IF(S556&gt;R556,S556,R556)</f>
        <v>0</v>
      </c>
      <c r="U556" s="2" t="e">
        <f>+((P556-T556)/#REF!)*30</f>
        <v>#REF!</v>
      </c>
      <c r="V556" s="2" t="e">
        <f>+((P556-T556+Q556)/#REF!)*30</f>
        <v>#REF!</v>
      </c>
      <c r="W556" s="2">
        <v>0</v>
      </c>
      <c r="X556" s="9"/>
      <c r="Y556" s="11">
        <f>+((P556-T556+Q556+X556)/M556)*30</f>
        <v>30.209790209790214</v>
      </c>
      <c r="Z556" s="5">
        <v>12</v>
      </c>
      <c r="AA556" s="46"/>
      <c r="AB556" s="74">
        <f>VLOOKUP(B556,[2]Hoja1!$A$2:$C$9041,3,FALSE)</f>
        <v>80.959999999999994</v>
      </c>
      <c r="AC556" s="76">
        <f>VLOOKUP(B556,'[3]listado de producto'!$A$7:$F$7046,6,FALSE)</f>
        <v>8</v>
      </c>
      <c r="AG556" s="58">
        <v>67.13</v>
      </c>
      <c r="AH556" s="48">
        <f>+P556*AG556</f>
        <v>1611.12</v>
      </c>
      <c r="AI556" s="48" t="e">
        <f>+AG556*#REF!</f>
        <v>#REF!</v>
      </c>
      <c r="AK556" s="44" t="e">
        <f>+IF(OR(#REF!="A",#REF!="B",#REF!="C",O556="A",O556="B",O556="C"),_xlfn.CEILING.PRECISE(#REF!*0.5,Z556),"0")</f>
        <v>#REF!</v>
      </c>
      <c r="AL556" t="e">
        <f>+AK556*AG556</f>
        <v>#REF!</v>
      </c>
      <c r="AM556" s="51" t="e">
        <f>+IF(OR(#REF!="A",#REF!="B",#REF!="C",O556="A",O556="B",O556="C"),_xlfn.CEILING.PRECISE(#REF!*0.7,Z556),"0")</f>
        <v>#REF!</v>
      </c>
      <c r="AN556" s="48" t="e">
        <f>+AM556*AG556</f>
        <v>#REF!</v>
      </c>
      <c r="AO556" s="44" t="e">
        <f>+IF(OR(#REF!="A",#REF!="B",#REF!="C",O556="A",O556="B",O556="C"),_xlfn.CEILING.PRECISE(#REF!*1,Z556),"0")</f>
        <v>#REF!</v>
      </c>
      <c r="AP556" s="48" t="e">
        <f>+AO556*$AG556</f>
        <v>#REF!</v>
      </c>
      <c r="AQ556" s="48" t="e">
        <f>+IF(OR(#REF!="A",#REF!="B",#REF!="C",O556="A",O556="B",O556="C"),_xlfn.CEILING.PRECISE(#REF!*1.33,Z556),"0")</f>
        <v>#REF!</v>
      </c>
      <c r="AR556" s="48" t="e">
        <f>+AQ556*$AG556</f>
        <v>#REF!</v>
      </c>
      <c r="AS556" s="48" t="e">
        <f>+#REF!*AG556</f>
        <v>#REF!</v>
      </c>
      <c r="AU556" s="52"/>
      <c r="AV556" s="52"/>
      <c r="AW556" t="b">
        <f>+P556&gt;=T556</f>
        <v>1</v>
      </c>
    </row>
    <row r="557" spans="1:52" ht="12.75" customHeight="1" x14ac:dyDescent="0.2">
      <c r="B557" s="79">
        <v>111204</v>
      </c>
      <c r="C557" s="1"/>
      <c r="D557" s="32" t="s">
        <v>467</v>
      </c>
      <c r="E557" s="47" t="s">
        <v>561</v>
      </c>
      <c r="F557" s="3">
        <v>0</v>
      </c>
      <c r="G557" s="3">
        <v>0</v>
      </c>
      <c r="H557" s="3">
        <v>0</v>
      </c>
      <c r="I557" s="3">
        <v>0</v>
      </c>
      <c r="J557" s="3">
        <f>VLOOKUP(B557,'Vta + Mov 80'!$A$3:$B$703,2,FALSE)</f>
        <v>0</v>
      </c>
      <c r="K557" s="3">
        <v>0</v>
      </c>
      <c r="L557" s="3">
        <f>VLOOKUP(B557,'Vta + Mov 80'!$A$3:$D$703,4,FALSE)</f>
        <v>0</v>
      </c>
      <c r="M557" s="7">
        <f>+AVERAGE(F557:K557)</f>
        <v>0</v>
      </c>
      <c r="N557" s="62">
        <f>+COUNTIF(F557:K557,"&gt;0")</f>
        <v>0</v>
      </c>
      <c r="O557" s="62" t="str">
        <f>+IF(N557&gt;=6,"A",IF(N557&gt;=5,"B",IF(N557&gt;=4,"C","F")))</f>
        <v>F</v>
      </c>
      <c r="P557" s="7">
        <v>0</v>
      </c>
      <c r="Q557" s="2">
        <v>0</v>
      </c>
      <c r="R557" s="2">
        <v>0</v>
      </c>
      <c r="S557" s="2">
        <v>0</v>
      </c>
      <c r="T557" s="2">
        <f>+IF(S557&gt;R557,S557,R557)</f>
        <v>0</v>
      </c>
      <c r="U557" s="2" t="e">
        <f>+((P557-T557)/#REF!)*30</f>
        <v>#REF!</v>
      </c>
      <c r="V557" s="2" t="e">
        <f>+((P557-T557+Q557)/#REF!)*30</f>
        <v>#REF!</v>
      </c>
      <c r="W557" s="2">
        <v>0</v>
      </c>
      <c r="X557" s="9"/>
      <c r="Y557" s="11" t="e">
        <f>+((P557-T557+Q557+X557)/M557)*30</f>
        <v>#DIV/0!</v>
      </c>
      <c r="Z557" s="5" t="e">
        <v>#N/A</v>
      </c>
      <c r="AA557" s="42"/>
      <c r="AB557" s="74">
        <f>VLOOKUP(B557,[2]Hoja1!$A$2:$C$9041,3,FALSE)</f>
        <v>15</v>
      </c>
      <c r="AC557" s="76" t="e">
        <f>VLOOKUP(B557,'[3]listado de producto'!$A$7:$F$7046,6,FALSE)</f>
        <v>#N/A</v>
      </c>
      <c r="AG557" s="58">
        <v>12.069999694824199</v>
      </c>
      <c r="AH557" s="48">
        <f>+P557*AG557</f>
        <v>0</v>
      </c>
      <c r="AI557" s="48" t="e">
        <f>+AG557*#REF!</f>
        <v>#REF!</v>
      </c>
      <c r="AK557" s="44" t="e">
        <f>+IF(OR(#REF!="A",#REF!="B",#REF!="C",O557="A",O557="B",O557="C"),_xlfn.CEILING.PRECISE(#REF!*0.5,Z557),"0")</f>
        <v>#REF!</v>
      </c>
      <c r="AL557" t="e">
        <f>+AK557*AG557</f>
        <v>#REF!</v>
      </c>
      <c r="AM557" s="51" t="e">
        <f>+IF(OR(#REF!="A",#REF!="B",#REF!="C",O557="A",O557="B",O557="C"),_xlfn.CEILING.PRECISE(#REF!*0.7,Z557),"0")</f>
        <v>#REF!</v>
      </c>
      <c r="AN557" s="48" t="e">
        <f>+AM557*AG557</f>
        <v>#REF!</v>
      </c>
      <c r="AO557" s="44" t="e">
        <f>+IF(OR(#REF!="A",#REF!="B",#REF!="C",O557="A",O557="B",O557="C"),_xlfn.CEILING.PRECISE(#REF!*1,Z557),"0")</f>
        <v>#REF!</v>
      </c>
      <c r="AP557" s="48" t="e">
        <f>+AO557*$AG557</f>
        <v>#REF!</v>
      </c>
      <c r="AQ557" s="48" t="e">
        <f>+IF(OR(#REF!="A",#REF!="B",#REF!="C",O557="A",O557="B",O557="C"),_xlfn.CEILING.PRECISE(#REF!*1.33,Z557),"0")</f>
        <v>#REF!</v>
      </c>
      <c r="AR557" s="48" t="e">
        <f>+AQ557*$AG557</f>
        <v>#REF!</v>
      </c>
      <c r="AS557" s="48" t="e">
        <f>+#REF!*AG557</f>
        <v>#REF!</v>
      </c>
      <c r="AW557" t="b">
        <f>+P557&gt;=T557</f>
        <v>1</v>
      </c>
    </row>
    <row r="558" spans="1:52" ht="12.75" customHeight="1" x14ac:dyDescent="0.2">
      <c r="B558" s="79">
        <v>5100</v>
      </c>
      <c r="C558" s="1">
        <f>VLOOKUP(B558,[1]Análisis!$B$3:$C$2141,2,FALSE)</f>
        <v>90537</v>
      </c>
      <c r="D558" s="32" t="s">
        <v>242</v>
      </c>
      <c r="E558" s="47" t="str">
        <f>VLOOKUP(B558,[1]Análisis!$B$3:$F$2141,5,FALSE)</f>
        <v>KC</v>
      </c>
      <c r="F558" s="3">
        <v>455</v>
      </c>
      <c r="G558" s="3">
        <v>219</v>
      </c>
      <c r="H558" s="3">
        <v>313</v>
      </c>
      <c r="I558" s="3">
        <v>217</v>
      </c>
      <c r="J558" s="3">
        <f>VLOOKUP(B558,'Vta + Mov 80'!$A$3:$B$703,2,FALSE)</f>
        <v>507</v>
      </c>
      <c r="K558" s="3">
        <v>326</v>
      </c>
      <c r="L558" s="3">
        <f>VLOOKUP(B558,'Vta + Mov 80'!$A$3:$D$703,4,FALSE)</f>
        <v>49</v>
      </c>
      <c r="M558" s="7">
        <f>+AVERAGE(F558:K558)</f>
        <v>339.5</v>
      </c>
      <c r="N558" s="62">
        <f>+COUNTIF(F558:K558,"&gt;0")</f>
        <v>6</v>
      </c>
      <c r="O558" s="62" t="str">
        <f>+IF(N558&gt;=6,"A",IF(N558&gt;=5,"B",IF(N558&gt;=4,"C","F")))</f>
        <v>A</v>
      </c>
      <c r="P558" s="7">
        <v>14</v>
      </c>
      <c r="Q558" s="2">
        <v>0</v>
      </c>
      <c r="R558" s="2">
        <v>2</v>
      </c>
      <c r="S558" s="2">
        <v>113</v>
      </c>
      <c r="T558" s="2">
        <f>+IF(S558&gt;R558,S558,R558)</f>
        <v>113</v>
      </c>
      <c r="U558" s="2" t="e">
        <f>+((P558-T558)/#REF!)*30</f>
        <v>#REF!</v>
      </c>
      <c r="V558" s="2" t="e">
        <f>+((P558-T558+Q558)/#REF!)*30</f>
        <v>#REF!</v>
      </c>
      <c r="W558" s="2">
        <v>0</v>
      </c>
      <c r="X558" s="9"/>
      <c r="Y558" s="11">
        <f>+((P558-T558+Q558+X558)/M558)*30</f>
        <v>-8.7481590574374088</v>
      </c>
      <c r="Z558" s="5">
        <v>1</v>
      </c>
      <c r="AA558" s="46"/>
      <c r="AB558" s="74">
        <f>VLOOKUP(B558,[2]Hoja1!$A$2:$C$9041,3,FALSE)</f>
        <v>158.41999999999999</v>
      </c>
      <c r="AC558" s="76">
        <f>VLOOKUP(B558,'[3]listado de producto'!$A$7:$F$7046,6,FALSE)</f>
        <v>8</v>
      </c>
      <c r="AG558" s="58">
        <v>6</v>
      </c>
      <c r="AH558" s="48">
        <f>+P558*AG558</f>
        <v>84</v>
      </c>
      <c r="AI558" s="48" t="e">
        <f>+AG558*#REF!</f>
        <v>#REF!</v>
      </c>
      <c r="AK558" s="44" t="e">
        <f>+IF(OR(#REF!="A",#REF!="B",#REF!="C",O558="A",O558="B",O558="C"),_xlfn.CEILING.PRECISE(#REF!*0.5,Z558),"0")</f>
        <v>#REF!</v>
      </c>
      <c r="AL558" t="e">
        <f>+AK558*AG558</f>
        <v>#REF!</v>
      </c>
      <c r="AM558" s="51" t="e">
        <f>+IF(OR(#REF!="A",#REF!="B",#REF!="C",O558="A",O558="B",O558="C"),_xlfn.CEILING.PRECISE(#REF!*0.7,Z558),"0")</f>
        <v>#REF!</v>
      </c>
      <c r="AN558" s="48" t="e">
        <f>+AM558*AG558</f>
        <v>#REF!</v>
      </c>
      <c r="AO558" s="44" t="e">
        <f>+IF(OR(#REF!="A",#REF!="B",#REF!="C",O558="A",O558="B",O558="C"),_xlfn.CEILING.PRECISE(#REF!*1,Z558),"0")</f>
        <v>#REF!</v>
      </c>
      <c r="AP558" s="48" t="e">
        <f>+AO558*$AG558</f>
        <v>#REF!</v>
      </c>
      <c r="AQ558" s="48" t="e">
        <f>+IF(OR(#REF!="A",#REF!="B",#REF!="C",O558="A",O558="B",O558="C"),_xlfn.CEILING.PRECISE(#REF!*1.33,Z558),"0")</f>
        <v>#REF!</v>
      </c>
      <c r="AR558" s="48" t="e">
        <f>+AQ558*$AG558</f>
        <v>#REF!</v>
      </c>
      <c r="AS558" s="48" t="e">
        <f>+#REF!*AG558</f>
        <v>#REF!</v>
      </c>
      <c r="AU558" s="52"/>
      <c r="AV558" s="52"/>
      <c r="AW558" t="b">
        <f>+P558&gt;=T558</f>
        <v>0</v>
      </c>
    </row>
    <row r="559" spans="1:52" ht="12.75" customHeight="1" x14ac:dyDescent="0.2">
      <c r="B559" s="79">
        <v>6434</v>
      </c>
      <c r="C559" s="1"/>
      <c r="D559" s="32" t="s">
        <v>301</v>
      </c>
      <c r="E559" s="47" t="str">
        <f>VLOOKUP(B559,[1]Análisis!$B$3:$F$2141,5,FALSE)</f>
        <v>Key</v>
      </c>
      <c r="F559" s="3">
        <v>14</v>
      </c>
      <c r="G559" s="3">
        <v>10</v>
      </c>
      <c r="H559" s="3">
        <v>9</v>
      </c>
      <c r="I559" s="3">
        <v>8</v>
      </c>
      <c r="J559" s="3">
        <f>VLOOKUP(B559,'Vta + Mov 80'!$A$3:$B$703,2,FALSE)</f>
        <v>19</v>
      </c>
      <c r="K559" s="3">
        <v>11</v>
      </c>
      <c r="L559" s="3">
        <f>VLOOKUP(B559,'Vta + Mov 80'!$A$3:$D$703,4,FALSE)</f>
        <v>2</v>
      </c>
      <c r="M559" s="7">
        <f>+AVERAGE(F559:K559)</f>
        <v>11.833333333333334</v>
      </c>
      <c r="N559" s="62">
        <f>+COUNTIF(F559:K559,"&gt;0")</f>
        <v>6</v>
      </c>
      <c r="O559" s="62" t="str">
        <f>+IF(N559&gt;=6,"A",IF(N559&gt;=5,"B",IF(N559&gt;=4,"C","F")))</f>
        <v>A</v>
      </c>
      <c r="P559" s="7">
        <v>12</v>
      </c>
      <c r="Q559" s="2">
        <v>0</v>
      </c>
      <c r="R559" s="2">
        <v>0</v>
      </c>
      <c r="S559" s="2">
        <v>0</v>
      </c>
      <c r="T559" s="2">
        <f>+IF(S559&gt;R559,S559,R559)</f>
        <v>0</v>
      </c>
      <c r="U559" s="2" t="e">
        <f>+((P559-T559)/#REF!)*30</f>
        <v>#REF!</v>
      </c>
      <c r="V559" s="2" t="e">
        <f>+((P559-T559+Q559)/#REF!)*30</f>
        <v>#REF!</v>
      </c>
      <c r="W559" s="2">
        <v>0</v>
      </c>
      <c r="X559" s="9"/>
      <c r="Y559" s="11">
        <f>+((P559-T559+Q559+X559)/M559)*30</f>
        <v>30.422535211267604</v>
      </c>
      <c r="Z559" s="5">
        <v>1</v>
      </c>
      <c r="AA559" s="86"/>
      <c r="AB559" s="74">
        <f>VLOOKUP(B559,[2]Hoja1!$A$2:$C$9041,3,FALSE)</f>
        <v>625.72</v>
      </c>
      <c r="AC559" s="76">
        <f>VLOOKUP(B559,'[3]listado de producto'!$A$7:$F$7046,6,FALSE)</f>
        <v>8</v>
      </c>
      <c r="AG559" s="58">
        <v>1836.51000976563</v>
      </c>
      <c r="AH559" s="48">
        <f>+P559*AG559</f>
        <v>22038.120117187558</v>
      </c>
      <c r="AI559" s="48" t="e">
        <f>+AG559*#REF!</f>
        <v>#REF!</v>
      </c>
      <c r="AK559" s="44" t="e">
        <f>+IF(OR(#REF!="A",#REF!="B",#REF!="C",O559="A",O559="B",O559="C"),_xlfn.CEILING.PRECISE(#REF!*0.5,Z559),"0")</f>
        <v>#REF!</v>
      </c>
      <c r="AL559" t="e">
        <f>+AK559*AG559</f>
        <v>#REF!</v>
      </c>
      <c r="AM559" s="51" t="e">
        <f>+IF(OR(#REF!="A",#REF!="B",#REF!="C",O559="A",O559="B",O559="C"),_xlfn.CEILING.PRECISE(#REF!*0.7,Z559),"0")</f>
        <v>#REF!</v>
      </c>
      <c r="AN559" s="48" t="e">
        <f>+AM559*AG559</f>
        <v>#REF!</v>
      </c>
      <c r="AO559" s="44" t="e">
        <f>+IF(OR(#REF!="A",#REF!="B",#REF!="C",O559="A",O559="B",O559="C"),_xlfn.CEILING.PRECISE(#REF!*1,Z559),"0")</f>
        <v>#REF!</v>
      </c>
      <c r="AP559" s="48" t="e">
        <f>+AO559*$AG559</f>
        <v>#REF!</v>
      </c>
      <c r="AQ559" s="48" t="e">
        <f>+IF(OR(#REF!="A",#REF!="B",#REF!="C",O559="A",O559="B",O559="C"),_xlfn.CEILING.PRECISE(#REF!*1.33,Z559),"0")</f>
        <v>#REF!</v>
      </c>
      <c r="AR559" s="48" t="e">
        <f>+AQ559*$AG559</f>
        <v>#REF!</v>
      </c>
      <c r="AS559" s="48" t="e">
        <f>+#REF!*AG559</f>
        <v>#REF!</v>
      </c>
    </row>
    <row r="560" spans="1:52" ht="12.75" customHeight="1" x14ac:dyDescent="0.2">
      <c r="B560" s="79">
        <v>1408</v>
      </c>
      <c r="C560" s="1"/>
      <c r="D560" s="32" t="s">
        <v>663</v>
      </c>
      <c r="E560" s="47" t="str">
        <f>VLOOKUP(B560,[1]Análisis!$B$3:$F$2141,5,FALSE)</f>
        <v>Key</v>
      </c>
      <c r="F560" s="3">
        <v>0</v>
      </c>
      <c r="G560" s="3">
        <v>28</v>
      </c>
      <c r="H560" s="3">
        <v>23</v>
      </c>
      <c r="I560" s="3">
        <v>73</v>
      </c>
      <c r="J560" s="3">
        <f>VLOOKUP(B560,'Vta + Mov 80'!$A$3:$B$703,2,FALSE)</f>
        <v>73</v>
      </c>
      <c r="K560" s="3">
        <v>60</v>
      </c>
      <c r="L560" s="3">
        <f>VLOOKUP(B560,'Vta + Mov 80'!$A$3:$D$703,4,FALSE)</f>
        <v>0</v>
      </c>
      <c r="M560" s="7">
        <f>+AVERAGE(F560:K560)</f>
        <v>42.833333333333336</v>
      </c>
      <c r="N560" s="62">
        <f>+COUNTIF(F560:K560,"&gt;0")</f>
        <v>5</v>
      </c>
      <c r="O560" s="62" t="str">
        <f>+IF(N560&gt;=6,"A",IF(N560&gt;=5,"B",IF(N560&gt;=4,"C","F")))</f>
        <v>B</v>
      </c>
      <c r="P560" s="7">
        <v>52</v>
      </c>
      <c r="Q560" s="2">
        <v>0</v>
      </c>
      <c r="R560" s="2">
        <v>0</v>
      </c>
      <c r="S560" s="2">
        <v>0</v>
      </c>
      <c r="T560" s="2">
        <f>+IF(S560&gt;R560,S560,R560)</f>
        <v>0</v>
      </c>
      <c r="U560" s="2" t="e">
        <f>+((P560-T560)/#REF!)*30</f>
        <v>#REF!</v>
      </c>
      <c r="V560" s="2" t="e">
        <f>+((P560-T560+Q560)/#REF!)*30</f>
        <v>#REF!</v>
      </c>
      <c r="W560" s="2">
        <v>0</v>
      </c>
      <c r="X560" s="9"/>
      <c r="Y560" s="11">
        <f>+((P560-T560+Q560+X560)/M560)*30</f>
        <v>36.420233463035018</v>
      </c>
      <c r="Z560" s="5">
        <v>20</v>
      </c>
      <c r="AA560" s="46"/>
      <c r="AB560" s="74">
        <f>VLOOKUP(B560,[2]Hoja1!$A$2:$C$9041,3,FALSE)</f>
        <v>77.069999999999993</v>
      </c>
      <c r="AC560" s="76">
        <f>VLOOKUP(B560,'[3]listado de producto'!$A$7:$F$7046,6,FALSE)</f>
        <v>8</v>
      </c>
      <c r="AG560" s="58">
        <v>41.67</v>
      </c>
      <c r="AH560" s="48">
        <f>+P560*AG560</f>
        <v>2166.84</v>
      </c>
      <c r="AI560" s="48" t="e">
        <f>+AG560*#REF!</f>
        <v>#REF!</v>
      </c>
      <c r="AK560" s="44" t="e">
        <f>+IF(OR(#REF!="A",#REF!="B",#REF!="C",O560="A",O560="B",O560="C"),_xlfn.CEILING.PRECISE(#REF!*0.5,Z560),"0")</f>
        <v>#REF!</v>
      </c>
      <c r="AL560" t="e">
        <f>+AK560*AG560</f>
        <v>#REF!</v>
      </c>
      <c r="AM560" s="51" t="e">
        <f>+IF(OR(#REF!="A",#REF!="B",#REF!="C",O560="A",O560="B",O560="C"),_xlfn.CEILING.PRECISE(#REF!*0.7,Z560),"0")</f>
        <v>#REF!</v>
      </c>
      <c r="AN560" s="48" t="e">
        <f>+AM560*AG560</f>
        <v>#REF!</v>
      </c>
      <c r="AO560" s="44" t="e">
        <f>+IF(OR(#REF!="A",#REF!="B",#REF!="C",O560="A",O560="B",O560="C"),_xlfn.CEILING.PRECISE(#REF!*1,Z560),"0")</f>
        <v>#REF!</v>
      </c>
      <c r="AP560" s="48" t="e">
        <f>+AO560*$AG560</f>
        <v>#REF!</v>
      </c>
      <c r="AQ560" s="48" t="e">
        <f>+IF(OR(#REF!="A",#REF!="B",#REF!="C",O560="A",O560="B",O560="C"),_xlfn.CEILING.PRECISE(#REF!*1.33,Z560),"0")</f>
        <v>#REF!</v>
      </c>
      <c r="AR560" s="48" t="e">
        <f>+AQ560*$AG560</f>
        <v>#REF!</v>
      </c>
      <c r="AS560" s="48" t="e">
        <f>+#REF!*AG560</f>
        <v>#REF!</v>
      </c>
      <c r="AU560" s="52" t="e">
        <f>+AT560*#REF!</f>
        <v>#REF!</v>
      </c>
      <c r="AV560" s="52">
        <f>+AT560*M560</f>
        <v>0</v>
      </c>
      <c r="AW560" t="b">
        <f>+P560&gt;=T560</f>
        <v>1</v>
      </c>
    </row>
    <row r="561" spans="1:52" ht="12.75" customHeight="1" x14ac:dyDescent="0.2">
      <c r="A561" s="53" t="s">
        <v>672</v>
      </c>
      <c r="B561" s="79">
        <v>1783</v>
      </c>
      <c r="C561" s="1"/>
      <c r="D561" s="32" t="s">
        <v>118</v>
      </c>
      <c r="E561" s="47" t="str">
        <f>VLOOKUP(B561,[1]Análisis!$B$3:$F$2141,5,FALSE)</f>
        <v>Key</v>
      </c>
      <c r="F561" s="3">
        <v>10</v>
      </c>
      <c r="G561" s="3">
        <v>3</v>
      </c>
      <c r="H561" s="3">
        <v>10</v>
      </c>
      <c r="I561" s="3">
        <v>4</v>
      </c>
      <c r="J561" s="3">
        <f>VLOOKUP(B561,'Vta + Mov 80'!$A$3:$B$703,2,FALSE)</f>
        <v>13</v>
      </c>
      <c r="K561" s="3">
        <v>-1</v>
      </c>
      <c r="L561" s="3">
        <f>VLOOKUP(B561,'Vta + Mov 80'!$A$3:$D$703,4,FALSE)</f>
        <v>0</v>
      </c>
      <c r="M561" s="7">
        <f>+AVERAGE(F561:K561)</f>
        <v>6.5</v>
      </c>
      <c r="N561" s="62">
        <f>+COUNTIF(F561:K561,"&gt;0")</f>
        <v>5</v>
      </c>
      <c r="O561" s="62" t="str">
        <f>+IF(N561&gt;=6,"A",IF(N561&gt;=5,"B",IF(N561&gt;=4,"C","F")))</f>
        <v>B</v>
      </c>
      <c r="P561" s="7">
        <v>2</v>
      </c>
      <c r="Q561" s="2">
        <v>6</v>
      </c>
      <c r="R561" s="2">
        <v>0</v>
      </c>
      <c r="S561" s="2">
        <v>0</v>
      </c>
      <c r="T561" s="2">
        <f>+IF(S561&gt;R561,S561,R561)</f>
        <v>0</v>
      </c>
      <c r="U561" s="2" t="e">
        <f>+((P561-T561)/#REF!)*30</f>
        <v>#REF!</v>
      </c>
      <c r="V561" s="2" t="e">
        <f>+((P561-T561+Q561)/#REF!)*30</f>
        <v>#REF!</v>
      </c>
      <c r="W561" s="2">
        <v>0</v>
      </c>
      <c r="X561" s="9"/>
      <c r="Y561" s="11">
        <f>+((P561-T561+Q561+X561)/M561)*30</f>
        <v>36.923076923076927</v>
      </c>
      <c r="Z561" s="5">
        <v>1</v>
      </c>
      <c r="AA561" s="46"/>
      <c r="AB561" s="74">
        <f>VLOOKUP(B561,[2]Hoja1!$A$2:$C$9041,3,FALSE)</f>
        <v>925.72</v>
      </c>
      <c r="AC561" s="76">
        <f>VLOOKUP(B561,'[3]listado de producto'!$A$7:$F$7046,6,FALSE)</f>
        <v>8</v>
      </c>
      <c r="AG561" s="58">
        <v>92.36</v>
      </c>
      <c r="AH561" s="48">
        <f>+P561*AG561</f>
        <v>184.72</v>
      </c>
      <c r="AI561" s="48" t="e">
        <f>+AG561*#REF!</f>
        <v>#REF!</v>
      </c>
      <c r="AK561" s="44" t="e">
        <f>+IF(OR(#REF!="A",#REF!="B",#REF!="C",O561="A",O561="B",O561="C"),_xlfn.CEILING.PRECISE(#REF!*0.5,Z561),"0")</f>
        <v>#REF!</v>
      </c>
      <c r="AL561" t="e">
        <f>+AK561*AG561</f>
        <v>#REF!</v>
      </c>
      <c r="AM561" s="51" t="e">
        <f>+IF(OR(#REF!="A",#REF!="B",#REF!="C",O561="A",O561="B",O561="C"),_xlfn.CEILING.PRECISE(#REF!*0.7,Z561),"0")</f>
        <v>#REF!</v>
      </c>
      <c r="AN561" s="48" t="e">
        <f>+AM561*AG561</f>
        <v>#REF!</v>
      </c>
      <c r="AO561" s="44" t="e">
        <f>+IF(OR(#REF!="A",#REF!="B",#REF!="C",O561="A",O561="B",O561="C"),_xlfn.CEILING.PRECISE(#REF!*1,Z561),"0")</f>
        <v>#REF!</v>
      </c>
      <c r="AP561" s="48" t="e">
        <f>+AO561*$AG561</f>
        <v>#REF!</v>
      </c>
      <c r="AQ561" s="48" t="e">
        <f>+IF(OR(#REF!="A",#REF!="B",#REF!="C",O561="A",O561="B",O561="C"),_xlfn.CEILING.PRECISE(#REF!*1.33,Z561),"0")</f>
        <v>#REF!</v>
      </c>
      <c r="AR561" s="48" t="e">
        <f>+AQ561*$AG561</f>
        <v>#REF!</v>
      </c>
      <c r="AS561" s="48" t="e">
        <f>+#REF!*AG561</f>
        <v>#REF!</v>
      </c>
      <c r="AU561" s="52"/>
      <c r="AV561" s="52"/>
      <c r="AW561" t="b">
        <f>+P561&gt;=T561</f>
        <v>1</v>
      </c>
    </row>
    <row r="562" spans="1:52" ht="12.75" customHeight="1" x14ac:dyDescent="0.2">
      <c r="B562" s="79">
        <v>2623</v>
      </c>
      <c r="C562" s="1"/>
      <c r="D562" s="32" t="s">
        <v>563</v>
      </c>
      <c r="E562" s="47" t="str">
        <f>VLOOKUP(B562,[1]Análisis!$B$3:$F$2141,5,FALSE)</f>
        <v>Key</v>
      </c>
      <c r="F562" s="3">
        <v>6</v>
      </c>
      <c r="G562" s="3">
        <v>7</v>
      </c>
      <c r="H562" s="3">
        <v>12</v>
      </c>
      <c r="I562" s="3">
        <v>16</v>
      </c>
      <c r="J562" s="3">
        <f>VLOOKUP(B562,'Vta + Mov 80'!$A$3:$B$703,2,FALSE)</f>
        <v>9</v>
      </c>
      <c r="K562" s="3">
        <v>9</v>
      </c>
      <c r="L562" s="3">
        <f>VLOOKUP(B562,'Vta + Mov 80'!$A$3:$D$703,4,FALSE)</f>
        <v>8</v>
      </c>
      <c r="M562" s="7">
        <f>+AVERAGE(F562:K562)</f>
        <v>9.8333333333333339</v>
      </c>
      <c r="N562" s="62">
        <f>+COUNTIF(F562:K562,"&gt;0")</f>
        <v>6</v>
      </c>
      <c r="O562" s="62" t="str">
        <f>+IF(N562&gt;=6,"A",IF(N562&gt;=5,"B",IF(N562&gt;=4,"C","F")))</f>
        <v>A</v>
      </c>
      <c r="P562" s="7">
        <v>12</v>
      </c>
      <c r="Q562" s="2">
        <v>0</v>
      </c>
      <c r="R562" s="2">
        <v>2</v>
      </c>
      <c r="S562" s="2">
        <v>2</v>
      </c>
      <c r="T562" s="2">
        <f>+IF(S562&gt;R562,S562,R562)</f>
        <v>2</v>
      </c>
      <c r="U562" s="2" t="e">
        <f>+((P562-T562)/#REF!)*30</f>
        <v>#REF!</v>
      </c>
      <c r="V562" s="2" t="e">
        <f>+((P562-T562+Q562)/#REF!)*30</f>
        <v>#REF!</v>
      </c>
      <c r="W562" s="2">
        <v>0</v>
      </c>
      <c r="X562" s="9"/>
      <c r="Y562" s="11">
        <f>+((P562-T562+Q562+X562)/M562)*30</f>
        <v>30.508474576271183</v>
      </c>
      <c r="Z562" s="5">
        <v>4</v>
      </c>
      <c r="AA562" s="46"/>
      <c r="AB562" s="74">
        <f>VLOOKUP(B562,[2]Hoja1!$A$2:$C$9041,3,FALSE)</f>
        <v>234.23</v>
      </c>
      <c r="AC562" s="76">
        <f>VLOOKUP(B562,'[3]listado de producto'!$A$7:$F$7046,6,FALSE)</f>
        <v>8</v>
      </c>
      <c r="AG562" s="58">
        <v>215.34</v>
      </c>
      <c r="AH562" s="48">
        <f>+P562*AG562</f>
        <v>2584.08</v>
      </c>
      <c r="AI562" s="48" t="e">
        <f>+AG562*#REF!</f>
        <v>#REF!</v>
      </c>
      <c r="AK562" s="44" t="e">
        <f>+IF(OR(#REF!="A",#REF!="B",#REF!="C",O562="A",O562="B",O562="C"),_xlfn.CEILING.PRECISE(#REF!*0.5,Z562),"0")</f>
        <v>#REF!</v>
      </c>
      <c r="AL562" t="e">
        <f>+AK562*AG562</f>
        <v>#REF!</v>
      </c>
      <c r="AM562" s="51" t="e">
        <f>+IF(OR(#REF!="A",#REF!="B",#REF!="C",O562="A",O562="B",O562="C"),_xlfn.CEILING.PRECISE(#REF!*0.7,Z562),"0")</f>
        <v>#REF!</v>
      </c>
      <c r="AN562" s="48" t="e">
        <f>+AM562*AG562</f>
        <v>#REF!</v>
      </c>
      <c r="AO562" s="44" t="e">
        <f>+IF(OR(#REF!="A",#REF!="B",#REF!="C",O562="A",O562="B",O562="C"),_xlfn.CEILING.PRECISE(#REF!*1,Z562),"0")</f>
        <v>#REF!</v>
      </c>
      <c r="AP562" s="48" t="e">
        <f>+AO562*$AG562</f>
        <v>#REF!</v>
      </c>
      <c r="AQ562" s="48" t="e">
        <f>+IF(OR(#REF!="A",#REF!="B",#REF!="C",O562="A",O562="B",O562="C"),_xlfn.CEILING.PRECISE(#REF!*1.33,Z562),"0")</f>
        <v>#REF!</v>
      </c>
      <c r="AR562" s="48" t="e">
        <f>+AQ562*$AG562</f>
        <v>#REF!</v>
      </c>
      <c r="AS562" s="48" t="e">
        <f>+#REF!*AG562</f>
        <v>#REF!</v>
      </c>
      <c r="AT562" s="58">
        <v>22.5</v>
      </c>
      <c r="AU562" s="52" t="e">
        <f>+AT562*#REF!</f>
        <v>#REF!</v>
      </c>
      <c r="AV562" s="52">
        <f>+AT562*M562</f>
        <v>221.25</v>
      </c>
      <c r="AW562" t="b">
        <f>+P562&gt;=T562</f>
        <v>1</v>
      </c>
      <c r="AX562" s="78">
        <f>X562*AB562</f>
        <v>0</v>
      </c>
    </row>
    <row r="563" spans="1:52" ht="12.75" customHeight="1" x14ac:dyDescent="0.2">
      <c r="A563" s="53" t="s">
        <v>670</v>
      </c>
      <c r="B563" s="79">
        <v>35218</v>
      </c>
      <c r="C563" s="1"/>
      <c r="D563" s="32" t="s">
        <v>507</v>
      </c>
      <c r="E563" s="47" t="str">
        <f>VLOOKUP(B563,[1]Análisis!$B$3:$F$2141,5,FALSE)</f>
        <v>Key</v>
      </c>
      <c r="F563" s="3">
        <v>250</v>
      </c>
      <c r="G563" s="3">
        <v>0</v>
      </c>
      <c r="H563" s="3">
        <v>293</v>
      </c>
      <c r="I563" s="3">
        <v>188</v>
      </c>
      <c r="J563" s="3">
        <f>VLOOKUP(B563,'Vta + Mov 80'!$A$3:$B$703,2,FALSE)</f>
        <v>45</v>
      </c>
      <c r="K563" s="3">
        <v>30</v>
      </c>
      <c r="L563" s="3">
        <f>VLOOKUP(B563,'Vta + Mov 80'!$A$3:$D$703,4,FALSE)</f>
        <v>86</v>
      </c>
      <c r="M563" s="7">
        <f>+AVERAGE(F563:K563)</f>
        <v>134.33333333333334</v>
      </c>
      <c r="N563" s="62">
        <f>+COUNTIF(F563:K563,"&gt;0")</f>
        <v>5</v>
      </c>
      <c r="O563" s="62" t="str">
        <f>+IF(N563&gt;=6,"A",IF(N563&gt;=5,"B",IF(N563&gt;=4,"C","F")))</f>
        <v>B</v>
      </c>
      <c r="P563" s="7">
        <v>168</v>
      </c>
      <c r="Q563" s="2">
        <v>0</v>
      </c>
      <c r="R563" s="2">
        <v>0</v>
      </c>
      <c r="S563" s="2">
        <v>0</v>
      </c>
      <c r="T563" s="2">
        <f>+IF(S563&gt;R563,S563,R563)</f>
        <v>0</v>
      </c>
      <c r="U563" s="2" t="e">
        <f>+((P563-T563)/#REF!)*30</f>
        <v>#REF!</v>
      </c>
      <c r="V563" s="2" t="e">
        <f>+((P563-T563+Q563)/#REF!)*30</f>
        <v>#REF!</v>
      </c>
      <c r="W563" s="2">
        <v>0</v>
      </c>
      <c r="X563" s="9"/>
      <c r="Y563" s="11">
        <f>+((P563-T563+Q563+X563)/M563)*30</f>
        <v>37.518610421836222</v>
      </c>
      <c r="Z563" s="5">
        <v>24</v>
      </c>
      <c r="AA563" s="46"/>
      <c r="AB563" s="74">
        <f>VLOOKUP(B563,[2]Hoja1!$A$2:$C$9041,3,FALSE)</f>
        <v>20.2</v>
      </c>
      <c r="AC563" s="76">
        <f>VLOOKUP(B563,'[3]listado de producto'!$A$7:$F$7046,6,FALSE)</f>
        <v>8</v>
      </c>
      <c r="AG563" s="58">
        <v>168.62</v>
      </c>
      <c r="AH563" s="48">
        <f>+P563*AG563</f>
        <v>28328.16</v>
      </c>
      <c r="AI563" s="48" t="e">
        <f>+AG563*#REF!</f>
        <v>#REF!</v>
      </c>
      <c r="AK563" s="44" t="e">
        <f>+IF(OR(#REF!="A",#REF!="B",#REF!="C",O563="A",O563="B",O563="C"),_xlfn.CEILING.PRECISE(#REF!*0.5,Z563),"0")</f>
        <v>#REF!</v>
      </c>
      <c r="AL563" t="e">
        <f>+AK563*AG563</f>
        <v>#REF!</v>
      </c>
      <c r="AM563" s="51" t="e">
        <f>+IF(OR(#REF!="A",#REF!="B",#REF!="C",O563="A",O563="B",O563="C"),_xlfn.CEILING.PRECISE(#REF!*0.7,Z563),"0")</f>
        <v>#REF!</v>
      </c>
      <c r="AN563" s="48" t="e">
        <f>+AM563*AG563</f>
        <v>#REF!</v>
      </c>
      <c r="AO563" s="44" t="e">
        <f>+IF(OR(#REF!="A",#REF!="B",#REF!="C",O563="A",O563="B",O563="C"),_xlfn.CEILING.PRECISE(#REF!*1,Z563),"0")</f>
        <v>#REF!</v>
      </c>
      <c r="AP563" s="48" t="e">
        <f>+AO563*$AG563</f>
        <v>#REF!</v>
      </c>
      <c r="AQ563" s="48" t="e">
        <f>+IF(OR(#REF!="A",#REF!="B",#REF!="C",O563="A",O563="B",O563="C"),_xlfn.CEILING.PRECISE(#REF!*1.33,Z563),"0")</f>
        <v>#REF!</v>
      </c>
      <c r="AR563" s="48" t="e">
        <f>+AQ563*$AG563</f>
        <v>#REF!</v>
      </c>
      <c r="AS563" s="48" t="e">
        <f>+#REF!*AG563</f>
        <v>#REF!</v>
      </c>
      <c r="AU563" s="52" t="e">
        <f>+AT563*#REF!</f>
        <v>#REF!</v>
      </c>
      <c r="AV563" s="52">
        <f>+AT563*M563</f>
        <v>0</v>
      </c>
      <c r="AW563" t="b">
        <f>+P563&gt;=T563</f>
        <v>1</v>
      </c>
      <c r="AX563" s="78">
        <f>X563*AB563</f>
        <v>0</v>
      </c>
    </row>
    <row r="564" spans="1:52" ht="12.75" customHeight="1" x14ac:dyDescent="0.2">
      <c r="B564" s="79">
        <v>70004</v>
      </c>
      <c r="C564" s="1"/>
      <c r="D564" s="32" t="s">
        <v>379</v>
      </c>
      <c r="E564" s="47" t="str">
        <f>VLOOKUP(B564,[1]Análisis!$B$3:$F$2141,5,FALSE)</f>
        <v>Key</v>
      </c>
      <c r="F564" s="3">
        <v>32</v>
      </c>
      <c r="G564" s="3">
        <v>9</v>
      </c>
      <c r="H564" s="3">
        <v>11</v>
      </c>
      <c r="I564" s="3">
        <v>19</v>
      </c>
      <c r="J564" s="3">
        <f>VLOOKUP(B564,'Vta + Mov 80'!$A$3:$B$703,2,FALSE)</f>
        <v>32</v>
      </c>
      <c r="K564" s="3">
        <v>9</v>
      </c>
      <c r="L564" s="3">
        <f>VLOOKUP(B564,'Vta + Mov 80'!$A$3:$D$703,4,FALSE)</f>
        <v>7</v>
      </c>
      <c r="M564" s="7">
        <f>+AVERAGE(F564:K564)</f>
        <v>18.666666666666668</v>
      </c>
      <c r="N564" s="62">
        <f>+COUNTIF(F564:K564,"&gt;0")</f>
        <v>6</v>
      </c>
      <c r="O564" s="62" t="str">
        <f>+IF(N564&gt;=6,"A",IF(N564&gt;=5,"B",IF(N564&gt;=4,"C","F")))</f>
        <v>A</v>
      </c>
      <c r="P564" s="7">
        <v>19</v>
      </c>
      <c r="Q564" s="2">
        <v>0</v>
      </c>
      <c r="R564" s="2">
        <v>0</v>
      </c>
      <c r="S564" s="2">
        <v>0</v>
      </c>
      <c r="T564" s="2">
        <f>+IF(S564&gt;R564,S564,R564)</f>
        <v>0</v>
      </c>
      <c r="U564" s="2" t="e">
        <f>+((P564-T564)/#REF!)*30</f>
        <v>#REF!</v>
      </c>
      <c r="V564" s="2" t="e">
        <f>+((P564-T564+Q564)/#REF!)*30</f>
        <v>#REF!</v>
      </c>
      <c r="W564" s="2">
        <v>0</v>
      </c>
      <c r="X564" s="9"/>
      <c r="Y564" s="11">
        <f>+((P564-T564+Q564+X564)/M564)*30</f>
        <v>30.535714285714285</v>
      </c>
      <c r="Z564" s="5">
        <v>1</v>
      </c>
      <c r="AA564" s="46"/>
      <c r="AB564" s="74">
        <f>VLOOKUP(B564,[2]Hoja1!$A$2:$C$9041,3,FALSE)</f>
        <v>233.68</v>
      </c>
      <c r="AC564" s="76">
        <f>VLOOKUP(B564,'[3]listado de producto'!$A$7:$F$7046,6,FALSE)</f>
        <v>8</v>
      </c>
      <c r="AG564" s="58">
        <v>356.46</v>
      </c>
      <c r="AH564" s="48">
        <f>+P564*AG564</f>
        <v>6772.74</v>
      </c>
      <c r="AI564" s="48" t="e">
        <f>+AG564*#REF!</f>
        <v>#REF!</v>
      </c>
      <c r="AK564" s="44" t="e">
        <f>+IF(OR(#REF!="A",#REF!="B",#REF!="C",O564="A",O564="B",O564="C"),_xlfn.CEILING.PRECISE(#REF!*0.5,Z564),"0")</f>
        <v>#REF!</v>
      </c>
      <c r="AL564" t="e">
        <f>+AK564*AG564</f>
        <v>#REF!</v>
      </c>
      <c r="AM564" s="51" t="e">
        <f>+IF(OR(#REF!="A",#REF!="B",#REF!="C",O564="A",O564="B",O564="C"),_xlfn.CEILING.PRECISE(#REF!*0.7,Z564),"0")</f>
        <v>#REF!</v>
      </c>
      <c r="AN564" s="48" t="e">
        <f>+AM564*AG564</f>
        <v>#REF!</v>
      </c>
      <c r="AO564" s="44" t="e">
        <f>+IF(OR(#REF!="A",#REF!="B",#REF!="C",O564="A",O564="B",O564="C"),_xlfn.CEILING.PRECISE(#REF!*1,Z564),"0")</f>
        <v>#REF!</v>
      </c>
      <c r="AP564" s="48" t="e">
        <f>+AO564*$AG564</f>
        <v>#REF!</v>
      </c>
      <c r="AQ564" s="48" t="e">
        <f>+IF(OR(#REF!="A",#REF!="B",#REF!="C",O564="A",O564="B",O564="C"),_xlfn.CEILING.PRECISE(#REF!*1.33,Z564),"0")</f>
        <v>#REF!</v>
      </c>
      <c r="AR564" s="48" t="e">
        <f>+AQ564*$AG564</f>
        <v>#REF!</v>
      </c>
      <c r="AS564" s="48" t="e">
        <f>+#REF!*AG564</f>
        <v>#REF!</v>
      </c>
      <c r="AT564" s="58">
        <v>1.1000000000000001</v>
      </c>
      <c r="AU564" s="52" t="e">
        <f>+AT564*#REF!</f>
        <v>#REF!</v>
      </c>
      <c r="AV564" s="52">
        <f>+AT564*M564</f>
        <v>20.533333333333335</v>
      </c>
      <c r="AW564" t="b">
        <f>+P564&gt;=T564</f>
        <v>1</v>
      </c>
    </row>
    <row r="565" spans="1:52" ht="12.75" customHeight="1" x14ac:dyDescent="0.2">
      <c r="B565" s="79">
        <v>6313</v>
      </c>
      <c r="C565" s="1"/>
      <c r="D565" s="32" t="s">
        <v>286</v>
      </c>
      <c r="E565" s="47" t="str">
        <f>VLOOKUP(B565,[1]Análisis!$B$3:$F$2141,5,FALSE)</f>
        <v>Key</v>
      </c>
      <c r="F565" s="3">
        <v>35</v>
      </c>
      <c r="G565" s="3">
        <v>25</v>
      </c>
      <c r="H565" s="3">
        <v>46</v>
      </c>
      <c r="I565" s="3">
        <v>35</v>
      </c>
      <c r="J565" s="3">
        <f>VLOOKUP(B565,'Vta + Mov 80'!$A$3:$B$703,2,FALSE)</f>
        <v>60</v>
      </c>
      <c r="K565" s="3">
        <v>46</v>
      </c>
      <c r="L565" s="3">
        <f>VLOOKUP(B565,'Vta + Mov 80'!$A$3:$D$703,4,FALSE)</f>
        <v>9</v>
      </c>
      <c r="M565" s="7">
        <f>+AVERAGE(F565:K565)</f>
        <v>41.166666666666664</v>
      </c>
      <c r="N565" s="62">
        <f>+COUNTIF(F565:K565,"&gt;0")</f>
        <v>6</v>
      </c>
      <c r="O565" s="62" t="str">
        <f>+IF(N565&gt;=6,"A",IF(N565&gt;=5,"B",IF(N565&gt;=4,"C","F")))</f>
        <v>A</v>
      </c>
      <c r="P565" s="7">
        <v>41</v>
      </c>
      <c r="Q565" s="2">
        <v>4</v>
      </c>
      <c r="R565" s="2">
        <v>3</v>
      </c>
      <c r="S565" s="2">
        <v>3</v>
      </c>
      <c r="T565" s="2">
        <f>+IF(S565&gt;R565,S565,R565)</f>
        <v>3</v>
      </c>
      <c r="U565" s="2" t="e">
        <f>+((P565-T565)/#REF!)*30</f>
        <v>#REF!</v>
      </c>
      <c r="V565" s="2" t="e">
        <f>+((P565-T565+Q565)/#REF!)*30</f>
        <v>#REF!</v>
      </c>
      <c r="W565" s="2">
        <v>0</v>
      </c>
      <c r="X565" s="9"/>
      <c r="Y565" s="11">
        <f>+((P565-T565+Q565+X565)/M565)*30</f>
        <v>30.607287449392715</v>
      </c>
      <c r="Z565" s="5">
        <v>4</v>
      </c>
      <c r="AA565" s="46"/>
      <c r="AB565" s="74">
        <f>VLOOKUP(B565,[2]Hoja1!$A$2:$C$9041,3,FALSE)</f>
        <v>77.55</v>
      </c>
      <c r="AC565" s="76">
        <f>VLOOKUP(B565,'[3]listado de producto'!$A$7:$F$7046,6,FALSE)</f>
        <v>8</v>
      </c>
      <c r="AG565" s="58">
        <v>560.54998779296898</v>
      </c>
      <c r="AH565" s="48">
        <f>+P565*AG565</f>
        <v>22982.54949951173</v>
      </c>
      <c r="AI565" s="48" t="e">
        <f>+AG565*#REF!</f>
        <v>#REF!</v>
      </c>
      <c r="AK565" s="44" t="e">
        <f>+IF(OR(#REF!="A",#REF!="B",#REF!="C",O565="A",O565="B",O565="C"),_xlfn.CEILING.PRECISE(#REF!*0.5,Z565),"0")</f>
        <v>#REF!</v>
      </c>
      <c r="AL565" t="e">
        <f>+AK565*AG565</f>
        <v>#REF!</v>
      </c>
      <c r="AM565" s="51" t="e">
        <f>+IF(OR(#REF!="A",#REF!="B",#REF!="C",O565="A",O565="B",O565="C"),_xlfn.CEILING.PRECISE(#REF!*0.7,Z565),"0")</f>
        <v>#REF!</v>
      </c>
      <c r="AN565" s="48" t="e">
        <f>+AM565*AG565</f>
        <v>#REF!</v>
      </c>
      <c r="AO565" s="44" t="e">
        <f>+IF(OR(#REF!="A",#REF!="B",#REF!="C",O565="A",O565="B",O565="C"),_xlfn.CEILING.PRECISE(#REF!*1,Z565),"0")</f>
        <v>#REF!</v>
      </c>
      <c r="AP565" s="48" t="e">
        <f>+AO565*$AG565</f>
        <v>#REF!</v>
      </c>
      <c r="AQ565" s="48" t="e">
        <f>+IF(OR(#REF!="A",#REF!="B",#REF!="C",O565="A",O565="B",O565="C"),_xlfn.CEILING.PRECISE(#REF!*1.33,Z565),"0")</f>
        <v>#REF!</v>
      </c>
      <c r="AR565" s="48" t="e">
        <f>+AQ565*$AG565</f>
        <v>#REF!</v>
      </c>
      <c r="AS565" s="48" t="e">
        <f>+#REF!*AG565</f>
        <v>#REF!</v>
      </c>
      <c r="AU565" s="52" t="e">
        <f>+AT565*#REF!</f>
        <v>#REF!</v>
      </c>
      <c r="AV565" s="52">
        <f>+AT565*M565</f>
        <v>0</v>
      </c>
      <c r="AW565" t="b">
        <f>+P565&gt;=T565</f>
        <v>1</v>
      </c>
      <c r="AZ565" s="49">
        <f>VLOOKUP(B565,'[4]OrdenCompra (51)'!$A$2:$K$78,11,FALSE)</f>
        <v>4</v>
      </c>
    </row>
    <row r="566" spans="1:52" ht="12.75" customHeight="1" x14ac:dyDescent="0.2">
      <c r="B566" s="79">
        <v>6308</v>
      </c>
      <c r="C566" s="1"/>
      <c r="D566" s="32" t="s">
        <v>285</v>
      </c>
      <c r="E566" s="47" t="str">
        <f>VLOOKUP(B566,[1]Análisis!$B$3:$F$2141,5,FALSE)</f>
        <v>Key</v>
      </c>
      <c r="F566" s="3">
        <v>61</v>
      </c>
      <c r="G566" s="3">
        <v>24</v>
      </c>
      <c r="H566" s="3">
        <v>45</v>
      </c>
      <c r="I566" s="3">
        <v>49</v>
      </c>
      <c r="J566" s="3">
        <f>VLOOKUP(B566,'Vta + Mov 80'!$A$3:$B$703,2,FALSE)</f>
        <v>41</v>
      </c>
      <c r="K566" s="3">
        <v>42</v>
      </c>
      <c r="L566" s="3">
        <f>VLOOKUP(B566,'Vta + Mov 80'!$A$3:$D$703,4,FALSE)</f>
        <v>16</v>
      </c>
      <c r="M566" s="7">
        <f>+AVERAGE(F566:K566)</f>
        <v>43.666666666666664</v>
      </c>
      <c r="N566" s="62">
        <f>+COUNTIF(F566:K566,"&gt;0")</f>
        <v>6</v>
      </c>
      <c r="O566" s="62" t="str">
        <f>+IF(N566&gt;=6,"A",IF(N566&gt;=5,"B",IF(N566&gt;=4,"C","F")))</f>
        <v>A</v>
      </c>
      <c r="P566" s="7">
        <v>45</v>
      </c>
      <c r="Q566" s="2">
        <v>0</v>
      </c>
      <c r="R566" s="2">
        <v>0</v>
      </c>
      <c r="S566" s="2">
        <v>0</v>
      </c>
      <c r="T566" s="2">
        <f>+IF(S566&gt;R566,S566,R566)</f>
        <v>0</v>
      </c>
      <c r="U566" s="2" t="e">
        <f>+((P566-T566)/#REF!)*30</f>
        <v>#REF!</v>
      </c>
      <c r="V566" s="2" t="e">
        <f>+((P566-T566+Q566)/#REF!)*30</f>
        <v>#REF!</v>
      </c>
      <c r="W566" s="2">
        <v>0</v>
      </c>
      <c r="X566" s="9"/>
      <c r="Y566" s="11">
        <f>+((P566-T566+Q566+X566)/M566)*30</f>
        <v>30.916030534351147</v>
      </c>
      <c r="Z566" s="5">
        <v>4</v>
      </c>
      <c r="AA566" s="46"/>
      <c r="AB566" s="74">
        <f>VLOOKUP(B566,[2]Hoja1!$A$2:$C$9041,3,FALSE)</f>
        <v>178.79</v>
      </c>
      <c r="AC566" s="76">
        <f>VLOOKUP(B566,'[3]listado de producto'!$A$7:$F$7046,6,FALSE)</f>
        <v>8</v>
      </c>
      <c r="AG566" s="58">
        <v>245.80000305175801</v>
      </c>
      <c r="AH566" s="48">
        <f>+P566*AG566</f>
        <v>11061.000137329111</v>
      </c>
      <c r="AI566" s="48" t="e">
        <f>+AG566*#REF!</f>
        <v>#REF!</v>
      </c>
      <c r="AK566" s="44" t="e">
        <f>+IF(OR(#REF!="A",#REF!="B",#REF!="C",O566="A",O566="B",O566="C"),_xlfn.CEILING.PRECISE(#REF!*0.5,Z566),"0")</f>
        <v>#REF!</v>
      </c>
      <c r="AL566" t="e">
        <f>+AK566*AG566</f>
        <v>#REF!</v>
      </c>
      <c r="AM566" s="51" t="e">
        <f>+IF(OR(#REF!="A",#REF!="B",#REF!="C",O566="A",O566="B",O566="C"),_xlfn.CEILING.PRECISE(#REF!*0.7,Z566),"0")</f>
        <v>#REF!</v>
      </c>
      <c r="AN566" s="48" t="e">
        <f>+AM566*AG566</f>
        <v>#REF!</v>
      </c>
      <c r="AO566" s="44" t="e">
        <f>+IF(OR(#REF!="A",#REF!="B",#REF!="C",O566="A",O566="B",O566="C"),_xlfn.CEILING.PRECISE(#REF!*1,Z566),"0")</f>
        <v>#REF!</v>
      </c>
      <c r="AP566" s="48" t="e">
        <f>+AO566*$AG566</f>
        <v>#REF!</v>
      </c>
      <c r="AQ566" s="48" t="e">
        <f>+IF(OR(#REF!="A",#REF!="B",#REF!="C",O566="A",O566="B",O566="C"),_xlfn.CEILING.PRECISE(#REF!*1.33,Z566),"0")</f>
        <v>#REF!</v>
      </c>
      <c r="AR566" s="48" t="e">
        <f>+AQ566*$AG566</f>
        <v>#REF!</v>
      </c>
      <c r="AS566" s="48" t="e">
        <f>+#REF!*AG566</f>
        <v>#REF!</v>
      </c>
      <c r="AU566" s="52" t="e">
        <f>+AT566*#REF!</f>
        <v>#REF!</v>
      </c>
      <c r="AV566" s="52">
        <f>+AT566*M566</f>
        <v>0</v>
      </c>
      <c r="AW566" t="b">
        <f>+P566&gt;=T566</f>
        <v>1</v>
      </c>
    </row>
    <row r="567" spans="1:52" ht="12.75" customHeight="1" x14ac:dyDescent="0.2">
      <c r="B567" s="79">
        <v>70053</v>
      </c>
      <c r="C567" s="1"/>
      <c r="D567" s="32" t="s">
        <v>328</v>
      </c>
      <c r="E567" s="47" t="str">
        <f>VLOOKUP(B567,[1]Análisis!$B$3:$F$2141,5,FALSE)</f>
        <v>Key</v>
      </c>
      <c r="F567" s="3">
        <v>23</v>
      </c>
      <c r="G567" s="3">
        <v>18</v>
      </c>
      <c r="H567" s="3">
        <v>19</v>
      </c>
      <c r="I567" s="3">
        <v>19</v>
      </c>
      <c r="J567" s="3">
        <f>VLOOKUP(B567,'Vta + Mov 80'!$A$3:$B$703,2,FALSE)</f>
        <v>20</v>
      </c>
      <c r="K567" s="3">
        <v>23</v>
      </c>
      <c r="L567" s="3">
        <f>VLOOKUP(B567,'Vta + Mov 80'!$A$3:$D$703,4,FALSE)</f>
        <v>24</v>
      </c>
      <c r="M567" s="7">
        <f>+AVERAGE(F567:K567)</f>
        <v>20.333333333333332</v>
      </c>
      <c r="N567" s="62">
        <f>+COUNTIF(F567:K567,"&gt;0")</f>
        <v>6</v>
      </c>
      <c r="O567" s="62" t="str">
        <f>+IF(N567&gt;=6,"A",IF(N567&gt;=5,"B",IF(N567&gt;=4,"C","F")))</f>
        <v>A</v>
      </c>
      <c r="P567" s="7">
        <v>21</v>
      </c>
      <c r="Q567" s="2">
        <v>0</v>
      </c>
      <c r="R567" s="2">
        <v>0</v>
      </c>
      <c r="S567" s="2">
        <v>0</v>
      </c>
      <c r="T567" s="2">
        <f>+IF(S567&gt;R567,S567,R567)</f>
        <v>0</v>
      </c>
      <c r="U567" s="2" t="e">
        <f>+((P567-T567)/#REF!)*30</f>
        <v>#REF!</v>
      </c>
      <c r="V567" s="2" t="e">
        <f>+((P567-T567+Q567)/#REF!)*30</f>
        <v>#REF!</v>
      </c>
      <c r="W567" s="2">
        <v>0</v>
      </c>
      <c r="X567" s="9"/>
      <c r="Y567" s="11">
        <f>+((P567-T567+Q567+X567)/M567)*30</f>
        <v>30.983606557377051</v>
      </c>
      <c r="Z567" s="5">
        <v>1</v>
      </c>
      <c r="AA567" s="83"/>
      <c r="AB567" s="74">
        <f>VLOOKUP(B567,[2]Hoja1!$A$2:$C$9041,3,FALSE)</f>
        <v>205.48</v>
      </c>
      <c r="AC567" s="76">
        <f>VLOOKUP(B567,'[3]listado de producto'!$A$7:$F$7046,6,FALSE)</f>
        <v>8</v>
      </c>
      <c r="AG567" s="58">
        <v>79.510000000000005</v>
      </c>
      <c r="AH567" s="48">
        <f>+P567*AG567</f>
        <v>1669.71</v>
      </c>
      <c r="AI567" s="48" t="e">
        <f>+AG567*#REF!</f>
        <v>#REF!</v>
      </c>
      <c r="AK567" s="44" t="e">
        <f>+IF(OR(#REF!="A",#REF!="B",#REF!="C",O567="A",O567="B",O567="C"),_xlfn.CEILING.PRECISE(#REF!*0.5,Z567),"0")</f>
        <v>#REF!</v>
      </c>
      <c r="AL567" t="e">
        <f>+AK567*AG567</f>
        <v>#REF!</v>
      </c>
      <c r="AM567" s="51" t="e">
        <f>+IF(OR(#REF!="A",#REF!="B",#REF!="C",O567="A",O567="B",O567="C"),_xlfn.CEILING.PRECISE(#REF!*0.7,Z567),"0")</f>
        <v>#REF!</v>
      </c>
      <c r="AN567" s="48" t="e">
        <f>+AM567*AG567</f>
        <v>#REF!</v>
      </c>
      <c r="AO567" s="44" t="e">
        <f>+IF(OR(#REF!="A",#REF!="B",#REF!="C",O567="A",O567="B",O567="C"),_xlfn.CEILING.PRECISE(#REF!*1,Z567),"0")</f>
        <v>#REF!</v>
      </c>
      <c r="AP567" s="48" t="e">
        <f>+AO567*$AG567</f>
        <v>#REF!</v>
      </c>
      <c r="AQ567" s="48" t="e">
        <f>+IF(OR(#REF!="A",#REF!="B",#REF!="C",O567="A",O567="B",O567="C"),_xlfn.CEILING.PRECISE(#REF!*1.33,Z567),"0")</f>
        <v>#REF!</v>
      </c>
      <c r="AR567" s="48" t="e">
        <f>+AQ567*$AG567</f>
        <v>#REF!</v>
      </c>
      <c r="AS567" s="48" t="e">
        <f>+#REF!*AG567</f>
        <v>#REF!</v>
      </c>
      <c r="AU567" s="52" t="e">
        <f>+AT567*#REF!</f>
        <v>#REF!</v>
      </c>
      <c r="AV567" s="52">
        <f>+AT567*M567</f>
        <v>0</v>
      </c>
      <c r="AW567" t="b">
        <f>+P567&gt;=T567</f>
        <v>1</v>
      </c>
    </row>
    <row r="568" spans="1:52" ht="12.75" customHeight="1" x14ac:dyDescent="0.2">
      <c r="B568" s="79">
        <v>2068</v>
      </c>
      <c r="C568" s="1"/>
      <c r="D568" s="32" t="s">
        <v>142</v>
      </c>
      <c r="E568" s="47" t="str">
        <f>VLOOKUP(B568,[1]Análisis!$B$3:$F$2141,5,FALSE)</f>
        <v>Key</v>
      </c>
      <c r="F568" s="3">
        <v>34</v>
      </c>
      <c r="G568" s="3">
        <v>20</v>
      </c>
      <c r="H568" s="3">
        <v>11</v>
      </c>
      <c r="I568" s="3">
        <v>24</v>
      </c>
      <c r="J568" s="3">
        <f>VLOOKUP(B568,'Vta + Mov 80'!$A$3:$B$703,2,FALSE)</f>
        <v>53</v>
      </c>
      <c r="K568" s="3">
        <v>8</v>
      </c>
      <c r="L568" s="3">
        <f>VLOOKUP(B568,'Vta + Mov 80'!$A$3:$D$703,4,FALSE)</f>
        <v>0</v>
      </c>
      <c r="M568" s="7">
        <f>+AVERAGE(F568:K568)</f>
        <v>25</v>
      </c>
      <c r="N568" s="62">
        <f>+COUNTIF(F568:K568,"&gt;0")</f>
        <v>6</v>
      </c>
      <c r="O568" s="62" t="str">
        <f>+IF(N568&gt;=6,"A",IF(N568&gt;=5,"B",IF(N568&gt;=4,"C","F")))</f>
        <v>A</v>
      </c>
      <c r="P568" s="7">
        <v>42</v>
      </c>
      <c r="Q568" s="2">
        <v>4</v>
      </c>
      <c r="R568" s="2">
        <v>20</v>
      </c>
      <c r="S568" s="2">
        <v>20</v>
      </c>
      <c r="T568" s="2">
        <f>+IF(S568&gt;R568,S568,R568)</f>
        <v>20</v>
      </c>
      <c r="U568" s="2" t="e">
        <f>+((P568-T568)/#REF!)*30</f>
        <v>#REF!</v>
      </c>
      <c r="V568" s="2" t="e">
        <f>+((P568-T568+Q568)/#REF!)*30</f>
        <v>#REF!</v>
      </c>
      <c r="W568" s="2">
        <v>0</v>
      </c>
      <c r="X568" s="9"/>
      <c r="Y568" s="11">
        <f>+((P568-T568+Q568+X568)/M568)*30</f>
        <v>31.200000000000003</v>
      </c>
      <c r="Z568" s="5">
        <v>4</v>
      </c>
      <c r="AA568" s="46"/>
      <c r="AB568" s="74">
        <f>VLOOKUP(B568,[2]Hoja1!$A$2:$C$9041,3,FALSE)</f>
        <v>62.53</v>
      </c>
      <c r="AC568" s="76">
        <f>VLOOKUP(B568,'[3]listado de producto'!$A$7:$F$7046,6,FALSE)</f>
        <v>8</v>
      </c>
      <c r="AG568" s="58">
        <v>1624.42</v>
      </c>
      <c r="AH568" s="48">
        <f>+P568*AG568</f>
        <v>68225.64</v>
      </c>
      <c r="AI568" s="48" t="e">
        <f>+AG568*#REF!</f>
        <v>#REF!</v>
      </c>
      <c r="AK568" s="44" t="e">
        <f>+IF(OR(#REF!="A",#REF!="B",#REF!="C",O568="A",O568="B",O568="C"),_xlfn.CEILING.PRECISE(#REF!*0.5,Z568),"0")</f>
        <v>#REF!</v>
      </c>
      <c r="AL568" t="e">
        <f>+AK568*AG568</f>
        <v>#REF!</v>
      </c>
      <c r="AM568" s="51" t="e">
        <f>+IF(OR(#REF!="A",#REF!="B",#REF!="C",O568="A",O568="B",O568="C"),_xlfn.CEILING.PRECISE(#REF!*0.7,Z568),"0")</f>
        <v>#REF!</v>
      </c>
      <c r="AN568" s="48" t="e">
        <f>+AM568*AG568</f>
        <v>#REF!</v>
      </c>
      <c r="AO568" s="44" t="e">
        <f>+IF(OR(#REF!="A",#REF!="B",#REF!="C",O568="A",O568="B",O568="C"),_xlfn.CEILING.PRECISE(#REF!*1,Z568),"0")</f>
        <v>#REF!</v>
      </c>
      <c r="AP568" s="48" t="e">
        <f>+AO568*$AG568</f>
        <v>#REF!</v>
      </c>
      <c r="AQ568" s="48" t="e">
        <f>+IF(OR(#REF!="A",#REF!="B",#REF!="C",O568="A",O568="B",O568="C"),_xlfn.CEILING.PRECISE(#REF!*1.33,Z568),"0")</f>
        <v>#REF!</v>
      </c>
      <c r="AR568" s="48" t="e">
        <f>+AQ568*$AG568</f>
        <v>#REF!</v>
      </c>
      <c r="AS568" s="48" t="e">
        <f>+#REF!*AG568</f>
        <v>#REF!</v>
      </c>
      <c r="AT568" s="58">
        <v>22.5</v>
      </c>
      <c r="AU568" s="52" t="e">
        <f>+AT568*#REF!</f>
        <v>#REF!</v>
      </c>
      <c r="AV568" s="52">
        <f>+AT568*M568</f>
        <v>562.5</v>
      </c>
      <c r="AW568" t="b">
        <f>+P568&gt;=T568</f>
        <v>1</v>
      </c>
      <c r="AX568" s="78">
        <f>X568*AB568</f>
        <v>0</v>
      </c>
      <c r="AZ568" s="49">
        <f>VLOOKUP(B568,'[4]OrdenCompra (51)'!$A$2:$K$78,11,FALSE)</f>
        <v>4</v>
      </c>
    </row>
    <row r="569" spans="1:52" ht="12.75" customHeight="1" x14ac:dyDescent="0.2">
      <c r="B569" s="79">
        <v>3386</v>
      </c>
      <c r="C569" s="1"/>
      <c r="D569" s="32" t="s">
        <v>211</v>
      </c>
      <c r="E569" s="47" t="str">
        <f>VLOOKUP(B569,[1]Análisis!$B$3:$F$2141,5,FALSE)</f>
        <v>Key</v>
      </c>
      <c r="F569" s="3">
        <v>47</v>
      </c>
      <c r="G569" s="3">
        <v>39</v>
      </c>
      <c r="H569" s="3">
        <v>63</v>
      </c>
      <c r="I569" s="3">
        <v>73</v>
      </c>
      <c r="J569" s="3">
        <f>VLOOKUP(B569,'Vta + Mov 80'!$A$3:$B$703,2,FALSE)</f>
        <v>47</v>
      </c>
      <c r="K569" s="3">
        <v>31</v>
      </c>
      <c r="L569" s="3">
        <f>VLOOKUP(B569,'Vta + Mov 80'!$A$3:$D$703,4,FALSE)</f>
        <v>20</v>
      </c>
      <c r="M569" s="7">
        <f>+AVERAGE(F569:K569)</f>
        <v>50</v>
      </c>
      <c r="N569" s="62">
        <f>+COUNTIF(F569:K569,"&gt;0")</f>
        <v>6</v>
      </c>
      <c r="O569" s="62" t="str">
        <f>+IF(N569&gt;=6,"A",IF(N569&gt;=5,"B",IF(N569&gt;=4,"C","F")))</f>
        <v>A</v>
      </c>
      <c r="P569" s="7">
        <v>52</v>
      </c>
      <c r="Q569" s="2">
        <v>2</v>
      </c>
      <c r="R569" s="2">
        <v>2</v>
      </c>
      <c r="S569" s="2">
        <v>2</v>
      </c>
      <c r="T569" s="2">
        <f>+IF(S569&gt;R569,S569,R569)</f>
        <v>2</v>
      </c>
      <c r="U569" s="2" t="e">
        <f>+((P569-T569)/#REF!)*30</f>
        <v>#REF!</v>
      </c>
      <c r="V569" s="2" t="e">
        <f>+((P569-T569+Q569)/#REF!)*30</f>
        <v>#REF!</v>
      </c>
      <c r="W569" s="2">
        <v>0</v>
      </c>
      <c r="X569" s="9"/>
      <c r="Y569" s="11">
        <f>+((P569-T569+Q569+X569)/M569)*30</f>
        <v>31.200000000000003</v>
      </c>
      <c r="Z569" s="5">
        <v>1</v>
      </c>
      <c r="AA569" s="46"/>
      <c r="AB569" s="74">
        <f>VLOOKUP(B569,[2]Hoja1!$A$2:$C$9041,3,FALSE)</f>
        <v>623.53</v>
      </c>
      <c r="AC569" s="76">
        <f>VLOOKUP(B569,'[3]listado de producto'!$A$7:$F$7046,6,FALSE)</f>
        <v>8</v>
      </c>
      <c r="AG569" s="58">
        <v>241.47000122070301</v>
      </c>
      <c r="AH569" s="48">
        <f>+P569*AG569</f>
        <v>12556.440063476557</v>
      </c>
      <c r="AI569" s="48" t="e">
        <f>+AG569*#REF!</f>
        <v>#REF!</v>
      </c>
      <c r="AK569" s="44" t="e">
        <f>+IF(OR(#REF!="A",#REF!="B",#REF!="C",O569="A",O569="B",O569="C"),_xlfn.CEILING.PRECISE(#REF!*0.5,Z569),"0")</f>
        <v>#REF!</v>
      </c>
      <c r="AL569" t="e">
        <f>+AK569*AG569</f>
        <v>#REF!</v>
      </c>
      <c r="AM569" s="51" t="e">
        <f>+IF(OR(#REF!="A",#REF!="B",#REF!="C",O569="A",O569="B",O569="C"),_xlfn.CEILING.PRECISE(#REF!*0.7,Z569),"0")</f>
        <v>#REF!</v>
      </c>
      <c r="AN569" s="48" t="e">
        <f>+AM569*AG569</f>
        <v>#REF!</v>
      </c>
      <c r="AO569" s="44" t="e">
        <f>+IF(OR(#REF!="A",#REF!="B",#REF!="C",O569="A",O569="B",O569="C"),_xlfn.CEILING.PRECISE(#REF!*1,Z569),"0")</f>
        <v>#REF!</v>
      </c>
      <c r="AP569" s="48" t="e">
        <f>+AO569*$AG569</f>
        <v>#REF!</v>
      </c>
      <c r="AQ569" s="48" t="e">
        <f>+IF(OR(#REF!="A",#REF!="B",#REF!="C",O569="A",O569="B",O569="C"),_xlfn.CEILING.PRECISE(#REF!*1.33,Z569),"0")</f>
        <v>#REF!</v>
      </c>
      <c r="AR569" s="48" t="e">
        <f>+AQ569*$AG569</f>
        <v>#REF!</v>
      </c>
      <c r="AS569" s="48" t="e">
        <f>+#REF!*AG569</f>
        <v>#REF!</v>
      </c>
      <c r="AU569" s="52" t="e">
        <f>+AT569*#REF!</f>
        <v>#REF!</v>
      </c>
      <c r="AV569" s="52">
        <f>+AT569*M569</f>
        <v>0</v>
      </c>
      <c r="AW569" t="b">
        <f>+P569&gt;=T569</f>
        <v>1</v>
      </c>
    </row>
    <row r="570" spans="1:52" ht="12.75" customHeight="1" x14ac:dyDescent="0.2">
      <c r="B570" s="79">
        <v>188</v>
      </c>
      <c r="C570" s="1"/>
      <c r="D570" s="32" t="s">
        <v>24</v>
      </c>
      <c r="E570" s="47" t="str">
        <f>VLOOKUP(B570,[1]Análisis!$B$3:$F$2141,5,FALSE)</f>
        <v>Key</v>
      </c>
      <c r="F570" s="3">
        <v>10</v>
      </c>
      <c r="G570" s="3">
        <v>16</v>
      </c>
      <c r="H570" s="3">
        <v>17</v>
      </c>
      <c r="I570" s="3">
        <v>17</v>
      </c>
      <c r="J570" s="3">
        <f>VLOOKUP(B570,'Vta + Mov 80'!$A$3:$B$703,2,FALSE)</f>
        <v>27</v>
      </c>
      <c r="K570" s="3">
        <v>28</v>
      </c>
      <c r="L570" s="3">
        <f>VLOOKUP(B570,'Vta + Mov 80'!$A$3:$D$703,4,FALSE)</f>
        <v>4</v>
      </c>
      <c r="M570" s="7">
        <f>+AVERAGE(F570:K570)</f>
        <v>19.166666666666668</v>
      </c>
      <c r="N570" s="62">
        <f>+COUNTIF(F570:K570,"&gt;0")</f>
        <v>6</v>
      </c>
      <c r="O570" s="62" t="str">
        <f>+IF(N570&gt;=6,"A",IF(N570&gt;=5,"B",IF(N570&gt;=4,"C","F")))</f>
        <v>A</v>
      </c>
      <c r="P570" s="7">
        <v>16</v>
      </c>
      <c r="Q570" s="2">
        <v>4</v>
      </c>
      <c r="R570" s="2">
        <v>0</v>
      </c>
      <c r="S570" s="2">
        <v>0</v>
      </c>
      <c r="T570" s="2">
        <f>+IF(S570&gt;R570,S570,R570)</f>
        <v>0</v>
      </c>
      <c r="U570" s="2" t="e">
        <f>+((P570-T570)/#REF!)*30</f>
        <v>#REF!</v>
      </c>
      <c r="V570" s="2" t="e">
        <f>+((P570-T570+Q570)/#REF!)*30</f>
        <v>#REF!</v>
      </c>
      <c r="W570" s="2">
        <v>0</v>
      </c>
      <c r="X570" s="9"/>
      <c r="Y570" s="11">
        <f>+((P570-T570+Q570+X570)/M570)*30</f>
        <v>31.304347826086957</v>
      </c>
      <c r="Z570" s="5">
        <v>4</v>
      </c>
      <c r="AA570" s="46"/>
      <c r="AB570" s="74">
        <f>VLOOKUP(B570,[2]Hoja1!$A$2:$C$9041,3,FALSE)</f>
        <v>92.63</v>
      </c>
      <c r="AC570" s="76">
        <f>VLOOKUP(B570,'[3]listado de producto'!$A$7:$F$7046,6,FALSE)</f>
        <v>8</v>
      </c>
      <c r="AG570" s="58">
        <v>24.940000534057599</v>
      </c>
      <c r="AH570" s="48">
        <f>+P570*AG570</f>
        <v>399.04000854492159</v>
      </c>
      <c r="AI570" s="48" t="e">
        <f>+AG570*#REF!</f>
        <v>#REF!</v>
      </c>
      <c r="AK570" s="44" t="e">
        <f>+IF(OR(#REF!="A",#REF!="B",#REF!="C",O570="A",O570="B",O570="C"),_xlfn.CEILING.PRECISE(#REF!*0.5,Z570),"0")</f>
        <v>#REF!</v>
      </c>
      <c r="AL570" t="e">
        <f>+AK570*AG570</f>
        <v>#REF!</v>
      </c>
      <c r="AM570" s="51" t="e">
        <f>+IF(OR(#REF!="A",#REF!="B",#REF!="C",O570="A",O570="B",O570="C"),_xlfn.CEILING.PRECISE(#REF!*0.7,Z570),"0")</f>
        <v>#REF!</v>
      </c>
      <c r="AN570" s="48" t="e">
        <f>+AM570*AG570</f>
        <v>#REF!</v>
      </c>
      <c r="AO570" s="44" t="e">
        <f>+IF(OR(#REF!="A",#REF!="B",#REF!="C",O570="A",O570="B",O570="C"),_xlfn.CEILING.PRECISE(#REF!*1,Z570),"0")</f>
        <v>#REF!</v>
      </c>
      <c r="AP570" s="48" t="e">
        <f>+AO570*$AG570</f>
        <v>#REF!</v>
      </c>
      <c r="AQ570" s="48" t="e">
        <f>+IF(OR(#REF!="A",#REF!="B",#REF!="C",O570="A",O570="B",O570="C"),_xlfn.CEILING.PRECISE(#REF!*1.33,Z570),"0")</f>
        <v>#REF!</v>
      </c>
      <c r="AR570" s="48" t="e">
        <f>+AQ570*$AG570</f>
        <v>#REF!</v>
      </c>
      <c r="AS570" s="48" t="e">
        <f>+#REF!*AG570</f>
        <v>#REF!</v>
      </c>
      <c r="AT570" s="58">
        <v>1</v>
      </c>
      <c r="AU570" s="52" t="e">
        <f>+AT570*#REF!</f>
        <v>#REF!</v>
      </c>
      <c r="AV570" s="52">
        <f>+AT570*M570</f>
        <v>19.166666666666668</v>
      </c>
      <c r="AW570" t="b">
        <f>+P570&gt;=T570</f>
        <v>1</v>
      </c>
      <c r="AZ570" s="49">
        <f>VLOOKUP(B570,'[4]OrdenCompra (51)'!$A$2:$K$78,11,FALSE)</f>
        <v>4</v>
      </c>
    </row>
    <row r="571" spans="1:52" ht="12.75" customHeight="1" x14ac:dyDescent="0.2">
      <c r="B571" s="79">
        <v>6644</v>
      </c>
      <c r="C571" s="1"/>
      <c r="D571" s="32" t="s">
        <v>317</v>
      </c>
      <c r="E571" s="47" t="str">
        <f>VLOOKUP(B571,[1]Análisis!$B$3:$F$2141,5,FALSE)</f>
        <v>Key</v>
      </c>
      <c r="F571" s="3">
        <v>16</v>
      </c>
      <c r="G571" s="3">
        <v>9</v>
      </c>
      <c r="H571" s="3">
        <v>9</v>
      </c>
      <c r="I571" s="3">
        <v>4</v>
      </c>
      <c r="J571" s="3">
        <f>VLOOKUP(B571,'Vta + Mov 80'!$A$3:$B$703,2,FALSE)</f>
        <v>17</v>
      </c>
      <c r="K571" s="3">
        <v>14</v>
      </c>
      <c r="L571" s="3">
        <f>VLOOKUP(B571,'Vta + Mov 80'!$A$3:$D$703,4,FALSE)</f>
        <v>0</v>
      </c>
      <c r="M571" s="7">
        <f>+AVERAGE(F571:K571)</f>
        <v>11.5</v>
      </c>
      <c r="N571" s="62">
        <f>+COUNTIF(F571:K571,"&gt;0")</f>
        <v>6</v>
      </c>
      <c r="O571" s="62" t="str">
        <f>+IF(N571&gt;=6,"A",IF(N571&gt;=5,"B",IF(N571&gt;=4,"C","F")))</f>
        <v>A</v>
      </c>
      <c r="P571" s="7">
        <v>12</v>
      </c>
      <c r="Q571" s="2">
        <v>3</v>
      </c>
      <c r="R571" s="2">
        <v>3</v>
      </c>
      <c r="S571" s="2">
        <v>3</v>
      </c>
      <c r="T571" s="2">
        <f>+IF(S571&gt;R571,S571,R571)</f>
        <v>3</v>
      </c>
      <c r="U571" s="2" t="e">
        <f>+((P571-T571)/#REF!)*30</f>
        <v>#REF!</v>
      </c>
      <c r="V571" s="2" t="e">
        <f>+((P571-T571+Q571)/#REF!)*30</f>
        <v>#REF!</v>
      </c>
      <c r="W571" s="2">
        <v>0</v>
      </c>
      <c r="X571" s="9"/>
      <c r="Y571" s="11">
        <f>+((P571-T571+Q571+X571)/M571)*30</f>
        <v>31.304347826086957</v>
      </c>
      <c r="Z571" s="5">
        <v>1</v>
      </c>
      <c r="AA571" s="46"/>
      <c r="AB571" s="74">
        <f>VLOOKUP(B571,[2]Hoja1!$A$2:$C$9041,3,FALSE)</f>
        <v>471.25</v>
      </c>
      <c r="AC571" s="76">
        <f>VLOOKUP(B571,'[3]listado de producto'!$A$7:$F$7046,6,FALSE)</f>
        <v>8</v>
      </c>
      <c r="AG571" s="58">
        <v>215.69999694824199</v>
      </c>
      <c r="AH571" s="48">
        <f>+P571*AG571</f>
        <v>2588.399963378904</v>
      </c>
      <c r="AI571" s="48" t="e">
        <f>+AG571*#REF!</f>
        <v>#REF!</v>
      </c>
      <c r="AK571" s="44" t="e">
        <f>+IF(OR(#REF!="A",#REF!="B",#REF!="C",O571="A",O571="B",O571="C"),_xlfn.CEILING.PRECISE(#REF!*0.5,Z571),"0")</f>
        <v>#REF!</v>
      </c>
      <c r="AL571" t="e">
        <f>+AK571*AG571</f>
        <v>#REF!</v>
      </c>
      <c r="AM571" s="51" t="e">
        <f>+IF(OR(#REF!="A",#REF!="B",#REF!="C",O571="A",O571="B",O571="C"),_xlfn.CEILING.PRECISE(#REF!*0.7,Z571),"0")</f>
        <v>#REF!</v>
      </c>
      <c r="AN571" s="48" t="e">
        <f>+AM571*AG571</f>
        <v>#REF!</v>
      </c>
      <c r="AO571" s="44" t="e">
        <f>+IF(OR(#REF!="A",#REF!="B",#REF!="C",O571="A",O571="B",O571="C"),_xlfn.CEILING.PRECISE(#REF!*1,Z571),"0")</f>
        <v>#REF!</v>
      </c>
      <c r="AP571" s="48" t="e">
        <f>+AO571*$AG571</f>
        <v>#REF!</v>
      </c>
      <c r="AQ571" s="48" t="e">
        <f>+IF(OR(#REF!="A",#REF!="B",#REF!="C",O571="A",O571="B",O571="C"),_xlfn.CEILING.PRECISE(#REF!*1.33,Z571),"0")</f>
        <v>#REF!</v>
      </c>
      <c r="AR571" s="48" t="e">
        <f>+AQ571*$AG571</f>
        <v>#REF!</v>
      </c>
      <c r="AS571" s="48" t="e">
        <f>+#REF!*AG571</f>
        <v>#REF!</v>
      </c>
      <c r="AU571" s="52"/>
      <c r="AV571" s="52"/>
      <c r="AW571" t="b">
        <f>+P571&gt;=T571</f>
        <v>1</v>
      </c>
    </row>
    <row r="572" spans="1:52" ht="12.75" customHeight="1" x14ac:dyDescent="0.2">
      <c r="A572" s="53" t="s">
        <v>676</v>
      </c>
      <c r="B572" s="79">
        <v>314</v>
      </c>
      <c r="C572" s="1"/>
      <c r="D572" s="32" t="s">
        <v>30</v>
      </c>
      <c r="E572" s="47" t="str">
        <f>VLOOKUP(B572,[1]Análisis!$B$3:$F$2141,5,FALSE)</f>
        <v>Key</v>
      </c>
      <c r="F572" s="3">
        <v>17</v>
      </c>
      <c r="G572" s="3">
        <v>17</v>
      </c>
      <c r="H572" s="3">
        <v>12</v>
      </c>
      <c r="I572" s="3">
        <v>2</v>
      </c>
      <c r="J572" s="3">
        <f>VLOOKUP(B572,'Vta + Mov 80'!$A$3:$B$703,2,FALSE)</f>
        <v>3</v>
      </c>
      <c r="K572" s="3">
        <v>6</v>
      </c>
      <c r="L572" s="3">
        <f>VLOOKUP(B572,'Vta + Mov 80'!$A$3:$D$703,4,FALSE)</f>
        <v>3</v>
      </c>
      <c r="M572" s="7">
        <f>+AVERAGE(F572:K572)</f>
        <v>9.5</v>
      </c>
      <c r="N572" s="62">
        <f>+COUNTIF(F572:K572,"&gt;0")</f>
        <v>6</v>
      </c>
      <c r="O572" s="62" t="str">
        <f>+IF(N572&gt;=6,"A",IF(N572&gt;=5,"B",IF(N572&gt;=4,"C","F")))</f>
        <v>A</v>
      </c>
      <c r="P572" s="7">
        <v>5</v>
      </c>
      <c r="Q572" s="2">
        <v>5</v>
      </c>
      <c r="R572" s="2">
        <v>0</v>
      </c>
      <c r="S572" s="2">
        <v>0</v>
      </c>
      <c r="T572" s="2">
        <f>+IF(S572&gt;R572,S572,R572)</f>
        <v>0</v>
      </c>
      <c r="U572" s="2" t="e">
        <f>+((P572-T572)/#REF!)*30</f>
        <v>#REF!</v>
      </c>
      <c r="V572" s="2" t="e">
        <f>+((P572-T572+Q572)/#REF!)*30</f>
        <v>#REF!</v>
      </c>
      <c r="W572" s="2">
        <v>0</v>
      </c>
      <c r="X572" s="9"/>
      <c r="Y572" s="11">
        <f>+((P572-T572+Q572+X572)/M572)*30</f>
        <v>31.578947368421051</v>
      </c>
      <c r="Z572" s="5">
        <v>1</v>
      </c>
      <c r="AA572" s="80"/>
      <c r="AB572" s="74">
        <f>VLOOKUP(B572,[2]Hoja1!$A$2:$C$9041,3,FALSE)</f>
        <v>318.7</v>
      </c>
      <c r="AC572" s="76">
        <f>VLOOKUP(B572,'[3]listado de producto'!$A$7:$F$7046,6,FALSE)</f>
        <v>8</v>
      </c>
      <c r="AG572" s="58">
        <v>10.3500003814697</v>
      </c>
      <c r="AH572" s="48">
        <f>+P572*AG572</f>
        <v>51.750001907348498</v>
      </c>
      <c r="AI572" s="48" t="e">
        <f>+AG572*#REF!</f>
        <v>#REF!</v>
      </c>
      <c r="AK572" s="44" t="e">
        <f>+IF(OR(#REF!="A",#REF!="B",#REF!="C",O572="A",O572="B",O572="C"),_xlfn.CEILING.PRECISE(#REF!*0.5,Z572),"0")</f>
        <v>#REF!</v>
      </c>
      <c r="AL572" t="e">
        <f>+AK572*AG572</f>
        <v>#REF!</v>
      </c>
      <c r="AM572" s="51" t="e">
        <f>+IF(OR(#REF!="A",#REF!="B",#REF!="C",O572="A",O572="B",O572="C"),_xlfn.CEILING.PRECISE(#REF!*0.7,Z572),"0")</f>
        <v>#REF!</v>
      </c>
      <c r="AN572" s="48" t="e">
        <f>+AM572*AG572</f>
        <v>#REF!</v>
      </c>
      <c r="AO572" s="44" t="e">
        <f>+IF(OR(#REF!="A",#REF!="B",#REF!="C",O572="A",O572="B",O572="C"),_xlfn.CEILING.PRECISE(#REF!*1,Z572),"0")</f>
        <v>#REF!</v>
      </c>
      <c r="AP572" s="48" t="e">
        <f>+AO572*$AG572</f>
        <v>#REF!</v>
      </c>
      <c r="AQ572" s="48" t="e">
        <f>+IF(OR(#REF!="A",#REF!="B",#REF!="C",O572="A",O572="B",O572="C"),_xlfn.CEILING.PRECISE(#REF!*1.33,Z572),"0")</f>
        <v>#REF!</v>
      </c>
      <c r="AR572" s="48" t="e">
        <f>+AQ572*$AG572</f>
        <v>#REF!</v>
      </c>
      <c r="AS572" s="48" t="e">
        <f>+#REF!*AG572</f>
        <v>#REF!</v>
      </c>
      <c r="AU572" s="52" t="e">
        <f>+AT572*#REF!</f>
        <v>#REF!</v>
      </c>
      <c r="AV572" s="52">
        <f>+AT572*M572</f>
        <v>0</v>
      </c>
      <c r="AW572" t="b">
        <f>+P572&gt;=T572</f>
        <v>1</v>
      </c>
    </row>
    <row r="573" spans="1:52" ht="12.75" customHeight="1" x14ac:dyDescent="0.2">
      <c r="B573" s="79">
        <v>4633</v>
      </c>
      <c r="C573" s="1"/>
      <c r="D573" s="32" t="s">
        <v>221</v>
      </c>
      <c r="E573" s="47" t="str">
        <f>VLOOKUP(B573,[1]Análisis!$B$3:$F$2141,5,FALSE)</f>
        <v>Key</v>
      </c>
      <c r="F573" s="3">
        <v>28</v>
      </c>
      <c r="G573" s="3">
        <v>26</v>
      </c>
      <c r="H573" s="3">
        <v>25</v>
      </c>
      <c r="I573" s="3">
        <v>30</v>
      </c>
      <c r="J573" s="3">
        <f>VLOOKUP(B573,'Vta + Mov 80'!$A$3:$B$703,2,FALSE)</f>
        <v>59</v>
      </c>
      <c r="K573" s="3">
        <v>25</v>
      </c>
      <c r="L573" s="3">
        <f>VLOOKUP(B573,'Vta + Mov 80'!$A$3:$D$703,4,FALSE)</f>
        <v>12</v>
      </c>
      <c r="M573" s="7">
        <f>+AVERAGE(F573:K573)</f>
        <v>32.166666666666664</v>
      </c>
      <c r="N573" s="62">
        <f>+COUNTIF(F573:K573,"&gt;0")</f>
        <v>6</v>
      </c>
      <c r="O573" s="62" t="str">
        <f>+IF(N573&gt;=6,"A",IF(N573&gt;=5,"B",IF(N573&gt;=4,"C","F")))</f>
        <v>A</v>
      </c>
      <c r="P573" s="7">
        <v>30</v>
      </c>
      <c r="Q573" s="2">
        <v>4</v>
      </c>
      <c r="R573" s="2">
        <v>0</v>
      </c>
      <c r="S573" s="2">
        <v>0</v>
      </c>
      <c r="T573" s="2">
        <f>+IF(S573&gt;R573,S573,R573)</f>
        <v>0</v>
      </c>
      <c r="U573" s="2" t="e">
        <f>+((P573-T573)/#REF!)*30</f>
        <v>#REF!</v>
      </c>
      <c r="V573" s="2" t="e">
        <f>+((P573-T573+Q573)/#REF!)*30</f>
        <v>#REF!</v>
      </c>
      <c r="W573" s="2">
        <v>0</v>
      </c>
      <c r="X573" s="9"/>
      <c r="Y573" s="11">
        <f>+((P573-T573+Q573+X573)/M573)*30</f>
        <v>31.709844559585491</v>
      </c>
      <c r="Z573" s="5">
        <v>4</v>
      </c>
      <c r="AA573" s="86"/>
      <c r="AB573" s="74">
        <f>VLOOKUP(B573,[2]Hoja1!$A$2:$C$9041,3,FALSE)</f>
        <v>163.79</v>
      </c>
      <c r="AC573" s="76">
        <f>VLOOKUP(B573,'[3]listado de producto'!$A$7:$F$7046,6,FALSE)</f>
        <v>8</v>
      </c>
      <c r="AG573" s="58">
        <v>233.80000305175801</v>
      </c>
      <c r="AH573" s="48">
        <f>+P573*AG573</f>
        <v>7014.0000915527407</v>
      </c>
      <c r="AI573" s="48" t="e">
        <f>+AG573*#REF!</f>
        <v>#REF!</v>
      </c>
      <c r="AK573" s="44" t="e">
        <f>+IF(OR(#REF!="A",#REF!="B",#REF!="C",O573="A",O573="B",O573="C"),_xlfn.CEILING.PRECISE(#REF!*0.5,Z573),"0")</f>
        <v>#REF!</v>
      </c>
      <c r="AL573" t="e">
        <f>+AK573*AG573</f>
        <v>#REF!</v>
      </c>
      <c r="AM573" s="51" t="e">
        <f>+IF(OR(#REF!="A",#REF!="B",#REF!="C",O573="A",O573="B",O573="C"),_xlfn.CEILING.PRECISE(#REF!*0.7,Z573),"0")</f>
        <v>#REF!</v>
      </c>
      <c r="AN573" s="48" t="e">
        <f>+AM573*AG573</f>
        <v>#REF!</v>
      </c>
      <c r="AO573" s="44" t="e">
        <f>+IF(OR(#REF!="A",#REF!="B",#REF!="C",O573="A",O573="B",O573="C"),_xlfn.CEILING.PRECISE(#REF!*1,Z573),"0")</f>
        <v>#REF!</v>
      </c>
      <c r="AP573" s="48" t="e">
        <f>+AO573*$AG573</f>
        <v>#REF!</v>
      </c>
      <c r="AQ573" s="48" t="e">
        <f>+IF(OR(#REF!="A",#REF!="B",#REF!="C",O573="A",O573="B",O573="C"),_xlfn.CEILING.PRECISE(#REF!*1.33,Z573),"0")</f>
        <v>#REF!</v>
      </c>
      <c r="AR573" s="48" t="e">
        <f>+AQ573*$AG573</f>
        <v>#REF!</v>
      </c>
      <c r="AS573" s="48" t="e">
        <f>+#REF!*AG573</f>
        <v>#REF!</v>
      </c>
      <c r="AZ573" s="49">
        <f>VLOOKUP(B573,'[4]OrdenCompra (51)'!$A$2:$K$78,11,FALSE)</f>
        <v>4</v>
      </c>
    </row>
    <row r="574" spans="1:52" ht="12.75" customHeight="1" x14ac:dyDescent="0.2">
      <c r="B574" s="79">
        <v>5106</v>
      </c>
      <c r="C574" s="1">
        <f>VLOOKUP(B574,[1]Análisis!$B$3:$C$2141,2,FALSE)</f>
        <v>90544</v>
      </c>
      <c r="D574" s="32" t="s">
        <v>247</v>
      </c>
      <c r="E574" s="47" t="str">
        <f>VLOOKUP(B574,[1]Análisis!$B$3:$F$2141,5,FALSE)</f>
        <v>KC</v>
      </c>
      <c r="F574" s="3">
        <v>121</v>
      </c>
      <c r="G574" s="3">
        <v>183</v>
      </c>
      <c r="H574" s="3">
        <v>185</v>
      </c>
      <c r="I574" s="3">
        <v>101</v>
      </c>
      <c r="J574" s="3">
        <f>VLOOKUP(B574,'Vta + Mov 80'!$A$3:$B$703,2,FALSE)</f>
        <v>169</v>
      </c>
      <c r="K574" s="3">
        <v>191</v>
      </c>
      <c r="L574" s="3">
        <f>VLOOKUP(B574,'Vta + Mov 80'!$A$3:$D$703,4,FALSE)</f>
        <v>22</v>
      </c>
      <c r="M574" s="7">
        <f>+AVERAGE(F574:K574)</f>
        <v>158.33333333333334</v>
      </c>
      <c r="N574" s="62">
        <f>+COUNTIF(F574:K574,"&gt;0")</f>
        <v>6</v>
      </c>
      <c r="O574" s="62" t="str">
        <f>+IF(N574&gt;=6,"A",IF(N574&gt;=5,"B",IF(N574&gt;=4,"C","F")))</f>
        <v>A</v>
      </c>
      <c r="P574" s="7">
        <v>0</v>
      </c>
      <c r="Q574" s="2">
        <v>0</v>
      </c>
      <c r="R574" s="2">
        <v>-2</v>
      </c>
      <c r="S574" s="2">
        <v>49</v>
      </c>
      <c r="T574" s="2">
        <f>+IF(S574&gt;R574,S574,R574)</f>
        <v>49</v>
      </c>
      <c r="U574" s="2" t="e">
        <f>+((P574-T574)/#REF!)*30</f>
        <v>#REF!</v>
      </c>
      <c r="V574" s="2" t="e">
        <f>+((P574-T574+Q574)/#REF!)*30</f>
        <v>#REF!</v>
      </c>
      <c r="W574" s="2">
        <v>0</v>
      </c>
      <c r="X574" s="9"/>
      <c r="Y574" s="11">
        <f>+((P574-T574+Q574+X574)/M574)*30</f>
        <v>-9.284210526315789</v>
      </c>
      <c r="Z574" s="5">
        <v>1</v>
      </c>
      <c r="AA574" s="46"/>
      <c r="AB574" s="74">
        <f>VLOOKUP(B574,[2]Hoja1!$A$2:$C$9041,3,FALSE)</f>
        <v>188.77</v>
      </c>
      <c r="AC574" s="76">
        <f>VLOOKUP(B574,'[3]listado de producto'!$A$7:$F$7046,6,FALSE)</f>
        <v>8</v>
      </c>
      <c r="AG574" s="58">
        <v>772.5</v>
      </c>
      <c r="AH574" s="48">
        <f>+P574*AG574</f>
        <v>0</v>
      </c>
      <c r="AI574" s="48" t="e">
        <f>+AG574*#REF!</f>
        <v>#REF!</v>
      </c>
      <c r="AK574" s="44" t="e">
        <f>+IF(OR(#REF!="A",#REF!="B",#REF!="C",O574="A",O574="B",O574="C"),_xlfn.CEILING.PRECISE(#REF!*0.5,Z574),"0")</f>
        <v>#REF!</v>
      </c>
      <c r="AL574" t="e">
        <f>+AK574*AG574</f>
        <v>#REF!</v>
      </c>
      <c r="AM574" s="51" t="e">
        <f>+IF(OR(#REF!="A",#REF!="B",#REF!="C",O574="A",O574="B",O574="C"),_xlfn.CEILING.PRECISE(#REF!*0.7,Z574),"0")</f>
        <v>#REF!</v>
      </c>
      <c r="AN574" s="48" t="e">
        <f>+AM574*AG574</f>
        <v>#REF!</v>
      </c>
      <c r="AO574" s="44" t="e">
        <f>+IF(OR(#REF!="A",#REF!="B",#REF!="C",O574="A",O574="B",O574="C"),_xlfn.CEILING.PRECISE(#REF!*1,Z574),"0")</f>
        <v>#REF!</v>
      </c>
      <c r="AP574" s="48" t="e">
        <f>+AO574*$AG574</f>
        <v>#REF!</v>
      </c>
      <c r="AQ574" s="48" t="e">
        <f>+IF(OR(#REF!="A",#REF!="B",#REF!="C",O574="A",O574="B",O574="C"),_xlfn.CEILING.PRECISE(#REF!*1.33,Z574),"0")</f>
        <v>#REF!</v>
      </c>
      <c r="AR574" s="48" t="e">
        <f>+AQ574*$AG574</f>
        <v>#REF!</v>
      </c>
      <c r="AS574" s="48" t="e">
        <f>+#REF!*AG574</f>
        <v>#REF!</v>
      </c>
      <c r="AU574" s="52"/>
      <c r="AV574" s="52"/>
      <c r="AW574" t="b">
        <f>+P574&gt;=T574</f>
        <v>0</v>
      </c>
    </row>
    <row r="575" spans="1:52" ht="12.75" customHeight="1" x14ac:dyDescent="0.2">
      <c r="A575" s="53" t="s">
        <v>684</v>
      </c>
      <c r="B575" s="79">
        <v>111510</v>
      </c>
      <c r="C575" s="1"/>
      <c r="D575" s="32" t="s">
        <v>481</v>
      </c>
      <c r="E575" s="47" t="s">
        <v>561</v>
      </c>
      <c r="F575" s="3">
        <v>0</v>
      </c>
      <c r="G575" s="3">
        <v>0</v>
      </c>
      <c r="H575" s="3">
        <v>0</v>
      </c>
      <c r="I575" s="3">
        <v>0</v>
      </c>
      <c r="J575" s="3">
        <f>VLOOKUP(B575,'Vta + Mov 80'!$A$3:$B$703,2,FALSE)</f>
        <v>0</v>
      </c>
      <c r="K575" s="3">
        <v>0</v>
      </c>
      <c r="L575" s="3">
        <f>VLOOKUP(B575,'Vta + Mov 80'!$A$3:$D$703,4,FALSE)</f>
        <v>0</v>
      </c>
      <c r="M575" s="7">
        <f>+AVERAGE(F575:K575)</f>
        <v>0</v>
      </c>
      <c r="N575" s="62">
        <f>+COUNTIF(F575:K575,"&gt;0")</f>
        <v>0</v>
      </c>
      <c r="O575" s="62" t="str">
        <f>+IF(N575&gt;=6,"A",IF(N575&gt;=5,"B",IF(N575&gt;=4,"C","F")))</f>
        <v>F</v>
      </c>
      <c r="P575" s="7">
        <v>0</v>
      </c>
      <c r="Q575" s="2">
        <v>0</v>
      </c>
      <c r="R575" s="2">
        <v>0</v>
      </c>
      <c r="S575" s="2">
        <v>0</v>
      </c>
      <c r="T575" s="2">
        <f>+IF(S575&gt;R575,S575,R575)</f>
        <v>0</v>
      </c>
      <c r="U575" s="2" t="e">
        <f>+((P575-T575)/#REF!)*30</f>
        <v>#REF!</v>
      </c>
      <c r="V575" s="2" t="e">
        <f>+((P575-T575+Q575)/#REF!)*30</f>
        <v>#REF!</v>
      </c>
      <c r="W575" s="2">
        <v>0</v>
      </c>
      <c r="X575" s="9"/>
      <c r="Y575" s="11" t="e">
        <f>+((P575-T575+Q575+X575)/M575)*30</f>
        <v>#DIV/0!</v>
      </c>
      <c r="Z575" s="5" t="e">
        <v>#N/A</v>
      </c>
      <c r="AA575" s="46"/>
      <c r="AB575" s="74">
        <f>VLOOKUP(B575,[2]Hoja1!$A$2:$C$9041,3,FALSE)</f>
        <v>16.159999847412099</v>
      </c>
      <c r="AC575" s="76" t="e">
        <f>VLOOKUP(B575,'[3]listado de producto'!$A$7:$F$7046,6,FALSE)</f>
        <v>#N/A</v>
      </c>
      <c r="AG575" s="58">
        <v>160.72999999999999</v>
      </c>
      <c r="AH575" s="48">
        <f>+P575*AG575</f>
        <v>0</v>
      </c>
      <c r="AI575" s="48" t="e">
        <f>+AG575*#REF!</f>
        <v>#REF!</v>
      </c>
      <c r="AK575" s="44" t="e">
        <f>+IF(OR(#REF!="A",#REF!="B",#REF!="C",O575="A",O575="B",O575="C"),_xlfn.CEILING.PRECISE(#REF!*0.5,Z575),"0")</f>
        <v>#REF!</v>
      </c>
      <c r="AL575" t="e">
        <f>+AK575*AG575</f>
        <v>#REF!</v>
      </c>
      <c r="AM575" s="51" t="e">
        <f>+IF(OR(#REF!="A",#REF!="B",#REF!="C",O575="A",O575="B",O575="C"),_xlfn.CEILING.PRECISE(#REF!*0.7,Z575),"0")</f>
        <v>#REF!</v>
      </c>
      <c r="AN575" s="48" t="e">
        <f>+AM575*AG575</f>
        <v>#REF!</v>
      </c>
      <c r="AO575" s="44" t="e">
        <f>+IF(OR(#REF!="A",#REF!="B",#REF!="C",O575="A",O575="B",O575="C"),_xlfn.CEILING.PRECISE(#REF!*1,Z575),"0")</f>
        <v>#REF!</v>
      </c>
      <c r="AP575" s="48" t="e">
        <f>+AO575*$AG575</f>
        <v>#REF!</v>
      </c>
      <c r="AQ575" s="48" t="e">
        <f>+IF(OR(#REF!="A",#REF!="B",#REF!="C",O575="A",O575="B",O575="C"),_xlfn.CEILING.PRECISE(#REF!*1.33,Z575),"0")</f>
        <v>#REF!</v>
      </c>
      <c r="AR575" s="48" t="e">
        <f>+AQ575*$AG575</f>
        <v>#REF!</v>
      </c>
      <c r="AS575" s="48" t="e">
        <f>+#REF!*AG575</f>
        <v>#REF!</v>
      </c>
      <c r="AU575" s="52" t="e">
        <f>+AT575*#REF!</f>
        <v>#REF!</v>
      </c>
      <c r="AV575" s="52">
        <f>+AT575*M575</f>
        <v>0</v>
      </c>
      <c r="AW575" t="b">
        <f>+P575&gt;=T575</f>
        <v>1</v>
      </c>
    </row>
    <row r="576" spans="1:52" ht="12.75" customHeight="1" x14ac:dyDescent="0.2">
      <c r="B576" s="79">
        <v>111620</v>
      </c>
      <c r="C576" s="1"/>
      <c r="D576" s="32" t="s">
        <v>631</v>
      </c>
      <c r="E576" s="47" t="s">
        <v>561</v>
      </c>
      <c r="F576" s="3">
        <v>0</v>
      </c>
      <c r="G576" s="3">
        <v>0</v>
      </c>
      <c r="H576" s="3">
        <v>0</v>
      </c>
      <c r="I576" s="3">
        <v>0</v>
      </c>
      <c r="J576" s="3">
        <f>VLOOKUP(B576,'Vta + Mov 80'!$A$3:$B$703,2,FALSE)</f>
        <v>0</v>
      </c>
      <c r="K576" s="3">
        <v>0</v>
      </c>
      <c r="L576" s="3">
        <f>VLOOKUP(B576,'Vta + Mov 80'!$A$3:$D$703,4,FALSE)</f>
        <v>0</v>
      </c>
      <c r="M576" s="7">
        <f>+AVERAGE(F576:K576)</f>
        <v>0</v>
      </c>
      <c r="N576" s="62">
        <f>+COUNTIF(F576:K576,"&gt;0")</f>
        <v>0</v>
      </c>
      <c r="O576" s="62" t="str">
        <f>+IF(N576&gt;=6,"A",IF(N576&gt;=5,"B",IF(N576&gt;=4,"C","F")))</f>
        <v>F</v>
      </c>
      <c r="P576" s="7">
        <v>0</v>
      </c>
      <c r="Q576" s="2">
        <v>0</v>
      </c>
      <c r="R576" s="2">
        <v>0</v>
      </c>
      <c r="S576" s="2">
        <v>0</v>
      </c>
      <c r="T576" s="2">
        <f>+IF(S576&gt;R576,S576,R576)</f>
        <v>0</v>
      </c>
      <c r="U576" s="2" t="e">
        <f>+((P576-T576)/#REF!)*30</f>
        <v>#REF!</v>
      </c>
      <c r="V576" s="2">
        <v>1</v>
      </c>
      <c r="W576" s="2">
        <v>0</v>
      </c>
      <c r="X576" s="9"/>
      <c r="Y576" s="11" t="e">
        <f>+((P576-T576+Q576+X576)/M576)*30</f>
        <v>#DIV/0!</v>
      </c>
      <c r="Z576" s="5" t="e">
        <v>#N/A</v>
      </c>
      <c r="AA576" s="46"/>
      <c r="AB576" s="74">
        <f>VLOOKUP(B576,[2]Hoja1!$A$2:$C$9041,3,FALSE)</f>
        <v>3</v>
      </c>
      <c r="AC576" s="76" t="e">
        <f>VLOOKUP(B576,'[3]listado de producto'!$A$7:$F$7046,6,FALSE)</f>
        <v>#N/A</v>
      </c>
      <c r="AF576" t="s">
        <v>580</v>
      </c>
      <c r="AG576" s="58">
        <v>25.63</v>
      </c>
      <c r="AH576" s="48">
        <f>+P576*AG576</f>
        <v>0</v>
      </c>
      <c r="AI576" s="48" t="e">
        <f>+AG576*#REF!</f>
        <v>#REF!</v>
      </c>
      <c r="AK576" s="44" t="e">
        <f>+IF(OR(#REF!="A",#REF!="B",#REF!="C",O576="A",O576="B",O576="C"),_xlfn.CEILING.PRECISE(#REF!*0.5,Z576),"0")</f>
        <v>#REF!</v>
      </c>
      <c r="AL576" t="e">
        <f>+AK576*AG576</f>
        <v>#REF!</v>
      </c>
      <c r="AM576" s="51" t="e">
        <f>+IF(OR(#REF!="A",#REF!="B",#REF!="C",O576="A",O576="B",O576="C"),_xlfn.CEILING.PRECISE(#REF!*0.7,Z576),"0")</f>
        <v>#REF!</v>
      </c>
      <c r="AN576" s="48" t="e">
        <f>+AM576*AG576</f>
        <v>#REF!</v>
      </c>
      <c r="AO576" s="44" t="e">
        <f>+IF(OR(#REF!="A",#REF!="B",#REF!="C",O576="A",O576="B",O576="C"),_xlfn.CEILING.PRECISE(#REF!*1,Z576),"0")</f>
        <v>#REF!</v>
      </c>
      <c r="AP576" s="48" t="e">
        <f>+AO576*$AG576</f>
        <v>#REF!</v>
      </c>
      <c r="AQ576" s="48" t="e">
        <f>+IF(OR(#REF!="A",#REF!="B",#REF!="C",O576="A",O576="B",O576="C"),_xlfn.CEILING.PRECISE(#REF!*1.33,Z576),"0")</f>
        <v>#REF!</v>
      </c>
      <c r="AR576" s="48" t="e">
        <f>+AQ576*$AG576</f>
        <v>#REF!</v>
      </c>
      <c r="AS576" s="48" t="e">
        <f>+#REF!*AG576</f>
        <v>#REF!</v>
      </c>
      <c r="AU576" s="52" t="e">
        <f>+AT576*#REF!</f>
        <v>#REF!</v>
      </c>
      <c r="AV576" s="52">
        <f>+AT576*M576</f>
        <v>0</v>
      </c>
      <c r="AW576" t="b">
        <f>+P576&gt;=T576</f>
        <v>1</v>
      </c>
      <c r="AX576" s="78">
        <f>X576*AB576</f>
        <v>0</v>
      </c>
    </row>
    <row r="577" spans="1:52" ht="12.75" customHeight="1" x14ac:dyDescent="0.2">
      <c r="B577" s="81">
        <v>5292</v>
      </c>
      <c r="C577" s="1">
        <f>VLOOKUP(B577,[1]Análisis!$B$3:$C$2141,2,FALSE)</f>
        <v>1412</v>
      </c>
      <c r="D577" s="32" t="s">
        <v>699</v>
      </c>
      <c r="E577" s="47" t="str">
        <f>VLOOKUP(B577,[1]Análisis!$B$3:$F$2141,5,FALSE)</f>
        <v>KC</v>
      </c>
      <c r="F577" s="3">
        <v>9</v>
      </c>
      <c r="G577" s="3">
        <v>0</v>
      </c>
      <c r="H577" s="3">
        <v>48</v>
      </c>
      <c r="I577" s="3">
        <v>6</v>
      </c>
      <c r="J577" s="3">
        <f>VLOOKUP(B577,'Vta + Mov 80'!$A$3:$B$703,2,FALSE)</f>
        <v>107</v>
      </c>
      <c r="K577" s="3">
        <v>23</v>
      </c>
      <c r="L577" s="3">
        <f>VLOOKUP(B577,'Vta + Mov 80'!$A$3:$D$703,4,FALSE)</f>
        <v>46</v>
      </c>
      <c r="M577" s="7">
        <f>+AVERAGE(F577:K577)</f>
        <v>32.166666666666664</v>
      </c>
      <c r="N577" s="62">
        <f>+COUNTIF(F577:K577,"&gt;0")</f>
        <v>5</v>
      </c>
      <c r="O577" s="62" t="str">
        <f>+IF(N577&gt;=6,"A",IF(N577&gt;=5,"B",IF(N577&gt;=4,"C","F")))</f>
        <v>B</v>
      </c>
      <c r="P577" s="7">
        <v>52</v>
      </c>
      <c r="Q577" s="2">
        <v>0</v>
      </c>
      <c r="R577" s="2">
        <v>2</v>
      </c>
      <c r="S577" s="2">
        <v>2</v>
      </c>
      <c r="T577" s="2">
        <f>+IF(S577&gt;R577,S577,R577)</f>
        <v>2</v>
      </c>
      <c r="U577" s="2" t="e">
        <f>+((P577-T577)/#REF!)*30</f>
        <v>#REF!</v>
      </c>
      <c r="V577" s="2" t="e">
        <f>+((P577-T577+Q577)/#REF!)*30</f>
        <v>#REF!</v>
      </c>
      <c r="W577" s="2">
        <v>0</v>
      </c>
      <c r="X577" s="9"/>
      <c r="Y577" s="11">
        <f>+((P577-T577+Q577+X577)/M577)*30</f>
        <v>46.632124352331616</v>
      </c>
      <c r="Z577" s="5">
        <v>1</v>
      </c>
      <c r="AA577" s="46"/>
      <c r="AB577" s="74">
        <f>VLOOKUP(B577,[2]Hoja1!$A$2:$C$9041,3,FALSE)</f>
        <v>532.22</v>
      </c>
      <c r="AC577" s="76">
        <f>VLOOKUP(B577,'[3]listado de producto'!$A$7:$F$7046,6,FALSE)</f>
        <v>35</v>
      </c>
      <c r="AG577" s="58">
        <v>1</v>
      </c>
      <c r="AH577" s="48">
        <f>+P577*AG577</f>
        <v>52</v>
      </c>
      <c r="AI577" s="48" t="e">
        <f>+AG577*#REF!</f>
        <v>#REF!</v>
      </c>
      <c r="AK577" s="44" t="e">
        <f>+IF(OR(#REF!="A",#REF!="B",#REF!="C",O577="A",O577="B",O577="C"),_xlfn.CEILING.PRECISE(#REF!*0.5,Z577),"0")</f>
        <v>#REF!</v>
      </c>
      <c r="AL577" t="e">
        <f>+AK577*AG577</f>
        <v>#REF!</v>
      </c>
      <c r="AM577" s="51" t="e">
        <f>+IF(OR(#REF!="A",#REF!="B",#REF!="C",O577="A",O577="B",O577="C"),_xlfn.CEILING.PRECISE(#REF!*0.7,Z577),"0")</f>
        <v>#REF!</v>
      </c>
      <c r="AN577" s="48" t="e">
        <f>+AM577*AG577</f>
        <v>#REF!</v>
      </c>
      <c r="AO577" s="44" t="e">
        <f>+IF(OR(#REF!="A",#REF!="B",#REF!="C",O577="A",O577="B",O577="C"),_xlfn.CEILING.PRECISE(#REF!*1,Z577),"0")</f>
        <v>#REF!</v>
      </c>
      <c r="AP577" s="48" t="e">
        <f>+AO577*$AG577</f>
        <v>#REF!</v>
      </c>
      <c r="AQ577" s="48" t="e">
        <f>+IF(OR(#REF!="A",#REF!="B",#REF!="C",O577="A",O577="B",O577="C"),_xlfn.CEILING.PRECISE(#REF!*1.33,Z577),"0")</f>
        <v>#REF!</v>
      </c>
      <c r="AR577" s="48" t="e">
        <f>+AQ577*$AG577</f>
        <v>#REF!</v>
      </c>
      <c r="AS577" s="48" t="e">
        <f>+#REF!*AG577</f>
        <v>#REF!</v>
      </c>
      <c r="AU577" s="52"/>
      <c r="AV577" s="52"/>
      <c r="AW577" t="b">
        <f>+P577&gt;=T577</f>
        <v>1</v>
      </c>
    </row>
    <row r="578" spans="1:52" ht="12.75" customHeight="1" x14ac:dyDescent="0.2">
      <c r="B578" s="79">
        <v>5575</v>
      </c>
      <c r="C578" s="1">
        <f>VLOOKUP(B578,[1]Análisis!$B$3:$C$2141,2,FALSE)</f>
        <v>700173</v>
      </c>
      <c r="D578" s="32" t="s">
        <v>648</v>
      </c>
      <c r="E578" s="47" t="str">
        <f>VLOOKUP(B578,[1]Análisis!$B$3:$F$2141,5,FALSE)</f>
        <v>SCA</v>
      </c>
      <c r="F578" s="3">
        <v>19</v>
      </c>
      <c r="G578" s="3">
        <v>37</v>
      </c>
      <c r="H578" s="3">
        <v>44</v>
      </c>
      <c r="I578" s="3">
        <v>0</v>
      </c>
      <c r="J578" s="3">
        <f>VLOOKUP(B578,'Vta + Mov 80'!$A$3:$B$703,2,FALSE)</f>
        <v>61</v>
      </c>
      <c r="K578" s="3">
        <v>30</v>
      </c>
      <c r="L578" s="3">
        <f>VLOOKUP(B578,'Vta + Mov 80'!$A$3:$D$703,4,FALSE)</f>
        <v>15</v>
      </c>
      <c r="M578" s="7">
        <f>+AVERAGE(F578:K578)</f>
        <v>31.833333333333332</v>
      </c>
      <c r="N578" s="62">
        <f>+COUNTIF(F578:K578,"&gt;0")</f>
        <v>5</v>
      </c>
      <c r="O578" s="62" t="str">
        <f>+IF(N578&gt;=6,"A",IF(N578&gt;=5,"B",IF(N578&gt;=4,"C","F")))</f>
        <v>B</v>
      </c>
      <c r="P578" s="7">
        <v>15</v>
      </c>
      <c r="Q578" s="2">
        <v>0</v>
      </c>
      <c r="R578" s="2">
        <v>10</v>
      </c>
      <c r="S578" s="2">
        <v>10</v>
      </c>
      <c r="T578" s="2">
        <f>+IF(S578&gt;R578,S578,R578)</f>
        <v>10</v>
      </c>
      <c r="U578" s="2" t="e">
        <f>+((P578-T578)/#REF!)*30</f>
        <v>#REF!</v>
      </c>
      <c r="V578" s="2" t="e">
        <f>+((P578-T578+Q578)/#REF!)*30</f>
        <v>#REF!</v>
      </c>
      <c r="W578" s="2">
        <v>0</v>
      </c>
      <c r="X578" s="9"/>
      <c r="Y578" s="11">
        <f>+((P578-T578+Q578+X578)/M578)*30</f>
        <v>4.7120418848167542</v>
      </c>
      <c r="Z578" s="5">
        <v>1</v>
      </c>
      <c r="AA578" s="46"/>
      <c r="AB578" s="74">
        <f>VLOOKUP(B578,[2]Hoja1!$A$2:$C$9041,3,FALSE)</f>
        <v>364.55</v>
      </c>
      <c r="AC578" s="76">
        <f>VLOOKUP(B578,'[3]listado de producto'!$A$7:$F$7046,6,FALSE)</f>
        <v>21</v>
      </c>
      <c r="AG578" s="58">
        <v>35.919998168945298</v>
      </c>
      <c r="AH578" s="48">
        <f>+P578*AG578</f>
        <v>538.79997253417946</v>
      </c>
      <c r="AI578" s="48" t="e">
        <f>+AG578*#REF!</f>
        <v>#REF!</v>
      </c>
      <c r="AK578" s="44" t="e">
        <f>+IF(OR(#REF!="A",#REF!="B",#REF!="C",O578="A",O578="B",O578="C"),_xlfn.CEILING.PRECISE(#REF!*0.5,Z578),"0")</f>
        <v>#REF!</v>
      </c>
      <c r="AL578" t="e">
        <f>+AK578*AG578</f>
        <v>#REF!</v>
      </c>
      <c r="AM578" s="51" t="e">
        <f>+IF(OR(#REF!="A",#REF!="B",#REF!="C",O578="A",O578="B",O578="C"),_xlfn.CEILING.PRECISE(#REF!*0.7,Z578),"0")</f>
        <v>#REF!</v>
      </c>
      <c r="AN578" s="48" t="e">
        <f>+AM578*AG578</f>
        <v>#REF!</v>
      </c>
      <c r="AO578" s="44" t="e">
        <f>+IF(OR(#REF!="A",#REF!="B",#REF!="C",O578="A",O578="B",O578="C"),_xlfn.CEILING.PRECISE(#REF!*1,Z578),"0")</f>
        <v>#REF!</v>
      </c>
      <c r="AP578" s="48" t="e">
        <f>+AO578*$AG578</f>
        <v>#REF!</v>
      </c>
      <c r="AQ578" s="48" t="e">
        <f>+IF(OR(#REF!="A",#REF!="B",#REF!="C",O578="A",O578="B",O578="C"),_xlfn.CEILING.PRECISE(#REF!*1.33,Z578),"0")</f>
        <v>#REF!</v>
      </c>
      <c r="AR578" s="48" t="e">
        <f>+AQ578*$AG578</f>
        <v>#REF!</v>
      </c>
      <c r="AS578" s="48" t="e">
        <f>+#REF!*AG578</f>
        <v>#REF!</v>
      </c>
      <c r="AU578" s="52" t="e">
        <f>+AT578*#REF!</f>
        <v>#REF!</v>
      </c>
      <c r="AV578" s="52">
        <f>+AT578*M578</f>
        <v>0</v>
      </c>
      <c r="AW578" t="b">
        <f>+P578&gt;=T578</f>
        <v>1</v>
      </c>
    </row>
    <row r="579" spans="1:52" ht="12.75" customHeight="1" x14ac:dyDescent="0.2">
      <c r="B579" s="79">
        <v>4007</v>
      </c>
      <c r="C579" s="1"/>
      <c r="D579" s="32" t="s">
        <v>692</v>
      </c>
      <c r="E579" s="47" t="str">
        <f>VLOOKUP(B579,[1]Análisis!$B$3:$F$2141,5,FALSE)</f>
        <v>Key</v>
      </c>
      <c r="F579" s="3">
        <v>4</v>
      </c>
      <c r="G579" s="3">
        <v>8</v>
      </c>
      <c r="H579" s="3">
        <v>5</v>
      </c>
      <c r="I579" s="3">
        <v>0</v>
      </c>
      <c r="J579" s="3">
        <f>VLOOKUP(B579,'Vta + Mov 80'!$A$3:$B$703,2,FALSE)</f>
        <v>0</v>
      </c>
      <c r="K579" s="3">
        <v>1</v>
      </c>
      <c r="L579" s="3">
        <f>VLOOKUP(B579,'Vta + Mov 80'!$A$3:$D$703,4,FALSE)</f>
        <v>-1</v>
      </c>
      <c r="M579" s="7">
        <f>+AVERAGE(F579:K579)</f>
        <v>3</v>
      </c>
      <c r="N579" s="62">
        <f>+COUNTIF(F579:K579,"&gt;0")</f>
        <v>4</v>
      </c>
      <c r="O579" s="62" t="str">
        <f>+IF(N579&gt;=6,"A",IF(N579&gt;=5,"B",IF(N579&gt;=4,"C","F")))</f>
        <v>C</v>
      </c>
      <c r="P579" s="7">
        <v>28</v>
      </c>
      <c r="Q579" s="2">
        <v>0</v>
      </c>
      <c r="R579" s="2">
        <v>11</v>
      </c>
      <c r="S579" s="2">
        <v>11</v>
      </c>
      <c r="T579" s="2">
        <f>+IF(S579&gt;R579,S579,R579)</f>
        <v>11</v>
      </c>
      <c r="U579" s="2" t="e">
        <f>+((P579-T579)/#REF!)*30</f>
        <v>#REF!</v>
      </c>
      <c r="V579" s="2" t="e">
        <f>+((P579-T579+Q579)/#REF!)*30</f>
        <v>#REF!</v>
      </c>
      <c r="W579" s="2">
        <v>0</v>
      </c>
      <c r="X579" s="9"/>
      <c r="Y579" s="11">
        <f>+((P579-T579+Q579+X579)/M579)*30</f>
        <v>170</v>
      </c>
      <c r="Z579" s="5" t="e">
        <v>#N/A</v>
      </c>
      <c r="AA579" s="46"/>
      <c r="AB579" s="74">
        <f>VLOOKUP(B579,[2]Hoja1!$A$2:$C$9041,3,FALSE)</f>
        <v>83.98</v>
      </c>
      <c r="AC579" s="76" t="e">
        <f>VLOOKUP(B579,'[3]listado de producto'!$A$7:$F$7046,6,FALSE)</f>
        <v>#N/A</v>
      </c>
      <c r="AG579" s="58">
        <v>40.450000762939503</v>
      </c>
      <c r="AH579" s="48">
        <f>+P579*AG579</f>
        <v>1132.6000213623061</v>
      </c>
      <c r="AI579" s="48" t="e">
        <f>+AG579*#REF!</f>
        <v>#REF!</v>
      </c>
      <c r="AK579" s="44" t="e">
        <f>+IF(OR(#REF!="A",#REF!="B",#REF!="C",O579="A",O579="B",O579="C"),_xlfn.CEILING.PRECISE(#REF!*0.5,Z579),"0")</f>
        <v>#REF!</v>
      </c>
      <c r="AL579" t="e">
        <f>+AK579*AG579</f>
        <v>#REF!</v>
      </c>
      <c r="AM579" s="51" t="e">
        <f>+IF(OR(#REF!="A",#REF!="B",#REF!="C",O579="A",O579="B",O579="C"),_xlfn.CEILING.PRECISE(#REF!*0.7,Z579),"0")</f>
        <v>#REF!</v>
      </c>
      <c r="AN579" s="48" t="e">
        <f>+AM579*AG579</f>
        <v>#REF!</v>
      </c>
      <c r="AO579" s="44" t="e">
        <f>+IF(OR(#REF!="A",#REF!="B",#REF!="C",O579="A",O579="B",O579="C"),_xlfn.CEILING.PRECISE(#REF!*1,Z579),"0")</f>
        <v>#REF!</v>
      </c>
      <c r="AP579" s="48" t="e">
        <f>+AO579*$AG579</f>
        <v>#REF!</v>
      </c>
      <c r="AQ579" s="48" t="e">
        <f>+IF(OR(#REF!="A",#REF!="B",#REF!="C",O579="A",O579="B",O579="C"),_xlfn.CEILING.PRECISE(#REF!*1.33,Z579),"0")</f>
        <v>#REF!</v>
      </c>
      <c r="AR579" s="48" t="e">
        <f>+AQ579*$AG579</f>
        <v>#REF!</v>
      </c>
      <c r="AS579" s="48" t="e">
        <f>+#REF!*AG579</f>
        <v>#REF!</v>
      </c>
      <c r="AU579" s="52"/>
      <c r="AV579" s="52"/>
      <c r="AW579" t="b">
        <f>+P579&gt;=T579</f>
        <v>1</v>
      </c>
    </row>
    <row r="580" spans="1:52" ht="12.75" customHeight="1" x14ac:dyDescent="0.2">
      <c r="B580" s="79">
        <v>628</v>
      </c>
      <c r="C580" s="1"/>
      <c r="D580" s="32" t="s">
        <v>649</v>
      </c>
      <c r="E580" s="47" t="str">
        <f>VLOOKUP(B580,[1]Análisis!$B$3:$F$2141,5,FALSE)</f>
        <v>Key</v>
      </c>
      <c r="F580" s="3">
        <v>8</v>
      </c>
      <c r="G580" s="3">
        <v>7</v>
      </c>
      <c r="H580" s="3">
        <v>11</v>
      </c>
      <c r="I580" s="3">
        <v>4</v>
      </c>
      <c r="J580" s="3">
        <f>VLOOKUP(B580,'Vta + Mov 80'!$A$3:$B$703,2,FALSE)</f>
        <v>11</v>
      </c>
      <c r="K580" s="3">
        <v>10</v>
      </c>
      <c r="L580" s="3">
        <f>VLOOKUP(B580,'Vta + Mov 80'!$A$3:$D$703,4,FALSE)</f>
        <v>0</v>
      </c>
      <c r="M580" s="7">
        <f>+AVERAGE(F580:K580)</f>
        <v>8.5</v>
      </c>
      <c r="N580" s="62">
        <f>+COUNTIF(F580:K580,"&gt;0")</f>
        <v>6</v>
      </c>
      <c r="O580" s="62" t="str">
        <f>+IF(N580&gt;=6,"A",IF(N580&gt;=5,"B",IF(N580&gt;=4,"C","F")))</f>
        <v>A</v>
      </c>
      <c r="P580" s="7">
        <v>9</v>
      </c>
      <c r="Q580" s="2">
        <v>0</v>
      </c>
      <c r="R580" s="2">
        <v>0</v>
      </c>
      <c r="S580" s="2">
        <v>0</v>
      </c>
      <c r="T580" s="2">
        <f>+IF(S580&gt;R580,S580,R580)</f>
        <v>0</v>
      </c>
      <c r="U580" s="2" t="e">
        <f>+((P580-T580)/#REF!)*30</f>
        <v>#REF!</v>
      </c>
      <c r="V580" s="2" t="e">
        <f>+((P580-T580+Q580)/#REF!)*30</f>
        <v>#REF!</v>
      </c>
      <c r="W580" s="2">
        <v>0</v>
      </c>
      <c r="X580" s="9"/>
      <c r="Y580" s="11">
        <f>+((P580-T580+Q580+X580)/M580)*30</f>
        <v>31.764705882352942</v>
      </c>
      <c r="Z580" s="5">
        <v>4</v>
      </c>
      <c r="AA580" s="46"/>
      <c r="AB580" s="74">
        <f>VLOOKUP(B580,[2]Hoja1!$A$2:$C$9041,3,FALSE)</f>
        <v>70.23</v>
      </c>
      <c r="AC580" s="76">
        <f>VLOOKUP(B580,'[3]listado de producto'!$A$7:$F$7046,6,FALSE)</f>
        <v>8</v>
      </c>
      <c r="AG580" s="58">
        <v>20.64</v>
      </c>
      <c r="AH580" s="48">
        <f>+P580*AG580</f>
        <v>185.76</v>
      </c>
      <c r="AI580" s="48" t="e">
        <f>+AG580*#REF!</f>
        <v>#REF!</v>
      </c>
      <c r="AK580" s="44" t="e">
        <f>+IF(OR(#REF!="A",#REF!="B",#REF!="C",O580="A",O580="B",O580="C"),_xlfn.CEILING.PRECISE(#REF!*0.5,Z580),"0")</f>
        <v>#REF!</v>
      </c>
      <c r="AL580" t="e">
        <f>+AK580*AG580</f>
        <v>#REF!</v>
      </c>
      <c r="AM580" s="51" t="e">
        <f>+IF(OR(#REF!="A",#REF!="B",#REF!="C",O580="A",O580="B",O580="C"),_xlfn.CEILING.PRECISE(#REF!*0.7,Z580),"0")</f>
        <v>#REF!</v>
      </c>
      <c r="AN580" s="48" t="e">
        <f>+AM580*AG580</f>
        <v>#REF!</v>
      </c>
      <c r="AO580" s="44" t="e">
        <f>+IF(OR(#REF!="A",#REF!="B",#REF!="C",O580="A",O580="B",O580="C"),_xlfn.CEILING.PRECISE(#REF!*1,Z580),"0")</f>
        <v>#REF!</v>
      </c>
      <c r="AP580" s="48" t="e">
        <f>+AO580*$AG580</f>
        <v>#REF!</v>
      </c>
      <c r="AQ580" s="48" t="e">
        <f>+IF(OR(#REF!="A",#REF!="B",#REF!="C",O580="A",O580="B",O580="C"),_xlfn.CEILING.PRECISE(#REF!*1.33,Z580),"0")</f>
        <v>#REF!</v>
      </c>
      <c r="AR580" s="48" t="e">
        <f>+AQ580*$AG580</f>
        <v>#REF!</v>
      </c>
      <c r="AS580" s="48" t="e">
        <f>+#REF!*AG580</f>
        <v>#REF!</v>
      </c>
      <c r="AU580" s="52"/>
      <c r="AV580" s="52"/>
      <c r="AW580" t="b">
        <f>+P580&gt;=T580</f>
        <v>1</v>
      </c>
    </row>
    <row r="581" spans="1:52" ht="12.75" customHeight="1" x14ac:dyDescent="0.2">
      <c r="B581" s="79">
        <v>70067</v>
      </c>
      <c r="C581" s="1"/>
      <c r="D581" s="32" t="s">
        <v>391</v>
      </c>
      <c r="E581" s="47" t="str">
        <f>VLOOKUP(B581,[1]Análisis!$B$3:$F$2141,5,FALSE)</f>
        <v>Key</v>
      </c>
      <c r="F581" s="3">
        <v>9</v>
      </c>
      <c r="G581" s="3">
        <v>1</v>
      </c>
      <c r="H581" s="3">
        <v>5</v>
      </c>
      <c r="I581" s="3">
        <v>2</v>
      </c>
      <c r="J581" s="3">
        <f>VLOOKUP(B581,'Vta + Mov 80'!$A$3:$B$703,2,FALSE)</f>
        <v>2</v>
      </c>
      <c r="K581" s="3">
        <v>0</v>
      </c>
      <c r="L581" s="3">
        <f>VLOOKUP(B581,'Vta + Mov 80'!$A$3:$D$703,4,FALSE)</f>
        <v>0</v>
      </c>
      <c r="M581" s="7">
        <f>+AVERAGE(F581:K581)</f>
        <v>3.1666666666666665</v>
      </c>
      <c r="N581" s="62">
        <f>+COUNTIF(F581:K581,"&gt;0")</f>
        <v>5</v>
      </c>
      <c r="O581" s="62" t="str">
        <f>+IF(N581&gt;=6,"A",IF(N581&gt;=5,"B",IF(N581&gt;=4,"C","F")))</f>
        <v>B</v>
      </c>
      <c r="P581" s="7">
        <v>4</v>
      </c>
      <c r="Q581" s="2">
        <v>0</v>
      </c>
      <c r="R581" s="2">
        <v>0</v>
      </c>
      <c r="S581" s="2">
        <v>0</v>
      </c>
      <c r="T581" s="2">
        <f>+IF(S581&gt;R581,S581,R581)</f>
        <v>0</v>
      </c>
      <c r="U581" s="2" t="e">
        <f>+((P581-T581)/#REF!)*30</f>
        <v>#REF!</v>
      </c>
      <c r="V581" s="2" t="e">
        <f>+((P581-T581+Q581)/#REF!)*30</f>
        <v>#REF!</v>
      </c>
      <c r="W581" s="2">
        <v>0</v>
      </c>
      <c r="X581" s="9"/>
      <c r="Y581" s="11">
        <f>+((P581-T581+Q581+X581)/M581)*30</f>
        <v>37.894736842105267</v>
      </c>
      <c r="Z581" s="5">
        <v>1</v>
      </c>
      <c r="AA581" s="46"/>
      <c r="AB581" s="74">
        <f>VLOOKUP(B581,[2]Hoja1!$A$2:$C$9041,3,FALSE)</f>
        <v>200.41</v>
      </c>
      <c r="AC581" s="76">
        <f>VLOOKUP(B581,'[3]listado de producto'!$A$7:$F$7046,6,FALSE)</f>
        <v>8</v>
      </c>
      <c r="AG581" s="58">
        <v>827.39</v>
      </c>
      <c r="AH581" s="48">
        <f>+P581*AG581</f>
        <v>3309.56</v>
      </c>
      <c r="AI581" s="48" t="e">
        <f>+AG581*#REF!</f>
        <v>#REF!</v>
      </c>
      <c r="AK581" s="44" t="e">
        <f>+IF(OR(#REF!="A",#REF!="B",#REF!="C",O581="A",O581="B",O581="C"),_xlfn.CEILING.PRECISE(#REF!*0.5,Z581),"0")</f>
        <v>#REF!</v>
      </c>
      <c r="AL581" t="e">
        <f>+AK581*AG581</f>
        <v>#REF!</v>
      </c>
      <c r="AM581" s="51" t="e">
        <f>+IF(OR(#REF!="A",#REF!="B",#REF!="C",O581="A",O581="B",O581="C"),_xlfn.CEILING.PRECISE(#REF!*0.7,Z581),"0")</f>
        <v>#REF!</v>
      </c>
      <c r="AN581" s="48" t="e">
        <f>+AM581*AG581</f>
        <v>#REF!</v>
      </c>
      <c r="AO581" s="44" t="e">
        <f>+IF(OR(#REF!="A",#REF!="B",#REF!="C",O581="A",O581="B",O581="C"),_xlfn.CEILING.PRECISE(#REF!*1,Z581),"0")</f>
        <v>#REF!</v>
      </c>
      <c r="AP581" s="48" t="e">
        <f>+AO581*$AG581</f>
        <v>#REF!</v>
      </c>
      <c r="AQ581" s="48" t="e">
        <f>+IF(OR(#REF!="A",#REF!="B",#REF!="C",O581="A",O581="B",O581="C"),_xlfn.CEILING.PRECISE(#REF!*1.33,Z581),"0")</f>
        <v>#REF!</v>
      </c>
      <c r="AR581" s="48" t="e">
        <f>+AQ581*$AG581</f>
        <v>#REF!</v>
      </c>
      <c r="AS581" s="48" t="e">
        <f>+#REF!*AG581</f>
        <v>#REF!</v>
      </c>
      <c r="AU581" s="52" t="e">
        <f>+AT581*#REF!</f>
        <v>#REF!</v>
      </c>
      <c r="AV581" s="52">
        <f>+AT581*M581</f>
        <v>0</v>
      </c>
      <c r="AW581" t="b">
        <f>+P581&gt;=T581</f>
        <v>1</v>
      </c>
    </row>
    <row r="582" spans="1:52" ht="12.75" customHeight="1" x14ac:dyDescent="0.2">
      <c r="B582" s="79">
        <v>8687</v>
      </c>
      <c r="C582" s="1"/>
      <c r="D582" s="32" t="s">
        <v>348</v>
      </c>
      <c r="E582" s="47" t="str">
        <f>VLOOKUP(B582,[1]Análisis!$B$3:$F$2141,5,FALSE)</f>
        <v>Key</v>
      </c>
      <c r="F582" s="3">
        <v>5</v>
      </c>
      <c r="G582" s="3">
        <v>1</v>
      </c>
      <c r="H582" s="3">
        <v>11</v>
      </c>
      <c r="I582" s="3">
        <v>0</v>
      </c>
      <c r="J582" s="3">
        <f>VLOOKUP(B582,'Vta + Mov 80'!$A$3:$B$703,2,FALSE)</f>
        <v>5</v>
      </c>
      <c r="K582" s="3">
        <v>0</v>
      </c>
      <c r="L582" s="3">
        <f>VLOOKUP(B582,'Vta + Mov 80'!$A$3:$D$703,4,FALSE)</f>
        <v>9</v>
      </c>
      <c r="M582" s="7">
        <f>+AVERAGE(F582:K582)</f>
        <v>3.6666666666666665</v>
      </c>
      <c r="N582" s="62">
        <f>+COUNTIF(F582:K582,"&gt;0")</f>
        <v>4</v>
      </c>
      <c r="O582" s="62" t="str">
        <f>+IF(N582&gt;=6,"A",IF(N582&gt;=5,"B",IF(N582&gt;=4,"C","F")))</f>
        <v>C</v>
      </c>
      <c r="P582" s="7">
        <v>51</v>
      </c>
      <c r="Q582" s="2">
        <v>0</v>
      </c>
      <c r="R582" s="2">
        <v>0</v>
      </c>
      <c r="S582" s="2">
        <v>0</v>
      </c>
      <c r="T582" s="2">
        <f>+IF(S582&gt;R582,S582,R582)</f>
        <v>0</v>
      </c>
      <c r="U582" s="2" t="e">
        <f>+((P582-T582)/#REF!)*30</f>
        <v>#REF!</v>
      </c>
      <c r="V582" s="2" t="e">
        <f>+((P582-T582+Q582)/#REF!)*30</f>
        <v>#REF!</v>
      </c>
      <c r="W582" s="2">
        <v>0</v>
      </c>
      <c r="X582" s="9"/>
      <c r="Y582" s="11">
        <f>+((P582-T582+Q582+X582)/M582)*30</f>
        <v>417.27272727272731</v>
      </c>
      <c r="Z582" s="5">
        <v>48</v>
      </c>
      <c r="AA582" s="46"/>
      <c r="AB582" s="74">
        <f>VLOOKUP(B582,[2]Hoja1!$A$2:$C$9041,3,FALSE)</f>
        <v>6.32</v>
      </c>
      <c r="AC582" s="76">
        <f>VLOOKUP(B582,'[3]listado de producto'!$A$7:$F$7046,6,FALSE)</f>
        <v>8</v>
      </c>
      <c r="AG582" s="58">
        <v>14.32</v>
      </c>
      <c r="AH582" s="48">
        <f>+P582*AG582</f>
        <v>730.32</v>
      </c>
      <c r="AI582" s="48" t="e">
        <f>+AG582*#REF!</f>
        <v>#REF!</v>
      </c>
      <c r="AK582" s="44" t="e">
        <f>+IF(OR(#REF!="A",#REF!="B",#REF!="C",O582="A",O582="B",O582="C"),_xlfn.CEILING.PRECISE(#REF!*0.5,Z582),"0")</f>
        <v>#REF!</v>
      </c>
      <c r="AL582" t="e">
        <f>+AK582*AG582</f>
        <v>#REF!</v>
      </c>
      <c r="AM582" s="51" t="e">
        <f>+IF(OR(#REF!="A",#REF!="B",#REF!="C",O582="A",O582="B",O582="C"),_xlfn.CEILING.PRECISE(#REF!*0.7,Z582),"0")</f>
        <v>#REF!</v>
      </c>
      <c r="AN582" s="48" t="e">
        <f>+AM582*AG582</f>
        <v>#REF!</v>
      </c>
      <c r="AO582" s="44" t="e">
        <f>+IF(OR(#REF!="A",#REF!="B",#REF!="C",O582="A",O582="B",O582="C"),_xlfn.CEILING.PRECISE(#REF!*1,Z582),"0")</f>
        <v>#REF!</v>
      </c>
      <c r="AP582" s="48" t="e">
        <f>+AO582*$AG582</f>
        <v>#REF!</v>
      </c>
      <c r="AQ582" s="48" t="e">
        <f>+IF(OR(#REF!="A",#REF!="B",#REF!="C",O582="A",O582="B",O582="C"),_xlfn.CEILING.PRECISE(#REF!*1.33,Z582),"0")</f>
        <v>#REF!</v>
      </c>
      <c r="AR582" s="48" t="e">
        <f>+AQ582*$AG582</f>
        <v>#REF!</v>
      </c>
      <c r="AS582" s="48" t="e">
        <f>+#REF!*AG582</f>
        <v>#REF!</v>
      </c>
      <c r="AU582" s="52" t="e">
        <f>+AT582*#REF!</f>
        <v>#REF!</v>
      </c>
      <c r="AV582" s="52">
        <f>+AT582*M582</f>
        <v>0</v>
      </c>
      <c r="AW582" t="b">
        <f>+P582&gt;=T582</f>
        <v>1</v>
      </c>
    </row>
    <row r="583" spans="1:52" ht="12.75" customHeight="1" x14ac:dyDescent="0.2">
      <c r="B583" s="79">
        <v>549</v>
      </c>
      <c r="C583" s="1"/>
      <c r="D583" s="32" t="s">
        <v>48</v>
      </c>
      <c r="E583" s="47" t="str">
        <f>VLOOKUP(B583,[1]Análisis!$B$3:$F$2141,5,FALSE)</f>
        <v>Key</v>
      </c>
      <c r="F583" s="3">
        <v>1</v>
      </c>
      <c r="G583" s="3">
        <v>2</v>
      </c>
      <c r="H583" s="3">
        <v>4</v>
      </c>
      <c r="I583" s="3">
        <v>3</v>
      </c>
      <c r="J583" s="3">
        <f>VLOOKUP(B583,'Vta + Mov 80'!$A$3:$B$703,2,FALSE)</f>
        <v>4</v>
      </c>
      <c r="K583" s="3">
        <v>3</v>
      </c>
      <c r="L583" s="3">
        <f>VLOOKUP(B583,'Vta + Mov 80'!$A$3:$D$703,4,FALSE)</f>
        <v>0</v>
      </c>
      <c r="M583" s="7">
        <f>+AVERAGE(F583:K583)</f>
        <v>2.8333333333333335</v>
      </c>
      <c r="N583" s="62">
        <f>+COUNTIF(F583:K583,"&gt;0")</f>
        <v>6</v>
      </c>
      <c r="O583" s="62" t="str">
        <f>+IF(N583&gt;=6,"A",IF(N583&gt;=5,"B",IF(N583&gt;=4,"C","F")))</f>
        <v>A</v>
      </c>
      <c r="P583" s="7">
        <v>2</v>
      </c>
      <c r="Q583" s="2">
        <v>1</v>
      </c>
      <c r="R583" s="2">
        <v>0</v>
      </c>
      <c r="S583" s="2">
        <v>0</v>
      </c>
      <c r="T583" s="2">
        <f>+IF(S583&gt;R583,S583,R583)</f>
        <v>0</v>
      </c>
      <c r="U583" s="2" t="e">
        <f>+((P583-T583)/#REF!)*30</f>
        <v>#REF!</v>
      </c>
      <c r="V583" s="2" t="e">
        <f>+((P583-T583+Q583)/#REF!)*30</f>
        <v>#REF!</v>
      </c>
      <c r="W583" s="2">
        <v>0</v>
      </c>
      <c r="X583" s="9"/>
      <c r="Y583" s="11">
        <f>+((P583-T583+Q583+X583)/M583)*30</f>
        <v>31.764705882352942</v>
      </c>
      <c r="Z583" s="5">
        <v>1</v>
      </c>
      <c r="AA583" s="46"/>
      <c r="AB583" s="74">
        <f>VLOOKUP(B583,[2]Hoja1!$A$2:$C$9041,3,FALSE)</f>
        <v>373.77</v>
      </c>
      <c r="AC583" s="76">
        <f>VLOOKUP(B583,'[3]listado de producto'!$A$7:$F$7046,6,FALSE)</f>
        <v>8</v>
      </c>
      <c r="AG583" s="58">
        <v>216.1</v>
      </c>
      <c r="AH583" s="48">
        <f>+P583*AG583</f>
        <v>432.2</v>
      </c>
      <c r="AI583" s="48" t="e">
        <f>+AG583*#REF!</f>
        <v>#REF!</v>
      </c>
      <c r="AK583" s="44" t="e">
        <f>+IF(OR(#REF!="A",#REF!="B",#REF!="C",O583="A",O583="B",O583="C"),_xlfn.CEILING.PRECISE(#REF!*0.5,Z583),"0")</f>
        <v>#REF!</v>
      </c>
      <c r="AL583" t="e">
        <f>+AK583*AG583</f>
        <v>#REF!</v>
      </c>
      <c r="AM583" s="51" t="e">
        <f>+IF(OR(#REF!="A",#REF!="B",#REF!="C",O583="A",O583="B",O583="C"),_xlfn.CEILING.PRECISE(#REF!*0.7,Z583),"0")</f>
        <v>#REF!</v>
      </c>
      <c r="AN583" s="48" t="e">
        <f>+AM583*AG583</f>
        <v>#REF!</v>
      </c>
      <c r="AO583" s="44" t="e">
        <f>+IF(OR(#REF!="A",#REF!="B",#REF!="C",O583="A",O583="B",O583="C"),_xlfn.CEILING.PRECISE(#REF!*1,Z583),"0")</f>
        <v>#REF!</v>
      </c>
      <c r="AP583" s="48" t="e">
        <f>+AO583*$AG583</f>
        <v>#REF!</v>
      </c>
      <c r="AQ583" s="48" t="e">
        <f>+IF(OR(#REF!="A",#REF!="B",#REF!="C",O583="A",O583="B",O583="C"),_xlfn.CEILING.PRECISE(#REF!*1.33,Z583),"0")</f>
        <v>#REF!</v>
      </c>
      <c r="AR583" s="48" t="e">
        <f>+AQ583*$AG583</f>
        <v>#REF!</v>
      </c>
      <c r="AS583" s="48" t="e">
        <f>+#REF!*AG583</f>
        <v>#REF!</v>
      </c>
      <c r="AU583" s="52" t="e">
        <f>+AT583*#REF!</f>
        <v>#REF!</v>
      </c>
      <c r="AV583" s="52">
        <f>+AT583*M583</f>
        <v>0</v>
      </c>
      <c r="AW583" t="b">
        <f>+P583&gt;=T583</f>
        <v>1</v>
      </c>
    </row>
    <row r="584" spans="1:52" ht="12.75" customHeight="1" x14ac:dyDescent="0.2">
      <c r="B584" s="79">
        <v>1412</v>
      </c>
      <c r="C584" s="1"/>
      <c r="D584" s="32" t="s">
        <v>84</v>
      </c>
      <c r="E584" s="47" t="str">
        <f>VLOOKUP(B584,[1]Análisis!$B$3:$F$2141,5,FALSE)</f>
        <v>Key</v>
      </c>
      <c r="F584" s="3">
        <v>36</v>
      </c>
      <c r="G584" s="3">
        <v>669</v>
      </c>
      <c r="H584" s="3">
        <v>168</v>
      </c>
      <c r="I584" s="3">
        <v>191</v>
      </c>
      <c r="J584" s="3">
        <f>VLOOKUP(B584,'Vta + Mov 80'!$A$3:$B$703,2,FALSE)</f>
        <v>273</v>
      </c>
      <c r="K584" s="3">
        <v>284</v>
      </c>
      <c r="L584" s="3">
        <f>VLOOKUP(B584,'Vta + Mov 80'!$A$3:$D$703,4,FALSE)</f>
        <v>-15</v>
      </c>
      <c r="M584" s="7">
        <f>+AVERAGE(F584:K584)</f>
        <v>270.16666666666669</v>
      </c>
      <c r="N584" s="62">
        <f>+COUNTIF(F584:K584,"&gt;0")</f>
        <v>6</v>
      </c>
      <c r="O584" s="62" t="str">
        <f>+IF(N584&gt;=6,"A",IF(N584&gt;=5,"B",IF(N584&gt;=4,"C","F")))</f>
        <v>A</v>
      </c>
      <c r="P584" s="7">
        <v>300</v>
      </c>
      <c r="Q584" s="2">
        <v>0</v>
      </c>
      <c r="R584" s="2">
        <v>-214</v>
      </c>
      <c r="S584" s="2">
        <v>13</v>
      </c>
      <c r="T584" s="2">
        <f>+IF(S584&gt;R584,S584,R584)</f>
        <v>13</v>
      </c>
      <c r="U584" s="2" t="e">
        <f>+((P584-T584)/#REF!)*30</f>
        <v>#REF!</v>
      </c>
      <c r="V584" s="2" t="e">
        <f>+((P584-T584+Q584)/#REF!)*30</f>
        <v>#REF!</v>
      </c>
      <c r="W584" s="2">
        <v>0</v>
      </c>
      <c r="X584" s="9"/>
      <c r="Y584" s="11">
        <f>+((P584-T584+Q584+X584)/M584)*30</f>
        <v>31.869216533004312</v>
      </c>
      <c r="Z584" s="5">
        <v>20</v>
      </c>
      <c r="AA584" s="46"/>
      <c r="AB584" s="74">
        <f>VLOOKUP(B584,[2]Hoja1!$A$2:$C$9041,3,FALSE)</f>
        <v>85.85</v>
      </c>
      <c r="AC584" s="76">
        <f>VLOOKUP(B584,'[3]listado de producto'!$A$7:$F$7046,6,FALSE)</f>
        <v>8</v>
      </c>
      <c r="AG584" s="58">
        <v>64.3</v>
      </c>
      <c r="AH584" s="48">
        <f>+P584*AG584</f>
        <v>19290</v>
      </c>
      <c r="AI584" s="48" t="e">
        <f>+AG584*#REF!</f>
        <v>#REF!</v>
      </c>
      <c r="AK584" s="44" t="e">
        <f>+IF(OR(#REF!="A",#REF!="B",#REF!="C",O584="A",O584="B",O584="C"),_xlfn.CEILING.PRECISE(#REF!*0.5,Z584),"0")</f>
        <v>#REF!</v>
      </c>
      <c r="AL584" t="e">
        <f>+AK584*AG584</f>
        <v>#REF!</v>
      </c>
      <c r="AM584" s="51" t="e">
        <f>+IF(OR(#REF!="A",#REF!="B",#REF!="C",O584="A",O584="B",O584="C"),_xlfn.CEILING.PRECISE(#REF!*0.7,Z584),"0")</f>
        <v>#REF!</v>
      </c>
      <c r="AN584" s="48" t="e">
        <f>+AM584*AG584</f>
        <v>#REF!</v>
      </c>
      <c r="AO584" s="44" t="e">
        <f>+IF(OR(#REF!="A",#REF!="B",#REF!="C",O584="A",O584="B",O584="C"),_xlfn.CEILING.PRECISE(#REF!*1,Z584),"0")</f>
        <v>#REF!</v>
      </c>
      <c r="AP584" s="48" t="e">
        <f>+AO584*$AG584</f>
        <v>#REF!</v>
      </c>
      <c r="AQ584" s="48" t="e">
        <f>+IF(OR(#REF!="A",#REF!="B",#REF!="C",O584="A",O584="B",O584="C"),_xlfn.CEILING.PRECISE(#REF!*1.33,Z584),"0")</f>
        <v>#REF!</v>
      </c>
      <c r="AR584" s="48" t="e">
        <f>+AQ584*$AG584</f>
        <v>#REF!</v>
      </c>
      <c r="AS584" s="48" t="e">
        <f>+#REF!*AG584</f>
        <v>#REF!</v>
      </c>
      <c r="AU584" s="52" t="e">
        <f>+AT584*#REF!</f>
        <v>#REF!</v>
      </c>
      <c r="AV584" s="52">
        <f>+AT584*M584</f>
        <v>0</v>
      </c>
      <c r="AW584" t="b">
        <f>+P584&gt;=T584</f>
        <v>1</v>
      </c>
      <c r="AZ584" s="49"/>
    </row>
    <row r="585" spans="1:52" ht="12.75" customHeight="1" x14ac:dyDescent="0.2">
      <c r="B585" s="79">
        <v>6678</v>
      </c>
      <c r="C585" s="1"/>
      <c r="D585" s="32" t="s">
        <v>318</v>
      </c>
      <c r="E585" s="47" t="str">
        <f>VLOOKUP(B585,[1]Análisis!$B$3:$F$2141,5,FALSE)</f>
        <v>Key</v>
      </c>
      <c r="F585" s="3">
        <v>19</v>
      </c>
      <c r="G585" s="3">
        <v>0</v>
      </c>
      <c r="H585" s="3">
        <v>22</v>
      </c>
      <c r="I585" s="3">
        <v>7</v>
      </c>
      <c r="J585" s="3">
        <f>VLOOKUP(B585,'Vta + Mov 80'!$A$3:$B$703,2,FALSE)</f>
        <v>35</v>
      </c>
      <c r="K585" s="3">
        <v>7</v>
      </c>
      <c r="L585" s="3">
        <f>VLOOKUP(B585,'Vta + Mov 80'!$A$3:$D$703,4,FALSE)</f>
        <v>0</v>
      </c>
      <c r="M585" s="7">
        <f>+AVERAGE(F585:K585)</f>
        <v>15</v>
      </c>
      <c r="N585" s="62">
        <f>+COUNTIF(F585:K585,"&gt;0")</f>
        <v>5</v>
      </c>
      <c r="O585" s="62" t="str">
        <f>+IF(N585&gt;=6,"A",IF(N585&gt;=5,"B",IF(N585&gt;=4,"C","F")))</f>
        <v>B</v>
      </c>
      <c r="P585" s="7">
        <v>19</v>
      </c>
      <c r="Q585" s="2">
        <v>0</v>
      </c>
      <c r="R585" s="2">
        <v>0</v>
      </c>
      <c r="S585" s="2">
        <v>0</v>
      </c>
      <c r="T585" s="2">
        <f>+IF(S585&gt;R585,S585,R585)</f>
        <v>0</v>
      </c>
      <c r="U585" s="2" t="e">
        <f>+((P585-T585)/#REF!)*30</f>
        <v>#REF!</v>
      </c>
      <c r="V585" s="2" t="e">
        <f>+((P585-T585+Q585)/#REF!)*30</f>
        <v>#REF!</v>
      </c>
      <c r="W585" s="2">
        <v>0</v>
      </c>
      <c r="X585" s="9"/>
      <c r="Y585" s="11">
        <f>+((P585-T585+Q585+X585)/M585)*30</f>
        <v>38</v>
      </c>
      <c r="Z585" s="5">
        <v>4</v>
      </c>
      <c r="AA585" s="46"/>
      <c r="AB585" s="74">
        <f>VLOOKUP(B585,[2]Hoja1!$A$2:$C$9041,3,FALSE)</f>
        <v>165.09</v>
      </c>
      <c r="AC585" s="76">
        <f>VLOOKUP(B585,'[3]listado de producto'!$A$7:$F$7046,6,FALSE)</f>
        <v>8</v>
      </c>
      <c r="AG585" s="58">
        <v>8.4499998092651403</v>
      </c>
      <c r="AH585" s="48">
        <f>+P585*AG585</f>
        <v>160.54999637603765</v>
      </c>
      <c r="AI585" s="48" t="e">
        <f>+AG585*#REF!</f>
        <v>#REF!</v>
      </c>
      <c r="AK585" s="44" t="e">
        <f>+IF(OR(#REF!="A",#REF!="B",#REF!="C",O585="A",O585="B",O585="C"),_xlfn.CEILING.PRECISE(#REF!*0.5,Z585),"0")</f>
        <v>#REF!</v>
      </c>
      <c r="AL585" t="e">
        <f>+AK585*AG585</f>
        <v>#REF!</v>
      </c>
      <c r="AM585" s="51" t="e">
        <f>+IF(OR(#REF!="A",#REF!="B",#REF!="C",O585="A",O585="B",O585="C"),_xlfn.CEILING.PRECISE(#REF!*0.7,Z585),"0")</f>
        <v>#REF!</v>
      </c>
      <c r="AN585" s="48" t="e">
        <f>+AM585*AG585</f>
        <v>#REF!</v>
      </c>
      <c r="AO585" s="44" t="e">
        <f>+IF(OR(#REF!="A",#REF!="B",#REF!="C",O585="A",O585="B",O585="C"),_xlfn.CEILING.PRECISE(#REF!*1,Z585),"0")</f>
        <v>#REF!</v>
      </c>
      <c r="AP585" s="48" t="e">
        <f>+AO585*$AG585</f>
        <v>#REF!</v>
      </c>
      <c r="AQ585" s="48" t="e">
        <f>+IF(OR(#REF!="A",#REF!="B",#REF!="C",O585="A",O585="B",O585="C"),_xlfn.CEILING.PRECISE(#REF!*1.33,Z585),"0")</f>
        <v>#REF!</v>
      </c>
      <c r="AR585" s="48" t="e">
        <f>+AQ585*$AG585</f>
        <v>#REF!</v>
      </c>
      <c r="AS585" s="48" t="e">
        <f>+#REF!*AG585</f>
        <v>#REF!</v>
      </c>
      <c r="AT585" s="58">
        <v>1</v>
      </c>
      <c r="AU585" s="52" t="e">
        <f>+AT585*#REF!</f>
        <v>#REF!</v>
      </c>
      <c r="AV585" s="52">
        <f>+AT585*M585</f>
        <v>15</v>
      </c>
      <c r="AW585" t="b">
        <f>+P585&gt;=T585</f>
        <v>1</v>
      </c>
    </row>
    <row r="586" spans="1:52" ht="12.75" customHeight="1" x14ac:dyDescent="0.2">
      <c r="A586" s="53" t="s">
        <v>684</v>
      </c>
      <c r="B586" s="79">
        <v>9113</v>
      </c>
      <c r="C586" s="1">
        <f>VLOOKUP(B586,[1]Análisis!$B$3:$C$2141,2,FALSE)</f>
        <v>89470</v>
      </c>
      <c r="D586" s="32" t="s">
        <v>532</v>
      </c>
      <c r="E586" s="47" t="str">
        <f>VLOOKUP(B586,[1]Análisis!$B$3:$F$2141,5,FALSE)</f>
        <v>GP</v>
      </c>
      <c r="F586" s="3">
        <v>0</v>
      </c>
      <c r="G586" s="3">
        <v>0</v>
      </c>
      <c r="H586" s="3">
        <v>13</v>
      </c>
      <c r="I586" s="3">
        <v>18</v>
      </c>
      <c r="J586" s="3">
        <f>VLOOKUP(B586,'Vta + Mov 80'!$A$3:$B$703,2,FALSE)</f>
        <v>22</v>
      </c>
      <c r="K586" s="3">
        <v>19</v>
      </c>
      <c r="L586" s="3">
        <f>VLOOKUP(B586,'Vta + Mov 80'!$A$3:$D$703,4,FALSE)</f>
        <v>6</v>
      </c>
      <c r="M586" s="7">
        <f>+AVERAGE(F586:K586)</f>
        <v>12</v>
      </c>
      <c r="N586" s="62">
        <f>+COUNTIF(F586:K586,"&gt;0")</f>
        <v>4</v>
      </c>
      <c r="O586" s="62" t="str">
        <f>+IF(N586&gt;=6,"A",IF(N586&gt;=5,"B",IF(N586&gt;=4,"C","F")))</f>
        <v>C</v>
      </c>
      <c r="P586" s="7">
        <v>26</v>
      </c>
      <c r="Q586" s="2">
        <v>0</v>
      </c>
      <c r="R586" s="2">
        <v>0</v>
      </c>
      <c r="S586" s="2">
        <v>0</v>
      </c>
      <c r="T586" s="2">
        <f>+IF(S586&gt;R586,S586,R586)</f>
        <v>0</v>
      </c>
      <c r="U586" s="2" t="e">
        <f>+((P586-T586)/#REF!)*30</f>
        <v>#REF!</v>
      </c>
      <c r="V586" s="2" t="e">
        <f>+((P586-T586+Q586)/#REF!)*30</f>
        <v>#REF!</v>
      </c>
      <c r="W586" s="2">
        <v>0</v>
      </c>
      <c r="X586" s="9"/>
      <c r="Y586" s="11">
        <f>+((P586-T586+Q586+X586)/M586)*30</f>
        <v>65</v>
      </c>
      <c r="Z586" s="5">
        <v>1</v>
      </c>
      <c r="AA586" s="46"/>
      <c r="AB586" s="74">
        <f>VLOOKUP(B586,[2]Hoja1!$A$2:$C$9041,3,FALSE)</f>
        <v>637.1</v>
      </c>
      <c r="AC586" s="76">
        <f>VLOOKUP(B586,'[3]listado de producto'!$A$7:$F$7046,6,FALSE)</f>
        <v>21</v>
      </c>
      <c r="AG586" s="58">
        <v>123.09</v>
      </c>
      <c r="AH586" s="48">
        <f>+P586*AG586</f>
        <v>3200.34</v>
      </c>
      <c r="AI586" s="48" t="e">
        <f>+AG586*#REF!</f>
        <v>#REF!</v>
      </c>
      <c r="AK586" s="44" t="e">
        <f>+IF(OR(#REF!="A",#REF!="B",#REF!="C",O586="A",O586="B",O586="C"),_xlfn.CEILING.PRECISE(#REF!*0.5,Z586),"0")</f>
        <v>#REF!</v>
      </c>
      <c r="AL586" t="e">
        <f>+AK586*AG586</f>
        <v>#REF!</v>
      </c>
      <c r="AM586" s="51" t="e">
        <f>+IF(OR(#REF!="A",#REF!="B",#REF!="C",O586="A",O586="B",O586="C"),_xlfn.CEILING.PRECISE(#REF!*0.7,Z586),"0")</f>
        <v>#REF!</v>
      </c>
      <c r="AN586" s="48" t="e">
        <f>+AM586*AG586</f>
        <v>#REF!</v>
      </c>
      <c r="AO586" s="44" t="e">
        <f>+IF(OR(#REF!="A",#REF!="B",#REF!="C",O586="A",O586="B",O586="C"),_xlfn.CEILING.PRECISE(#REF!*1,Z586),"0")</f>
        <v>#REF!</v>
      </c>
      <c r="AP586" s="48" t="e">
        <f>+AO586*$AG586</f>
        <v>#REF!</v>
      </c>
      <c r="AQ586" s="48" t="e">
        <f>+IF(OR(#REF!="A",#REF!="B",#REF!="C",O586="A",O586="B",O586="C"),_xlfn.CEILING.PRECISE(#REF!*1.33,Z586),"0")</f>
        <v>#REF!</v>
      </c>
      <c r="AR586" s="48" t="e">
        <f>+AQ586*$AG586</f>
        <v>#REF!</v>
      </c>
      <c r="AS586" s="48" t="e">
        <f>+#REF!*AG586</f>
        <v>#REF!</v>
      </c>
      <c r="AT586" s="58">
        <v>2</v>
      </c>
      <c r="AU586" s="52" t="e">
        <f>+AT586*#REF!</f>
        <v>#REF!</v>
      </c>
      <c r="AV586" s="52">
        <f>+AT586*M586</f>
        <v>24</v>
      </c>
      <c r="AW586" t="b">
        <f>+P586&gt;=T586</f>
        <v>1</v>
      </c>
      <c r="AX586" s="78">
        <f>X586*AB586</f>
        <v>0</v>
      </c>
    </row>
    <row r="587" spans="1:52" ht="12.75" customHeight="1" x14ac:dyDescent="0.2">
      <c r="B587" s="79">
        <v>9113</v>
      </c>
      <c r="C587" s="1">
        <f>VLOOKUP(B587,[1]Análisis!$B$3:$C$2141,2,FALSE)</f>
        <v>89470</v>
      </c>
      <c r="D587" s="32" t="s">
        <v>355</v>
      </c>
      <c r="E587" s="47" t="str">
        <f>VLOOKUP(B587,[1]Análisis!$B$3:$F$2141,5,FALSE)</f>
        <v>GP</v>
      </c>
      <c r="F587" s="3">
        <v>20</v>
      </c>
      <c r="G587" s="3">
        <v>8</v>
      </c>
      <c r="H587" s="3">
        <v>3</v>
      </c>
      <c r="I587" s="3">
        <v>0</v>
      </c>
      <c r="J587" s="3">
        <f>VLOOKUP(B587,'Vta + Mov 80'!$A$3:$B$703,2,FALSE)</f>
        <v>22</v>
      </c>
      <c r="K587" s="3">
        <v>19</v>
      </c>
      <c r="L587" s="3">
        <f>VLOOKUP(B587,'Vta + Mov 80'!$A$3:$D$703,4,FALSE)</f>
        <v>6</v>
      </c>
      <c r="M587" s="7">
        <f>+AVERAGE(F587:K587)</f>
        <v>12</v>
      </c>
      <c r="N587" s="62">
        <f>+COUNTIF(F587:K587,"&gt;0")</f>
        <v>5</v>
      </c>
      <c r="O587" s="62" t="str">
        <f>+IF(N587&gt;=6,"A",IF(N587&gt;=5,"B",IF(N587&gt;=4,"C","F")))</f>
        <v>B</v>
      </c>
      <c r="P587" s="7">
        <v>26</v>
      </c>
      <c r="Q587" s="2">
        <v>0</v>
      </c>
      <c r="R587" s="2">
        <v>0</v>
      </c>
      <c r="S587" s="2">
        <v>0</v>
      </c>
      <c r="T587" s="2">
        <f>+IF(S587&gt;R587,S587,R587)</f>
        <v>0</v>
      </c>
      <c r="U587" s="2" t="e">
        <f>+((P587-T587)/#REF!)*30</f>
        <v>#REF!</v>
      </c>
      <c r="V587" s="2" t="e">
        <f>+((P587-T587+Q587)/#REF!)*30</f>
        <v>#REF!</v>
      </c>
      <c r="W587" s="2">
        <v>0</v>
      </c>
      <c r="X587" s="9"/>
      <c r="Y587" s="11">
        <f>+((P587-T587+Q587+X587)/M587)*30</f>
        <v>65</v>
      </c>
      <c r="Z587" s="5">
        <v>1</v>
      </c>
      <c r="AA587" s="46" t="s">
        <v>784</v>
      </c>
      <c r="AB587" s="74">
        <f>VLOOKUP(B587,[2]Hoja1!$A$2:$C$9041,3,FALSE)</f>
        <v>637.1</v>
      </c>
      <c r="AC587" s="76">
        <f>VLOOKUP(B587,'[3]listado de producto'!$A$7:$F$7046,6,FALSE)</f>
        <v>21</v>
      </c>
      <c r="AG587" s="58">
        <v>1186.6300000000001</v>
      </c>
      <c r="AH587" s="48">
        <f>+P587*AG587</f>
        <v>30852.380000000005</v>
      </c>
      <c r="AI587" s="48" t="e">
        <f>+AG587*#REF!</f>
        <v>#REF!</v>
      </c>
      <c r="AK587" s="44" t="e">
        <f>+IF(OR(#REF!="A",#REF!="B",#REF!="C",O587="A",O587="B",O587="C"),_xlfn.CEILING.PRECISE(#REF!*0.5,Z587),"0")</f>
        <v>#REF!</v>
      </c>
      <c r="AL587" t="e">
        <f>+AK587*AG587</f>
        <v>#REF!</v>
      </c>
      <c r="AM587" s="51" t="e">
        <f>+IF(OR(#REF!="A",#REF!="B",#REF!="C",O587="A",O587="B",O587="C"),_xlfn.CEILING.PRECISE(#REF!*0.7,Z587),"0")</f>
        <v>#REF!</v>
      </c>
      <c r="AN587" s="48" t="e">
        <f>+AM587*AG587</f>
        <v>#REF!</v>
      </c>
      <c r="AO587" s="44" t="e">
        <f>+IF(OR(#REF!="A",#REF!="B",#REF!="C",O587="A",O587="B",O587="C"),_xlfn.CEILING.PRECISE(#REF!*1,Z587),"0")</f>
        <v>#REF!</v>
      </c>
      <c r="AP587" s="48" t="e">
        <f>+AO587*$AG587</f>
        <v>#REF!</v>
      </c>
      <c r="AQ587" s="48" t="e">
        <f>+IF(OR(#REF!="A",#REF!="B",#REF!="C",O587="A",O587="B",O587="C"),_xlfn.CEILING.PRECISE(#REF!*1.33,Z587),"0")</f>
        <v>#REF!</v>
      </c>
      <c r="AR587" s="48" t="e">
        <f>+AQ587*$AG587</f>
        <v>#REF!</v>
      </c>
      <c r="AS587" s="48" t="e">
        <f>+#REF!*AG587</f>
        <v>#REF!</v>
      </c>
      <c r="AU587" s="52" t="e">
        <f>+AT587*#REF!</f>
        <v>#REF!</v>
      </c>
      <c r="AV587" s="52">
        <f>+AT587*M587</f>
        <v>0</v>
      </c>
      <c r="AW587" t="b">
        <f>+P587&gt;=T587</f>
        <v>1</v>
      </c>
    </row>
    <row r="588" spans="1:52" ht="12.75" customHeight="1" x14ac:dyDescent="0.2">
      <c r="A588" s="53" t="s">
        <v>670</v>
      </c>
      <c r="B588" s="79">
        <v>9005</v>
      </c>
      <c r="C588" s="1"/>
      <c r="D588" s="32" t="s">
        <v>360</v>
      </c>
      <c r="E588" s="47" t="str">
        <f>VLOOKUP(B588,[1]Análisis!$B$3:$F$2141,5,FALSE)</f>
        <v>Key</v>
      </c>
      <c r="F588" s="3">
        <v>40</v>
      </c>
      <c r="G588" s="3">
        <v>24</v>
      </c>
      <c r="H588" s="3">
        <v>142</v>
      </c>
      <c r="I588" s="3">
        <v>11</v>
      </c>
      <c r="J588" s="3">
        <f>VLOOKUP(B588,'Vta + Mov 80'!$A$3:$B$703,2,FALSE)</f>
        <v>38</v>
      </c>
      <c r="K588" s="3">
        <v>19</v>
      </c>
      <c r="L588" s="3">
        <f>VLOOKUP(B588,'Vta + Mov 80'!$A$3:$D$703,4,FALSE)</f>
        <v>0</v>
      </c>
      <c r="M588" s="7">
        <f>+AVERAGE(F588:K588)</f>
        <v>45.666666666666664</v>
      </c>
      <c r="N588" s="62">
        <f>+COUNTIF(F588:K588,"&gt;0")</f>
        <v>6</v>
      </c>
      <c r="O588" s="62" t="str">
        <f>+IF(N588&gt;=6,"A",IF(N588&gt;=5,"B",IF(N588&gt;=4,"C","F")))</f>
        <v>A</v>
      </c>
      <c r="P588" s="7">
        <v>49</v>
      </c>
      <c r="Q588" s="2">
        <v>0</v>
      </c>
      <c r="R588" s="2">
        <v>0</v>
      </c>
      <c r="S588" s="2">
        <v>0</v>
      </c>
      <c r="T588" s="2">
        <f>+IF(S588&gt;R588,S588,R588)</f>
        <v>0</v>
      </c>
      <c r="U588" s="2" t="e">
        <f>+((P588-T588)/#REF!)*30</f>
        <v>#REF!</v>
      </c>
      <c r="V588" s="2" t="e">
        <f>+((P588-T588+Q588)/#REF!)*30</f>
        <v>#REF!</v>
      </c>
      <c r="W588" s="2">
        <v>0</v>
      </c>
      <c r="X588" s="9"/>
      <c r="Y588" s="11">
        <f>+((P588-T588+Q588+X588)/M588)*30</f>
        <v>32.189781021897815</v>
      </c>
      <c r="Z588" s="5">
        <v>12</v>
      </c>
      <c r="AA588" s="46"/>
      <c r="AB588" s="74">
        <f>VLOOKUP(B588,[2]Hoja1!$A$2:$C$9041,3,FALSE)</f>
        <v>20.47</v>
      </c>
      <c r="AC588" s="76">
        <f>VLOOKUP(B588,'[3]listado de producto'!$A$7:$F$7046,6,FALSE)</f>
        <v>8</v>
      </c>
      <c r="AG588" s="58">
        <v>46.490001678466797</v>
      </c>
      <c r="AH588" s="48">
        <f>+P588*AG588</f>
        <v>2278.010082244873</v>
      </c>
      <c r="AI588" s="48" t="e">
        <f>+AG588*#REF!</f>
        <v>#REF!</v>
      </c>
      <c r="AK588" s="44" t="e">
        <f>+IF(OR(#REF!="A",#REF!="B",#REF!="C",O588="A",O588="B",O588="C"),_xlfn.CEILING.PRECISE(#REF!*0.5,Z588),"0")</f>
        <v>#REF!</v>
      </c>
      <c r="AL588" t="e">
        <f>+AK588*AG588</f>
        <v>#REF!</v>
      </c>
      <c r="AM588" s="51" t="e">
        <f>+IF(OR(#REF!="A",#REF!="B",#REF!="C",O588="A",O588="B",O588="C"),_xlfn.CEILING.PRECISE(#REF!*0.7,Z588),"0")</f>
        <v>#REF!</v>
      </c>
      <c r="AN588" s="48" t="e">
        <f>+AM588*AG588</f>
        <v>#REF!</v>
      </c>
      <c r="AO588" s="44" t="e">
        <f>+IF(OR(#REF!="A",#REF!="B",#REF!="C",O588="A",O588="B",O588="C"),_xlfn.CEILING.PRECISE(#REF!*1,Z588),"0")</f>
        <v>#REF!</v>
      </c>
      <c r="AP588" s="48" t="e">
        <f>+AO588*$AG588</f>
        <v>#REF!</v>
      </c>
      <c r="AQ588" s="48" t="e">
        <f>+IF(OR(#REF!="A",#REF!="B",#REF!="C",O588="A",O588="B",O588="C"),_xlfn.CEILING.PRECISE(#REF!*1.33,Z588),"0")</f>
        <v>#REF!</v>
      </c>
      <c r="AR588" s="48" t="e">
        <f>+AQ588*$AG588</f>
        <v>#REF!</v>
      </c>
      <c r="AS588" s="48" t="e">
        <f>+#REF!*AG588</f>
        <v>#REF!</v>
      </c>
      <c r="AU588" s="52" t="e">
        <f>+AT588*#REF!</f>
        <v>#REF!</v>
      </c>
      <c r="AV588" s="52">
        <f>+AT588*M588</f>
        <v>0</v>
      </c>
      <c r="AW588" t="b">
        <f>+P588&gt;=T588</f>
        <v>1</v>
      </c>
    </row>
    <row r="589" spans="1:52" ht="12.75" customHeight="1" x14ac:dyDescent="0.2">
      <c r="A589" s="53" t="s">
        <v>681</v>
      </c>
      <c r="B589" s="79">
        <v>2494</v>
      </c>
      <c r="C589" s="1"/>
      <c r="D589" s="32" t="s">
        <v>176</v>
      </c>
      <c r="E589" s="47" t="str">
        <f>VLOOKUP(B589,[1]Análisis!$B$3:$F$2141,5,FALSE)</f>
        <v>Key</v>
      </c>
      <c r="F589" s="3">
        <v>35</v>
      </c>
      <c r="G589" s="3">
        <v>12</v>
      </c>
      <c r="H589" s="3">
        <v>61</v>
      </c>
      <c r="I589" s="3">
        <v>26</v>
      </c>
      <c r="J589" s="3">
        <f>VLOOKUP(B589,'Vta + Mov 80'!$A$3:$B$703,2,FALSE)</f>
        <v>86</v>
      </c>
      <c r="K589" s="3">
        <v>50</v>
      </c>
      <c r="L589" s="3">
        <f>VLOOKUP(B589,'Vta + Mov 80'!$A$3:$D$703,4,FALSE)</f>
        <v>33</v>
      </c>
      <c r="M589" s="7">
        <f>+AVERAGE(F589:K589)</f>
        <v>45</v>
      </c>
      <c r="N589" s="62">
        <f>+COUNTIF(F589:K589,"&gt;0")</f>
        <v>6</v>
      </c>
      <c r="O589" s="62" t="str">
        <f>+IF(N589&gt;=6,"A",IF(N589&gt;=5,"B",IF(N589&gt;=4,"C","F")))</f>
        <v>A</v>
      </c>
      <c r="P589" s="7">
        <v>49</v>
      </c>
      <c r="Q589" s="2">
        <v>3</v>
      </c>
      <c r="R589" s="2">
        <v>3</v>
      </c>
      <c r="S589" s="2">
        <v>3</v>
      </c>
      <c r="T589" s="2">
        <f>+IF(S589&gt;R589,S589,R589)</f>
        <v>3</v>
      </c>
      <c r="U589" s="2" t="e">
        <f>+((P589-T589)/#REF!)*30</f>
        <v>#REF!</v>
      </c>
      <c r="V589" s="2" t="e">
        <f>+((P589-T589+Q589)/#REF!)*30</f>
        <v>#REF!</v>
      </c>
      <c r="W589" s="2">
        <v>0</v>
      </c>
      <c r="X589" s="9"/>
      <c r="Y589" s="11">
        <f>+((P589-T589+Q589+X589)/M589)*30</f>
        <v>32.666666666666664</v>
      </c>
      <c r="Z589" s="5">
        <v>1</v>
      </c>
      <c r="AA589" s="46"/>
      <c r="AB589" s="74">
        <f>VLOOKUP(B589,[2]Hoja1!$A$2:$C$9041,3,FALSE)</f>
        <v>321.58</v>
      </c>
      <c r="AC589" s="76">
        <f>VLOOKUP(B589,'[3]listado de producto'!$A$7:$F$7046,6,FALSE)</f>
        <v>8</v>
      </c>
      <c r="AG589" s="58">
        <v>146.82</v>
      </c>
      <c r="AH589" s="48">
        <f>+P589*AG589</f>
        <v>7194.1799999999994</v>
      </c>
      <c r="AI589" s="48" t="e">
        <f>+AG589*#REF!</f>
        <v>#REF!</v>
      </c>
      <c r="AK589" s="44" t="e">
        <f>+IF(OR(#REF!="A",#REF!="B",#REF!="C",O589="A",O589="B",O589="C"),_xlfn.CEILING.PRECISE(#REF!*0.5,Z589),"0")</f>
        <v>#REF!</v>
      </c>
      <c r="AL589" t="e">
        <f>+AK589*AG589</f>
        <v>#REF!</v>
      </c>
      <c r="AM589" s="51" t="e">
        <f>+IF(OR(#REF!="A",#REF!="B",#REF!="C",O589="A",O589="B",O589="C"),_xlfn.CEILING.PRECISE(#REF!*0.7,Z589),"0")</f>
        <v>#REF!</v>
      </c>
      <c r="AN589" s="48" t="e">
        <f>+AM589*AG589</f>
        <v>#REF!</v>
      </c>
      <c r="AO589" s="44" t="e">
        <f>+IF(OR(#REF!="A",#REF!="B",#REF!="C",O589="A",O589="B",O589="C"),_xlfn.CEILING.PRECISE(#REF!*1,Z589),"0")</f>
        <v>#REF!</v>
      </c>
      <c r="AP589" s="48" t="e">
        <f>+AO589*$AG589</f>
        <v>#REF!</v>
      </c>
      <c r="AQ589" s="48" t="e">
        <f>+IF(OR(#REF!="A",#REF!="B",#REF!="C",O589="A",O589="B",O589="C"),_xlfn.CEILING.PRECISE(#REF!*1.33,Z589),"0")</f>
        <v>#REF!</v>
      </c>
      <c r="AR589" s="48" t="e">
        <f>+AQ589*$AG589</f>
        <v>#REF!</v>
      </c>
      <c r="AS589" s="48" t="e">
        <f>+#REF!*AG589</f>
        <v>#REF!</v>
      </c>
      <c r="AU589" s="52"/>
      <c r="AV589" s="52"/>
      <c r="AW589" t="b">
        <f>+P589&gt;=T589</f>
        <v>1</v>
      </c>
      <c r="AZ589" s="49">
        <f>VLOOKUP(B589,'[4]OrdenCompra (51)'!$A$2:$K$78,11,FALSE)</f>
        <v>3</v>
      </c>
    </row>
    <row r="590" spans="1:52" ht="12.75" customHeight="1" x14ac:dyDescent="0.2">
      <c r="A590" s="53" t="s">
        <v>673</v>
      </c>
      <c r="B590" s="79">
        <v>70011</v>
      </c>
      <c r="C590" s="1"/>
      <c r="D590" s="32" t="s">
        <v>381</v>
      </c>
      <c r="E590" s="47" t="str">
        <f>VLOOKUP(B590,[1]Análisis!$B$3:$F$2141,5,FALSE)</f>
        <v>Key</v>
      </c>
      <c r="F590" s="3">
        <v>33</v>
      </c>
      <c r="G590" s="3">
        <v>19</v>
      </c>
      <c r="H590" s="3">
        <v>21</v>
      </c>
      <c r="I590" s="3">
        <v>26</v>
      </c>
      <c r="J590" s="3">
        <f>VLOOKUP(B590,'Vta + Mov 80'!$A$3:$B$703,2,FALSE)</f>
        <v>31</v>
      </c>
      <c r="K590" s="3">
        <v>24</v>
      </c>
      <c r="L590" s="3">
        <f>VLOOKUP(B590,'Vta + Mov 80'!$A$3:$D$703,4,FALSE)</f>
        <v>22</v>
      </c>
      <c r="M590" s="7">
        <f>+AVERAGE(F590:K590)</f>
        <v>25.666666666666668</v>
      </c>
      <c r="N590" s="62">
        <f>+COUNTIF(F590:K590,"&gt;0")</f>
        <v>6</v>
      </c>
      <c r="O590" s="62" t="str">
        <f>+IF(N590&gt;=6,"A",IF(N590&gt;=5,"B",IF(N590&gt;=4,"C","F")))</f>
        <v>A</v>
      </c>
      <c r="P590" s="7">
        <v>19</v>
      </c>
      <c r="Q590" s="2">
        <v>9</v>
      </c>
      <c r="R590" s="2">
        <v>0</v>
      </c>
      <c r="S590" s="2">
        <v>0</v>
      </c>
      <c r="T590" s="2">
        <f>+IF(S590&gt;R590,S590,R590)</f>
        <v>0</v>
      </c>
      <c r="U590" s="2" t="e">
        <f>+((P590-T590)/#REF!)*30</f>
        <v>#REF!</v>
      </c>
      <c r="V590" s="2" t="e">
        <f>+((P590-T590+Q590)/#REF!)*30</f>
        <v>#REF!</v>
      </c>
      <c r="W590" s="2">
        <v>0</v>
      </c>
      <c r="X590" s="9"/>
      <c r="Y590" s="11">
        <f>+((P590-T590+Q590+X590)/M590)*30</f>
        <v>32.727272727272727</v>
      </c>
      <c r="Z590" s="5">
        <v>1</v>
      </c>
      <c r="AA590" s="46"/>
      <c r="AB590" s="74">
        <f>VLOOKUP(B590,[2]Hoja1!$A$2:$C$9041,3,FALSE)</f>
        <v>157.11000000000001</v>
      </c>
      <c r="AC590" s="76">
        <f>VLOOKUP(B590,'[3]listado de producto'!$A$7:$F$7046,6,FALSE)</f>
        <v>8</v>
      </c>
      <c r="AG590" s="58">
        <v>252.52</v>
      </c>
      <c r="AH590" s="48">
        <f>+P590*AG590</f>
        <v>4797.88</v>
      </c>
      <c r="AI590" s="48" t="e">
        <f>+AG590*#REF!</f>
        <v>#REF!</v>
      </c>
      <c r="AK590" s="44" t="e">
        <f>+IF(OR(#REF!="A",#REF!="B",#REF!="C",O590="A",O590="B",O590="C"),_xlfn.CEILING.PRECISE(#REF!*0.5,Z590),"0")</f>
        <v>#REF!</v>
      </c>
      <c r="AL590" t="e">
        <f>+AK590*AG590</f>
        <v>#REF!</v>
      </c>
      <c r="AM590" s="51" t="e">
        <f>+IF(OR(#REF!="A",#REF!="B",#REF!="C",O590="A",O590="B",O590="C"),_xlfn.CEILING.PRECISE(#REF!*0.7,Z590),"0")</f>
        <v>#REF!</v>
      </c>
      <c r="AN590" s="48" t="e">
        <f>+AM590*AG590</f>
        <v>#REF!</v>
      </c>
      <c r="AO590" s="44" t="e">
        <f>+IF(OR(#REF!="A",#REF!="B",#REF!="C",O590="A",O590="B",O590="C"),_xlfn.CEILING.PRECISE(#REF!*1,Z590),"0")</f>
        <v>#REF!</v>
      </c>
      <c r="AP590" s="48" t="e">
        <f>+AO590*$AG590</f>
        <v>#REF!</v>
      </c>
      <c r="AQ590" s="48" t="e">
        <f>+IF(OR(#REF!="A",#REF!="B",#REF!="C",O590="A",O590="B",O590="C"),_xlfn.CEILING.PRECISE(#REF!*1.33,Z590),"0")</f>
        <v>#REF!</v>
      </c>
      <c r="AR590" s="48" t="e">
        <f>+AQ590*$AG590</f>
        <v>#REF!</v>
      </c>
      <c r="AS590" s="48" t="e">
        <f>+#REF!*AG590</f>
        <v>#REF!</v>
      </c>
      <c r="AU590" s="52" t="e">
        <f>+AT590*#REF!</f>
        <v>#REF!</v>
      </c>
      <c r="AV590" s="52">
        <f>+AT590*M590</f>
        <v>0</v>
      </c>
      <c r="AW590" t="b">
        <f>+P590&gt;=T590</f>
        <v>1</v>
      </c>
    </row>
    <row r="591" spans="1:52" ht="12.75" customHeight="1" x14ac:dyDescent="0.2">
      <c r="B591" s="79">
        <v>70017</v>
      </c>
      <c r="C591" s="1"/>
      <c r="D591" s="32" t="s">
        <v>382</v>
      </c>
      <c r="E591" s="47" t="str">
        <f>VLOOKUP(B591,[1]Análisis!$B$3:$F$2141,5,FALSE)</f>
        <v>Key</v>
      </c>
      <c r="F591" s="3">
        <v>67</v>
      </c>
      <c r="G591" s="3">
        <v>15</v>
      </c>
      <c r="H591" s="3">
        <v>54</v>
      </c>
      <c r="I591" s="3">
        <v>44</v>
      </c>
      <c r="J591" s="3">
        <f>VLOOKUP(B591,'Vta + Mov 80'!$A$3:$B$703,2,FALSE)</f>
        <v>48</v>
      </c>
      <c r="K591" s="3">
        <v>62</v>
      </c>
      <c r="L591" s="3">
        <f>VLOOKUP(B591,'Vta + Mov 80'!$A$3:$D$703,4,FALSE)</f>
        <v>5</v>
      </c>
      <c r="M591" s="7">
        <f>+AVERAGE(F591:K591)</f>
        <v>48.333333333333336</v>
      </c>
      <c r="N591" s="62">
        <f>+COUNTIF(F591:K591,"&gt;0")</f>
        <v>6</v>
      </c>
      <c r="O591" s="62" t="str">
        <f>+IF(N591&gt;=6,"A",IF(N591&gt;=5,"B",IF(N591&gt;=4,"C","F")))</f>
        <v>A</v>
      </c>
      <c r="P591" s="7">
        <v>53</v>
      </c>
      <c r="Q591" s="2">
        <v>0</v>
      </c>
      <c r="R591" s="2">
        <v>0</v>
      </c>
      <c r="S591" s="2">
        <v>0</v>
      </c>
      <c r="T591" s="2">
        <f>+IF(S591&gt;R591,S591,R591)</f>
        <v>0</v>
      </c>
      <c r="U591" s="2" t="e">
        <f>+((P591-T591)/#REF!)*30</f>
        <v>#REF!</v>
      </c>
      <c r="V591" s="2" t="e">
        <f>+((P591-T591+Q591)/#REF!)*30</f>
        <v>#REF!</v>
      </c>
      <c r="W591" s="2">
        <v>0</v>
      </c>
      <c r="X591" s="9"/>
      <c r="Y591" s="11">
        <f>+((P591-T591+Q591+X591)/M591)*30</f>
        <v>32.896551724137929</v>
      </c>
      <c r="Z591" s="5">
        <v>4</v>
      </c>
      <c r="AA591" s="46"/>
      <c r="AB591" s="74">
        <f>VLOOKUP(B591,[2]Hoja1!$A$2:$C$9041,3,FALSE)</f>
        <v>44.52</v>
      </c>
      <c r="AC591" s="76">
        <f>VLOOKUP(B591,'[3]listado de producto'!$A$7:$F$7046,6,FALSE)</f>
        <v>8</v>
      </c>
      <c r="AG591" s="58">
        <v>341.26</v>
      </c>
      <c r="AH591" s="48">
        <f>+P591*AG591</f>
        <v>18086.78</v>
      </c>
      <c r="AI591" s="48" t="e">
        <f>+AG591*#REF!</f>
        <v>#REF!</v>
      </c>
      <c r="AK591" s="44" t="e">
        <f>+IF(OR(#REF!="A",#REF!="B",#REF!="C",O591="A",O591="B",O591="C"),_xlfn.CEILING.PRECISE(#REF!*0.5,Z591),"0")</f>
        <v>#REF!</v>
      </c>
      <c r="AL591" t="e">
        <f>+AK591*AG591</f>
        <v>#REF!</v>
      </c>
      <c r="AM591" s="51" t="e">
        <f>+IF(OR(#REF!="A",#REF!="B",#REF!="C",O591="A",O591="B",O591="C"),_xlfn.CEILING.PRECISE(#REF!*0.7,Z591),"0")</f>
        <v>#REF!</v>
      </c>
      <c r="AN591" s="48" t="e">
        <f>+AM591*AG591</f>
        <v>#REF!</v>
      </c>
      <c r="AO591" s="44" t="e">
        <f>+IF(OR(#REF!="A",#REF!="B",#REF!="C",O591="A",O591="B",O591="C"),_xlfn.CEILING.PRECISE(#REF!*1,Z591),"0")</f>
        <v>#REF!</v>
      </c>
      <c r="AP591" s="48" t="e">
        <f>+AO591*$AG591</f>
        <v>#REF!</v>
      </c>
      <c r="AQ591" s="48" t="e">
        <f>+IF(OR(#REF!="A",#REF!="B",#REF!="C",O591="A",O591="B",O591="C"),_xlfn.CEILING.PRECISE(#REF!*1.33,Z591),"0")</f>
        <v>#REF!</v>
      </c>
      <c r="AR591" s="48" t="e">
        <f>+AQ591*$AG591</f>
        <v>#REF!</v>
      </c>
      <c r="AS591" s="48" t="e">
        <f>+#REF!*AG591</f>
        <v>#REF!</v>
      </c>
      <c r="AT591" s="58">
        <v>22.5</v>
      </c>
      <c r="AU591" s="52" t="e">
        <f>+AT591*#REF!</f>
        <v>#REF!</v>
      </c>
      <c r="AV591" s="52">
        <f>+AT591*M591</f>
        <v>1087.5</v>
      </c>
      <c r="AW591" t="b">
        <f>+P591&gt;=T591</f>
        <v>1</v>
      </c>
    </row>
    <row r="592" spans="1:52" ht="12.75" customHeight="1" x14ac:dyDescent="0.2">
      <c r="B592" s="79">
        <v>5229</v>
      </c>
      <c r="C592" s="1">
        <f>VLOOKUP(B592,[1]Análisis!$B$3:$C$2141,2,FALSE)</f>
        <v>94345</v>
      </c>
      <c r="D592" s="32" t="s">
        <v>257</v>
      </c>
      <c r="E592" s="47" t="str">
        <f>VLOOKUP(B592,[1]Análisis!$B$3:$F$2141,5,FALSE)</f>
        <v>KC</v>
      </c>
      <c r="F592" s="3">
        <v>0</v>
      </c>
      <c r="G592" s="3">
        <v>0</v>
      </c>
      <c r="H592" s="3">
        <v>0</v>
      </c>
      <c r="I592" s="3">
        <v>0</v>
      </c>
      <c r="J592" s="3">
        <f>VLOOKUP(B592,'Vta + Mov 80'!$A$3:$B$703,2,FALSE)</f>
        <v>0</v>
      </c>
      <c r="K592" s="3">
        <v>0</v>
      </c>
      <c r="L592" s="3">
        <f>VLOOKUP(B592,'Vta + Mov 80'!$A$3:$D$703,4,FALSE)</f>
        <v>0</v>
      </c>
      <c r="M592" s="7">
        <f>+AVERAGE(F592:K592)</f>
        <v>0</v>
      </c>
      <c r="N592" s="62">
        <f>+COUNTIF(F592:K592,"&gt;0")</f>
        <v>0</v>
      </c>
      <c r="O592" s="62" t="str">
        <f>+IF(N592&gt;=6,"A",IF(N592&gt;=5,"B",IF(N592&gt;=4,"C","F")))</f>
        <v>F</v>
      </c>
      <c r="P592" s="7">
        <v>4</v>
      </c>
      <c r="Q592" s="2">
        <v>1</v>
      </c>
      <c r="R592" s="2">
        <v>0</v>
      </c>
      <c r="S592" s="2">
        <v>0</v>
      </c>
      <c r="T592" s="2">
        <f>+IF(S592&gt;R592,S592,R592)</f>
        <v>0</v>
      </c>
      <c r="U592" s="2" t="e">
        <f>+((P592-T592)/#REF!)*30</f>
        <v>#REF!</v>
      </c>
      <c r="V592" s="2" t="e">
        <f>+((P592-T592+Q592)/#REF!)*30</f>
        <v>#REF!</v>
      </c>
      <c r="W592" s="2">
        <v>0</v>
      </c>
      <c r="X592" s="9"/>
      <c r="Y592" s="11" t="e">
        <f>+((P592-T592+Q592+X592)/M592)*30</f>
        <v>#DIV/0!</v>
      </c>
      <c r="Z592" s="5">
        <v>1</v>
      </c>
      <c r="AA592" s="46"/>
      <c r="AB592" s="74">
        <f>VLOOKUP(B592,[2]Hoja1!$A$2:$C$9041,3,FALSE)</f>
        <v>261.16000000000003</v>
      </c>
      <c r="AC592" s="76">
        <f>VLOOKUP(B592,'[3]listado de producto'!$A$7:$F$7046,6,FALSE)</f>
        <v>35</v>
      </c>
      <c r="AG592" s="58">
        <v>13</v>
      </c>
      <c r="AH592" s="48">
        <f>+P592*AG592</f>
        <v>52</v>
      </c>
      <c r="AI592" s="48" t="e">
        <f>+AG592*#REF!</f>
        <v>#REF!</v>
      </c>
      <c r="AK592" s="44" t="e">
        <f>+IF(OR(#REF!="A",#REF!="B",#REF!="C",O592="A",O592="B",O592="C"),_xlfn.CEILING.PRECISE(#REF!*0.5,Z592),"0")</f>
        <v>#REF!</v>
      </c>
      <c r="AL592" t="e">
        <f>+AK592*AG592</f>
        <v>#REF!</v>
      </c>
      <c r="AM592" s="51" t="e">
        <f>+IF(OR(#REF!="A",#REF!="B",#REF!="C",O592="A",O592="B",O592="C"),_xlfn.CEILING.PRECISE(#REF!*0.7,Z592),"0")</f>
        <v>#REF!</v>
      </c>
      <c r="AN592" s="48" t="e">
        <f>+AM592*AG592</f>
        <v>#REF!</v>
      </c>
      <c r="AO592" s="44" t="e">
        <f>+IF(OR(#REF!="A",#REF!="B",#REF!="C",O592="A",O592="B",O592="C"),_xlfn.CEILING.PRECISE(#REF!*1,Z592),"0")</f>
        <v>#REF!</v>
      </c>
      <c r="AP592" s="48" t="e">
        <f>+AO592*$AG592</f>
        <v>#REF!</v>
      </c>
      <c r="AQ592" s="48" t="e">
        <f>+IF(OR(#REF!="A",#REF!="B",#REF!="C",O592="A",O592="B",O592="C"),_xlfn.CEILING.PRECISE(#REF!*1.33,Z592),"0")</f>
        <v>#REF!</v>
      </c>
      <c r="AR592" s="48" t="e">
        <f>+AQ592*$AG592</f>
        <v>#REF!</v>
      </c>
      <c r="AS592" s="48" t="e">
        <f>+#REF!*AG592</f>
        <v>#REF!</v>
      </c>
      <c r="AU592" s="52"/>
      <c r="AV592" s="52"/>
      <c r="AW592" t="b">
        <f>+P592&gt;=T592</f>
        <v>1</v>
      </c>
    </row>
    <row r="593" spans="1:52" ht="12.75" customHeight="1" x14ac:dyDescent="0.2">
      <c r="A593" s="53" t="s">
        <v>670</v>
      </c>
      <c r="B593" s="79">
        <v>70239</v>
      </c>
      <c r="C593" s="1"/>
      <c r="D593" s="32" t="s">
        <v>405</v>
      </c>
      <c r="E593" s="47" t="str">
        <f>VLOOKUP(B593,[1]Análisis!$B$3:$F$2141,5,FALSE)</f>
        <v>Key</v>
      </c>
      <c r="F593" s="3">
        <v>90</v>
      </c>
      <c r="G593" s="3">
        <v>102</v>
      </c>
      <c r="H593" s="3">
        <v>45</v>
      </c>
      <c r="I593" s="3">
        <v>58</v>
      </c>
      <c r="J593" s="3">
        <f>VLOOKUP(B593,'Vta + Mov 80'!$A$3:$B$703,2,FALSE)</f>
        <v>75</v>
      </c>
      <c r="K593" s="3">
        <v>86</v>
      </c>
      <c r="L593" s="3">
        <f>VLOOKUP(B593,'Vta + Mov 80'!$A$3:$D$703,4,FALSE)</f>
        <v>0</v>
      </c>
      <c r="M593" s="7">
        <f>+AVERAGE(F593:K593)</f>
        <v>76</v>
      </c>
      <c r="N593" s="62">
        <f>+COUNTIF(F593:K593,"&gt;0")</f>
        <v>6</v>
      </c>
      <c r="O593" s="62" t="str">
        <f>+IF(N593&gt;=6,"A",IF(N593&gt;=5,"B",IF(N593&gt;=4,"C","F")))</f>
        <v>A</v>
      </c>
      <c r="P593" s="7">
        <v>79</v>
      </c>
      <c r="Q593" s="2">
        <v>5</v>
      </c>
      <c r="R593" s="2">
        <v>0</v>
      </c>
      <c r="S593" s="2">
        <v>0</v>
      </c>
      <c r="T593" s="2">
        <f>+IF(S593&gt;R593,S593,R593)</f>
        <v>0</v>
      </c>
      <c r="U593" s="2" t="e">
        <f>+((P593-T593)/#REF!)*30</f>
        <v>#REF!</v>
      </c>
      <c r="V593" s="2" t="e">
        <f>+((P593-T593+Q593)/#REF!)*30</f>
        <v>#REF!</v>
      </c>
      <c r="W593" s="2">
        <v>0</v>
      </c>
      <c r="X593" s="9"/>
      <c r="Y593" s="11">
        <f>+((P593-T593+Q593+X593)/M593)*30</f>
        <v>33.15789473684211</v>
      </c>
      <c r="Z593" s="5">
        <v>1</v>
      </c>
      <c r="AA593" s="46"/>
      <c r="AB593" s="74">
        <f>VLOOKUP(B593,[2]Hoja1!$A$2:$C$9041,3,FALSE)</f>
        <v>187.12</v>
      </c>
      <c r="AC593" s="76">
        <f>VLOOKUP(B593,'[3]listado de producto'!$A$7:$F$7046,6,FALSE)</f>
        <v>8</v>
      </c>
      <c r="AG593" s="58">
        <v>68.19</v>
      </c>
      <c r="AH593" s="48">
        <f>+P593*AG593</f>
        <v>5387.01</v>
      </c>
      <c r="AI593" s="48" t="e">
        <f>+AG593*#REF!</f>
        <v>#REF!</v>
      </c>
      <c r="AK593" s="44" t="e">
        <f>+IF(OR(#REF!="A",#REF!="B",#REF!="C",O593="A",O593="B",O593="C"),_xlfn.CEILING.PRECISE(#REF!*0.5,Z593),"0")</f>
        <v>#REF!</v>
      </c>
      <c r="AL593" t="e">
        <f>+AK593*AG593</f>
        <v>#REF!</v>
      </c>
      <c r="AM593" s="51" t="e">
        <f>+IF(OR(#REF!="A",#REF!="B",#REF!="C",O593="A",O593="B",O593="C"),_xlfn.CEILING.PRECISE(#REF!*0.7,Z593),"0")</f>
        <v>#REF!</v>
      </c>
      <c r="AN593" s="48" t="e">
        <f>+AM593*AG593</f>
        <v>#REF!</v>
      </c>
      <c r="AO593" s="44" t="e">
        <f>+IF(OR(#REF!="A",#REF!="B",#REF!="C",O593="A",O593="B",O593="C"),_xlfn.CEILING.PRECISE(#REF!*1,Z593),"0")</f>
        <v>#REF!</v>
      </c>
      <c r="AP593" s="48" t="e">
        <f>+AO593*$AG593</f>
        <v>#REF!</v>
      </c>
      <c r="AQ593" s="48" t="e">
        <f>+IF(OR(#REF!="A",#REF!="B",#REF!="C",O593="A",O593="B",O593="C"),_xlfn.CEILING.PRECISE(#REF!*1.33,Z593),"0")</f>
        <v>#REF!</v>
      </c>
      <c r="AR593" s="48" t="e">
        <f>+AQ593*$AG593</f>
        <v>#REF!</v>
      </c>
      <c r="AS593" s="48" t="e">
        <f>+#REF!*AG593</f>
        <v>#REF!</v>
      </c>
      <c r="AU593" s="52" t="e">
        <f>+AT593*#REF!</f>
        <v>#REF!</v>
      </c>
      <c r="AV593" s="52">
        <f>+AT593*M593</f>
        <v>0</v>
      </c>
      <c r="AW593" t="b">
        <f>+P593&gt;=T593</f>
        <v>1</v>
      </c>
    </row>
    <row r="594" spans="1:52" ht="12.75" customHeight="1" x14ac:dyDescent="0.2">
      <c r="B594" s="79">
        <v>2433</v>
      </c>
      <c r="C594" s="1"/>
      <c r="D594" s="32" t="s">
        <v>173</v>
      </c>
      <c r="E594" s="47" t="str">
        <f>VLOOKUP(B594,[1]Análisis!$B$3:$F$2141,5,FALSE)</f>
        <v>Key</v>
      </c>
      <c r="F594" s="3">
        <v>2</v>
      </c>
      <c r="G594" s="3">
        <v>4</v>
      </c>
      <c r="H594" s="3">
        <v>8</v>
      </c>
      <c r="I594" s="3">
        <v>8</v>
      </c>
      <c r="J594" s="3">
        <f>VLOOKUP(B594,'Vta + Mov 80'!$A$3:$B$703,2,FALSE)</f>
        <v>16</v>
      </c>
      <c r="K594" s="3">
        <v>5</v>
      </c>
      <c r="L594" s="3">
        <f>VLOOKUP(B594,'Vta + Mov 80'!$A$3:$D$703,4,FALSE)</f>
        <v>0</v>
      </c>
      <c r="M594" s="7">
        <f>+AVERAGE(F594:K594)</f>
        <v>7.166666666666667</v>
      </c>
      <c r="N594" s="62">
        <f>+COUNTIF(F594:K594,"&gt;0")</f>
        <v>6</v>
      </c>
      <c r="O594" s="62" t="str">
        <f>+IF(N594&gt;=6,"A",IF(N594&gt;=5,"B",IF(N594&gt;=4,"C","F")))</f>
        <v>A</v>
      </c>
      <c r="P594" s="7">
        <v>8</v>
      </c>
      <c r="Q594" s="2">
        <v>0</v>
      </c>
      <c r="R594" s="2">
        <v>0</v>
      </c>
      <c r="S594" s="2">
        <v>0</v>
      </c>
      <c r="T594" s="2">
        <f>+IF(S594&gt;R594,S594,R594)</f>
        <v>0</v>
      </c>
      <c r="U594" s="2" t="e">
        <f>+((P594-T594)/#REF!)*30</f>
        <v>#REF!</v>
      </c>
      <c r="V594" s="2" t="e">
        <f>+((P594-T594+Q594)/#REF!)*30</f>
        <v>#REF!</v>
      </c>
      <c r="W594" s="2">
        <v>0</v>
      </c>
      <c r="X594" s="14"/>
      <c r="Y594" s="11">
        <f>+((P594-T594+Q594+X594)/M594)*30</f>
        <v>33.488372093023258</v>
      </c>
      <c r="Z594" s="5">
        <v>4</v>
      </c>
      <c r="AA594" s="83"/>
      <c r="AB594" s="74">
        <f>VLOOKUP(B594,[2]Hoja1!$A$2:$C$9041,3,FALSE)</f>
        <v>55.17</v>
      </c>
      <c r="AC594" s="76">
        <f>VLOOKUP(B594,'[3]listado de producto'!$A$7:$F$7046,6,FALSE)</f>
        <v>8</v>
      </c>
      <c r="AG594" s="58">
        <v>3804.44</v>
      </c>
      <c r="AH594" s="48">
        <f>+P594*AG594</f>
        <v>30435.52</v>
      </c>
      <c r="AI594" s="48" t="e">
        <f>+AG594*#REF!</f>
        <v>#REF!</v>
      </c>
      <c r="AK594" s="44" t="e">
        <f>+IF(OR(#REF!="A",#REF!="B",#REF!="C",O594="A",O594="B",O594="C"),_xlfn.CEILING.PRECISE(#REF!*0.5,Z594),"0")</f>
        <v>#REF!</v>
      </c>
      <c r="AL594" t="e">
        <f>+AK594*AG594</f>
        <v>#REF!</v>
      </c>
      <c r="AM594" s="51" t="e">
        <f>+IF(OR(#REF!="A",#REF!="B",#REF!="C",O594="A",O594="B",O594="C"),_xlfn.CEILING.PRECISE(#REF!*0.7,Z594),"0")</f>
        <v>#REF!</v>
      </c>
      <c r="AN594" s="48" t="e">
        <f>+AM594*AG594</f>
        <v>#REF!</v>
      </c>
      <c r="AO594" s="44" t="e">
        <f>+IF(OR(#REF!="A",#REF!="B",#REF!="C",O594="A",O594="B",O594="C"),_xlfn.CEILING.PRECISE(#REF!*1,Z594),"0")</f>
        <v>#REF!</v>
      </c>
      <c r="AP594" s="48" t="e">
        <f>+AO594*$AG594</f>
        <v>#REF!</v>
      </c>
      <c r="AQ594" s="48" t="e">
        <f>+IF(OR(#REF!="A",#REF!="B",#REF!="C",O594="A",O594="B",O594="C"),_xlfn.CEILING.PRECISE(#REF!*1.33,Z594),"0")</f>
        <v>#REF!</v>
      </c>
      <c r="AR594" s="48" t="e">
        <f>+AQ594*$AG594</f>
        <v>#REF!</v>
      </c>
      <c r="AS594" s="48" t="e">
        <f>+#REF!*AG594</f>
        <v>#REF!</v>
      </c>
      <c r="AU594" s="52"/>
      <c r="AV594" s="52"/>
    </row>
    <row r="595" spans="1:52" ht="12.75" customHeight="1" x14ac:dyDescent="0.2">
      <c r="B595" s="79">
        <v>8904</v>
      </c>
      <c r="C595" s="1">
        <f>VLOOKUP(B595,[1]Análisis!$B$3:$C$2141,2,FALSE)</f>
        <v>26610</v>
      </c>
      <c r="D595" s="32" t="s">
        <v>593</v>
      </c>
      <c r="E595" s="47" t="str">
        <f>VLOOKUP(B595,[1]Análisis!$B$3:$F$2141,5,FALSE)</f>
        <v>GP</v>
      </c>
      <c r="F595" s="3">
        <v>4</v>
      </c>
      <c r="G595" s="3">
        <v>7</v>
      </c>
      <c r="H595" s="3">
        <v>4</v>
      </c>
      <c r="I595" s="3">
        <v>4</v>
      </c>
      <c r="J595" s="3">
        <f>VLOOKUP(B595,'Vta + Mov 80'!$A$3:$B$703,2,FALSE)</f>
        <v>4</v>
      </c>
      <c r="K595" s="3">
        <v>3</v>
      </c>
      <c r="L595" s="3">
        <f>VLOOKUP(B595,'Vta + Mov 80'!$A$3:$D$703,4,FALSE)</f>
        <v>5</v>
      </c>
      <c r="M595" s="7">
        <f>+AVERAGE(F595:K595)</f>
        <v>4.333333333333333</v>
      </c>
      <c r="N595" s="62">
        <f>+COUNTIF(F595:K595,"&gt;0")</f>
        <v>6</v>
      </c>
      <c r="O595" s="62" t="str">
        <f>+IF(N595&gt;=6,"A",IF(N595&gt;=5,"B",IF(N595&gt;=4,"C","F")))</f>
        <v>A</v>
      </c>
      <c r="P595" s="7">
        <v>2</v>
      </c>
      <c r="Q595" s="2">
        <v>0</v>
      </c>
      <c r="R595" s="2">
        <v>0</v>
      </c>
      <c r="S595" s="2">
        <v>0</v>
      </c>
      <c r="T595" s="2">
        <f>+IF(S595&gt;R595,S595,R595)</f>
        <v>0</v>
      </c>
      <c r="U595" s="2" t="e">
        <f>+((P595-T595)/#REF!)*30</f>
        <v>#REF!</v>
      </c>
      <c r="V595" s="2" t="e">
        <f>+((P595-T595+Q595)/#REF!)*30</f>
        <v>#REF!</v>
      </c>
      <c r="W595" s="2">
        <v>0</v>
      </c>
      <c r="X595" s="9"/>
      <c r="Y595" s="11">
        <f>+((P595-T595+Q595+X595)/M595)*30</f>
        <v>13.846153846153847</v>
      </c>
      <c r="Z595" s="5">
        <v>1</v>
      </c>
      <c r="AA595" s="46"/>
      <c r="AB595" s="74">
        <f>VLOOKUP(B595,[2]Hoja1!$A$2:$C$9041,3,FALSE)</f>
        <v>370.7</v>
      </c>
      <c r="AC595" s="76">
        <f>VLOOKUP(B595,'[3]listado de producto'!$A$7:$F$7046,6,FALSE)</f>
        <v>14</v>
      </c>
      <c r="AG595" s="58">
        <v>81.37</v>
      </c>
      <c r="AH595" s="48">
        <f>+P595*AG595</f>
        <v>162.74</v>
      </c>
      <c r="AI595" s="48" t="e">
        <f>+AG595*#REF!</f>
        <v>#REF!</v>
      </c>
      <c r="AK595" s="44" t="e">
        <f>+IF(OR(#REF!="A",#REF!="B",#REF!="C",O595="A",O595="B",O595="C"),_xlfn.CEILING.PRECISE(#REF!*0.5,Z595),"0")</f>
        <v>#REF!</v>
      </c>
      <c r="AL595" t="e">
        <f>+AK595*AG595</f>
        <v>#REF!</v>
      </c>
      <c r="AM595" s="51" t="e">
        <f>+IF(OR(#REF!="A",#REF!="B",#REF!="C",O595="A",O595="B",O595="C"),_xlfn.CEILING.PRECISE(#REF!*0.7,Z595),"0")</f>
        <v>#REF!</v>
      </c>
      <c r="AN595" s="48" t="e">
        <f>+AM595*AG595</f>
        <v>#REF!</v>
      </c>
      <c r="AO595" s="44" t="e">
        <f>+IF(OR(#REF!="A",#REF!="B",#REF!="C",O595="A",O595="B",O595="C"),_xlfn.CEILING.PRECISE(#REF!*1,Z595),"0")</f>
        <v>#REF!</v>
      </c>
      <c r="AP595" s="48" t="e">
        <f>+AO595*$AG595</f>
        <v>#REF!</v>
      </c>
      <c r="AQ595" s="48" t="e">
        <f>+IF(OR(#REF!="A",#REF!="B",#REF!="C",O595="A",O595="B",O595="C"),_xlfn.CEILING.PRECISE(#REF!*1.33,Z595),"0")</f>
        <v>#REF!</v>
      </c>
      <c r="AR595" s="48" t="e">
        <f>+AQ595*$AG595</f>
        <v>#REF!</v>
      </c>
      <c r="AS595" s="48" t="e">
        <f>+#REF!*AG595</f>
        <v>#REF!</v>
      </c>
      <c r="AT595" s="58">
        <v>4.4000000000000004</v>
      </c>
      <c r="AU595" s="52" t="e">
        <f>+AT595*#REF!</f>
        <v>#REF!</v>
      </c>
      <c r="AV595" s="52">
        <f>+AT595*M595</f>
        <v>19.066666666666666</v>
      </c>
      <c r="AW595" t="b">
        <f>+P595&gt;=T595</f>
        <v>1</v>
      </c>
      <c r="AX595" s="78">
        <f>X595*AB595</f>
        <v>0</v>
      </c>
    </row>
    <row r="596" spans="1:52" ht="12.75" customHeight="1" x14ac:dyDescent="0.2">
      <c r="B596" s="79">
        <v>5235</v>
      </c>
      <c r="C596" s="1">
        <f>VLOOKUP(B596,[1]Análisis!$B$3:$C$2141,2,FALSE)</f>
        <v>90486</v>
      </c>
      <c r="D596" s="32" t="s">
        <v>261</v>
      </c>
      <c r="E596" s="47" t="str">
        <f>VLOOKUP(B596,[1]Análisis!$B$3:$F$2141,5,FALSE)</f>
        <v>KC</v>
      </c>
      <c r="F596" s="3">
        <v>0</v>
      </c>
      <c r="G596" s="3">
        <v>0</v>
      </c>
      <c r="H596" s="3">
        <v>0</v>
      </c>
      <c r="I596" s="3">
        <v>0</v>
      </c>
      <c r="J596" s="3">
        <f>VLOOKUP(B596,'Vta + Mov 80'!$A$3:$B$703,2,FALSE)</f>
        <v>0</v>
      </c>
      <c r="K596" s="3">
        <v>0</v>
      </c>
      <c r="L596" s="3">
        <f>VLOOKUP(B596,'Vta + Mov 80'!$A$3:$D$703,4,FALSE)</f>
        <v>0</v>
      </c>
      <c r="M596" s="7">
        <f>+AVERAGE(F596:K596)</f>
        <v>0</v>
      </c>
      <c r="N596" s="62">
        <f>+COUNTIF(F596:K596,"&gt;0")</f>
        <v>0</v>
      </c>
      <c r="O596" s="62" t="str">
        <f>+IF(N596&gt;=6,"A",IF(N596&gt;=5,"B",IF(N596&gt;=4,"C","F")))</f>
        <v>F</v>
      </c>
      <c r="P596" s="7">
        <v>2</v>
      </c>
      <c r="Q596" s="2">
        <v>0</v>
      </c>
      <c r="R596" s="2">
        <v>0</v>
      </c>
      <c r="S596" s="2">
        <v>0</v>
      </c>
      <c r="T596" s="2">
        <f>+IF(S596&gt;R596,S596,R596)</f>
        <v>0</v>
      </c>
      <c r="U596" s="2" t="e">
        <f>+((P596-T596)/#REF!)*30</f>
        <v>#REF!</v>
      </c>
      <c r="V596" s="2" t="e">
        <f>+((P596-T596+Q596)/#REF!)*30</f>
        <v>#REF!</v>
      </c>
      <c r="W596" s="2">
        <v>0</v>
      </c>
      <c r="X596" s="9"/>
      <c r="Y596" s="11" t="e">
        <f>+((P596-T596+Q596+X596)/M596)*30</f>
        <v>#DIV/0!</v>
      </c>
      <c r="Z596" s="5">
        <v>1</v>
      </c>
      <c r="AA596" s="46"/>
      <c r="AB596" s="74">
        <f>VLOOKUP(B596,[2]Hoja1!$A$2:$C$9041,3,FALSE)</f>
        <v>121.71</v>
      </c>
      <c r="AC596" s="76">
        <f>VLOOKUP(B596,'[3]listado de producto'!$A$7:$F$7046,6,FALSE)</f>
        <v>35</v>
      </c>
      <c r="AG596" s="58">
        <v>1124.80004882813</v>
      </c>
      <c r="AH596" s="48">
        <f>+P596*AG596</f>
        <v>2249.60009765626</v>
      </c>
      <c r="AI596" s="48" t="e">
        <f>+AG596*#REF!</f>
        <v>#REF!</v>
      </c>
      <c r="AK596" s="44" t="e">
        <f>+IF(OR(#REF!="A",#REF!="B",#REF!="C",O596="A",O596="B",O596="C"),_xlfn.CEILING.PRECISE(#REF!*0.5,Z596),"0")</f>
        <v>#REF!</v>
      </c>
      <c r="AL596" t="e">
        <f>+AK596*AG596</f>
        <v>#REF!</v>
      </c>
      <c r="AM596" s="51" t="e">
        <f>+IF(OR(#REF!="A",#REF!="B",#REF!="C",O596="A",O596="B",O596="C"),_xlfn.CEILING.PRECISE(#REF!*0.7,Z596),"0")</f>
        <v>#REF!</v>
      </c>
      <c r="AN596" s="48" t="e">
        <f>+AM596*AG596</f>
        <v>#REF!</v>
      </c>
      <c r="AO596" s="44" t="e">
        <f>+IF(OR(#REF!="A",#REF!="B",#REF!="C",O596="A",O596="B",O596="C"),_xlfn.CEILING.PRECISE(#REF!*1,Z596),"0")</f>
        <v>#REF!</v>
      </c>
      <c r="AP596" s="48" t="e">
        <f>+AO596*$AG596</f>
        <v>#REF!</v>
      </c>
      <c r="AQ596" s="48" t="e">
        <f>+IF(OR(#REF!="A",#REF!="B",#REF!="C",O596="A",O596="B",O596="C"),_xlfn.CEILING.PRECISE(#REF!*1.33,Z596),"0")</f>
        <v>#REF!</v>
      </c>
      <c r="AR596" s="48" t="e">
        <f>+AQ596*$AG596</f>
        <v>#REF!</v>
      </c>
      <c r="AS596" s="48" t="e">
        <f>+#REF!*AG596</f>
        <v>#REF!</v>
      </c>
      <c r="AU596" s="52"/>
      <c r="AV596" s="52"/>
      <c r="AW596" t="b">
        <f>+P596&gt;=T596</f>
        <v>1</v>
      </c>
    </row>
    <row r="597" spans="1:52" ht="12.75" customHeight="1" x14ac:dyDescent="0.2">
      <c r="B597" s="79">
        <v>2286</v>
      </c>
      <c r="C597" s="1"/>
      <c r="D597" s="32" t="s">
        <v>168</v>
      </c>
      <c r="E597" s="47" t="str">
        <f>VLOOKUP(B597,[1]Análisis!$B$3:$F$2141,5,FALSE)</f>
        <v>Key</v>
      </c>
      <c r="F597" s="3">
        <v>78</v>
      </c>
      <c r="G597" s="3">
        <v>31</v>
      </c>
      <c r="H597" s="3">
        <v>41</v>
      </c>
      <c r="I597" s="3">
        <v>32</v>
      </c>
      <c r="J597" s="3">
        <f>VLOOKUP(B597,'Vta + Mov 80'!$A$3:$B$703,2,FALSE)</f>
        <v>20</v>
      </c>
      <c r="K597" s="3">
        <v>18</v>
      </c>
      <c r="L597" s="3">
        <f>VLOOKUP(B597,'Vta + Mov 80'!$A$3:$D$703,4,FALSE)</f>
        <v>16</v>
      </c>
      <c r="M597" s="7">
        <f>+AVERAGE(F597:K597)</f>
        <v>36.666666666666664</v>
      </c>
      <c r="N597" s="62">
        <f>+COUNTIF(F597:K597,"&gt;0")</f>
        <v>6</v>
      </c>
      <c r="O597" s="62" t="str">
        <f>+IF(N597&gt;=6,"A",IF(N597&gt;=5,"B",IF(N597&gt;=4,"C","F")))</f>
        <v>A</v>
      </c>
      <c r="P597" s="7">
        <v>41</v>
      </c>
      <c r="Q597" s="2">
        <v>0</v>
      </c>
      <c r="R597" s="2">
        <v>0</v>
      </c>
      <c r="S597" s="2">
        <v>0</v>
      </c>
      <c r="T597" s="2">
        <f>+IF(S597&gt;R597,S597,R597)</f>
        <v>0</v>
      </c>
      <c r="U597" s="2" t="e">
        <f>+((P597-T597)/#REF!)*30</f>
        <v>#REF!</v>
      </c>
      <c r="V597" s="2" t="e">
        <f>+((P597-T597+Q597)/#REF!)*30</f>
        <v>#REF!</v>
      </c>
      <c r="W597" s="2">
        <v>0</v>
      </c>
      <c r="X597" s="9"/>
      <c r="Y597" s="11">
        <f>+((P597-T597+Q597+X597)/M597)*30</f>
        <v>33.545454545454547</v>
      </c>
      <c r="Z597" s="5">
        <v>1</v>
      </c>
      <c r="AA597" s="83"/>
      <c r="AB597" s="74">
        <f>VLOOKUP(B597,[2]Hoja1!$A$2:$C$9041,3,FALSE)</f>
        <v>173.18</v>
      </c>
      <c r="AC597" s="76">
        <f>VLOOKUP(B597,'[3]listado de producto'!$A$7:$F$7046,6,FALSE)</f>
        <v>8</v>
      </c>
      <c r="AG597" s="58">
        <v>207</v>
      </c>
      <c r="AH597" s="48">
        <f>+P597*AG597</f>
        <v>8487</v>
      </c>
      <c r="AI597" s="48" t="e">
        <f>+AG597*#REF!</f>
        <v>#REF!</v>
      </c>
      <c r="AK597" s="44" t="e">
        <f>+IF(OR(#REF!="A",#REF!="B",#REF!="C",O597="A",O597="B",O597="C"),_xlfn.CEILING.PRECISE(#REF!*0.5,Z597),"0")</f>
        <v>#REF!</v>
      </c>
      <c r="AL597" t="e">
        <f>+AK597*AG597</f>
        <v>#REF!</v>
      </c>
      <c r="AM597" s="51" t="e">
        <f>+IF(OR(#REF!="A",#REF!="B",#REF!="C",O597="A",O597="B",O597="C"),_xlfn.CEILING.PRECISE(#REF!*0.7,Z597),"0")</f>
        <v>#REF!</v>
      </c>
      <c r="AN597" s="48" t="e">
        <f>+AM597*AG597</f>
        <v>#REF!</v>
      </c>
      <c r="AO597" s="44" t="e">
        <f>+IF(OR(#REF!="A",#REF!="B",#REF!="C",O597="A",O597="B",O597="C"),_xlfn.CEILING.PRECISE(#REF!*1,Z597),"0")</f>
        <v>#REF!</v>
      </c>
      <c r="AP597" s="48" t="e">
        <f>+AO597*$AG597</f>
        <v>#REF!</v>
      </c>
      <c r="AQ597" s="48" t="e">
        <f>+IF(OR(#REF!="A",#REF!="B",#REF!="C",O597="A",O597="B",O597="C"),_xlfn.CEILING.PRECISE(#REF!*1.33,Z597),"0")</f>
        <v>#REF!</v>
      </c>
      <c r="AR597" s="48" t="e">
        <f>+AQ597*$AG597</f>
        <v>#REF!</v>
      </c>
      <c r="AS597" s="48" t="e">
        <f>+#REF!*AG597</f>
        <v>#REF!</v>
      </c>
      <c r="AU597" s="52"/>
      <c r="AV597" s="52"/>
      <c r="AW597" t="b">
        <f>+P597&gt;=T597</f>
        <v>1</v>
      </c>
    </row>
    <row r="598" spans="1:52" ht="12.75" customHeight="1" x14ac:dyDescent="0.2">
      <c r="B598" s="79">
        <v>3306</v>
      </c>
      <c r="C598" s="1"/>
      <c r="D598" s="32" t="s">
        <v>741</v>
      </c>
      <c r="E598" s="47" t="str">
        <f>VLOOKUP(B598,[1]Análisis!$B$3:$F$2141,5,FALSE)</f>
        <v>Key</v>
      </c>
      <c r="F598" s="3">
        <v>0</v>
      </c>
      <c r="G598" s="3">
        <v>0</v>
      </c>
      <c r="H598" s="3">
        <v>0</v>
      </c>
      <c r="I598" s="3">
        <v>0</v>
      </c>
      <c r="J598" s="3">
        <f>VLOOKUP(B598,'Vta + Mov 80'!$A$3:$B$703,2,FALSE)</f>
        <v>0</v>
      </c>
      <c r="K598" s="3">
        <v>0</v>
      </c>
      <c r="L598" s="3">
        <f>VLOOKUP(B598,'Vta + Mov 80'!$A$3:$D$703,4,FALSE)</f>
        <v>0</v>
      </c>
      <c r="M598" s="7">
        <f>+AVERAGE(F598:K598)</f>
        <v>0</v>
      </c>
      <c r="N598" s="62">
        <f>+COUNTIF(F598:K598,"&gt;0")</f>
        <v>0</v>
      </c>
      <c r="O598" s="62" t="str">
        <f>+IF(N598&gt;=6,"A",IF(N598&gt;=5,"B",IF(N598&gt;=4,"C","F")))</f>
        <v>F</v>
      </c>
      <c r="P598" s="7">
        <v>0</v>
      </c>
      <c r="Q598" s="2">
        <v>0</v>
      </c>
      <c r="R598" s="2">
        <v>0</v>
      </c>
      <c r="S598" s="2">
        <v>0</v>
      </c>
      <c r="T598" s="2">
        <f>+IF(S598&gt;R598,S598,R598)</f>
        <v>0</v>
      </c>
      <c r="U598" s="2" t="e">
        <f>+((P598-T598)/#REF!)*30</f>
        <v>#REF!</v>
      </c>
      <c r="V598" s="2" t="e">
        <f>+((P598-T598+Q598)/#REF!)*30</f>
        <v>#REF!</v>
      </c>
      <c r="W598" s="2">
        <v>0</v>
      </c>
      <c r="X598" s="9"/>
      <c r="Y598" s="11" t="e">
        <f>+((P598-T598+Q598+X598)/M598)*30</f>
        <v>#DIV/0!</v>
      </c>
      <c r="Z598" s="5">
        <v>1</v>
      </c>
      <c r="AA598" s="72" t="s">
        <v>573</v>
      </c>
      <c r="AB598" s="74">
        <f>VLOOKUP(B598,[2]Hoja1!$A$2:$C$9041,3,FALSE)</f>
        <v>305.19000244140602</v>
      </c>
      <c r="AC598" s="76">
        <f>VLOOKUP(B598,'[3]listado de producto'!$A$7:$F$7046,6,FALSE)</f>
        <v>21</v>
      </c>
      <c r="AG598" s="58">
        <v>8.4499998092651403</v>
      </c>
      <c r="AH598" s="48">
        <f>+P598*AG598</f>
        <v>0</v>
      </c>
      <c r="AI598" s="48" t="e">
        <f>+AG598*#REF!</f>
        <v>#REF!</v>
      </c>
      <c r="AK598" s="44" t="e">
        <f>+IF(OR(#REF!="A",#REF!="B",#REF!="C",O598="A",O598="B",O598="C"),_xlfn.CEILING.PRECISE(#REF!*0.5,Z598),"0")</f>
        <v>#REF!</v>
      </c>
      <c r="AL598" t="e">
        <f>+AK598*AG598</f>
        <v>#REF!</v>
      </c>
      <c r="AM598" s="51" t="e">
        <f>+IF(OR(#REF!="A",#REF!="B",#REF!="C",O598="A",O598="B",O598="C"),_xlfn.CEILING.PRECISE(#REF!*0.7,Z598),"0")</f>
        <v>#REF!</v>
      </c>
      <c r="AN598" s="48" t="e">
        <f>+AM598*AG598</f>
        <v>#REF!</v>
      </c>
      <c r="AO598" s="44" t="e">
        <f>+IF(OR(#REF!="A",#REF!="B",#REF!="C",O598="A",O598="B",O598="C"),_xlfn.CEILING.PRECISE(#REF!*1,Z598),"0")</f>
        <v>#REF!</v>
      </c>
      <c r="AP598" s="48" t="e">
        <f>+AO598*$AG598</f>
        <v>#REF!</v>
      </c>
      <c r="AQ598" s="48" t="e">
        <f>+IF(OR(#REF!="A",#REF!="B",#REF!="C",O598="A",O598="B",O598="C"),_xlfn.CEILING.PRECISE(#REF!*1.33,Z598),"0")</f>
        <v>#REF!</v>
      </c>
      <c r="AR598" s="48" t="e">
        <f>+AQ598*$AG598</f>
        <v>#REF!</v>
      </c>
      <c r="AS598" s="48" t="e">
        <f>+#REF!*AG598</f>
        <v>#REF!</v>
      </c>
      <c r="AU598" s="52" t="e">
        <f>+AT598*#REF!</f>
        <v>#REF!</v>
      </c>
      <c r="AV598" s="52">
        <f>+AT598*M598</f>
        <v>0</v>
      </c>
      <c r="AW598" t="b">
        <f>+P598&gt;=T598</f>
        <v>1</v>
      </c>
      <c r="AZ598" s="49"/>
    </row>
    <row r="599" spans="1:52" ht="12.75" customHeight="1" x14ac:dyDescent="0.2">
      <c r="A599" s="53" t="s">
        <v>670</v>
      </c>
      <c r="B599" s="79">
        <v>70148</v>
      </c>
      <c r="C599" s="1"/>
      <c r="D599" s="32" t="s">
        <v>399</v>
      </c>
      <c r="E599" s="47" t="str">
        <f>VLOOKUP(B599,[1]Análisis!$B$3:$F$2141,5,FALSE)</f>
        <v>Key</v>
      </c>
      <c r="F599" s="3">
        <v>324</v>
      </c>
      <c r="G599" s="3">
        <v>166</v>
      </c>
      <c r="H599" s="3">
        <v>379</v>
      </c>
      <c r="I599" s="3">
        <v>179</v>
      </c>
      <c r="J599" s="3">
        <f>VLOOKUP(B599,'Vta + Mov 80'!$A$3:$B$703,2,FALSE)</f>
        <v>382</v>
      </c>
      <c r="K599" s="3">
        <v>245</v>
      </c>
      <c r="L599" s="3">
        <f>VLOOKUP(B599,'Vta + Mov 80'!$A$3:$D$703,4,FALSE)</f>
        <v>3</v>
      </c>
      <c r="M599" s="7">
        <f>+AVERAGE(F599:K599)</f>
        <v>279.16666666666669</v>
      </c>
      <c r="N599" s="62">
        <f>+COUNTIF(F599:K599,"&gt;0")</f>
        <v>6</v>
      </c>
      <c r="O599" s="62" t="str">
        <f>+IF(N599&gt;=6,"A",IF(N599&gt;=5,"B",IF(N599&gt;=4,"C","F")))</f>
        <v>A</v>
      </c>
      <c r="P599" s="7">
        <v>313</v>
      </c>
      <c r="Q599" s="2">
        <v>0</v>
      </c>
      <c r="R599" s="2">
        <v>0</v>
      </c>
      <c r="S599" s="2">
        <v>0</v>
      </c>
      <c r="T599" s="2">
        <f>+IF(S599&gt;R599,S599,R599)</f>
        <v>0</v>
      </c>
      <c r="U599" s="2" t="e">
        <f>+((P599-T599)/#REF!)*30</f>
        <v>#REF!</v>
      </c>
      <c r="V599" s="2" t="e">
        <f>+((P599-T599+Q599)/#REF!)*30</f>
        <v>#REF!</v>
      </c>
      <c r="W599" s="2">
        <v>0</v>
      </c>
      <c r="X599" s="9"/>
      <c r="Y599" s="11">
        <f>+((P599-T599+Q599+X599)/M599)*30</f>
        <v>33.635820895522386</v>
      </c>
      <c r="Z599" s="5">
        <v>4</v>
      </c>
      <c r="AA599" s="83"/>
      <c r="AB599" s="74">
        <f>VLOOKUP(B599,[2]Hoja1!$A$2:$C$9041,3,FALSE)</f>
        <v>58.6</v>
      </c>
      <c r="AC599" s="76">
        <f>VLOOKUP(B599,'[3]listado de producto'!$A$7:$F$7046,6,FALSE)</f>
        <v>8</v>
      </c>
      <c r="AG599" s="58">
        <v>277.10000000000002</v>
      </c>
      <c r="AH599" s="48">
        <f>+P599*AG599</f>
        <v>86732.3</v>
      </c>
      <c r="AI599" s="48" t="e">
        <f>+AG599*#REF!</f>
        <v>#REF!</v>
      </c>
      <c r="AK599" s="44" t="e">
        <f>+IF(OR(#REF!="A",#REF!="B",#REF!="C",O599="A",O599="B",O599="C"),_xlfn.CEILING.PRECISE(#REF!*0.5,Z599),"0")</f>
        <v>#REF!</v>
      </c>
      <c r="AL599" t="e">
        <f>+AK599*AG599</f>
        <v>#REF!</v>
      </c>
      <c r="AM599" s="51" t="e">
        <f>+IF(OR(#REF!="A",#REF!="B",#REF!="C",O599="A",O599="B",O599="C"),_xlfn.CEILING.PRECISE(#REF!*0.7,Z599),"0")</f>
        <v>#REF!</v>
      </c>
      <c r="AN599" s="48" t="e">
        <f>+AM599*AG599</f>
        <v>#REF!</v>
      </c>
      <c r="AO599" s="44" t="e">
        <f>+IF(OR(#REF!="A",#REF!="B",#REF!="C",O599="A",O599="B",O599="C"),_xlfn.CEILING.PRECISE(#REF!*1,Z599),"0")</f>
        <v>#REF!</v>
      </c>
      <c r="AP599" s="48" t="e">
        <f>+AO599*$AG599</f>
        <v>#REF!</v>
      </c>
      <c r="AQ599" s="48" t="e">
        <f>+IF(OR(#REF!="A",#REF!="B",#REF!="C",O599="A",O599="B",O599="C"),_xlfn.CEILING.PRECISE(#REF!*1.33,Z599),"0")</f>
        <v>#REF!</v>
      </c>
      <c r="AR599" s="48" t="e">
        <f>+AQ599*$AG599</f>
        <v>#REF!</v>
      </c>
      <c r="AS599" s="48" t="e">
        <f>+#REF!*AG599</f>
        <v>#REF!</v>
      </c>
      <c r="AT599" s="58">
        <v>6.7</v>
      </c>
      <c r="AU599" s="52" t="e">
        <f>+AT599*#REF!</f>
        <v>#REF!</v>
      </c>
      <c r="AV599" s="52">
        <f>+AT599*M599</f>
        <v>1870.4166666666667</v>
      </c>
      <c r="AW599" t="b">
        <f>+P599&gt;=T599</f>
        <v>1</v>
      </c>
    </row>
    <row r="600" spans="1:52" ht="12.75" customHeight="1" x14ac:dyDescent="0.2">
      <c r="A600" s="53" t="s">
        <v>679</v>
      </c>
      <c r="B600" s="79">
        <v>1413</v>
      </c>
      <c r="C600" s="1"/>
      <c r="D600" s="32" t="s">
        <v>85</v>
      </c>
      <c r="E600" s="47" t="str">
        <f>VLOOKUP(B600,[1]Análisis!$B$3:$F$2141,5,FALSE)</f>
        <v>Key</v>
      </c>
      <c r="F600" s="3">
        <v>397</v>
      </c>
      <c r="G600" s="3">
        <v>154</v>
      </c>
      <c r="H600" s="3">
        <v>379</v>
      </c>
      <c r="I600" s="3">
        <v>289</v>
      </c>
      <c r="J600" s="3">
        <f>VLOOKUP(B600,'Vta + Mov 80'!$A$3:$B$703,2,FALSE)</f>
        <v>217</v>
      </c>
      <c r="K600" s="3">
        <v>280</v>
      </c>
      <c r="L600" s="3">
        <f>VLOOKUP(B600,'Vta + Mov 80'!$A$3:$D$703,4,FALSE)</f>
        <v>51</v>
      </c>
      <c r="M600" s="7">
        <f>+AVERAGE(F600:K600)</f>
        <v>286</v>
      </c>
      <c r="N600" s="62">
        <f>+COUNTIF(F600:K600,"&gt;0")</f>
        <v>6</v>
      </c>
      <c r="O600" s="62" t="str">
        <f>+IF(N600&gt;=6,"A",IF(N600&gt;=5,"B",IF(N600&gt;=4,"C","F")))</f>
        <v>A</v>
      </c>
      <c r="P600" s="7">
        <v>323</v>
      </c>
      <c r="Q600" s="2">
        <v>0</v>
      </c>
      <c r="R600" s="2">
        <v>0</v>
      </c>
      <c r="S600" s="2">
        <v>0</v>
      </c>
      <c r="T600" s="2">
        <f>+IF(S600&gt;R600,S600,R600)</f>
        <v>0</v>
      </c>
      <c r="U600" s="2" t="e">
        <f>+((P600-T600)/#REF!)*30</f>
        <v>#REF!</v>
      </c>
      <c r="V600" s="2" t="e">
        <f>+((P600-T600+Q600)/#REF!)*30</f>
        <v>#REF!</v>
      </c>
      <c r="W600" s="2">
        <v>0</v>
      </c>
      <c r="X600" s="14"/>
      <c r="Y600" s="11">
        <f>+((P600-T600+Q600+X600)/M600)*30</f>
        <v>33.88111888111888</v>
      </c>
      <c r="Z600" s="5">
        <v>20</v>
      </c>
      <c r="AA600" s="46"/>
      <c r="AB600" s="74">
        <f>VLOOKUP(B600,[2]Hoja1!$A$2:$C$9041,3,FALSE)</f>
        <v>76.94</v>
      </c>
      <c r="AC600" s="76">
        <f>VLOOKUP(B600,'[3]listado de producto'!$A$7:$F$7046,6,FALSE)</f>
        <v>8</v>
      </c>
      <c r="AG600" s="58">
        <v>116.97</v>
      </c>
      <c r="AH600" s="48">
        <f>+P600*AG600</f>
        <v>37781.31</v>
      </c>
      <c r="AI600" s="48" t="e">
        <f>+AG600*#REF!</f>
        <v>#REF!</v>
      </c>
      <c r="AK600" s="44" t="e">
        <f>+IF(OR(#REF!="A",#REF!="B",#REF!="C",O600="A",O600="B",O600="C"),_xlfn.CEILING.PRECISE(#REF!*0.5,Z600),"0")</f>
        <v>#REF!</v>
      </c>
      <c r="AL600" t="e">
        <f>+AK600*AG600</f>
        <v>#REF!</v>
      </c>
      <c r="AM600" s="51" t="e">
        <f>+IF(OR(#REF!="A",#REF!="B",#REF!="C",O600="A",O600="B",O600="C"),_xlfn.CEILING.PRECISE(#REF!*0.7,Z600),"0")</f>
        <v>#REF!</v>
      </c>
      <c r="AN600" s="48" t="e">
        <f>+AM600*AG600</f>
        <v>#REF!</v>
      </c>
      <c r="AO600" s="44" t="e">
        <f>+IF(OR(#REF!="A",#REF!="B",#REF!="C",O600="A",O600="B",O600="C"),_xlfn.CEILING.PRECISE(#REF!*1,Z600),"0")</f>
        <v>#REF!</v>
      </c>
      <c r="AP600" s="48" t="e">
        <f>+AO600*$AG600</f>
        <v>#REF!</v>
      </c>
      <c r="AQ600" s="48" t="e">
        <f>+IF(OR(#REF!="A",#REF!="B",#REF!="C",O600="A",O600="B",O600="C"),_xlfn.CEILING.PRECISE(#REF!*1.33,Z600),"0")</f>
        <v>#REF!</v>
      </c>
      <c r="AR600" s="48" t="e">
        <f>+AQ600*$AG600</f>
        <v>#REF!</v>
      </c>
      <c r="AS600" s="48" t="e">
        <f>+#REF!*AG600</f>
        <v>#REF!</v>
      </c>
      <c r="AU600" s="52" t="e">
        <f>+AT600*#REF!</f>
        <v>#REF!</v>
      </c>
      <c r="AV600" s="52">
        <f>+AT600*M600</f>
        <v>0</v>
      </c>
      <c r="AW600" t="b">
        <f>+P600&gt;=T600</f>
        <v>1</v>
      </c>
    </row>
    <row r="601" spans="1:52" ht="12.75" customHeight="1" x14ac:dyDescent="0.2">
      <c r="B601" s="79">
        <v>1304</v>
      </c>
      <c r="C601" s="1"/>
      <c r="D601" s="32" t="s">
        <v>76</v>
      </c>
      <c r="E601" s="47" t="str">
        <f>VLOOKUP(B601,[1]Análisis!$B$3:$F$2141,5,FALSE)</f>
        <v>Key</v>
      </c>
      <c r="F601" s="3">
        <v>11</v>
      </c>
      <c r="G601" s="3">
        <v>10</v>
      </c>
      <c r="H601" s="3">
        <v>17</v>
      </c>
      <c r="I601" s="3">
        <v>11</v>
      </c>
      <c r="J601" s="3">
        <f>VLOOKUP(B601,'Vta + Mov 80'!$A$3:$B$703,2,FALSE)</f>
        <v>0</v>
      </c>
      <c r="K601" s="3">
        <v>3</v>
      </c>
      <c r="L601" s="3">
        <f>VLOOKUP(B601,'Vta + Mov 80'!$A$3:$D$703,4,FALSE)</f>
        <v>0</v>
      </c>
      <c r="M601" s="7">
        <f>+AVERAGE(F601:K601)</f>
        <v>8.6666666666666661</v>
      </c>
      <c r="N601" s="62">
        <f>+COUNTIF(F601:K601,"&gt;0")</f>
        <v>5</v>
      </c>
      <c r="O601" s="62" t="str">
        <f>+IF(N601&gt;=6,"A",IF(N601&gt;=5,"B",IF(N601&gt;=4,"C","F")))</f>
        <v>B</v>
      </c>
      <c r="P601" s="7">
        <v>11</v>
      </c>
      <c r="Q601" s="2">
        <v>0</v>
      </c>
      <c r="R601" s="2">
        <v>0</v>
      </c>
      <c r="S601" s="2">
        <v>0</v>
      </c>
      <c r="T601" s="2">
        <f>+IF(S601&gt;R601,S601,R601)</f>
        <v>0</v>
      </c>
      <c r="U601" s="2" t="e">
        <f>+((P601-T601)/#REF!)*30</f>
        <v>#REF!</v>
      </c>
      <c r="V601" s="2" t="e">
        <f>+((P601-T601+Q601)/#REF!)*30</f>
        <v>#REF!</v>
      </c>
      <c r="W601" s="2">
        <v>0</v>
      </c>
      <c r="X601" s="9"/>
      <c r="Y601" s="11">
        <f>+((P601-T601+Q601+X601)/M601)*30</f>
        <v>38.07692307692308</v>
      </c>
      <c r="Z601" s="5">
        <v>1</v>
      </c>
      <c r="AA601" s="46"/>
      <c r="AB601" s="74">
        <f>VLOOKUP(B601,[2]Hoja1!$A$2:$C$9041,3,FALSE)</f>
        <v>593.04999999999995</v>
      </c>
      <c r="AC601" s="76">
        <f>VLOOKUP(B601,'[3]listado de producto'!$A$7:$F$7046,6,FALSE)</f>
        <v>8</v>
      </c>
      <c r="AG601" s="58">
        <v>221.18</v>
      </c>
      <c r="AH601" s="48">
        <f>+P601*AG601</f>
        <v>2432.98</v>
      </c>
      <c r="AI601" s="48" t="e">
        <f>+AG601*#REF!</f>
        <v>#REF!</v>
      </c>
      <c r="AK601" s="44" t="e">
        <f>+IF(OR(#REF!="A",#REF!="B",#REF!="C",O601="A",O601="B",O601="C"),_xlfn.CEILING.PRECISE(#REF!*0.5,Z601),"0")</f>
        <v>#REF!</v>
      </c>
      <c r="AL601" t="e">
        <f>+AK601*AG601</f>
        <v>#REF!</v>
      </c>
      <c r="AM601" s="51" t="e">
        <f>+IF(OR(#REF!="A",#REF!="B",#REF!="C",O601="A",O601="B",O601="C"),_xlfn.CEILING.PRECISE(#REF!*0.7,Z601),"0")</f>
        <v>#REF!</v>
      </c>
      <c r="AN601" s="48" t="e">
        <f>+AM601*AG601</f>
        <v>#REF!</v>
      </c>
      <c r="AO601" s="44" t="e">
        <f>+IF(OR(#REF!="A",#REF!="B",#REF!="C",O601="A",O601="B",O601="C"),_xlfn.CEILING.PRECISE(#REF!*1,Z601),"0")</f>
        <v>#REF!</v>
      </c>
      <c r="AP601" s="48" t="e">
        <f>+AO601*$AG601</f>
        <v>#REF!</v>
      </c>
      <c r="AQ601" s="48" t="e">
        <f>+IF(OR(#REF!="A",#REF!="B",#REF!="C",O601="A",O601="B",O601="C"),_xlfn.CEILING.PRECISE(#REF!*1.33,Z601),"0")</f>
        <v>#REF!</v>
      </c>
      <c r="AR601" s="48" t="e">
        <f>+AQ601*$AG601</f>
        <v>#REF!</v>
      </c>
      <c r="AS601" s="48" t="e">
        <f>+#REF!*AG601</f>
        <v>#REF!</v>
      </c>
      <c r="AU601" s="52" t="e">
        <f>+AT601*#REF!</f>
        <v>#REF!</v>
      </c>
      <c r="AV601" s="52">
        <f>+AT601*M601</f>
        <v>0</v>
      </c>
      <c r="AW601" t="b">
        <f>+P601&gt;=T601</f>
        <v>1</v>
      </c>
      <c r="AZ601" s="49"/>
    </row>
    <row r="602" spans="1:52" ht="12.75" customHeight="1" x14ac:dyDescent="0.2">
      <c r="B602" s="79">
        <v>4848</v>
      </c>
      <c r="C602" s="1"/>
      <c r="D602" s="32" t="s">
        <v>236</v>
      </c>
      <c r="E602" s="47" t="str">
        <f>VLOOKUP(B602,[1]Análisis!$B$3:$F$2141,5,FALSE)</f>
        <v>Key</v>
      </c>
      <c r="F602" s="3">
        <v>15</v>
      </c>
      <c r="G602" s="3">
        <v>13</v>
      </c>
      <c r="H602" s="3">
        <v>17</v>
      </c>
      <c r="I602" s="3">
        <v>10</v>
      </c>
      <c r="J602" s="3">
        <f>VLOOKUP(B602,'Vta + Mov 80'!$A$3:$B$703,2,FALSE)</f>
        <v>34</v>
      </c>
      <c r="K602" s="3">
        <v>0</v>
      </c>
      <c r="L602" s="3">
        <f>VLOOKUP(B602,'Vta + Mov 80'!$A$3:$D$703,4,FALSE)</f>
        <v>0</v>
      </c>
      <c r="M602" s="7">
        <f>+AVERAGE(F602:K602)</f>
        <v>14.833333333333334</v>
      </c>
      <c r="N602" s="62">
        <f>+COUNTIF(F602:K602,"&gt;0")</f>
        <v>5</v>
      </c>
      <c r="O602" s="62" t="str">
        <f>+IF(N602&gt;=6,"A",IF(N602&gt;=5,"B",IF(N602&gt;=4,"C","F")))</f>
        <v>B</v>
      </c>
      <c r="P602" s="7">
        <v>19</v>
      </c>
      <c r="Q602" s="2">
        <v>0</v>
      </c>
      <c r="R602" s="2">
        <v>0</v>
      </c>
      <c r="S602" s="2">
        <v>0</v>
      </c>
      <c r="T602" s="2">
        <f>+IF(S602&gt;R602,S602,R602)</f>
        <v>0</v>
      </c>
      <c r="U602" s="2" t="e">
        <f>+((P602-T602)/#REF!)*30</f>
        <v>#REF!</v>
      </c>
      <c r="V602" s="2" t="e">
        <f>+((P602-T602+Q602)/#REF!)*30</f>
        <v>#REF!</v>
      </c>
      <c r="W602" s="2">
        <v>0</v>
      </c>
      <c r="X602" s="9"/>
      <c r="Y602" s="11">
        <f>+((P602-T602+Q602+X602)/M602)*30</f>
        <v>38.426966292134836</v>
      </c>
      <c r="Z602" s="5">
        <v>24</v>
      </c>
      <c r="AA602" s="46"/>
      <c r="AB602" s="74">
        <f>VLOOKUP(B602,[2]Hoja1!$A$2:$C$9041,3,FALSE)</f>
        <v>22.23</v>
      </c>
      <c r="AC602" s="76">
        <f>VLOOKUP(B602,'[3]listado de producto'!$A$7:$F$7046,6,FALSE)</f>
        <v>8</v>
      </c>
      <c r="AG602" s="58">
        <v>89.339996337890597</v>
      </c>
      <c r="AH602" s="48">
        <f>+P602*AG602</f>
        <v>1697.4599304199214</v>
      </c>
      <c r="AI602" s="48" t="e">
        <f>+AG602*#REF!</f>
        <v>#REF!</v>
      </c>
      <c r="AK602" s="44" t="e">
        <f>+IF(OR(#REF!="A",#REF!="B",#REF!="C",O602="A",O602="B",O602="C"),_xlfn.CEILING.PRECISE(#REF!*0.5,Z602),"0")</f>
        <v>#REF!</v>
      </c>
      <c r="AL602" t="e">
        <f>+AK602*AG602</f>
        <v>#REF!</v>
      </c>
      <c r="AM602" s="51" t="e">
        <f>+IF(OR(#REF!="A",#REF!="B",#REF!="C",O602="A",O602="B",O602="C"),_xlfn.CEILING.PRECISE(#REF!*0.7,Z602),"0")</f>
        <v>#REF!</v>
      </c>
      <c r="AN602" s="48" t="e">
        <f>+AM602*AG602</f>
        <v>#REF!</v>
      </c>
      <c r="AO602" s="44" t="e">
        <f>+IF(OR(#REF!="A",#REF!="B",#REF!="C",O602="A",O602="B",O602="C"),_xlfn.CEILING.PRECISE(#REF!*1,Z602),"0")</f>
        <v>#REF!</v>
      </c>
      <c r="AP602" s="48" t="e">
        <f>+AO602*$AG602</f>
        <v>#REF!</v>
      </c>
      <c r="AQ602" s="48" t="e">
        <f>+IF(OR(#REF!="A",#REF!="B",#REF!="C",O602="A",O602="B",O602="C"),_xlfn.CEILING.PRECISE(#REF!*1.33,Z602),"0")</f>
        <v>#REF!</v>
      </c>
      <c r="AR602" s="48" t="e">
        <f>+AQ602*$AG602</f>
        <v>#REF!</v>
      </c>
      <c r="AS602" s="48" t="e">
        <f>+#REF!*AG602</f>
        <v>#REF!</v>
      </c>
      <c r="AU602" s="52"/>
      <c r="AV602" s="52"/>
      <c r="AW602" t="b">
        <f>+P602&gt;=T602</f>
        <v>1</v>
      </c>
    </row>
    <row r="603" spans="1:52" ht="12.75" customHeight="1" x14ac:dyDescent="0.2">
      <c r="A603" s="53" t="s">
        <v>672</v>
      </c>
      <c r="B603" s="79">
        <v>1323</v>
      </c>
      <c r="C603" s="1"/>
      <c r="D603" s="32" t="s">
        <v>78</v>
      </c>
      <c r="E603" s="47" t="str">
        <f>VLOOKUP(B603,[1]Análisis!$B$3:$F$2141,5,FALSE)</f>
        <v>Key</v>
      </c>
      <c r="F603" s="3">
        <v>13</v>
      </c>
      <c r="G603" s="3">
        <v>12</v>
      </c>
      <c r="H603" s="3">
        <v>15</v>
      </c>
      <c r="I603" s="3">
        <v>14</v>
      </c>
      <c r="J603" s="3">
        <f>VLOOKUP(B603,'Vta + Mov 80'!$A$3:$B$703,2,FALSE)</f>
        <v>21</v>
      </c>
      <c r="K603" s="3">
        <v>8</v>
      </c>
      <c r="L603" s="3">
        <f>VLOOKUP(B603,'Vta + Mov 80'!$A$3:$D$703,4,FALSE)</f>
        <v>4</v>
      </c>
      <c r="M603" s="7">
        <f>+AVERAGE(F603:K603)</f>
        <v>13.833333333333334</v>
      </c>
      <c r="N603" s="62">
        <f>+COUNTIF(F603:K603,"&gt;0")</f>
        <v>6</v>
      </c>
      <c r="O603" s="62" t="str">
        <f>+IF(N603&gt;=6,"A",IF(N603&gt;=5,"B",IF(N603&gt;=4,"C","F")))</f>
        <v>A</v>
      </c>
      <c r="P603" s="7">
        <v>16</v>
      </c>
      <c r="Q603" s="2">
        <v>0</v>
      </c>
      <c r="R603" s="2">
        <v>0</v>
      </c>
      <c r="S603" s="2">
        <v>0</v>
      </c>
      <c r="T603" s="2">
        <f>+IF(S603&gt;R603,S603,R603)</f>
        <v>0</v>
      </c>
      <c r="U603" s="2" t="e">
        <f>+((P603-T603)/#REF!)*30</f>
        <v>#REF!</v>
      </c>
      <c r="V603" s="2" t="e">
        <f>+((P603-T603+Q603)/#REF!)*30</f>
        <v>#REF!</v>
      </c>
      <c r="W603" s="2">
        <v>0</v>
      </c>
      <c r="X603" s="9"/>
      <c r="Y603" s="11">
        <f>+((P603-T603+Q603+X603)/M603)*30</f>
        <v>34.69879518072289</v>
      </c>
      <c r="Z603" s="5">
        <v>4</v>
      </c>
      <c r="AA603" s="86"/>
      <c r="AB603" s="74">
        <f>VLOOKUP(B603,[2]Hoja1!$A$2:$C$9041,3,FALSE)</f>
        <v>71.81</v>
      </c>
      <c r="AC603" s="76">
        <f>VLOOKUP(B603,'[3]listado de producto'!$A$7:$F$7046,6,FALSE)</f>
        <v>8</v>
      </c>
      <c r="AG603" s="58">
        <v>187.93</v>
      </c>
      <c r="AH603" s="48">
        <f>+P603*AG603</f>
        <v>3006.88</v>
      </c>
      <c r="AI603" s="48" t="e">
        <f>+AG603*#REF!</f>
        <v>#REF!</v>
      </c>
      <c r="AK603" s="44" t="e">
        <f>+IF(OR(#REF!="A",#REF!="B",#REF!="C",O603="A",O603="B",O603="C"),_xlfn.CEILING.PRECISE(#REF!*0.5,Z603),"0")</f>
        <v>#REF!</v>
      </c>
      <c r="AL603" t="e">
        <f>+AK603*AG603</f>
        <v>#REF!</v>
      </c>
      <c r="AM603" s="51" t="e">
        <f>+IF(OR(#REF!="A",#REF!="B",#REF!="C",O603="A",O603="B",O603="C"),_xlfn.CEILING.PRECISE(#REF!*0.7,Z603),"0")</f>
        <v>#REF!</v>
      </c>
      <c r="AN603" s="48" t="e">
        <f>+AM603*AG603</f>
        <v>#REF!</v>
      </c>
      <c r="AO603" s="44" t="e">
        <f>+IF(OR(#REF!="A",#REF!="B",#REF!="C",O603="A",O603="B",O603="C"),_xlfn.CEILING.PRECISE(#REF!*1,Z603),"0")</f>
        <v>#REF!</v>
      </c>
      <c r="AP603" s="48" t="e">
        <f>+AO603*$AG603</f>
        <v>#REF!</v>
      </c>
      <c r="AQ603" s="48" t="e">
        <f>+IF(OR(#REF!="A",#REF!="B",#REF!="C",O603="A",O603="B",O603="C"),_xlfn.CEILING.PRECISE(#REF!*1.33,Z603),"0")</f>
        <v>#REF!</v>
      </c>
      <c r="AR603" s="48" t="e">
        <f>+AQ603*$AG603</f>
        <v>#REF!</v>
      </c>
      <c r="AS603" s="48" t="e">
        <f>+#REF!*AG603</f>
        <v>#REF!</v>
      </c>
      <c r="AU603" s="52" t="e">
        <f>+AT603*#REF!</f>
        <v>#REF!</v>
      </c>
      <c r="AV603" s="52">
        <f>+AT603*M603</f>
        <v>0</v>
      </c>
      <c r="AW603" t="b">
        <f>+P603&gt;=T603</f>
        <v>1</v>
      </c>
    </row>
    <row r="604" spans="1:52" ht="12.75" customHeight="1" x14ac:dyDescent="0.2">
      <c r="B604" s="79">
        <v>1661</v>
      </c>
      <c r="C604" s="1"/>
      <c r="D604" s="32" t="s">
        <v>104</v>
      </c>
      <c r="E604" s="47" t="str">
        <f>VLOOKUP(B604,[1]Análisis!$B$3:$F$2141,5,FALSE)</f>
        <v>Key</v>
      </c>
      <c r="F604" s="3">
        <v>7</v>
      </c>
      <c r="G604" s="3">
        <v>0</v>
      </c>
      <c r="H604" s="3">
        <v>1</v>
      </c>
      <c r="I604" s="3">
        <v>6</v>
      </c>
      <c r="J604" s="3">
        <f>VLOOKUP(B604,'Vta + Mov 80'!$A$3:$B$703,2,FALSE)</f>
        <v>4</v>
      </c>
      <c r="K604" s="3">
        <v>0</v>
      </c>
      <c r="L604" s="3">
        <f>VLOOKUP(B604,'Vta + Mov 80'!$A$3:$D$703,4,FALSE)</f>
        <v>1</v>
      </c>
      <c r="M604" s="7">
        <f>+AVERAGE(F604:K604)</f>
        <v>3</v>
      </c>
      <c r="N604" s="62">
        <f>+COUNTIF(F604:K604,"&gt;0")</f>
        <v>4</v>
      </c>
      <c r="O604" s="62" t="str">
        <f>+IF(N604&gt;=6,"A",IF(N604&gt;=5,"B",IF(N604&gt;=4,"C","F")))</f>
        <v>C</v>
      </c>
      <c r="P604" s="7">
        <v>62</v>
      </c>
      <c r="Q604" s="2">
        <v>0</v>
      </c>
      <c r="R604" s="2">
        <v>0</v>
      </c>
      <c r="S604" s="2">
        <v>0</v>
      </c>
      <c r="T604" s="2">
        <f>+IF(S604&gt;R604,S604,R604)</f>
        <v>0</v>
      </c>
      <c r="U604" s="2" t="e">
        <f>+((P604-T604)/#REF!)*30</f>
        <v>#REF!</v>
      </c>
      <c r="V604" s="2" t="e">
        <f>+((P604-T604+Q604)/#REF!)*30</f>
        <v>#REF!</v>
      </c>
      <c r="W604" s="2">
        <v>0</v>
      </c>
      <c r="X604" s="9"/>
      <c r="Y604" s="11">
        <f>+((P604-T604+Q604+X604)/M604)*30</f>
        <v>620</v>
      </c>
      <c r="Z604" s="5">
        <v>1</v>
      </c>
      <c r="AA604" s="46"/>
      <c r="AB604" s="74">
        <f>VLOOKUP(B604,[2]Hoja1!$A$2:$C$9041,3,FALSE)</f>
        <v>129.03</v>
      </c>
      <c r="AC604" s="76">
        <f>VLOOKUP(B604,'[3]listado de producto'!$A$7:$F$7046,6,FALSE)</f>
        <v>8</v>
      </c>
      <c r="AG604" s="58">
        <v>48.82</v>
      </c>
      <c r="AH604" s="48">
        <f>+P604*AG604</f>
        <v>3026.84</v>
      </c>
      <c r="AI604" s="48" t="e">
        <f>+AG604*#REF!</f>
        <v>#REF!</v>
      </c>
      <c r="AK604" s="44" t="e">
        <f>+IF(OR(#REF!="A",#REF!="B",#REF!="C",O604="A",O604="B",O604="C"),_xlfn.CEILING.PRECISE(#REF!*0.5,Z604),"0")</f>
        <v>#REF!</v>
      </c>
      <c r="AL604" t="e">
        <f>+AK604*AG604</f>
        <v>#REF!</v>
      </c>
      <c r="AM604" s="51" t="e">
        <f>+IF(OR(#REF!="A",#REF!="B",#REF!="C",O604="A",O604="B",O604="C"),_xlfn.CEILING.PRECISE(#REF!*0.7,Z604),"0")</f>
        <v>#REF!</v>
      </c>
      <c r="AN604" s="48" t="e">
        <f>+AM604*AG604</f>
        <v>#REF!</v>
      </c>
      <c r="AO604" s="44" t="e">
        <f>+IF(OR(#REF!="A",#REF!="B",#REF!="C",O604="A",O604="B",O604="C"),_xlfn.CEILING.PRECISE(#REF!*1,Z604),"0")</f>
        <v>#REF!</v>
      </c>
      <c r="AP604" s="48" t="e">
        <f>+AO604*$AG604</f>
        <v>#REF!</v>
      </c>
      <c r="AQ604" s="48" t="e">
        <f>+IF(OR(#REF!="A",#REF!="B",#REF!="C",O604="A",O604="B",O604="C"),_xlfn.CEILING.PRECISE(#REF!*1.33,Z604),"0")</f>
        <v>#REF!</v>
      </c>
      <c r="AR604" s="48" t="e">
        <f>+AQ604*$AG604</f>
        <v>#REF!</v>
      </c>
      <c r="AS604" s="48" t="e">
        <f>+#REF!*AG604</f>
        <v>#REF!</v>
      </c>
      <c r="AU604" s="52"/>
      <c r="AV604" s="52"/>
      <c r="AW604" t="b">
        <f>+P604&gt;=T604</f>
        <v>1</v>
      </c>
    </row>
    <row r="605" spans="1:52" ht="12.75" customHeight="1" x14ac:dyDescent="0.2">
      <c r="A605" s="53" t="s">
        <v>679</v>
      </c>
      <c r="B605" s="79">
        <v>1957</v>
      </c>
      <c r="C605" s="1"/>
      <c r="D605" s="32" t="s">
        <v>739</v>
      </c>
      <c r="E605" s="47" t="str">
        <f>VLOOKUP(B605,[1]Análisis!$B$3:$F$2141,5,FALSE)</f>
        <v>Key</v>
      </c>
      <c r="F605" s="3">
        <v>0</v>
      </c>
      <c r="G605" s="3">
        <v>0</v>
      </c>
      <c r="H605" s="3">
        <v>0</v>
      </c>
      <c r="I605" s="3">
        <v>0</v>
      </c>
      <c r="J605" s="3">
        <f>VLOOKUP(B605,'Vta + Mov 80'!$A$3:$B$703,2,FALSE)</f>
        <v>0</v>
      </c>
      <c r="K605" s="3">
        <v>0</v>
      </c>
      <c r="L605" s="3">
        <f>VLOOKUP(B605,'Vta + Mov 80'!$A$3:$D$703,4,FALSE)</f>
        <v>20</v>
      </c>
      <c r="M605" s="7">
        <f>+AVERAGE(F605:K605)</f>
        <v>0</v>
      </c>
      <c r="N605" s="62">
        <f>+COUNTIF(F605:K605,"&gt;0")</f>
        <v>0</v>
      </c>
      <c r="O605" s="62" t="str">
        <f>+IF(N605&gt;=6,"A",IF(N605&gt;=5,"B",IF(N605&gt;=4,"C","F")))</f>
        <v>F</v>
      </c>
      <c r="P605" s="7">
        <v>0</v>
      </c>
      <c r="Q605" s="2">
        <v>0</v>
      </c>
      <c r="R605" s="2">
        <v>0</v>
      </c>
      <c r="S605" s="2">
        <v>0</v>
      </c>
      <c r="T605" s="2">
        <f>+IF(S605&gt;R605,S605,R605)</f>
        <v>0</v>
      </c>
      <c r="U605" s="2" t="e">
        <f>+((P605-T605)/#REF!)*30</f>
        <v>#REF!</v>
      </c>
      <c r="V605" s="2" t="e">
        <f>+((P605-T605+Q605)/#REF!)*30</f>
        <v>#REF!</v>
      </c>
      <c r="W605" s="2">
        <v>0</v>
      </c>
      <c r="X605" s="9"/>
      <c r="Y605" s="11" t="e">
        <f>+((P605-T605+Q605+X605)/M605)*30</f>
        <v>#DIV/0!</v>
      </c>
      <c r="Z605" s="5">
        <v>5</v>
      </c>
      <c r="AA605" s="46"/>
      <c r="AB605" s="74">
        <f>VLOOKUP(B605,[2]Hoja1!$A$2:$C$9041,3,FALSE)</f>
        <v>48.82</v>
      </c>
      <c r="AC605" s="76">
        <f>VLOOKUP(B605,'[3]listado de producto'!$A$7:$F$7046,6,FALSE)</f>
        <v>8</v>
      </c>
      <c r="AG605" s="58">
        <v>24.49</v>
      </c>
      <c r="AH605" s="48">
        <f>+P605*AG605</f>
        <v>0</v>
      </c>
      <c r="AI605" s="48" t="e">
        <f>+AG605*#REF!</f>
        <v>#REF!</v>
      </c>
      <c r="AK605" s="44" t="e">
        <f>+IF(OR(#REF!="A",#REF!="B",#REF!="C",O605="A",O605="B",O605="C"),_xlfn.CEILING.PRECISE(#REF!*0.5,Z605),"0")</f>
        <v>#REF!</v>
      </c>
      <c r="AL605" t="e">
        <f>+AK605*AG605</f>
        <v>#REF!</v>
      </c>
      <c r="AM605" s="51" t="e">
        <f>+IF(OR(#REF!="A",#REF!="B",#REF!="C",O605="A",O605="B",O605="C"),_xlfn.CEILING.PRECISE(#REF!*0.7,Z605),"0")</f>
        <v>#REF!</v>
      </c>
      <c r="AN605" s="48" t="e">
        <f>+AM605*AG605</f>
        <v>#REF!</v>
      </c>
      <c r="AO605" s="44" t="e">
        <f>+IF(OR(#REF!="A",#REF!="B",#REF!="C",O605="A",O605="B",O605="C"),_xlfn.CEILING.PRECISE(#REF!*1,Z605),"0")</f>
        <v>#REF!</v>
      </c>
      <c r="AP605" s="48" t="e">
        <f>+AO605*$AG605</f>
        <v>#REF!</v>
      </c>
      <c r="AQ605" s="48" t="e">
        <f>+IF(OR(#REF!="A",#REF!="B",#REF!="C",O605="A",O605="B",O605="C"),_xlfn.CEILING.PRECISE(#REF!*1.33,Z605),"0")</f>
        <v>#REF!</v>
      </c>
      <c r="AR605" s="48" t="e">
        <f>+AQ605*$AG605</f>
        <v>#REF!</v>
      </c>
      <c r="AS605" s="48" t="e">
        <f>+#REF!*AG605</f>
        <v>#REF!</v>
      </c>
      <c r="AU605" s="52" t="e">
        <f>+AT605*#REF!</f>
        <v>#REF!</v>
      </c>
      <c r="AV605" s="52">
        <f>+AT605*M605</f>
        <v>0</v>
      </c>
      <c r="AW605" t="b">
        <f>+P605&gt;=T605</f>
        <v>1</v>
      </c>
    </row>
    <row r="606" spans="1:52" ht="12.75" customHeight="1" x14ac:dyDescent="0.2">
      <c r="A606" s="53" t="s">
        <v>676</v>
      </c>
      <c r="B606" s="79">
        <v>1257</v>
      </c>
      <c r="C606" s="1"/>
      <c r="D606" s="32" t="s">
        <v>696</v>
      </c>
      <c r="E606" s="47" t="str">
        <f>VLOOKUP(B606,[1]Análisis!$B$3:$F$2141,5,FALSE)</f>
        <v>Key</v>
      </c>
      <c r="F606" s="3">
        <v>4</v>
      </c>
      <c r="G606" s="3">
        <v>0</v>
      </c>
      <c r="H606" s="3">
        <v>7</v>
      </c>
      <c r="I606" s="3">
        <v>3</v>
      </c>
      <c r="J606" s="3">
        <f>VLOOKUP(B606,'Vta + Mov 80'!$A$3:$B$703,2,FALSE)</f>
        <v>5</v>
      </c>
      <c r="K606" s="3">
        <v>0</v>
      </c>
      <c r="L606" s="3">
        <f>VLOOKUP(B606,'Vta + Mov 80'!$A$3:$D$703,4,FALSE)</f>
        <v>0</v>
      </c>
      <c r="M606" s="7">
        <f>+AVERAGE(F606:K606)</f>
        <v>3.1666666666666665</v>
      </c>
      <c r="N606" s="62">
        <f>+COUNTIF(F606:K606,"&gt;0")</f>
        <v>4</v>
      </c>
      <c r="O606" s="62" t="str">
        <f>+IF(N606&gt;=6,"A",IF(N606&gt;=5,"B",IF(N606&gt;=4,"C","F")))</f>
        <v>C</v>
      </c>
      <c r="P606" s="7">
        <v>78</v>
      </c>
      <c r="Q606" s="2">
        <v>0</v>
      </c>
      <c r="R606" s="2">
        <v>0</v>
      </c>
      <c r="S606" s="2">
        <v>0</v>
      </c>
      <c r="T606" s="2">
        <f>+IF(S606&gt;R606,S606,R606)</f>
        <v>0</v>
      </c>
      <c r="U606" s="2" t="e">
        <f>+((P606-T606)/#REF!)*30</f>
        <v>#REF!</v>
      </c>
      <c r="V606" s="2" t="e">
        <f>+((P606-T606+Q606)/#REF!)*30</f>
        <v>#REF!</v>
      </c>
      <c r="W606" s="2">
        <v>0</v>
      </c>
      <c r="X606" s="9"/>
      <c r="Y606" s="11">
        <f>+((P606-T606+Q606+X606)/M606)*30</f>
        <v>738.9473684210526</v>
      </c>
      <c r="Z606" s="5">
        <v>24</v>
      </c>
      <c r="AA606" s="46"/>
      <c r="AB606" s="74">
        <f>VLOOKUP(B606,[2]Hoja1!$A$2:$C$9041,3,FALSE)</f>
        <v>70.05</v>
      </c>
      <c r="AC606" s="76">
        <f>VLOOKUP(B606,'[3]listado de producto'!$A$7:$F$7046,6,FALSE)</f>
        <v>21</v>
      </c>
      <c r="AG606" s="58">
        <v>559.14</v>
      </c>
      <c r="AH606" s="48">
        <f>+P606*AG606</f>
        <v>43612.92</v>
      </c>
      <c r="AI606" s="48" t="e">
        <f>+AG606*#REF!</f>
        <v>#REF!</v>
      </c>
      <c r="AK606" s="44" t="e">
        <f>+IF(OR(#REF!="A",#REF!="B",#REF!="C",O606="A",O606="B",O606="C"),_xlfn.CEILING.PRECISE(#REF!*0.5,Z606),"0")</f>
        <v>#REF!</v>
      </c>
      <c r="AL606" t="e">
        <f>+AK606*AG606</f>
        <v>#REF!</v>
      </c>
      <c r="AM606" s="51" t="e">
        <f>+IF(OR(#REF!="A",#REF!="B",#REF!="C",O606="A",O606="B",O606="C"),_xlfn.CEILING.PRECISE(#REF!*0.7,Z606),"0")</f>
        <v>#REF!</v>
      </c>
      <c r="AN606" s="48" t="e">
        <f>+AM606*AG606</f>
        <v>#REF!</v>
      </c>
      <c r="AO606" s="44" t="e">
        <f>+IF(OR(#REF!="A",#REF!="B",#REF!="C",O606="A",O606="B",O606="C"),_xlfn.CEILING.PRECISE(#REF!*1,Z606),"0")</f>
        <v>#REF!</v>
      </c>
      <c r="AP606" s="48" t="e">
        <f>+AO606*$AG606</f>
        <v>#REF!</v>
      </c>
      <c r="AQ606" s="48" t="e">
        <f>+IF(OR(#REF!="A",#REF!="B",#REF!="C",O606="A",O606="B",O606="C"),_xlfn.CEILING.PRECISE(#REF!*1.33,Z606),"0")</f>
        <v>#REF!</v>
      </c>
      <c r="AR606" s="48" t="e">
        <f>+AQ606*$AG606</f>
        <v>#REF!</v>
      </c>
      <c r="AS606" s="48" t="e">
        <f>+#REF!*AG606</f>
        <v>#REF!</v>
      </c>
      <c r="AU606" s="52"/>
      <c r="AV606" s="52"/>
      <c r="AW606" t="b">
        <f>+P606&gt;=T606</f>
        <v>1</v>
      </c>
    </row>
    <row r="607" spans="1:52" ht="12.75" customHeight="1" x14ac:dyDescent="0.2">
      <c r="B607" s="79">
        <v>8692</v>
      </c>
      <c r="C607" s="1"/>
      <c r="D607" s="32" t="s">
        <v>503</v>
      </c>
      <c r="E607" s="47" t="str">
        <f>VLOOKUP(B607,[1]Análisis!$B$3:$F$2141,5,FALSE)</f>
        <v>Key</v>
      </c>
      <c r="F607" s="3">
        <v>157</v>
      </c>
      <c r="G607" s="3">
        <v>44</v>
      </c>
      <c r="H607" s="3">
        <v>289</v>
      </c>
      <c r="I607" s="3">
        <v>0</v>
      </c>
      <c r="J607" s="3">
        <f>VLOOKUP(B607,'Vta + Mov 80'!$A$3:$B$703,2,FALSE)</f>
        <v>293</v>
      </c>
      <c r="K607" s="3">
        <v>96</v>
      </c>
      <c r="L607" s="3">
        <f>VLOOKUP(B607,'Vta + Mov 80'!$A$3:$D$703,4,FALSE)</f>
        <v>0</v>
      </c>
      <c r="M607" s="7">
        <f>+AVERAGE(F607:K607)</f>
        <v>146.5</v>
      </c>
      <c r="N607" s="62">
        <f>+COUNTIF(F607:K607,"&gt;0")</f>
        <v>5</v>
      </c>
      <c r="O607" s="62" t="str">
        <f>+IF(N607&gt;=6,"A",IF(N607&gt;=5,"B",IF(N607&gt;=4,"C","F")))</f>
        <v>B</v>
      </c>
      <c r="P607" s="7">
        <v>188</v>
      </c>
      <c r="Q607" s="2">
        <v>0</v>
      </c>
      <c r="R607" s="2">
        <v>0</v>
      </c>
      <c r="S607" s="2">
        <v>0</v>
      </c>
      <c r="T607" s="2">
        <f>+IF(S607&gt;R607,S607,R607)</f>
        <v>0</v>
      </c>
      <c r="U607" s="2" t="e">
        <f>+((P607-T607)/#REF!)*30</f>
        <v>#REF!</v>
      </c>
      <c r="V607" s="2" t="e">
        <f>+((P607-T607+Q607)/#REF!)*30</f>
        <v>#REF!</v>
      </c>
      <c r="W607" s="2">
        <v>0</v>
      </c>
      <c r="X607" s="14"/>
      <c r="Y607" s="11">
        <f>+((P607-T607+Q607+X607)/M607)*30</f>
        <v>38.498293515358363</v>
      </c>
      <c r="Z607" s="5">
        <v>1</v>
      </c>
      <c r="AA607" s="83"/>
      <c r="AB607" s="74">
        <f>VLOOKUP(B607,[2]Hoja1!$A$2:$C$9041,3,FALSE)</f>
        <v>20.399999999999999</v>
      </c>
      <c r="AC607" s="76">
        <f>VLOOKUP(B607,'[3]listado de producto'!$A$7:$F$7046,6,FALSE)</f>
        <v>8</v>
      </c>
      <c r="AG607" s="58">
        <v>513.44000000000005</v>
      </c>
      <c r="AH607" s="48">
        <f>+P607*AG607</f>
        <v>96526.720000000016</v>
      </c>
      <c r="AI607" s="48" t="e">
        <f>+AG607*#REF!</f>
        <v>#REF!</v>
      </c>
      <c r="AK607" s="44" t="e">
        <f>+IF(OR(#REF!="A",#REF!="B",#REF!="C",O607="A",O607="B",O607="C"),_xlfn.CEILING.PRECISE(#REF!*0.5,Z607),"0")</f>
        <v>#REF!</v>
      </c>
      <c r="AL607" t="e">
        <f>+AK607*AG607</f>
        <v>#REF!</v>
      </c>
      <c r="AM607" s="51" t="e">
        <f>+IF(OR(#REF!="A",#REF!="B",#REF!="C",O607="A",O607="B",O607="C"),_xlfn.CEILING.PRECISE(#REF!*0.7,Z607),"0")</f>
        <v>#REF!</v>
      </c>
      <c r="AN607" s="48" t="e">
        <f>+AM607*AG607</f>
        <v>#REF!</v>
      </c>
      <c r="AO607" s="44" t="e">
        <f>+IF(OR(#REF!="A",#REF!="B",#REF!="C",O607="A",O607="B",O607="C"),_xlfn.CEILING.PRECISE(#REF!*1,Z607),"0")</f>
        <v>#REF!</v>
      </c>
      <c r="AP607" s="48" t="e">
        <f>+AO607*$AG607</f>
        <v>#REF!</v>
      </c>
      <c r="AQ607" s="48" t="e">
        <f>+IF(OR(#REF!="A",#REF!="B",#REF!="C",O607="A",O607="B",O607="C"),_xlfn.CEILING.PRECISE(#REF!*1.33,Z607),"0")</f>
        <v>#REF!</v>
      </c>
      <c r="AR607" s="48" t="e">
        <f>+AQ607*$AG607</f>
        <v>#REF!</v>
      </c>
      <c r="AS607" s="48" t="e">
        <f>+#REF!*AG607</f>
        <v>#REF!</v>
      </c>
      <c r="AU607" s="52" t="e">
        <f>+AT607*#REF!</f>
        <v>#REF!</v>
      </c>
      <c r="AV607" s="52">
        <f>+AT607*M607</f>
        <v>0</v>
      </c>
      <c r="AW607" t="b">
        <f>+P607&gt;=T607</f>
        <v>1</v>
      </c>
    </row>
    <row r="608" spans="1:52" ht="12.75" customHeight="1" x14ac:dyDescent="0.2">
      <c r="A608" s="53" t="s">
        <v>678</v>
      </c>
      <c r="B608" s="79">
        <v>8680</v>
      </c>
      <c r="C608" s="1"/>
      <c r="D608" s="32" t="s">
        <v>345</v>
      </c>
      <c r="E608" s="47" t="str">
        <f>VLOOKUP(B608,[1]Análisis!$B$3:$F$2141,5,FALSE)</f>
        <v>Key</v>
      </c>
      <c r="F608" s="3">
        <v>27</v>
      </c>
      <c r="G608" s="3">
        <v>25</v>
      </c>
      <c r="H608" s="3">
        <v>25</v>
      </c>
      <c r="I608" s="3">
        <v>36</v>
      </c>
      <c r="J608" s="3">
        <f>VLOOKUP(B608,'Vta + Mov 80'!$A$3:$B$703,2,FALSE)</f>
        <v>35</v>
      </c>
      <c r="K608" s="3">
        <v>11</v>
      </c>
      <c r="L608" s="3">
        <f>VLOOKUP(B608,'Vta + Mov 80'!$A$3:$D$703,4,FALSE)</f>
        <v>0</v>
      </c>
      <c r="M608" s="7">
        <f>+AVERAGE(F608:K608)</f>
        <v>26.5</v>
      </c>
      <c r="N608" s="62">
        <f>+COUNTIF(F608:K608,"&gt;0")</f>
        <v>6</v>
      </c>
      <c r="O608" s="62" t="str">
        <f>+IF(N608&gt;=6,"A",IF(N608&gt;=5,"B",IF(N608&gt;=4,"C","F")))</f>
        <v>A</v>
      </c>
      <c r="P608" s="7">
        <v>16</v>
      </c>
      <c r="Q608" s="2">
        <v>15</v>
      </c>
      <c r="R608" s="2">
        <v>0</v>
      </c>
      <c r="S608" s="2">
        <v>0</v>
      </c>
      <c r="T608" s="2">
        <f>+IF(S608&gt;R608,S608,R608)</f>
        <v>0</v>
      </c>
      <c r="U608" s="2" t="e">
        <f>+((P608-T608)/#REF!)*30</f>
        <v>#REF!</v>
      </c>
      <c r="V608" s="2" t="e">
        <f>+((P608-T608+Q608)/#REF!)*30</f>
        <v>#REF!</v>
      </c>
      <c r="W608" s="2">
        <v>0</v>
      </c>
      <c r="X608" s="9"/>
      <c r="Y608" s="11">
        <f>+((P608-T608+Q608+X608)/M608)*30</f>
        <v>35.094339622641506</v>
      </c>
      <c r="Z608" s="5">
        <v>1</v>
      </c>
      <c r="AA608" s="46"/>
      <c r="AB608" s="74">
        <f>VLOOKUP(B608,[2]Hoja1!$A$2:$C$9041,3,FALSE)</f>
        <v>371.96</v>
      </c>
      <c r="AC608" s="76">
        <f>VLOOKUP(B608,'[3]listado de producto'!$A$7:$F$7046,6,FALSE)</f>
        <v>8</v>
      </c>
      <c r="AG608" s="58">
        <v>2181.56</v>
      </c>
      <c r="AH608" s="48">
        <f>+P608*AG608</f>
        <v>34904.959999999999</v>
      </c>
      <c r="AI608" s="48" t="e">
        <f>+AG608*#REF!</f>
        <v>#REF!</v>
      </c>
      <c r="AK608" s="44" t="e">
        <f>+IF(OR(#REF!="A",#REF!="B",#REF!="C",O608="A",O608="B",O608="C"),_xlfn.CEILING.PRECISE(#REF!*0.5,Z608),"0")</f>
        <v>#REF!</v>
      </c>
      <c r="AL608" t="e">
        <f>+AK608*AG608</f>
        <v>#REF!</v>
      </c>
      <c r="AM608" s="51" t="e">
        <f>+IF(OR(#REF!="A",#REF!="B",#REF!="C",O608="A",O608="B",O608="C"),_xlfn.CEILING.PRECISE(#REF!*0.7,Z608),"0")</f>
        <v>#REF!</v>
      </c>
      <c r="AN608" s="48" t="e">
        <f>+AM608*AG608</f>
        <v>#REF!</v>
      </c>
      <c r="AO608" s="44" t="e">
        <f>+IF(OR(#REF!="A",#REF!="B",#REF!="C",O608="A",O608="B",O608="C"),_xlfn.CEILING.PRECISE(#REF!*1,Z608),"0")</f>
        <v>#REF!</v>
      </c>
      <c r="AP608" s="48" t="e">
        <f>+AO608*$AG608</f>
        <v>#REF!</v>
      </c>
      <c r="AQ608" s="48" t="e">
        <f>+IF(OR(#REF!="A",#REF!="B",#REF!="C",O608="A",O608="B",O608="C"),_xlfn.CEILING.PRECISE(#REF!*1.33,Z608),"0")</f>
        <v>#REF!</v>
      </c>
      <c r="AR608" s="48" t="e">
        <f>+AQ608*$AG608</f>
        <v>#REF!</v>
      </c>
      <c r="AS608" s="48" t="e">
        <f>+#REF!*AG608</f>
        <v>#REF!</v>
      </c>
      <c r="AU608" s="52" t="e">
        <f>+AT608*#REF!</f>
        <v>#REF!</v>
      </c>
      <c r="AV608" s="52">
        <f>+AT608*M608</f>
        <v>0</v>
      </c>
      <c r="AW608" t="b">
        <f>+P608&gt;=T608</f>
        <v>1</v>
      </c>
    </row>
    <row r="609" spans="1:52" ht="12.75" customHeight="1" x14ac:dyDescent="0.2">
      <c r="B609" s="79">
        <v>8699</v>
      </c>
      <c r="C609" s="1"/>
      <c r="D609" s="32" t="s">
        <v>352</v>
      </c>
      <c r="E609" s="47" t="str">
        <f>VLOOKUP(B609,[1]Análisis!$B$3:$F$2141,5,FALSE)</f>
        <v>Key</v>
      </c>
      <c r="F609" s="3">
        <v>0</v>
      </c>
      <c r="G609" s="3">
        <v>0</v>
      </c>
      <c r="H609" s="3">
        <v>10</v>
      </c>
      <c r="I609" s="3">
        <v>11</v>
      </c>
      <c r="J609" s="3">
        <f>VLOOKUP(B609,'Vta + Mov 80'!$A$3:$B$703,2,FALSE)</f>
        <v>8</v>
      </c>
      <c r="K609" s="3">
        <v>5</v>
      </c>
      <c r="L609" s="3">
        <f>VLOOKUP(B609,'Vta + Mov 80'!$A$3:$D$703,4,FALSE)</f>
        <v>1</v>
      </c>
      <c r="M609" s="7">
        <f>+AVERAGE(F609:K609)</f>
        <v>5.666666666666667</v>
      </c>
      <c r="N609" s="62">
        <f>+COUNTIF(F609:K609,"&gt;0")</f>
        <v>4</v>
      </c>
      <c r="O609" s="62" t="str">
        <f>+IF(N609&gt;=6,"A",IF(N609&gt;=5,"B",IF(N609&gt;=4,"C","F")))</f>
        <v>C</v>
      </c>
      <c r="P609" s="7">
        <v>167</v>
      </c>
      <c r="Q609" s="2">
        <v>0</v>
      </c>
      <c r="R609" s="2">
        <v>0</v>
      </c>
      <c r="S609" s="2">
        <v>0</v>
      </c>
      <c r="T609" s="2">
        <f>+IF(S609&gt;R609,S609,R609)</f>
        <v>0</v>
      </c>
      <c r="U609" s="2" t="e">
        <f>+((P609-T609)/#REF!)*30</f>
        <v>#REF!</v>
      </c>
      <c r="V609" s="2" t="e">
        <f>+((P609-T609+Q609)/#REF!)*30</f>
        <v>#REF!</v>
      </c>
      <c r="W609" s="2">
        <v>0</v>
      </c>
      <c r="X609" s="9"/>
      <c r="Y609" s="11">
        <f>+((P609-T609+Q609+X609)/M609)*30</f>
        <v>884.11764705882342</v>
      </c>
      <c r="Z609" s="5">
        <v>1</v>
      </c>
      <c r="AA609" s="46"/>
      <c r="AB609" s="74">
        <f>VLOOKUP(B609,[2]Hoja1!$A$2:$C$9041,3,FALSE)</f>
        <v>8.98</v>
      </c>
      <c r="AC609" s="76">
        <f>VLOOKUP(B609,'[3]listado de producto'!$A$7:$F$7046,6,FALSE)</f>
        <v>8</v>
      </c>
      <c r="AG609" s="58">
        <v>13.800000190734901</v>
      </c>
      <c r="AH609" s="48">
        <f>+P609*AG609</f>
        <v>2304.6000318527285</v>
      </c>
      <c r="AI609" s="48" t="e">
        <f>+AG609*#REF!</f>
        <v>#REF!</v>
      </c>
      <c r="AK609" s="44" t="e">
        <f>+IF(OR(#REF!="A",#REF!="B",#REF!="C",O609="A",O609="B",O609="C"),_xlfn.CEILING.PRECISE(#REF!*0.5,Z609),"0")</f>
        <v>#REF!</v>
      </c>
      <c r="AL609" t="e">
        <f>+AK609*AG609</f>
        <v>#REF!</v>
      </c>
      <c r="AM609" s="51" t="e">
        <f>+IF(OR(#REF!="A",#REF!="B",#REF!="C",O609="A",O609="B",O609="C"),_xlfn.CEILING.PRECISE(#REF!*0.7,Z609),"0")</f>
        <v>#REF!</v>
      </c>
      <c r="AN609" s="48" t="e">
        <f>+AM609*AG609</f>
        <v>#REF!</v>
      </c>
      <c r="AO609" s="44" t="e">
        <f>+IF(OR(#REF!="A",#REF!="B",#REF!="C",O609="A",O609="B",O609="C"),_xlfn.CEILING.PRECISE(#REF!*1,Z609),"0")</f>
        <v>#REF!</v>
      </c>
      <c r="AP609" s="48" t="e">
        <f>+AO609*$AG609</f>
        <v>#REF!</v>
      </c>
      <c r="AQ609" s="48" t="e">
        <f>+IF(OR(#REF!="A",#REF!="B",#REF!="C",O609="A",O609="B",O609="C"),_xlfn.CEILING.PRECISE(#REF!*1.33,Z609),"0")</f>
        <v>#REF!</v>
      </c>
      <c r="AR609" s="48" t="e">
        <f>+AQ609*$AG609</f>
        <v>#REF!</v>
      </c>
      <c r="AS609" s="48" t="e">
        <f>+#REF!*AG609</f>
        <v>#REF!</v>
      </c>
      <c r="AU609" s="52" t="e">
        <f>+AT609*#REF!</f>
        <v>#REF!</v>
      </c>
      <c r="AV609" s="52">
        <f>+AT609*M609</f>
        <v>0</v>
      </c>
      <c r="AW609" t="b">
        <f>+P609&gt;=T609</f>
        <v>1</v>
      </c>
    </row>
    <row r="610" spans="1:52" ht="12.75" customHeight="1" x14ac:dyDescent="0.2">
      <c r="A610" s="53" t="s">
        <v>672</v>
      </c>
      <c r="B610" s="79">
        <v>1416</v>
      </c>
      <c r="C610" s="1"/>
      <c r="D610" s="32" t="s">
        <v>86</v>
      </c>
      <c r="E610" s="47" t="str">
        <f>VLOOKUP(B610,[1]Análisis!$B$3:$F$2141,5,FALSE)</f>
        <v>Key</v>
      </c>
      <c r="F610" s="3">
        <v>130</v>
      </c>
      <c r="G610" s="3">
        <v>31</v>
      </c>
      <c r="H610" s="3">
        <v>107</v>
      </c>
      <c r="I610" s="3">
        <v>38</v>
      </c>
      <c r="J610" s="3">
        <f>VLOOKUP(B610,'Vta + Mov 80'!$A$3:$B$703,2,FALSE)</f>
        <v>27</v>
      </c>
      <c r="K610" s="3">
        <v>84</v>
      </c>
      <c r="L610" s="3">
        <f>VLOOKUP(B610,'Vta + Mov 80'!$A$3:$D$703,4,FALSE)</f>
        <v>0</v>
      </c>
      <c r="M610" s="7">
        <f>+AVERAGE(F610:K610)</f>
        <v>69.5</v>
      </c>
      <c r="N610" s="62">
        <f>+COUNTIF(F610:K610,"&gt;0")</f>
        <v>6</v>
      </c>
      <c r="O610" s="62" t="str">
        <f>+IF(N610&gt;=6,"A",IF(N610&gt;=5,"B",IF(N610&gt;=4,"C","F")))</f>
        <v>A</v>
      </c>
      <c r="P610" s="7">
        <v>42</v>
      </c>
      <c r="Q610" s="2">
        <v>40</v>
      </c>
      <c r="R610" s="2">
        <v>0</v>
      </c>
      <c r="S610" s="2">
        <v>0</v>
      </c>
      <c r="T610" s="2">
        <f>+IF(S610&gt;R610,S610,R610)</f>
        <v>0</v>
      </c>
      <c r="U610" s="2" t="e">
        <f>+((P610-T610)/#REF!)*30</f>
        <v>#REF!</v>
      </c>
      <c r="V610" s="2" t="e">
        <f>+((P610-T610+Q610)/#REF!)*30</f>
        <v>#REF!</v>
      </c>
      <c r="W610" s="2">
        <v>0</v>
      </c>
      <c r="X610" s="9"/>
      <c r="Y610" s="11">
        <f>+((P610-T610+Q610+X610)/M610)*30</f>
        <v>35.39568345323741</v>
      </c>
      <c r="Z610" s="5">
        <v>20</v>
      </c>
      <c r="AA610" s="46"/>
      <c r="AB610" s="74">
        <f>VLOOKUP(B610,[2]Hoja1!$A$2:$C$9041,3,FALSE)</f>
        <v>82.63</v>
      </c>
      <c r="AC610" s="76">
        <f>VLOOKUP(B610,'[3]listado de producto'!$A$7:$F$7046,6,FALSE)</f>
        <v>8</v>
      </c>
      <c r="AG610" s="58">
        <v>221.18</v>
      </c>
      <c r="AH610" s="48">
        <f>+P610*AG610</f>
        <v>9289.56</v>
      </c>
      <c r="AI610" s="48" t="e">
        <f>+AG610*#REF!</f>
        <v>#REF!</v>
      </c>
      <c r="AK610" s="44" t="e">
        <f>+IF(OR(#REF!="A",#REF!="B",#REF!="C",O610="A",O610="B",O610="C"),_xlfn.CEILING.PRECISE(#REF!*0.5,Z610),"0")</f>
        <v>#REF!</v>
      </c>
      <c r="AL610" t="e">
        <f>+AK610*AG610</f>
        <v>#REF!</v>
      </c>
      <c r="AM610" s="51" t="e">
        <f>+IF(OR(#REF!="A",#REF!="B",#REF!="C",O610="A",O610="B",O610="C"),_xlfn.CEILING.PRECISE(#REF!*0.7,Z610),"0")</f>
        <v>#REF!</v>
      </c>
      <c r="AN610" s="48" t="e">
        <f>+AM610*AG610</f>
        <v>#REF!</v>
      </c>
      <c r="AO610" s="44" t="e">
        <f>+IF(OR(#REF!="A",#REF!="B",#REF!="C",O610="A",O610="B",O610="C"),_xlfn.CEILING.PRECISE(#REF!*1,Z610),"0")</f>
        <v>#REF!</v>
      </c>
      <c r="AP610" s="48" t="e">
        <f>+AO610*$AG610</f>
        <v>#REF!</v>
      </c>
      <c r="AQ610" s="48" t="e">
        <f>+IF(OR(#REF!="A",#REF!="B",#REF!="C",O610="A",O610="B",O610="C"),_xlfn.CEILING.PRECISE(#REF!*1.33,Z610),"0")</f>
        <v>#REF!</v>
      </c>
      <c r="AR610" s="48" t="e">
        <f>+AQ610*$AG610</f>
        <v>#REF!</v>
      </c>
      <c r="AS610" s="48" t="e">
        <f>+#REF!*AG610</f>
        <v>#REF!</v>
      </c>
      <c r="AU610" s="52" t="e">
        <f>+AT610*#REF!</f>
        <v>#REF!</v>
      </c>
      <c r="AV610" s="52">
        <f>+AT610*M610</f>
        <v>0</v>
      </c>
      <c r="AW610" t="b">
        <f>+P610&gt;=T610</f>
        <v>1</v>
      </c>
    </row>
    <row r="611" spans="1:52" ht="12.75" customHeight="1" x14ac:dyDescent="0.2">
      <c r="B611" s="79">
        <v>1746</v>
      </c>
      <c r="C611" s="1"/>
      <c r="D611" s="32" t="s">
        <v>114</v>
      </c>
      <c r="E611" s="47" t="str">
        <f>VLOOKUP(B611,[1]Análisis!$B$3:$F$2141,5,FALSE)</f>
        <v>Key</v>
      </c>
      <c r="F611" s="3">
        <v>5</v>
      </c>
      <c r="G611" s="3">
        <v>0</v>
      </c>
      <c r="H611" s="3">
        <v>1</v>
      </c>
      <c r="I611" s="3">
        <v>1</v>
      </c>
      <c r="J611" s="3">
        <f>VLOOKUP(B611,'Vta + Mov 80'!$A$3:$B$703,2,FALSE)</f>
        <v>0</v>
      </c>
      <c r="K611" s="3">
        <v>1</v>
      </c>
      <c r="L611" s="3">
        <f>VLOOKUP(B611,'Vta + Mov 80'!$A$3:$D$703,4,FALSE)</f>
        <v>0</v>
      </c>
      <c r="M611" s="7">
        <f>+AVERAGE(F611:K611)</f>
        <v>1.3333333333333333</v>
      </c>
      <c r="N611" s="62">
        <f>+COUNTIF(F611:K611,"&gt;0")</f>
        <v>4</v>
      </c>
      <c r="O611" s="62" t="str">
        <f>+IF(N611&gt;=6,"A",IF(N611&gt;=5,"B",IF(N611&gt;=4,"C","F")))</f>
        <v>C</v>
      </c>
      <c r="P611" s="7">
        <v>67</v>
      </c>
      <c r="Q611" s="2">
        <v>0</v>
      </c>
      <c r="R611" s="2">
        <v>0</v>
      </c>
      <c r="S611" s="2">
        <v>0</v>
      </c>
      <c r="T611" s="2">
        <f>+IF(S611&gt;R611,S611,R611)</f>
        <v>0</v>
      </c>
      <c r="U611" s="2" t="e">
        <f>+((P611-T611)/#REF!)*30</f>
        <v>#REF!</v>
      </c>
      <c r="V611" s="2" t="e">
        <f>+((P611-T611+Q611)/#REF!)*30</f>
        <v>#REF!</v>
      </c>
      <c r="W611" s="2">
        <v>0</v>
      </c>
      <c r="X611" s="9"/>
      <c r="Y611" s="11">
        <f>+((P611-T611+Q611+X611)/M611)*30</f>
        <v>1507.5</v>
      </c>
      <c r="Z611" s="5">
        <v>12</v>
      </c>
      <c r="AA611" s="83"/>
      <c r="AB611" s="74">
        <f>VLOOKUP(B611,[2]Hoja1!$A$2:$C$9041,3,FALSE)</f>
        <v>23.49</v>
      </c>
      <c r="AC611" s="76">
        <f>VLOOKUP(B611,'[3]listado de producto'!$A$7:$F$7046,6,FALSE)</f>
        <v>8</v>
      </c>
      <c r="AG611" s="58">
        <v>210.5</v>
      </c>
      <c r="AH611" s="48">
        <f>+P611*AG611</f>
        <v>14103.5</v>
      </c>
      <c r="AI611" s="48" t="e">
        <f>+AG611*#REF!</f>
        <v>#REF!</v>
      </c>
      <c r="AK611" s="44" t="e">
        <f>+IF(OR(#REF!="A",#REF!="B",#REF!="C",O611="A",O611="B",O611="C"),_xlfn.CEILING.PRECISE(#REF!*0.5,Z611),"0")</f>
        <v>#REF!</v>
      </c>
      <c r="AL611" t="e">
        <f>+AK611*AG611</f>
        <v>#REF!</v>
      </c>
      <c r="AM611" s="51" t="e">
        <f>+IF(OR(#REF!="A",#REF!="B",#REF!="C",O611="A",O611="B",O611="C"),_xlfn.CEILING.PRECISE(#REF!*0.7,Z611),"0")</f>
        <v>#REF!</v>
      </c>
      <c r="AN611" s="48" t="e">
        <f>+AM611*AG611</f>
        <v>#REF!</v>
      </c>
      <c r="AO611" s="44" t="e">
        <f>+IF(OR(#REF!="A",#REF!="B",#REF!="C",O611="A",O611="B",O611="C"),_xlfn.CEILING.PRECISE(#REF!*1,Z611),"0")</f>
        <v>#REF!</v>
      </c>
      <c r="AP611" s="48" t="e">
        <f>+AO611*$AG611</f>
        <v>#REF!</v>
      </c>
      <c r="AQ611" s="48" t="e">
        <f>+IF(OR(#REF!="A",#REF!="B",#REF!="C",O611="A",O611="B",O611="C"),_xlfn.CEILING.PRECISE(#REF!*1.33,Z611),"0")</f>
        <v>#REF!</v>
      </c>
      <c r="AR611" s="48" t="e">
        <f>+AQ611*$AG611</f>
        <v>#REF!</v>
      </c>
      <c r="AS611" s="48" t="e">
        <f>+#REF!*AG611</f>
        <v>#REF!</v>
      </c>
      <c r="AU611" s="52" t="e">
        <f>+AT611*#REF!</f>
        <v>#REF!</v>
      </c>
      <c r="AV611" s="52">
        <f>+AT611*M611</f>
        <v>0</v>
      </c>
      <c r="AW611" t="b">
        <f>+P611&gt;=T611</f>
        <v>1</v>
      </c>
    </row>
    <row r="612" spans="1:52" ht="12.75" customHeight="1" x14ac:dyDescent="0.2">
      <c r="B612" s="79">
        <v>948</v>
      </c>
      <c r="C612" s="1"/>
      <c r="D612" s="32" t="s">
        <v>60</v>
      </c>
      <c r="E612" s="47" t="str">
        <f>VLOOKUP(B612,[1]Análisis!$B$3:$F$2141,5,FALSE)</f>
        <v>Key</v>
      </c>
      <c r="F612" s="3">
        <v>9</v>
      </c>
      <c r="G612" s="3">
        <v>22</v>
      </c>
      <c r="H612" s="3">
        <v>61</v>
      </c>
      <c r="I612" s="3">
        <v>62</v>
      </c>
      <c r="J612" s="3">
        <f>VLOOKUP(B612,'Vta + Mov 80'!$A$3:$B$703,2,FALSE)</f>
        <v>97</v>
      </c>
      <c r="K612" s="3">
        <v>40</v>
      </c>
      <c r="L612" s="3">
        <f>VLOOKUP(B612,'Vta + Mov 80'!$A$3:$D$703,4,FALSE)</f>
        <v>1</v>
      </c>
      <c r="M612" s="7">
        <f>+AVERAGE(F612:K612)</f>
        <v>48.5</v>
      </c>
      <c r="N612" s="62">
        <f>+COUNTIF(F612:K612,"&gt;0")</f>
        <v>6</v>
      </c>
      <c r="O612" s="62" t="str">
        <f>+IF(N612&gt;=6,"A",IF(N612&gt;=5,"B",IF(N612&gt;=4,"C","F")))</f>
        <v>A</v>
      </c>
      <c r="P612" s="7">
        <v>58</v>
      </c>
      <c r="Q612" s="2">
        <v>0</v>
      </c>
      <c r="R612" s="2">
        <v>0</v>
      </c>
      <c r="S612" s="2">
        <v>0</v>
      </c>
      <c r="T612" s="2">
        <f>+IF(S612&gt;R612,S612,R612)</f>
        <v>0</v>
      </c>
      <c r="U612" s="2" t="e">
        <f>+((P612-T612)/#REF!)*30</f>
        <v>#REF!</v>
      </c>
      <c r="V612" s="2" t="e">
        <f>+((P612-T612+Q612)/#REF!)*30</f>
        <v>#REF!</v>
      </c>
      <c r="W612" s="2">
        <v>0</v>
      </c>
      <c r="X612" s="9"/>
      <c r="Y612" s="11">
        <f>+((P612-T612+Q612+X612)/M612)*30</f>
        <v>35.876288659793815</v>
      </c>
      <c r="Z612" s="5">
        <v>1</v>
      </c>
      <c r="AA612" s="83"/>
      <c r="AB612" s="74">
        <f>VLOOKUP(B612,[2]Hoja1!$A$2:$C$9041,3,FALSE)</f>
        <v>202.25</v>
      </c>
      <c r="AC612" s="76">
        <f>VLOOKUP(B612,'[3]listado de producto'!$A$7:$F$7046,6,FALSE)</f>
        <v>8</v>
      </c>
      <c r="AG612" s="58">
        <v>187.88</v>
      </c>
      <c r="AH612" s="48">
        <f>+P612*AG612</f>
        <v>10897.039999999999</v>
      </c>
      <c r="AI612" s="48" t="e">
        <f>+AG612*#REF!</f>
        <v>#REF!</v>
      </c>
      <c r="AK612" s="44" t="e">
        <f>+IF(OR(#REF!="A",#REF!="B",#REF!="C",O612="A",O612="B",O612="C"),_xlfn.CEILING.PRECISE(#REF!*0.5,Z612),"0")</f>
        <v>#REF!</v>
      </c>
      <c r="AL612" t="e">
        <f>+AK612*AG612</f>
        <v>#REF!</v>
      </c>
      <c r="AM612" s="51" t="e">
        <f>+IF(OR(#REF!="A",#REF!="B",#REF!="C",O612="A",O612="B",O612="C"),_xlfn.CEILING.PRECISE(#REF!*0.7,Z612),"0")</f>
        <v>#REF!</v>
      </c>
      <c r="AN612" s="48" t="e">
        <f>+AM612*AG612</f>
        <v>#REF!</v>
      </c>
      <c r="AO612" s="44" t="e">
        <f>+IF(OR(#REF!="A",#REF!="B",#REF!="C",O612="A",O612="B",O612="C"),_xlfn.CEILING.PRECISE(#REF!*1,Z612),"0")</f>
        <v>#REF!</v>
      </c>
      <c r="AP612" s="48" t="e">
        <f>+AO612*$AG612</f>
        <v>#REF!</v>
      </c>
      <c r="AQ612" s="48" t="e">
        <f>+IF(OR(#REF!="A",#REF!="B",#REF!="C",O612="A",O612="B",O612="C"),_xlfn.CEILING.PRECISE(#REF!*1.33,Z612),"0")</f>
        <v>#REF!</v>
      </c>
      <c r="AR612" s="48" t="e">
        <f>+AQ612*$AG612</f>
        <v>#REF!</v>
      </c>
      <c r="AS612" s="48" t="e">
        <f>+#REF!*AG612</f>
        <v>#REF!</v>
      </c>
      <c r="AT612" s="58">
        <v>22.5</v>
      </c>
      <c r="AU612" s="52" t="e">
        <f>+AT612*#REF!</f>
        <v>#REF!</v>
      </c>
      <c r="AV612" s="52">
        <f>+AT612*M612</f>
        <v>1091.25</v>
      </c>
      <c r="AW612" t="b">
        <f>+P612&gt;=T612</f>
        <v>1</v>
      </c>
    </row>
    <row r="613" spans="1:52" ht="12.75" customHeight="1" x14ac:dyDescent="0.2">
      <c r="B613" s="79">
        <v>2288</v>
      </c>
      <c r="C613" s="1"/>
      <c r="D613" s="32" t="s">
        <v>170</v>
      </c>
      <c r="E613" s="47" t="str">
        <f>VLOOKUP(B613,[1]Análisis!$B$3:$F$2141,5,FALSE)</f>
        <v>Key</v>
      </c>
      <c r="F613" s="3">
        <v>40</v>
      </c>
      <c r="G613" s="3">
        <v>14</v>
      </c>
      <c r="H613" s="3">
        <v>19</v>
      </c>
      <c r="I613" s="3">
        <v>17</v>
      </c>
      <c r="J613" s="3">
        <f>VLOOKUP(B613,'Vta + Mov 80'!$A$3:$B$703,2,FALSE)</f>
        <v>17</v>
      </c>
      <c r="K613" s="3">
        <v>3</v>
      </c>
      <c r="L613" s="3">
        <f>VLOOKUP(B613,'Vta + Mov 80'!$A$3:$D$703,4,FALSE)</f>
        <v>5</v>
      </c>
      <c r="M613" s="7">
        <f>+AVERAGE(F613:K613)</f>
        <v>18.333333333333332</v>
      </c>
      <c r="N613" s="62">
        <f>+COUNTIF(F613:K613,"&gt;0")</f>
        <v>6</v>
      </c>
      <c r="O613" s="62" t="str">
        <f>+IF(N613&gt;=6,"A",IF(N613&gt;=5,"B",IF(N613&gt;=4,"C","F")))</f>
        <v>A</v>
      </c>
      <c r="P613" s="7">
        <v>22</v>
      </c>
      <c r="Q613" s="2">
        <v>0</v>
      </c>
      <c r="R613" s="2">
        <v>0</v>
      </c>
      <c r="S613" s="2">
        <v>0</v>
      </c>
      <c r="T613" s="2">
        <f>+IF(S613&gt;R613,S613,R613)</f>
        <v>0</v>
      </c>
      <c r="U613" s="2" t="e">
        <f>+((P613-T613)/#REF!)*30</f>
        <v>#REF!</v>
      </c>
      <c r="V613" s="2" t="e">
        <f>+((P613-T613+Q613)/#REF!)*30</f>
        <v>#REF!</v>
      </c>
      <c r="W613" s="2">
        <v>0</v>
      </c>
      <c r="X613" s="9"/>
      <c r="Y613" s="11">
        <f>+((P613-T613+Q613+X613)/M613)*30</f>
        <v>36.000000000000007</v>
      </c>
      <c r="Z613" s="5">
        <v>1</v>
      </c>
      <c r="AA613" s="85"/>
      <c r="AB613" s="74">
        <f>VLOOKUP(B613,[2]Hoja1!$A$2:$C$9041,3,FALSE)</f>
        <v>74.459999999999994</v>
      </c>
      <c r="AC613" s="76">
        <f>VLOOKUP(B613,'[3]listado de producto'!$A$7:$F$7046,6,FALSE)</f>
        <v>8</v>
      </c>
      <c r="AD613" s="5"/>
      <c r="AG613" s="58">
        <v>162.93</v>
      </c>
      <c r="AH613" s="48">
        <f>+P613*AG613</f>
        <v>3584.46</v>
      </c>
      <c r="AI613" s="48" t="e">
        <f>+AG613*#REF!</f>
        <v>#REF!</v>
      </c>
      <c r="AK613" s="44" t="e">
        <f>+IF(OR(#REF!="A",#REF!="B",#REF!="C",O613="A",O613="B",O613="C"),_xlfn.CEILING.PRECISE(#REF!*0.5,Z613),"0")</f>
        <v>#REF!</v>
      </c>
      <c r="AL613" t="e">
        <f>+AK613*AG613</f>
        <v>#REF!</v>
      </c>
      <c r="AM613" s="51" t="e">
        <f>+IF(OR(#REF!="A",#REF!="B",#REF!="C",O613="A",O613="B",O613="C"),_xlfn.CEILING.PRECISE(#REF!*0.7,Z613),"0")</f>
        <v>#REF!</v>
      </c>
      <c r="AN613" s="48" t="e">
        <f>+AM613*AG613</f>
        <v>#REF!</v>
      </c>
      <c r="AO613" s="44" t="e">
        <f>+IF(OR(#REF!="A",#REF!="B",#REF!="C",O613="A",O613="B",O613="C"),_xlfn.CEILING.PRECISE(#REF!*1,Z613),"0")</f>
        <v>#REF!</v>
      </c>
      <c r="AP613" s="48" t="e">
        <f>+AO613*$AG613</f>
        <v>#REF!</v>
      </c>
      <c r="AQ613" s="48" t="e">
        <f>+IF(OR(#REF!="A",#REF!="B",#REF!="C",O613="A",O613="B",O613="C"),_xlfn.CEILING.PRECISE(#REF!*1.33,Z613),"0")</f>
        <v>#REF!</v>
      </c>
      <c r="AR613" s="48" t="e">
        <f>+AQ613*$AG613</f>
        <v>#REF!</v>
      </c>
      <c r="AS613" s="48" t="e">
        <f>+#REF!*AG613</f>
        <v>#REF!</v>
      </c>
      <c r="AU613" s="52" t="e">
        <f>+AT613*#REF!</f>
        <v>#REF!</v>
      </c>
      <c r="AV613" s="52">
        <f>+AT613*M613</f>
        <v>0</v>
      </c>
      <c r="AW613" t="b">
        <f>+P613&gt;=T613</f>
        <v>1</v>
      </c>
    </row>
    <row r="614" spans="1:52" ht="12.75" customHeight="1" x14ac:dyDescent="0.2">
      <c r="B614" s="79">
        <v>6383</v>
      </c>
      <c r="C614" s="1"/>
      <c r="D614" s="32" t="s">
        <v>294</v>
      </c>
      <c r="E614" s="47" t="str">
        <f>VLOOKUP(B614,[1]Análisis!$B$3:$F$2141,5,FALSE)</f>
        <v>Key</v>
      </c>
      <c r="F614" s="3">
        <v>1</v>
      </c>
      <c r="G614" s="3">
        <v>3</v>
      </c>
      <c r="H614" s="3">
        <v>5</v>
      </c>
      <c r="I614" s="3">
        <v>3</v>
      </c>
      <c r="J614" s="3">
        <f>VLOOKUP(B614,'Vta + Mov 80'!$A$3:$B$703,2,FALSE)</f>
        <v>2</v>
      </c>
      <c r="K614" s="3">
        <v>0</v>
      </c>
      <c r="L614" s="3">
        <f>VLOOKUP(B614,'Vta + Mov 80'!$A$3:$D$703,4,FALSE)</f>
        <v>0</v>
      </c>
      <c r="M614" s="7">
        <f>+AVERAGE(F614:K614)</f>
        <v>2.3333333333333335</v>
      </c>
      <c r="N614" s="62">
        <f>+COUNTIF(F614:K614,"&gt;0")</f>
        <v>5</v>
      </c>
      <c r="O614" s="62" t="str">
        <f>+IF(N614&gt;=6,"A",IF(N614&gt;=5,"B",IF(N614&gt;=4,"C","F")))</f>
        <v>B</v>
      </c>
      <c r="P614" s="7">
        <v>3</v>
      </c>
      <c r="Q614" s="2">
        <v>0</v>
      </c>
      <c r="R614" s="2">
        <v>0</v>
      </c>
      <c r="S614" s="2">
        <v>0</v>
      </c>
      <c r="T614" s="2">
        <f>+IF(S614&gt;R614,S614,R614)</f>
        <v>0</v>
      </c>
      <c r="U614" s="2" t="e">
        <f>+((P614-T614)/#REF!)*30</f>
        <v>#REF!</v>
      </c>
      <c r="V614" s="2" t="e">
        <f>+((P614-T614+Q614)/#REF!)*30</f>
        <v>#REF!</v>
      </c>
      <c r="W614" s="2">
        <v>0</v>
      </c>
      <c r="X614" s="9"/>
      <c r="Y614" s="11">
        <f>+((P614-T614+Q614+X614)/M614)*30</f>
        <v>38.571428571428569</v>
      </c>
      <c r="Z614" s="5">
        <v>1</v>
      </c>
      <c r="AA614" s="46"/>
      <c r="AB614" s="74">
        <f>VLOOKUP(B614,[2]Hoja1!$A$2:$C$9041,3,FALSE)</f>
        <v>81.52</v>
      </c>
      <c r="AC614" s="76">
        <f>VLOOKUP(B614,'[3]listado de producto'!$A$7:$F$7046,6,FALSE)</f>
        <v>8</v>
      </c>
      <c r="AG614" s="58">
        <v>348.20001220703102</v>
      </c>
      <c r="AH614" s="48">
        <f>+P614*AG614</f>
        <v>1044.6000366210931</v>
      </c>
      <c r="AI614" s="48" t="e">
        <f>+AG614*#REF!</f>
        <v>#REF!</v>
      </c>
      <c r="AK614" s="44" t="e">
        <f>+IF(OR(#REF!="A",#REF!="B",#REF!="C",O614="A",O614="B",O614="C"),_xlfn.CEILING.PRECISE(#REF!*0.5,Z614),"0")</f>
        <v>#REF!</v>
      </c>
      <c r="AL614" t="e">
        <f>+AK614*AG614</f>
        <v>#REF!</v>
      </c>
      <c r="AM614" s="51" t="e">
        <f>+IF(OR(#REF!="A",#REF!="B",#REF!="C",O614="A",O614="B",O614="C"),_xlfn.CEILING.PRECISE(#REF!*0.7,Z614),"0")</f>
        <v>#REF!</v>
      </c>
      <c r="AN614" s="48" t="e">
        <f>+AM614*AG614</f>
        <v>#REF!</v>
      </c>
      <c r="AO614" s="44" t="e">
        <f>+IF(OR(#REF!="A",#REF!="B",#REF!="C",O614="A",O614="B",O614="C"),_xlfn.CEILING.PRECISE(#REF!*1,Z614),"0")</f>
        <v>#REF!</v>
      </c>
      <c r="AP614" s="48" t="e">
        <f>+AO614*$AG614</f>
        <v>#REF!</v>
      </c>
      <c r="AQ614" s="48" t="e">
        <f>+IF(OR(#REF!="A",#REF!="B",#REF!="C",O614="A",O614="B",O614="C"),_xlfn.CEILING.PRECISE(#REF!*1.33,Z614),"0")</f>
        <v>#REF!</v>
      </c>
      <c r="AR614" s="48" t="e">
        <f>+AQ614*$AG614</f>
        <v>#REF!</v>
      </c>
      <c r="AS614" s="48" t="e">
        <f>+#REF!*AG614</f>
        <v>#REF!</v>
      </c>
      <c r="AU614" s="52" t="e">
        <f>+AT614*#REF!</f>
        <v>#REF!</v>
      </c>
      <c r="AV614" s="52">
        <f>+AT614*M614</f>
        <v>0</v>
      </c>
      <c r="AW614" t="b">
        <f>+P614&gt;=T614</f>
        <v>1</v>
      </c>
    </row>
    <row r="615" spans="1:52" ht="12.75" customHeight="1" x14ac:dyDescent="0.2">
      <c r="B615" s="79">
        <v>2104</v>
      </c>
      <c r="C615" s="1"/>
      <c r="D615" s="32" t="s">
        <v>147</v>
      </c>
      <c r="E615" s="47" t="str">
        <f>VLOOKUP(B615,[1]Análisis!$B$3:$F$2141,5,FALSE)</f>
        <v>Key</v>
      </c>
      <c r="F615" s="3">
        <v>0</v>
      </c>
      <c r="G615" s="3">
        <v>0</v>
      </c>
      <c r="H615" s="3">
        <v>0</v>
      </c>
      <c r="I615" s="3">
        <v>0</v>
      </c>
      <c r="J615" s="3">
        <f>VLOOKUP(B615,'Vta + Mov 80'!$A$3:$B$703,2,FALSE)</f>
        <v>2</v>
      </c>
      <c r="K615" s="3">
        <v>-2</v>
      </c>
      <c r="L615" s="3">
        <f>VLOOKUP(B615,'Vta + Mov 80'!$A$3:$D$703,4,FALSE)</f>
        <v>0</v>
      </c>
      <c r="M615" s="7">
        <f>+AVERAGE(F615:K615)</f>
        <v>0</v>
      </c>
      <c r="N615" s="62">
        <f>+COUNTIF(F615:K615,"&gt;0")</f>
        <v>1</v>
      </c>
      <c r="O615" s="62" t="str">
        <f>+IF(N615&gt;=6,"A",IF(N615&gt;=5,"B",IF(N615&gt;=4,"C","F")))</f>
        <v>F</v>
      </c>
      <c r="P615" s="7">
        <v>2</v>
      </c>
      <c r="Q615" s="2">
        <v>0</v>
      </c>
      <c r="R615" s="2">
        <v>2</v>
      </c>
      <c r="S615" s="2">
        <v>2</v>
      </c>
      <c r="T615" s="2">
        <f>+IF(S615&gt;R615,S615,R615)</f>
        <v>2</v>
      </c>
      <c r="U615" s="2" t="e">
        <f>+((P615-T615)/#REF!)*30</f>
        <v>#REF!</v>
      </c>
      <c r="V615" s="2" t="e">
        <f>+((P615-T615+Q615)/#REF!)*30</f>
        <v>#REF!</v>
      </c>
      <c r="W615" s="2">
        <v>0</v>
      </c>
      <c r="X615" s="9"/>
      <c r="Y615" s="11" t="e">
        <f>+((P615-T615+Q615+X615)/M615)*30</f>
        <v>#DIV/0!</v>
      </c>
      <c r="Z615" s="5">
        <v>1</v>
      </c>
      <c r="AA615" s="46"/>
      <c r="AB615" s="74">
        <f>VLOOKUP(B615,[2]Hoja1!$A$2:$C$9041,3,FALSE)</f>
        <v>1026.68</v>
      </c>
      <c r="AC615" s="76">
        <f>VLOOKUP(B615,'[3]listado de producto'!$A$7:$F$7046,6,FALSE)</f>
        <v>8</v>
      </c>
      <c r="AG615" s="58">
        <v>37.29</v>
      </c>
      <c r="AH615" s="48">
        <f>+P615*AG615</f>
        <v>74.58</v>
      </c>
      <c r="AI615" s="48" t="e">
        <f>+AG615*#REF!</f>
        <v>#REF!</v>
      </c>
      <c r="AK615" s="44" t="e">
        <f>+IF(OR(#REF!="A",#REF!="B",#REF!="C",O615="A",O615="B",O615="C"),_xlfn.CEILING.PRECISE(#REF!*0.5,Z615),"0")</f>
        <v>#REF!</v>
      </c>
      <c r="AL615" t="e">
        <f>+AK615*AG615</f>
        <v>#REF!</v>
      </c>
      <c r="AM615" s="51" t="e">
        <f>+IF(OR(#REF!="A",#REF!="B",#REF!="C",O615="A",O615="B",O615="C"),_xlfn.CEILING.PRECISE(#REF!*0.7,Z615),"0")</f>
        <v>#REF!</v>
      </c>
      <c r="AN615" s="48" t="e">
        <f>+AM615*AG615</f>
        <v>#REF!</v>
      </c>
      <c r="AO615" s="44" t="e">
        <f>+IF(OR(#REF!="A",#REF!="B",#REF!="C",O615="A",O615="B",O615="C"),_xlfn.CEILING.PRECISE(#REF!*1,Z615),"0")</f>
        <v>#REF!</v>
      </c>
      <c r="AP615" s="48" t="e">
        <f>+AO615*$AG615</f>
        <v>#REF!</v>
      </c>
      <c r="AQ615" s="48" t="e">
        <f>+IF(OR(#REF!="A",#REF!="B",#REF!="C",O615="A",O615="B",O615="C"),_xlfn.CEILING.PRECISE(#REF!*1.33,Z615),"0")</f>
        <v>#REF!</v>
      </c>
      <c r="AR615" s="48" t="e">
        <f>+AQ615*$AG615</f>
        <v>#REF!</v>
      </c>
      <c r="AS615" s="48" t="e">
        <f>+#REF!*AG615</f>
        <v>#REF!</v>
      </c>
      <c r="AT615" s="58">
        <v>4.4000000000000004</v>
      </c>
      <c r="AU615" s="52" t="e">
        <f>+AT615*#REF!</f>
        <v>#REF!</v>
      </c>
      <c r="AV615" s="52">
        <f>+AT615*M615</f>
        <v>0</v>
      </c>
      <c r="AW615" t="b">
        <f>+P615&gt;=T615</f>
        <v>1</v>
      </c>
      <c r="AX615" s="78">
        <f>X615*AB615</f>
        <v>0</v>
      </c>
      <c r="AZ615" s="49"/>
    </row>
    <row r="616" spans="1:52" ht="12.75" customHeight="1" x14ac:dyDescent="0.2">
      <c r="B616" s="79">
        <v>2287</v>
      </c>
      <c r="C616" s="1"/>
      <c r="D616" s="32" t="s">
        <v>169</v>
      </c>
      <c r="E616" s="47" t="str">
        <f>VLOOKUP(B616,[1]Análisis!$B$3:$F$2141,5,FALSE)</f>
        <v>Key</v>
      </c>
      <c r="F616" s="3">
        <v>48</v>
      </c>
      <c r="G616" s="3">
        <v>23</v>
      </c>
      <c r="H616" s="3">
        <v>22</v>
      </c>
      <c r="I616" s="3">
        <v>31</v>
      </c>
      <c r="J616" s="3">
        <f>VLOOKUP(B616,'Vta + Mov 80'!$A$3:$B$703,2,FALSE)</f>
        <v>25</v>
      </c>
      <c r="K616" s="3">
        <v>4</v>
      </c>
      <c r="L616" s="3">
        <f>VLOOKUP(B616,'Vta + Mov 80'!$A$3:$D$703,4,FALSE)</f>
        <v>7</v>
      </c>
      <c r="M616" s="7">
        <f>+AVERAGE(F616:K616)</f>
        <v>25.5</v>
      </c>
      <c r="N616" s="62">
        <f>+COUNTIF(F616:K616,"&gt;0")</f>
        <v>6</v>
      </c>
      <c r="O616" s="62" t="str">
        <f>+IF(N616&gt;=6,"A",IF(N616&gt;=5,"B",IF(N616&gt;=4,"C","F")))</f>
        <v>A</v>
      </c>
      <c r="P616" s="7">
        <v>31</v>
      </c>
      <c r="Q616" s="2">
        <v>0</v>
      </c>
      <c r="R616" s="2">
        <v>0</v>
      </c>
      <c r="S616" s="2">
        <v>0</v>
      </c>
      <c r="T616" s="2">
        <f>+IF(S616&gt;R616,S616,R616)</f>
        <v>0</v>
      </c>
      <c r="U616" s="2" t="e">
        <f>+((P616-T616)/#REF!)*30</f>
        <v>#REF!</v>
      </c>
      <c r="V616" s="2" t="e">
        <f>+((P616-T616+Q616)/#REF!)*30</f>
        <v>#REF!</v>
      </c>
      <c r="W616" s="2">
        <v>0</v>
      </c>
      <c r="X616" s="9"/>
      <c r="Y616" s="11">
        <f>+((P616-T616+Q616+X616)/M616)*30</f>
        <v>36.470588235294116</v>
      </c>
      <c r="Z616" s="5">
        <v>1</v>
      </c>
      <c r="AA616" s="46"/>
      <c r="AB616" s="74">
        <f>VLOOKUP(B616,[2]Hoja1!$A$2:$C$9041,3,FALSE)</f>
        <v>123.09</v>
      </c>
      <c r="AC616" s="76">
        <f>VLOOKUP(B616,'[3]listado de producto'!$A$7:$F$7046,6,FALSE)</f>
        <v>8</v>
      </c>
      <c r="AG616" s="58">
        <v>7.9899997711181596</v>
      </c>
      <c r="AH616" s="48">
        <f>+P616*AG616</f>
        <v>247.68999290466294</v>
      </c>
      <c r="AI616" s="48" t="e">
        <f>+AG616*#REF!</f>
        <v>#REF!</v>
      </c>
      <c r="AK616" s="44" t="e">
        <f>+IF(OR(#REF!="A",#REF!="B",#REF!="C",O616="A",O616="B",O616="C"),_xlfn.CEILING.PRECISE(#REF!*0.5,Z616),"0")</f>
        <v>#REF!</v>
      </c>
      <c r="AL616" t="e">
        <f>+AK616*AG616</f>
        <v>#REF!</v>
      </c>
      <c r="AM616" s="51" t="e">
        <f>+IF(OR(#REF!="A",#REF!="B",#REF!="C",O616="A",O616="B",O616="C"),_xlfn.CEILING.PRECISE(#REF!*0.7,Z616),"0")</f>
        <v>#REF!</v>
      </c>
      <c r="AN616" s="48" t="e">
        <f>+AM616*AG616</f>
        <v>#REF!</v>
      </c>
      <c r="AO616" s="44" t="e">
        <f>+IF(OR(#REF!="A",#REF!="B",#REF!="C",O616="A",O616="B",O616="C"),_xlfn.CEILING.PRECISE(#REF!*1,Z616),"0")</f>
        <v>#REF!</v>
      </c>
      <c r="AP616" s="48" t="e">
        <f>+AO616*$AG616</f>
        <v>#REF!</v>
      </c>
      <c r="AQ616" s="48" t="e">
        <f>+IF(OR(#REF!="A",#REF!="B",#REF!="C",O616="A",O616="B",O616="C"),_xlfn.CEILING.PRECISE(#REF!*1.33,Z616),"0")</f>
        <v>#REF!</v>
      </c>
      <c r="AR616" s="48" t="e">
        <f>+AQ616*$AG616</f>
        <v>#REF!</v>
      </c>
      <c r="AS616" s="48" t="e">
        <f>+#REF!*AG616</f>
        <v>#REF!</v>
      </c>
      <c r="AU616" s="52" t="e">
        <f>+AT616*#REF!</f>
        <v>#REF!</v>
      </c>
      <c r="AV616" s="52">
        <f>+AT616*M616</f>
        <v>0</v>
      </c>
      <c r="AW616" t="b">
        <f>+P616&gt;=T616</f>
        <v>1</v>
      </c>
    </row>
    <row r="617" spans="1:52" ht="12.75" customHeight="1" x14ac:dyDescent="0.2">
      <c r="B617" s="79">
        <v>6389</v>
      </c>
      <c r="C617" s="1"/>
      <c r="D617" s="32" t="s">
        <v>295</v>
      </c>
      <c r="E617" s="47" t="str">
        <f>VLOOKUP(B617,[1]Análisis!$B$3:$F$2141,5,FALSE)</f>
        <v>Key</v>
      </c>
      <c r="F617" s="3">
        <v>10</v>
      </c>
      <c r="G617" s="3">
        <v>3</v>
      </c>
      <c r="H617" s="3">
        <v>7</v>
      </c>
      <c r="I617" s="3">
        <v>3</v>
      </c>
      <c r="J617" s="3">
        <f>VLOOKUP(B617,'Vta + Mov 80'!$A$3:$B$703,2,FALSE)</f>
        <v>10</v>
      </c>
      <c r="K617" s="3">
        <v>10</v>
      </c>
      <c r="L617" s="3">
        <f>VLOOKUP(B617,'Vta + Mov 80'!$A$3:$D$703,4,FALSE)</f>
        <v>0</v>
      </c>
      <c r="M617" s="7">
        <f>+AVERAGE(F617:K617)</f>
        <v>7.166666666666667</v>
      </c>
      <c r="N617" s="62">
        <f>+COUNTIF(F617:K617,"&gt;0")</f>
        <v>6</v>
      </c>
      <c r="O617" s="62" t="str">
        <f>+IF(N617&gt;=6,"A",IF(N617&gt;=5,"B",IF(N617&gt;=4,"C","F")))</f>
        <v>A</v>
      </c>
      <c r="P617" s="7">
        <v>9</v>
      </c>
      <c r="Q617" s="2">
        <v>0</v>
      </c>
      <c r="R617" s="2">
        <v>0</v>
      </c>
      <c r="S617" s="2">
        <v>0</v>
      </c>
      <c r="T617" s="2">
        <f>+IF(S617&gt;R617,S617,R617)</f>
        <v>0</v>
      </c>
      <c r="U617" s="2" t="e">
        <f>+((P617-T617)/#REF!)*30</f>
        <v>#REF!</v>
      </c>
      <c r="V617" s="2" t="e">
        <f>+((P617-T617+Q617)/#REF!)*30</f>
        <v>#REF!</v>
      </c>
      <c r="W617" s="2">
        <v>0</v>
      </c>
      <c r="X617" s="9"/>
      <c r="Y617" s="11">
        <f>+((P617-T617+Q617+X617)/M617)*30</f>
        <v>37.674418604651166</v>
      </c>
      <c r="Z617" s="5">
        <v>1</v>
      </c>
      <c r="AA617" s="46"/>
      <c r="AB617" s="74">
        <f>VLOOKUP(B617,[2]Hoja1!$A$2:$C$9041,3,FALSE)</f>
        <v>1624.42</v>
      </c>
      <c r="AC617" s="76">
        <f>VLOOKUP(B617,'[3]listado de producto'!$A$7:$F$7046,6,FALSE)</f>
        <v>8</v>
      </c>
      <c r="AG617" s="58">
        <v>283.33999633789102</v>
      </c>
      <c r="AH617" s="48">
        <f>+P617*AG617</f>
        <v>2550.0599670410193</v>
      </c>
      <c r="AI617" s="48" t="e">
        <f>+AG617*#REF!</f>
        <v>#REF!</v>
      </c>
      <c r="AK617" s="44" t="e">
        <f>+IF(OR(#REF!="A",#REF!="B",#REF!="C",O617="A",O617="B",O617="C"),_xlfn.CEILING.PRECISE(#REF!*0.5,Z617),"0")</f>
        <v>#REF!</v>
      </c>
      <c r="AL617" t="e">
        <f>+AK617*AG617</f>
        <v>#REF!</v>
      </c>
      <c r="AM617" s="51" t="e">
        <f>+IF(OR(#REF!="A",#REF!="B",#REF!="C",O617="A",O617="B",O617="C"),_xlfn.CEILING.PRECISE(#REF!*0.7,Z617),"0")</f>
        <v>#REF!</v>
      </c>
      <c r="AN617" s="48" t="e">
        <f>+AM617*AG617</f>
        <v>#REF!</v>
      </c>
      <c r="AO617" s="44" t="e">
        <f>+IF(OR(#REF!="A",#REF!="B",#REF!="C",O617="A",O617="B",O617="C"),_xlfn.CEILING.PRECISE(#REF!*1,Z617),"0")</f>
        <v>#REF!</v>
      </c>
      <c r="AP617" s="48" t="e">
        <f>+AO617*$AG617</f>
        <v>#REF!</v>
      </c>
      <c r="AQ617" s="48" t="e">
        <f>+IF(OR(#REF!="A",#REF!="B",#REF!="C",O617="A",O617="B",O617="C"),_xlfn.CEILING.PRECISE(#REF!*1.33,Z617),"0")</f>
        <v>#REF!</v>
      </c>
      <c r="AR617" s="48" t="e">
        <f>+AQ617*$AG617</f>
        <v>#REF!</v>
      </c>
      <c r="AS617" s="48" t="e">
        <f>+#REF!*AG617</f>
        <v>#REF!</v>
      </c>
      <c r="AU617" s="52" t="e">
        <f>+AT617*#REF!</f>
        <v>#REF!</v>
      </c>
      <c r="AV617" s="52">
        <f>+AT617*M617</f>
        <v>0</v>
      </c>
      <c r="AW617" t="b">
        <f>+P617&gt;=T617</f>
        <v>1</v>
      </c>
    </row>
    <row r="618" spans="1:52" ht="12.75" customHeight="1" x14ac:dyDescent="0.2">
      <c r="B618" s="79">
        <v>1744</v>
      </c>
      <c r="C618" s="1"/>
      <c r="D618" s="32" t="s">
        <v>752</v>
      </c>
      <c r="E618" s="47" t="str">
        <f>VLOOKUP(B618,[1]Análisis!$B$3:$F$2141,5,FALSE)</f>
        <v>Key</v>
      </c>
      <c r="F618" s="3">
        <v>676</v>
      </c>
      <c r="G618" s="3">
        <v>4</v>
      </c>
      <c r="H618" s="3">
        <v>248</v>
      </c>
      <c r="I618" s="3">
        <v>9</v>
      </c>
      <c r="J618" s="3">
        <f>VLOOKUP(B618,'Vta + Mov 80'!$A$3:$B$703,2,FALSE)</f>
        <v>343</v>
      </c>
      <c r="K618" s="3">
        <v>93</v>
      </c>
      <c r="L618" s="3">
        <f>VLOOKUP(B618,'Vta + Mov 80'!$A$3:$D$703,4,FALSE)</f>
        <v>3</v>
      </c>
      <c r="M618" s="7">
        <f>+AVERAGE(F618:K618)</f>
        <v>228.83333333333334</v>
      </c>
      <c r="N618" s="62">
        <f>+COUNTIF(F618:K618,"&gt;0")</f>
        <v>6</v>
      </c>
      <c r="O618" s="62" t="str">
        <f>+IF(N618&gt;=6,"A",IF(N618&gt;=5,"B",IF(N618&gt;=4,"C","F")))</f>
        <v>A</v>
      </c>
      <c r="P618" s="7">
        <v>181</v>
      </c>
      <c r="Q618" s="2">
        <v>108</v>
      </c>
      <c r="R618" s="2">
        <v>0</v>
      </c>
      <c r="S618" s="2">
        <v>0</v>
      </c>
      <c r="T618" s="2">
        <f>+IF(S618&gt;R618,S618,R618)</f>
        <v>0</v>
      </c>
      <c r="U618" s="2" t="e">
        <f>+((P618-T618)/#REF!)*30</f>
        <v>#REF!</v>
      </c>
      <c r="V618" s="2" t="e">
        <f>+((P618-T618+Q618)/#REF!)*30</f>
        <v>#REF!</v>
      </c>
      <c r="W618" s="2">
        <v>0</v>
      </c>
      <c r="X618" s="9"/>
      <c r="Y618" s="11">
        <f>+((P618-T618+Q618+X618)/M618)*30</f>
        <v>37.887836853605243</v>
      </c>
      <c r="Z618" s="5">
        <v>12</v>
      </c>
      <c r="AA618" s="46"/>
      <c r="AB618" s="74">
        <f>VLOOKUP(B618,[2]Hoja1!$A$2:$C$9041,3,FALSE)</f>
        <v>25.79</v>
      </c>
      <c r="AC618" s="76">
        <f>VLOOKUP(B618,'[3]listado de producto'!$A$7:$F$7046,6,FALSE)</f>
        <v>8</v>
      </c>
      <c r="AG618" s="58">
        <v>465.25</v>
      </c>
      <c r="AH618" s="48">
        <f>+P618*AG618</f>
        <v>84210.25</v>
      </c>
      <c r="AI618" s="48" t="e">
        <f>+AG618*#REF!</f>
        <v>#REF!</v>
      </c>
      <c r="AK618" s="44" t="e">
        <f>+IF(OR(#REF!="A",#REF!="B",#REF!="C",O618="A",O618="B",O618="C"),_xlfn.CEILING.PRECISE(#REF!*0.5,Z618),"0")</f>
        <v>#REF!</v>
      </c>
      <c r="AL618" t="e">
        <f>+AK618*AG618</f>
        <v>#REF!</v>
      </c>
      <c r="AM618" s="51" t="e">
        <f>+IF(OR(#REF!="A",#REF!="B",#REF!="C",O618="A",O618="B",O618="C"),_xlfn.CEILING.PRECISE(#REF!*0.7,Z618),"0")</f>
        <v>#REF!</v>
      </c>
      <c r="AN618" s="48" t="e">
        <f>+AM618*AG618</f>
        <v>#REF!</v>
      </c>
      <c r="AO618" s="44" t="e">
        <f>+IF(OR(#REF!="A",#REF!="B",#REF!="C",O618="A",O618="B",O618="C"),_xlfn.CEILING.PRECISE(#REF!*1,Z618),"0")</f>
        <v>#REF!</v>
      </c>
      <c r="AP618" s="48" t="e">
        <f>+AO618*$AG618</f>
        <v>#REF!</v>
      </c>
      <c r="AQ618" s="48" t="e">
        <f>+IF(OR(#REF!="A",#REF!="B",#REF!="C",O618="A",O618="B",O618="C"),_xlfn.CEILING.PRECISE(#REF!*1.33,Z618),"0")</f>
        <v>#REF!</v>
      </c>
      <c r="AR618" s="48" t="e">
        <f>+AQ618*$AG618</f>
        <v>#REF!</v>
      </c>
      <c r="AS618" s="48" t="e">
        <f>+#REF!*AG618</f>
        <v>#REF!</v>
      </c>
      <c r="AU618" s="52"/>
      <c r="AV618" s="52"/>
    </row>
    <row r="619" spans="1:52" ht="12.75" customHeight="1" x14ac:dyDescent="0.2">
      <c r="B619" s="79">
        <v>1658</v>
      </c>
      <c r="C619" s="1"/>
      <c r="D619" s="32" t="s">
        <v>102</v>
      </c>
      <c r="E619" s="47" t="str">
        <f>VLOOKUP(B619,[1]Análisis!$B$3:$F$2141,5,FALSE)</f>
        <v>Key</v>
      </c>
      <c r="F619" s="3">
        <v>3</v>
      </c>
      <c r="G619" s="3">
        <v>4</v>
      </c>
      <c r="H619" s="3">
        <v>2</v>
      </c>
      <c r="I619" s="3">
        <v>2</v>
      </c>
      <c r="J619" s="3">
        <f>VLOOKUP(B619,'Vta + Mov 80'!$A$3:$B$703,2,FALSE)</f>
        <v>3</v>
      </c>
      <c r="K619" s="3">
        <v>0</v>
      </c>
      <c r="L619" s="3">
        <f>VLOOKUP(B619,'Vta + Mov 80'!$A$3:$D$703,4,FALSE)</f>
        <v>1</v>
      </c>
      <c r="M619" s="7">
        <f>+AVERAGE(F619:K619)</f>
        <v>2.3333333333333335</v>
      </c>
      <c r="N619" s="62">
        <f>+COUNTIF(F619:K619,"&gt;0")</f>
        <v>5</v>
      </c>
      <c r="O619" s="62" t="str">
        <f>+IF(N619&gt;=6,"A",IF(N619&gt;=5,"B",IF(N619&gt;=4,"C","F")))</f>
        <v>B</v>
      </c>
      <c r="P619" s="7">
        <v>2</v>
      </c>
      <c r="Q619" s="2">
        <v>1</v>
      </c>
      <c r="R619" s="2">
        <v>0</v>
      </c>
      <c r="S619" s="2">
        <v>0</v>
      </c>
      <c r="T619" s="2">
        <f>+IF(S619&gt;R619,S619,R619)</f>
        <v>0</v>
      </c>
      <c r="U619" s="2" t="e">
        <f>+((P619-T619)/#REF!)*30</f>
        <v>#REF!</v>
      </c>
      <c r="V619" s="2" t="e">
        <f>+((P619-T619+Q619)/#REF!)*30</f>
        <v>#REF!</v>
      </c>
      <c r="W619" s="2">
        <v>0</v>
      </c>
      <c r="X619" s="9"/>
      <c r="Y619" s="11">
        <f>+((P619-T619+Q619+X619)/M619)*30</f>
        <v>38.571428571428569</v>
      </c>
      <c r="Z619" s="5">
        <v>1</v>
      </c>
      <c r="AA619" s="46"/>
      <c r="AB619" s="74">
        <f>VLOOKUP(B619,[2]Hoja1!$A$2:$C$9041,3,FALSE)</f>
        <v>2010.05</v>
      </c>
      <c r="AC619" s="76">
        <f>VLOOKUP(B619,'[3]listado de producto'!$A$7:$F$7046,6,FALSE)</f>
        <v>8</v>
      </c>
      <c r="AG619" s="58">
        <v>2251.17</v>
      </c>
      <c r="AH619" s="48">
        <f>+P619*AG619</f>
        <v>4502.34</v>
      </c>
      <c r="AI619" s="48" t="e">
        <f>+AG619*#REF!</f>
        <v>#REF!</v>
      </c>
      <c r="AK619" s="44" t="e">
        <f>+IF(OR(#REF!="A",#REF!="B",#REF!="C",O619="A",O619="B",O619="C"),_xlfn.CEILING.PRECISE(#REF!*0.5,Z619),"0")</f>
        <v>#REF!</v>
      </c>
      <c r="AL619" t="e">
        <f>+AK619*AG619</f>
        <v>#REF!</v>
      </c>
      <c r="AM619" s="51" t="e">
        <f>+IF(OR(#REF!="A",#REF!="B",#REF!="C",O619="A",O619="B",O619="C"),_xlfn.CEILING.PRECISE(#REF!*0.7,Z619),"0")</f>
        <v>#REF!</v>
      </c>
      <c r="AN619" s="48" t="e">
        <f>+AM619*AG619</f>
        <v>#REF!</v>
      </c>
      <c r="AO619" s="44" t="e">
        <f>+IF(OR(#REF!="A",#REF!="B",#REF!="C",O619="A",O619="B",O619="C"),_xlfn.CEILING.PRECISE(#REF!*1,Z619),"0")</f>
        <v>#REF!</v>
      </c>
      <c r="AP619" s="48" t="e">
        <f>+AO619*$AG619</f>
        <v>#REF!</v>
      </c>
      <c r="AQ619" s="48" t="e">
        <f>+IF(OR(#REF!="A",#REF!="B",#REF!="C",O619="A",O619="B",O619="C"),_xlfn.CEILING.PRECISE(#REF!*1.33,Z619),"0")</f>
        <v>#REF!</v>
      </c>
      <c r="AR619" s="48" t="e">
        <f>+AQ619*$AG619</f>
        <v>#REF!</v>
      </c>
      <c r="AS619" s="48" t="e">
        <f>+#REF!*AG619</f>
        <v>#REF!</v>
      </c>
      <c r="AT619" s="58">
        <v>225</v>
      </c>
      <c r="AU619" s="52" t="e">
        <f>+AT619*#REF!</f>
        <v>#REF!</v>
      </c>
      <c r="AV619" s="52">
        <f>+AT619*M619</f>
        <v>525</v>
      </c>
      <c r="AW619" t="b">
        <f>+P619&gt;=T619</f>
        <v>1</v>
      </c>
    </row>
    <row r="620" spans="1:52" ht="12.75" customHeight="1" x14ac:dyDescent="0.2">
      <c r="B620" s="79">
        <v>70059</v>
      </c>
      <c r="C620" s="1"/>
      <c r="D620" s="32" t="s">
        <v>389</v>
      </c>
      <c r="E620" s="47" t="str">
        <f>VLOOKUP(B620,[1]Análisis!$B$3:$F$2141,5,FALSE)</f>
        <v>Key</v>
      </c>
      <c r="F620" s="3">
        <v>96</v>
      </c>
      <c r="G620" s="3">
        <v>22</v>
      </c>
      <c r="H620" s="3">
        <v>120</v>
      </c>
      <c r="I620" s="3">
        <v>118</v>
      </c>
      <c r="J620" s="3">
        <f>VLOOKUP(B620,'Vta + Mov 80'!$A$3:$B$703,2,FALSE)</f>
        <v>245</v>
      </c>
      <c r="K620" s="3">
        <v>76</v>
      </c>
      <c r="L620" s="3">
        <f>VLOOKUP(B620,'Vta + Mov 80'!$A$3:$D$703,4,FALSE)</f>
        <v>9</v>
      </c>
      <c r="M620" s="7">
        <f>+AVERAGE(F620:K620)</f>
        <v>112.83333333333333</v>
      </c>
      <c r="N620" s="62">
        <f>+COUNTIF(F620:K620,"&gt;0")</f>
        <v>6</v>
      </c>
      <c r="O620" s="62" t="str">
        <f>+IF(N620&gt;=6,"A",IF(N620&gt;=5,"B",IF(N620&gt;=4,"C","F")))</f>
        <v>A</v>
      </c>
      <c r="P620" s="7">
        <v>172</v>
      </c>
      <c r="Q620" s="2">
        <v>0</v>
      </c>
      <c r="R620" s="2">
        <v>28</v>
      </c>
      <c r="S620" s="2">
        <v>28</v>
      </c>
      <c r="T620" s="2">
        <f>+IF(S620&gt;R620,S620,R620)</f>
        <v>28</v>
      </c>
      <c r="U620" s="2" t="e">
        <f>+((P620-T620)/#REF!)*30</f>
        <v>#REF!</v>
      </c>
      <c r="V620" s="2" t="e">
        <f>+((P620-T620+Q620)/#REF!)*30</f>
        <v>#REF!</v>
      </c>
      <c r="W620" s="2">
        <v>0</v>
      </c>
      <c r="X620" s="9"/>
      <c r="Y620" s="11">
        <f>+((P620-T620+Q620+X620)/M620)*30</f>
        <v>38.28655834564254</v>
      </c>
      <c r="Z620" s="5">
        <v>4</v>
      </c>
      <c r="AA620" s="83"/>
      <c r="AB620" s="74">
        <f>VLOOKUP(B620,[2]Hoja1!$A$2:$C$9041,3,FALSE)</f>
        <v>22.86</v>
      </c>
      <c r="AC620" s="76">
        <f>VLOOKUP(B620,'[3]listado de producto'!$A$7:$F$7046,6,FALSE)</f>
        <v>8</v>
      </c>
      <c r="AG620" s="58">
        <v>93.08</v>
      </c>
      <c r="AH620" s="48">
        <f>+P620*AG620</f>
        <v>16009.76</v>
      </c>
      <c r="AI620" s="48" t="e">
        <f>+AG620*#REF!</f>
        <v>#REF!</v>
      </c>
      <c r="AK620" s="44" t="e">
        <f>+IF(OR(#REF!="A",#REF!="B",#REF!="C",O620="A",O620="B",O620="C"),_xlfn.CEILING.PRECISE(#REF!*0.5,Z620),"0")</f>
        <v>#REF!</v>
      </c>
      <c r="AL620" t="e">
        <f>+AK620*AG620</f>
        <v>#REF!</v>
      </c>
      <c r="AM620" s="51" t="e">
        <f>+IF(OR(#REF!="A",#REF!="B",#REF!="C",O620="A",O620="B",O620="C"),_xlfn.CEILING.PRECISE(#REF!*0.7,Z620),"0")</f>
        <v>#REF!</v>
      </c>
      <c r="AN620" s="48" t="e">
        <f>+AM620*AG620</f>
        <v>#REF!</v>
      </c>
      <c r="AO620" s="44" t="e">
        <f>+IF(OR(#REF!="A",#REF!="B",#REF!="C",O620="A",O620="B",O620="C"),_xlfn.CEILING.PRECISE(#REF!*1,Z620),"0")</f>
        <v>#REF!</v>
      </c>
      <c r="AP620" s="48" t="e">
        <f>+AO620*$AG620</f>
        <v>#REF!</v>
      </c>
      <c r="AQ620" s="48" t="e">
        <f>+IF(OR(#REF!="A",#REF!="B",#REF!="C",O620="A",O620="B",O620="C"),_xlfn.CEILING.PRECISE(#REF!*1.33,Z620),"0")</f>
        <v>#REF!</v>
      </c>
      <c r="AR620" s="48" t="e">
        <f>+AQ620*$AG620</f>
        <v>#REF!</v>
      </c>
      <c r="AS620" s="48" t="e">
        <f>+#REF!*AG620</f>
        <v>#REF!</v>
      </c>
      <c r="AT620" s="58">
        <v>4.4000000000000004</v>
      </c>
      <c r="AU620" s="52" t="e">
        <f>+AT620*#REF!</f>
        <v>#REF!</v>
      </c>
      <c r="AV620" s="52">
        <f>+AT620*M620</f>
        <v>496.4666666666667</v>
      </c>
      <c r="AW620" t="b">
        <f>+P620&gt;=T620</f>
        <v>1</v>
      </c>
    </row>
    <row r="621" spans="1:52" ht="12.75" customHeight="1" x14ac:dyDescent="0.2">
      <c r="B621" s="79">
        <v>2648</v>
      </c>
      <c r="C621" s="1"/>
      <c r="D621" s="32" t="s">
        <v>179</v>
      </c>
      <c r="E621" s="47" t="str">
        <f>VLOOKUP(B621,[1]Análisis!$B$3:$F$2141,5,FALSE)</f>
        <v>Key</v>
      </c>
      <c r="F621" s="3">
        <v>90</v>
      </c>
      <c r="G621" s="3">
        <v>27</v>
      </c>
      <c r="H621" s="3">
        <v>35</v>
      </c>
      <c r="I621" s="3">
        <v>49</v>
      </c>
      <c r="J621" s="3">
        <f>VLOOKUP(B621,'Vta + Mov 80'!$A$3:$B$703,2,FALSE)</f>
        <v>107</v>
      </c>
      <c r="K621" s="3">
        <v>29</v>
      </c>
      <c r="L621" s="3">
        <f>VLOOKUP(B621,'Vta + Mov 80'!$A$3:$D$703,4,FALSE)</f>
        <v>0</v>
      </c>
      <c r="M621" s="7">
        <f>+AVERAGE(F621:K621)</f>
        <v>56.166666666666664</v>
      </c>
      <c r="N621" s="62">
        <f>+COUNTIF(F621:K621,"&gt;0")</f>
        <v>6</v>
      </c>
      <c r="O621" s="62" t="str">
        <f>+IF(N621&gt;=6,"A",IF(N621&gt;=5,"B",IF(N621&gt;=4,"C","F")))</f>
        <v>A</v>
      </c>
      <c r="P621" s="7">
        <v>73</v>
      </c>
      <c r="Q621" s="2">
        <v>0</v>
      </c>
      <c r="R621" s="2">
        <v>0</v>
      </c>
      <c r="S621" s="2">
        <v>0</v>
      </c>
      <c r="T621" s="2">
        <f>+IF(S621&gt;R621,S621,R621)</f>
        <v>0</v>
      </c>
      <c r="U621" s="2" t="e">
        <f>+((P621-T621)/#REF!)*30</f>
        <v>#REF!</v>
      </c>
      <c r="V621" s="2" t="e">
        <f>+((P621-T621+Q621)/#REF!)*30</f>
        <v>#REF!</v>
      </c>
      <c r="W621" s="2">
        <v>0</v>
      </c>
      <c r="X621" s="9"/>
      <c r="Y621" s="11">
        <f>+((P621-T621+Q621+X621)/M621)*30</f>
        <v>38.991097922848667</v>
      </c>
      <c r="Z621" s="5">
        <v>6</v>
      </c>
      <c r="AA621" s="46"/>
      <c r="AB621" s="74">
        <f>VLOOKUP(B621,[2]Hoja1!$A$2:$C$9041,3,FALSE)</f>
        <v>38.61</v>
      </c>
      <c r="AC621" s="76">
        <f>VLOOKUP(B621,'[3]listado de producto'!$A$7:$F$7046,6,FALSE)</f>
        <v>8</v>
      </c>
      <c r="AG621" s="58">
        <v>9.9700002670288104</v>
      </c>
      <c r="AH621" s="48">
        <f>+P621*AG621</f>
        <v>727.81001949310314</v>
      </c>
      <c r="AI621" s="48" t="e">
        <f>+AG621*#REF!</f>
        <v>#REF!</v>
      </c>
      <c r="AK621" s="44" t="e">
        <f>+IF(OR(#REF!="A",#REF!="B",#REF!="C",O621="A",O621="B",O621="C"),_xlfn.CEILING.PRECISE(#REF!*0.5,Z621),"0")</f>
        <v>#REF!</v>
      </c>
      <c r="AL621" t="e">
        <f>+AK621*AG621</f>
        <v>#REF!</v>
      </c>
      <c r="AM621" s="51" t="e">
        <f>+IF(OR(#REF!="A",#REF!="B",#REF!="C",O621="A",O621="B",O621="C"),_xlfn.CEILING.PRECISE(#REF!*0.7,Z621),"0")</f>
        <v>#REF!</v>
      </c>
      <c r="AN621" s="48" t="e">
        <f>+AM621*AG621</f>
        <v>#REF!</v>
      </c>
      <c r="AO621" s="44" t="e">
        <f>+IF(OR(#REF!="A",#REF!="B",#REF!="C",O621="A",O621="B",O621="C"),_xlfn.CEILING.PRECISE(#REF!*1,Z621),"0")</f>
        <v>#REF!</v>
      </c>
      <c r="AP621" s="48" t="e">
        <f>+AO621*$AG621</f>
        <v>#REF!</v>
      </c>
      <c r="AQ621" s="48" t="e">
        <f>+IF(OR(#REF!="A",#REF!="B",#REF!="C",O621="A",O621="B",O621="C"),_xlfn.CEILING.PRECISE(#REF!*1.33,Z621),"0")</f>
        <v>#REF!</v>
      </c>
      <c r="AR621" s="48" t="e">
        <f>+AQ621*$AG621</f>
        <v>#REF!</v>
      </c>
      <c r="AS621" s="48" t="e">
        <f>+#REF!*AG621</f>
        <v>#REF!</v>
      </c>
      <c r="AU621" s="52"/>
      <c r="AV621" s="52"/>
      <c r="AW621" t="b">
        <f>+P621&gt;=T621</f>
        <v>1</v>
      </c>
    </row>
    <row r="622" spans="1:52" ht="12.75" customHeight="1" x14ac:dyDescent="0.2">
      <c r="B622" s="79">
        <v>461</v>
      </c>
      <c r="C622" s="1"/>
      <c r="D622" s="32" t="s">
        <v>36</v>
      </c>
      <c r="E622" s="47" t="str">
        <f>VLOOKUP(B622,[1]Análisis!$B$3:$F$2141,5,FALSE)</f>
        <v>Key</v>
      </c>
      <c r="F622" s="3">
        <v>22</v>
      </c>
      <c r="G622" s="3">
        <v>27</v>
      </c>
      <c r="H622" s="3">
        <v>47</v>
      </c>
      <c r="I622" s="3">
        <v>11</v>
      </c>
      <c r="J622" s="3">
        <f>VLOOKUP(B622,'Vta + Mov 80'!$A$3:$B$703,2,FALSE)</f>
        <v>37</v>
      </c>
      <c r="K622" s="3">
        <v>22</v>
      </c>
      <c r="L622" s="3">
        <f>VLOOKUP(B622,'Vta + Mov 80'!$A$3:$D$703,4,FALSE)</f>
        <v>9</v>
      </c>
      <c r="M622" s="7">
        <f>+AVERAGE(F622:K622)</f>
        <v>27.666666666666668</v>
      </c>
      <c r="N622" s="62">
        <f>+COUNTIF(F622:K622,"&gt;0")</f>
        <v>6</v>
      </c>
      <c r="O622" s="62" t="str">
        <f>+IF(N622&gt;=6,"A",IF(N622&gt;=5,"B",IF(N622&gt;=4,"C","F")))</f>
        <v>A</v>
      </c>
      <c r="P622" s="7">
        <v>37</v>
      </c>
      <c r="Q622" s="2">
        <v>0</v>
      </c>
      <c r="R622" s="2">
        <v>1</v>
      </c>
      <c r="S622" s="2">
        <v>1</v>
      </c>
      <c r="T622" s="2">
        <f>+IF(S622&gt;R622,S622,R622)</f>
        <v>1</v>
      </c>
      <c r="U622" s="2" t="e">
        <f>+((P622-T622)/#REF!)*30</f>
        <v>#REF!</v>
      </c>
      <c r="V622" s="2" t="e">
        <f>+((P622-T622+Q622)/#REF!)*30</f>
        <v>#REF!</v>
      </c>
      <c r="W622" s="2">
        <v>0</v>
      </c>
      <c r="X622" s="9"/>
      <c r="Y622" s="11">
        <f>+((P622-T622+Q622+X622)/M622)*30</f>
        <v>39.036144578313255</v>
      </c>
      <c r="Z622" s="5">
        <v>12</v>
      </c>
      <c r="AA622" s="46"/>
      <c r="AB622" s="74">
        <f>VLOOKUP(B622,[2]Hoja1!$A$2:$C$9041,3,FALSE)</f>
        <v>40.409999999999997</v>
      </c>
      <c r="AC622" s="76">
        <f>VLOOKUP(B622,'[3]listado de producto'!$A$7:$F$7046,6,FALSE)</f>
        <v>8</v>
      </c>
      <c r="AG622" s="58">
        <v>80.959999999999994</v>
      </c>
      <c r="AH622" s="48">
        <f>+P622*AG622</f>
        <v>2995.52</v>
      </c>
      <c r="AI622" s="48" t="e">
        <f>+AG622*#REF!</f>
        <v>#REF!</v>
      </c>
      <c r="AK622" s="44" t="e">
        <f>+IF(OR(#REF!="A",#REF!="B",#REF!="C",O622="A",O622="B",O622="C"),_xlfn.CEILING.PRECISE(#REF!*0.5,Z622),"0")</f>
        <v>#REF!</v>
      </c>
      <c r="AL622" t="e">
        <f>+AK622*AG622</f>
        <v>#REF!</v>
      </c>
      <c r="AM622" s="51" t="e">
        <f>+IF(OR(#REF!="A",#REF!="B",#REF!="C",O622="A",O622="B",O622="C"),_xlfn.CEILING.PRECISE(#REF!*0.7,Z622),"0")</f>
        <v>#REF!</v>
      </c>
      <c r="AN622" s="48" t="e">
        <f>+AM622*AG622</f>
        <v>#REF!</v>
      </c>
      <c r="AO622" s="44" t="e">
        <f>+IF(OR(#REF!="A",#REF!="B",#REF!="C",O622="A",O622="B",O622="C"),_xlfn.CEILING.PRECISE(#REF!*1,Z622),"0")</f>
        <v>#REF!</v>
      </c>
      <c r="AP622" s="48" t="e">
        <f>+AO622*$AG622</f>
        <v>#REF!</v>
      </c>
      <c r="AQ622" s="48" t="e">
        <f>+IF(OR(#REF!="A",#REF!="B",#REF!="C",O622="A",O622="B",O622="C"),_xlfn.CEILING.PRECISE(#REF!*1.33,Z622),"0")</f>
        <v>#REF!</v>
      </c>
      <c r="AR622" s="48" t="e">
        <f>+AQ622*$AG622</f>
        <v>#REF!</v>
      </c>
      <c r="AS622" s="48" t="e">
        <f>+#REF!*AG622</f>
        <v>#REF!</v>
      </c>
      <c r="AU622" s="52" t="e">
        <f>+AT622*#REF!</f>
        <v>#REF!</v>
      </c>
      <c r="AV622" s="52">
        <f>+AT622*M622</f>
        <v>0</v>
      </c>
      <c r="AW622" t="b">
        <f>+P622&gt;=T622</f>
        <v>1</v>
      </c>
    </row>
    <row r="623" spans="1:52" ht="12.75" customHeight="1" x14ac:dyDescent="0.2">
      <c r="B623" s="79">
        <v>1929</v>
      </c>
      <c r="C623" s="1"/>
      <c r="D623" s="32" t="s">
        <v>128</v>
      </c>
      <c r="E623" s="47" t="str">
        <f>VLOOKUP(B623,[1]Análisis!$B$3:$F$2141,5,FALSE)</f>
        <v>Key</v>
      </c>
      <c r="F623" s="3">
        <v>0</v>
      </c>
      <c r="G623" s="3">
        <v>162</v>
      </c>
      <c r="H623" s="3">
        <v>205</v>
      </c>
      <c r="I623" s="3">
        <v>216</v>
      </c>
      <c r="J623" s="3">
        <f>VLOOKUP(B623,'Vta + Mov 80'!$A$3:$B$703,2,FALSE)</f>
        <v>265</v>
      </c>
      <c r="K623" s="3">
        <v>225</v>
      </c>
      <c r="L623" s="3">
        <f>VLOOKUP(B623,'Vta + Mov 80'!$A$3:$D$703,4,FALSE)</f>
        <v>210</v>
      </c>
      <c r="M623" s="7">
        <f>+AVERAGE(F623:K623)</f>
        <v>178.83333333333334</v>
      </c>
      <c r="N623" s="62">
        <f>+COUNTIF(F623:K623,"&gt;0")</f>
        <v>5</v>
      </c>
      <c r="O623" s="62" t="str">
        <f>+IF(N623&gt;=6,"A",IF(N623&gt;=5,"B",IF(N623&gt;=4,"C","F")))</f>
        <v>B</v>
      </c>
      <c r="P623" s="7">
        <v>237</v>
      </c>
      <c r="Q623" s="2">
        <v>0</v>
      </c>
      <c r="R623" s="2">
        <v>3</v>
      </c>
      <c r="S623" s="2">
        <v>3</v>
      </c>
      <c r="T623" s="2">
        <f>+IF(S623&gt;R623,S623,R623)</f>
        <v>3</v>
      </c>
      <c r="U623" s="2" t="e">
        <f>+((P623-T623)/#REF!)*30</f>
        <v>#REF!</v>
      </c>
      <c r="V623" s="2" t="e">
        <f>+((P623-T623+Q623)/#REF!)*30</f>
        <v>#REF!</v>
      </c>
      <c r="W623" s="2">
        <v>0</v>
      </c>
      <c r="X623" s="9"/>
      <c r="Y623" s="11">
        <f>+((P623-T623+Q623+X623)/M623)*30</f>
        <v>39.254426840633741</v>
      </c>
      <c r="Z623" s="5">
        <v>1</v>
      </c>
      <c r="AA623" s="46"/>
      <c r="AB623" s="74">
        <f>VLOOKUP(B623,[2]Hoja1!$A$2:$C$9041,3,FALSE)</f>
        <v>248.4</v>
      </c>
      <c r="AC623" s="76">
        <f>VLOOKUP(B623,'[3]listado de producto'!$A$7:$F$7046,6,FALSE)</f>
        <v>8</v>
      </c>
      <c r="AE623" t="s">
        <v>569</v>
      </c>
      <c r="AG623" s="58">
        <v>13.6400003433228</v>
      </c>
      <c r="AH623" s="48">
        <f>+P623*AG623</f>
        <v>3232.6800813675036</v>
      </c>
      <c r="AI623" s="48" t="e">
        <f>+AG623*#REF!</f>
        <v>#REF!</v>
      </c>
      <c r="AK623" s="44" t="e">
        <f>+IF(OR(#REF!="A",#REF!="B",#REF!="C",O623="A",O623="B",O623="C"),_xlfn.CEILING.PRECISE(#REF!*0.5,Z623),"0")</f>
        <v>#REF!</v>
      </c>
      <c r="AL623" t="e">
        <f>+AK623*AG623</f>
        <v>#REF!</v>
      </c>
      <c r="AM623" s="51" t="e">
        <f>+IF(OR(#REF!="A",#REF!="B",#REF!="C",O623="A",O623="B",O623="C"),_xlfn.CEILING.PRECISE(#REF!*0.7,Z623),"0")</f>
        <v>#REF!</v>
      </c>
      <c r="AN623" s="48" t="e">
        <f>+AM623*AG623</f>
        <v>#REF!</v>
      </c>
      <c r="AO623" s="44" t="e">
        <f>+IF(OR(#REF!="A",#REF!="B",#REF!="C",O623="A",O623="B",O623="C"),_xlfn.CEILING.PRECISE(#REF!*1,Z623),"0")</f>
        <v>#REF!</v>
      </c>
      <c r="AP623" s="48" t="e">
        <f>+AO623*$AG623</f>
        <v>#REF!</v>
      </c>
      <c r="AQ623" s="48" t="e">
        <f>+IF(OR(#REF!="A",#REF!="B",#REF!="C",O623="A",O623="B",O623="C"),_xlfn.CEILING.PRECISE(#REF!*1.33,Z623),"0")</f>
        <v>#REF!</v>
      </c>
      <c r="AR623" s="48" t="e">
        <f>+AQ623*$AG623</f>
        <v>#REF!</v>
      </c>
      <c r="AS623" s="48" t="e">
        <f>+#REF!*AG623</f>
        <v>#REF!</v>
      </c>
      <c r="AU623" s="52" t="e">
        <f>+AT623*#REF!</f>
        <v>#REF!</v>
      </c>
      <c r="AV623" s="52">
        <f>+AT623*M623</f>
        <v>0</v>
      </c>
      <c r="AW623" t="b">
        <f>+P623&gt;=T623</f>
        <v>1</v>
      </c>
      <c r="AX623" s="78">
        <f>X623*AB623</f>
        <v>0</v>
      </c>
      <c r="AZ623" s="78"/>
    </row>
    <row r="624" spans="1:52" ht="12.75" customHeight="1" x14ac:dyDescent="0.2">
      <c r="B624" s="79">
        <v>6450</v>
      </c>
      <c r="C624" s="1"/>
      <c r="D624" s="32" t="s">
        <v>304</v>
      </c>
      <c r="E624" s="47" t="str">
        <f>VLOOKUP(B624,[1]Análisis!$B$3:$F$2141,5,FALSE)</f>
        <v>Key</v>
      </c>
      <c r="F624" s="3">
        <v>2</v>
      </c>
      <c r="G624" s="3">
        <v>5</v>
      </c>
      <c r="H624" s="3">
        <v>3</v>
      </c>
      <c r="I624" s="3">
        <v>3</v>
      </c>
      <c r="J624" s="3">
        <f>VLOOKUP(B624,'Vta + Mov 80'!$A$3:$B$703,2,FALSE)</f>
        <v>1</v>
      </c>
      <c r="K624" s="3">
        <v>4</v>
      </c>
      <c r="L624" s="3">
        <f>VLOOKUP(B624,'Vta + Mov 80'!$A$3:$D$703,4,FALSE)</f>
        <v>0</v>
      </c>
      <c r="M624" s="7">
        <f>+AVERAGE(F624:K624)</f>
        <v>3</v>
      </c>
      <c r="N624" s="62">
        <f>+COUNTIF(F624:K624,"&gt;0")</f>
        <v>6</v>
      </c>
      <c r="O624" s="62" t="str">
        <f>+IF(N624&gt;=6,"A",IF(N624&gt;=5,"B",IF(N624&gt;=4,"C","F")))</f>
        <v>A</v>
      </c>
      <c r="P624" s="7">
        <v>4</v>
      </c>
      <c r="Q624" s="2">
        <v>0</v>
      </c>
      <c r="R624" s="2">
        <v>0</v>
      </c>
      <c r="S624" s="2">
        <v>0</v>
      </c>
      <c r="T624" s="2">
        <f>+IF(S624&gt;R624,S624,R624)</f>
        <v>0</v>
      </c>
      <c r="U624" s="2" t="e">
        <f>+((P624-T624)/#REF!)*30</f>
        <v>#REF!</v>
      </c>
      <c r="V624" s="2" t="e">
        <f>+((P624-T624+Q624)/#REF!)*30</f>
        <v>#REF!</v>
      </c>
      <c r="W624" s="2">
        <v>0</v>
      </c>
      <c r="X624" s="9"/>
      <c r="Y624" s="11">
        <f>+((P624-T624+Q624+X624)/M624)*30</f>
        <v>40</v>
      </c>
      <c r="Z624" s="5">
        <v>1</v>
      </c>
      <c r="AA624" s="46"/>
      <c r="AB624" s="74">
        <f>VLOOKUP(B624,[2]Hoja1!$A$2:$C$9041,3,FALSE)</f>
        <v>346.65</v>
      </c>
      <c r="AC624" s="76">
        <f>VLOOKUP(B624,'[3]listado de producto'!$A$7:$F$7046,6,FALSE)</f>
        <v>28</v>
      </c>
      <c r="AG624" s="58">
        <v>74.77</v>
      </c>
      <c r="AH624" s="48">
        <f>+P624*AG624</f>
        <v>299.08</v>
      </c>
      <c r="AI624" s="48" t="e">
        <f>+AG624*#REF!</f>
        <v>#REF!</v>
      </c>
      <c r="AK624" s="44" t="e">
        <f>+IF(OR(#REF!="A",#REF!="B",#REF!="C",O624="A",O624="B",O624="C"),_xlfn.CEILING.PRECISE(#REF!*0.5,Z624),"0")</f>
        <v>#REF!</v>
      </c>
      <c r="AL624" t="e">
        <f>+AK624*AG624</f>
        <v>#REF!</v>
      </c>
      <c r="AM624" s="51" t="e">
        <f>+IF(OR(#REF!="A",#REF!="B",#REF!="C",O624="A",O624="B",O624="C"),_xlfn.CEILING.PRECISE(#REF!*0.7,Z624),"0")</f>
        <v>#REF!</v>
      </c>
      <c r="AN624" s="48" t="e">
        <f>+AM624*AG624</f>
        <v>#REF!</v>
      </c>
      <c r="AO624" s="44" t="e">
        <f>+IF(OR(#REF!="A",#REF!="B",#REF!="C",O624="A",O624="B",O624="C"),_xlfn.CEILING.PRECISE(#REF!*1,Z624),"0")</f>
        <v>#REF!</v>
      </c>
      <c r="AP624" s="48" t="e">
        <f>+AO624*$AG624</f>
        <v>#REF!</v>
      </c>
      <c r="AQ624" s="48" t="e">
        <f>+IF(OR(#REF!="A",#REF!="B",#REF!="C",O624="A",O624="B",O624="C"),_xlfn.CEILING.PRECISE(#REF!*1.33,Z624),"0")</f>
        <v>#REF!</v>
      </c>
      <c r="AR624" s="48" t="e">
        <f>+AQ624*$AG624</f>
        <v>#REF!</v>
      </c>
      <c r="AS624" s="48" t="e">
        <f>+#REF!*AG624</f>
        <v>#REF!</v>
      </c>
      <c r="AU624" s="52" t="e">
        <f>+AT624*#REF!</f>
        <v>#REF!</v>
      </c>
      <c r="AV624" s="52">
        <f>+AT624*M624</f>
        <v>0</v>
      </c>
      <c r="AW624" t="b">
        <f>+P624&gt;=T624</f>
        <v>1</v>
      </c>
      <c r="AZ624" s="49"/>
    </row>
    <row r="625" spans="1:52" ht="12.75" customHeight="1" x14ac:dyDescent="0.2">
      <c r="A625" s="53" t="s">
        <v>670</v>
      </c>
      <c r="B625" s="79">
        <v>70081</v>
      </c>
      <c r="C625" s="1"/>
      <c r="D625" s="32" t="s">
        <v>393</v>
      </c>
      <c r="E625" s="47" t="str">
        <f>VLOOKUP(B625,[1]Análisis!$B$3:$F$2141,5,FALSE)</f>
        <v>Key</v>
      </c>
      <c r="F625" s="3">
        <v>3</v>
      </c>
      <c r="G625" s="3">
        <v>4</v>
      </c>
      <c r="H625" s="3">
        <v>5</v>
      </c>
      <c r="I625" s="3">
        <v>4</v>
      </c>
      <c r="J625" s="3">
        <f>VLOOKUP(B625,'Vta + Mov 80'!$A$3:$B$703,2,FALSE)</f>
        <v>27</v>
      </c>
      <c r="K625" s="3">
        <v>14</v>
      </c>
      <c r="L625" s="3">
        <f>VLOOKUP(B625,'Vta + Mov 80'!$A$3:$D$703,4,FALSE)</f>
        <v>8</v>
      </c>
      <c r="M625" s="7">
        <f>+AVERAGE(F625:K625)</f>
        <v>9.5</v>
      </c>
      <c r="N625" s="62">
        <f>+COUNTIF(F625:K625,"&gt;0")</f>
        <v>6</v>
      </c>
      <c r="O625" s="62" t="str">
        <f>+IF(N625&gt;=6,"A",IF(N625&gt;=5,"B",IF(N625&gt;=4,"C","F")))</f>
        <v>A</v>
      </c>
      <c r="P625" s="7">
        <v>5</v>
      </c>
      <c r="Q625" s="2">
        <v>8</v>
      </c>
      <c r="R625" s="2">
        <v>0</v>
      </c>
      <c r="S625" s="2">
        <v>0</v>
      </c>
      <c r="T625" s="2">
        <f>+IF(S625&gt;R625,S625,R625)</f>
        <v>0</v>
      </c>
      <c r="U625" s="2" t="e">
        <f>+((P625-T625)/#REF!)*30</f>
        <v>#REF!</v>
      </c>
      <c r="V625" s="2" t="e">
        <f>+((P625-T625+Q625)/#REF!)*30</f>
        <v>#REF!</v>
      </c>
      <c r="W625" s="2">
        <v>0</v>
      </c>
      <c r="X625" s="9"/>
      <c r="Y625" s="11">
        <f>+((P625-T625+Q625+X625)/M625)*30</f>
        <v>41.05263157894737</v>
      </c>
      <c r="Z625" s="5">
        <v>1</v>
      </c>
      <c r="AA625" s="46"/>
      <c r="AB625" s="74">
        <f>VLOOKUP(B625,[2]Hoja1!$A$2:$C$9041,3,FALSE)</f>
        <v>211.79</v>
      </c>
      <c r="AC625" s="76">
        <f>VLOOKUP(B625,'[3]listado de producto'!$A$7:$F$7046,6,FALSE)</f>
        <v>8</v>
      </c>
      <c r="AG625" s="58">
        <v>535.95000000000005</v>
      </c>
      <c r="AH625" s="48">
        <f>+P625*AG625</f>
        <v>2679.75</v>
      </c>
      <c r="AI625" s="48" t="e">
        <f>+AG625*#REF!</f>
        <v>#REF!</v>
      </c>
      <c r="AK625" s="44" t="e">
        <f>+IF(OR(#REF!="A",#REF!="B",#REF!="C",O625="A",O625="B",O625="C"),_xlfn.CEILING.PRECISE(#REF!*0.5,Z625),"0")</f>
        <v>#REF!</v>
      </c>
      <c r="AL625" t="e">
        <f>+AK625*AG625</f>
        <v>#REF!</v>
      </c>
      <c r="AM625" s="51" t="e">
        <f>+IF(OR(#REF!="A",#REF!="B",#REF!="C",O625="A",O625="B",O625="C"),_xlfn.CEILING.PRECISE(#REF!*0.7,Z625),"0")</f>
        <v>#REF!</v>
      </c>
      <c r="AN625" s="48" t="e">
        <f>+AM625*AG625</f>
        <v>#REF!</v>
      </c>
      <c r="AO625" s="44" t="e">
        <f>+IF(OR(#REF!="A",#REF!="B",#REF!="C",O625="A",O625="B",O625="C"),_xlfn.CEILING.PRECISE(#REF!*1,Z625),"0")</f>
        <v>#REF!</v>
      </c>
      <c r="AP625" s="48" t="e">
        <f>+AO625*$AG625</f>
        <v>#REF!</v>
      </c>
      <c r="AQ625" s="48" t="e">
        <f>+IF(OR(#REF!="A",#REF!="B",#REF!="C",O625="A",O625="B",O625="C"),_xlfn.CEILING.PRECISE(#REF!*1.33,Z625),"0")</f>
        <v>#REF!</v>
      </c>
      <c r="AR625" s="48" t="e">
        <f>+AQ625*$AG625</f>
        <v>#REF!</v>
      </c>
      <c r="AS625" s="48" t="e">
        <f>+#REF!*AG625</f>
        <v>#REF!</v>
      </c>
      <c r="AT625" s="58">
        <v>1</v>
      </c>
      <c r="AU625" s="52" t="e">
        <f>+AT625*#REF!</f>
        <v>#REF!</v>
      </c>
      <c r="AV625" s="52">
        <f>+AT625*M625</f>
        <v>9.5</v>
      </c>
      <c r="AW625" t="b">
        <f>+P625&gt;=T625</f>
        <v>1</v>
      </c>
      <c r="AX625" s="78">
        <f>X625*AB625</f>
        <v>0</v>
      </c>
    </row>
    <row r="626" spans="1:52" ht="12.75" customHeight="1" x14ac:dyDescent="0.2">
      <c r="A626" s="53" t="s">
        <v>673</v>
      </c>
      <c r="B626" s="79">
        <v>471</v>
      </c>
      <c r="C626" s="1"/>
      <c r="D626" s="32" t="s">
        <v>40</v>
      </c>
      <c r="E626" s="47" t="str">
        <f>VLOOKUP(B626,[1]Análisis!$B$3:$F$2141,5,FALSE)</f>
        <v>Key</v>
      </c>
      <c r="F626" s="3">
        <v>11</v>
      </c>
      <c r="G626" s="3">
        <v>12</v>
      </c>
      <c r="H626" s="3">
        <v>1</v>
      </c>
      <c r="I626" s="3">
        <v>60</v>
      </c>
      <c r="J626" s="3">
        <f>VLOOKUP(B626,'Vta + Mov 80'!$A$3:$B$703,2,FALSE)</f>
        <v>48</v>
      </c>
      <c r="K626" s="3">
        <v>12</v>
      </c>
      <c r="L626" s="3">
        <f>VLOOKUP(B626,'Vta + Mov 80'!$A$3:$D$703,4,FALSE)</f>
        <v>21</v>
      </c>
      <c r="M626" s="7">
        <f>+AVERAGE(F626:K626)</f>
        <v>24</v>
      </c>
      <c r="N626" s="62">
        <f>+COUNTIF(F626:K626,"&gt;0")</f>
        <v>6</v>
      </c>
      <c r="O626" s="62" t="str">
        <f>+IF(N626&gt;=6,"A",IF(N626&gt;=5,"B",IF(N626&gt;=4,"C","F")))</f>
        <v>A</v>
      </c>
      <c r="P626" s="7">
        <v>24</v>
      </c>
      <c r="Q626" s="2">
        <v>12</v>
      </c>
      <c r="R626" s="2">
        <v>3</v>
      </c>
      <c r="S626" s="2">
        <v>3</v>
      </c>
      <c r="T626" s="2">
        <f>+IF(S626&gt;R626,S626,R626)</f>
        <v>3</v>
      </c>
      <c r="U626" s="2" t="e">
        <f>+((P626-T626)/#REF!)*30</f>
        <v>#REF!</v>
      </c>
      <c r="V626" s="2" t="e">
        <f>+((P626-T626+Q626)/#REF!)*30</f>
        <v>#REF!</v>
      </c>
      <c r="W626" s="2">
        <v>0</v>
      </c>
      <c r="X626" s="9"/>
      <c r="Y626" s="11">
        <f>+((P626-T626+Q626+X626)/M626)*30</f>
        <v>41.25</v>
      </c>
      <c r="Z626" s="5">
        <v>12</v>
      </c>
      <c r="AA626" s="46"/>
      <c r="AB626" s="74">
        <f>VLOOKUP(B626,[2]Hoja1!$A$2:$C$9041,3,FALSE)</f>
        <v>45.19</v>
      </c>
      <c r="AC626" s="76">
        <f>VLOOKUP(B626,'[3]listado de producto'!$A$7:$F$7046,6,FALSE)</f>
        <v>8</v>
      </c>
      <c r="AG626" s="58">
        <v>163.32</v>
      </c>
      <c r="AH626" s="48">
        <f>+P626*AG626</f>
        <v>3919.68</v>
      </c>
      <c r="AI626" s="48" t="e">
        <f>+AG626*#REF!</f>
        <v>#REF!</v>
      </c>
      <c r="AK626" s="44" t="e">
        <f>+IF(OR(#REF!="A",#REF!="B",#REF!="C",O626="A",O626="B",O626="C"),_xlfn.CEILING.PRECISE(#REF!*0.5,Z626),"0")</f>
        <v>#REF!</v>
      </c>
      <c r="AL626" t="e">
        <f>+AK626*AG626</f>
        <v>#REF!</v>
      </c>
      <c r="AM626" s="51" t="e">
        <f>+IF(OR(#REF!="A",#REF!="B",#REF!="C",O626="A",O626="B",O626="C"),_xlfn.CEILING.PRECISE(#REF!*0.7,Z626),"0")</f>
        <v>#REF!</v>
      </c>
      <c r="AN626" s="48" t="e">
        <f>+AM626*AG626</f>
        <v>#REF!</v>
      </c>
      <c r="AO626" s="44" t="e">
        <f>+IF(OR(#REF!="A",#REF!="B",#REF!="C",O626="A",O626="B",O626="C"),_xlfn.CEILING.PRECISE(#REF!*1,Z626),"0")</f>
        <v>#REF!</v>
      </c>
      <c r="AP626" s="48" t="e">
        <f>+AO626*$AG626</f>
        <v>#REF!</v>
      </c>
      <c r="AQ626" s="48" t="e">
        <f>+IF(OR(#REF!="A",#REF!="B",#REF!="C",O626="A",O626="B",O626="C"),_xlfn.CEILING.PRECISE(#REF!*1.33,Z626),"0")</f>
        <v>#REF!</v>
      </c>
      <c r="AR626" s="48" t="e">
        <f>+AQ626*$AG626</f>
        <v>#REF!</v>
      </c>
      <c r="AS626" s="48" t="e">
        <f>+#REF!*AG626</f>
        <v>#REF!</v>
      </c>
      <c r="AT626" s="58">
        <v>1.1000000000000001</v>
      </c>
      <c r="AU626" s="52" t="e">
        <f>+AT626*#REF!</f>
        <v>#REF!</v>
      </c>
      <c r="AV626" s="52">
        <f>+AT626*M626</f>
        <v>26.400000000000002</v>
      </c>
      <c r="AW626" t="b">
        <f>+P626&gt;=T626</f>
        <v>1</v>
      </c>
      <c r="AX626" s="78">
        <f>X626*AB626</f>
        <v>0</v>
      </c>
      <c r="AZ626" s="49">
        <f>VLOOKUP(B626,'[4]OrdenCompra (51)'!$A$2:$K$78,11,FALSE)</f>
        <v>12</v>
      </c>
    </row>
    <row r="627" spans="1:52" ht="12.75" customHeight="1" x14ac:dyDescent="0.2">
      <c r="B627" s="79">
        <v>8685</v>
      </c>
      <c r="C627" s="1"/>
      <c r="D627" s="32" t="s">
        <v>346</v>
      </c>
      <c r="E627" s="47" t="str">
        <f>VLOOKUP(B627,[1]Análisis!$B$3:$F$2141,5,FALSE)</f>
        <v>Key</v>
      </c>
      <c r="F627" s="3">
        <v>20</v>
      </c>
      <c r="G627" s="3">
        <v>20</v>
      </c>
      <c r="H627" s="3">
        <v>16</v>
      </c>
      <c r="I627" s="3">
        <v>25</v>
      </c>
      <c r="J627" s="3">
        <f>VLOOKUP(B627,'Vta + Mov 80'!$A$3:$B$703,2,FALSE)</f>
        <v>26</v>
      </c>
      <c r="K627" s="3">
        <v>15</v>
      </c>
      <c r="L627" s="3">
        <f>VLOOKUP(B627,'Vta + Mov 80'!$A$3:$D$703,4,FALSE)</f>
        <v>0</v>
      </c>
      <c r="M627" s="7">
        <f>+AVERAGE(F627:K627)</f>
        <v>20.333333333333332</v>
      </c>
      <c r="N627" s="62">
        <f>+COUNTIF(F627:K627,"&gt;0")</f>
        <v>6</v>
      </c>
      <c r="O627" s="62" t="str">
        <f>+IF(N627&gt;=6,"A",IF(N627&gt;=5,"B",IF(N627&gt;=4,"C","F")))</f>
        <v>A</v>
      </c>
      <c r="P627" s="7">
        <v>28</v>
      </c>
      <c r="Q627" s="2">
        <v>0</v>
      </c>
      <c r="R627" s="2">
        <v>0</v>
      </c>
      <c r="S627" s="2">
        <v>0</v>
      </c>
      <c r="T627" s="2">
        <f>+IF(S627&gt;R627,S627,R627)</f>
        <v>0</v>
      </c>
      <c r="U627" s="2" t="e">
        <f>+((P627-T627)/#REF!)*30</f>
        <v>#REF!</v>
      </c>
      <c r="V627" s="2" t="e">
        <f>+((P627-T627+Q627)/#REF!)*30</f>
        <v>#REF!</v>
      </c>
      <c r="W627" s="2">
        <v>0</v>
      </c>
      <c r="X627" s="9"/>
      <c r="Y627" s="11">
        <f>+((P627-T627+Q627+X627)/M627)*30</f>
        <v>41.311475409836063</v>
      </c>
      <c r="Z627" s="5">
        <v>10</v>
      </c>
      <c r="AA627" s="46"/>
      <c r="AB627" s="74">
        <f>VLOOKUP(B627,[2]Hoja1!$A$2:$C$9041,3,FALSE)</f>
        <v>37.83</v>
      </c>
      <c r="AC627" s="76">
        <f>VLOOKUP(B627,'[3]listado de producto'!$A$7:$F$7046,6,FALSE)</f>
        <v>8</v>
      </c>
      <c r="AG627" s="58">
        <v>264.5</v>
      </c>
      <c r="AH627" s="48">
        <f>+P627*AG627</f>
        <v>7406</v>
      </c>
      <c r="AI627" s="48" t="e">
        <f>+AG627*#REF!</f>
        <v>#REF!</v>
      </c>
      <c r="AK627" s="44" t="e">
        <f>+IF(OR(#REF!="A",#REF!="B",#REF!="C",O627="A",O627="B",O627="C"),_xlfn.CEILING.PRECISE(#REF!*0.5,Z627),"0")</f>
        <v>#REF!</v>
      </c>
      <c r="AL627" t="e">
        <f>+AK627*AG627</f>
        <v>#REF!</v>
      </c>
      <c r="AM627" s="51" t="e">
        <f>+IF(OR(#REF!="A",#REF!="B",#REF!="C",O627="A",O627="B",O627="C"),_xlfn.CEILING.PRECISE(#REF!*0.7,Z627),"0")</f>
        <v>#REF!</v>
      </c>
      <c r="AN627" s="48" t="e">
        <f>+AM627*AG627</f>
        <v>#REF!</v>
      </c>
      <c r="AO627" s="44" t="e">
        <f>+IF(OR(#REF!="A",#REF!="B",#REF!="C",O627="A",O627="B",O627="C"),_xlfn.CEILING.PRECISE(#REF!*1,Z627),"0")</f>
        <v>#REF!</v>
      </c>
      <c r="AP627" s="48" t="e">
        <f>+AO627*$AG627</f>
        <v>#REF!</v>
      </c>
      <c r="AQ627" s="48" t="e">
        <f>+IF(OR(#REF!="A",#REF!="B",#REF!="C",O627="A",O627="B",O627="C"),_xlfn.CEILING.PRECISE(#REF!*1.33,Z627),"0")</f>
        <v>#REF!</v>
      </c>
      <c r="AR627" s="48" t="e">
        <f>+AQ627*$AG627</f>
        <v>#REF!</v>
      </c>
      <c r="AS627" s="48" t="e">
        <f>+#REF!*AG627</f>
        <v>#REF!</v>
      </c>
      <c r="AU627" s="52" t="e">
        <f>+AT627*#REF!</f>
        <v>#REF!</v>
      </c>
      <c r="AV627" s="52">
        <f>+AT627*M627</f>
        <v>0</v>
      </c>
      <c r="AW627" t="b">
        <f>+P627&gt;=T627</f>
        <v>1</v>
      </c>
      <c r="AZ627" s="49"/>
    </row>
    <row r="628" spans="1:52" ht="12.75" customHeight="1" x14ac:dyDescent="0.2">
      <c r="A628" s="53" t="s">
        <v>674</v>
      </c>
      <c r="B628" s="79">
        <v>8912</v>
      </c>
      <c r="C628" s="1">
        <f>VLOOKUP(B628,[1]Análisis!$B$3:$C$2141,2,FALSE)</f>
        <v>28124</v>
      </c>
      <c r="D628" s="32" t="s">
        <v>357</v>
      </c>
      <c r="E628" s="47" t="str">
        <f>VLOOKUP(B628,[1]Análisis!$B$3:$F$2141,5,FALSE)</f>
        <v>GP</v>
      </c>
      <c r="F628" s="3">
        <v>19</v>
      </c>
      <c r="G628" s="3">
        <v>20</v>
      </c>
      <c r="H628" s="3">
        <v>14</v>
      </c>
      <c r="I628" s="3">
        <v>18</v>
      </c>
      <c r="J628" s="3">
        <f>VLOOKUP(B628,'Vta + Mov 80'!$A$3:$B$703,2,FALSE)</f>
        <v>17</v>
      </c>
      <c r="K628" s="3">
        <v>0</v>
      </c>
      <c r="L628" s="3">
        <f>VLOOKUP(B628,'Vta + Mov 80'!$A$3:$D$703,4,FALSE)</f>
        <v>23</v>
      </c>
      <c r="M628" s="7">
        <f>+AVERAGE(F628:K628)</f>
        <v>14.666666666666666</v>
      </c>
      <c r="N628" s="62">
        <f>+COUNTIF(F628:K628,"&gt;0")</f>
        <v>5</v>
      </c>
      <c r="O628" s="62" t="str">
        <f>+IF(N628&gt;=6,"A",IF(N628&gt;=5,"B",IF(N628&gt;=4,"C","F")))</f>
        <v>B</v>
      </c>
      <c r="P628" s="7">
        <v>48</v>
      </c>
      <c r="Q628" s="2">
        <v>0</v>
      </c>
      <c r="R628" s="2">
        <v>0</v>
      </c>
      <c r="S628" s="2">
        <v>0</v>
      </c>
      <c r="T628" s="2">
        <f>+IF(S628&gt;R628,S628,R628)</f>
        <v>0</v>
      </c>
      <c r="U628" s="2" t="e">
        <f>+((P628-T628)/#REF!)*30</f>
        <v>#REF!</v>
      </c>
      <c r="V628" s="2" t="e">
        <f>+((P628-T628+Q628)/#REF!)*30</f>
        <v>#REF!</v>
      </c>
      <c r="W628" s="2">
        <v>0</v>
      </c>
      <c r="X628" s="9"/>
      <c r="Y628" s="11">
        <f>+((P628-T628+Q628+X628)/M628)*30</f>
        <v>98.181818181818187</v>
      </c>
      <c r="Z628" s="5">
        <v>1</v>
      </c>
      <c r="AA628" s="46"/>
      <c r="AB628" s="74">
        <f>VLOOKUP(B628,[2]Hoja1!$A$2:$C$9041,3,FALSE)</f>
        <v>341.25</v>
      </c>
      <c r="AC628" s="76">
        <f>VLOOKUP(B628,'[3]listado de producto'!$A$7:$F$7046,6,FALSE)</f>
        <v>8</v>
      </c>
      <c r="AG628" s="58">
        <v>284.32</v>
      </c>
      <c r="AH628" s="48">
        <f>+P628*AG628</f>
        <v>13647.36</v>
      </c>
      <c r="AI628" s="48" t="e">
        <f>+AG628*#REF!</f>
        <v>#REF!</v>
      </c>
      <c r="AK628" s="44" t="e">
        <f>+IF(OR(#REF!="A",#REF!="B",#REF!="C",O628="A",O628="B",O628="C"),_xlfn.CEILING.PRECISE(#REF!*0.5,Z628),"0")</f>
        <v>#REF!</v>
      </c>
      <c r="AL628" t="e">
        <f>+AK628*AG628</f>
        <v>#REF!</v>
      </c>
      <c r="AM628" s="51" t="e">
        <f>+IF(OR(#REF!="A",#REF!="B",#REF!="C",O628="A",O628="B",O628="C"),_xlfn.CEILING.PRECISE(#REF!*0.7,Z628),"0")</f>
        <v>#REF!</v>
      </c>
      <c r="AN628" s="48" t="e">
        <f>+AM628*AG628</f>
        <v>#REF!</v>
      </c>
      <c r="AO628" s="44" t="e">
        <f>+IF(OR(#REF!="A",#REF!="B",#REF!="C",O628="A",O628="B",O628="C"),_xlfn.CEILING.PRECISE(#REF!*1,Z628),"0")</f>
        <v>#REF!</v>
      </c>
      <c r="AP628" s="48" t="e">
        <f>+AO628*$AG628</f>
        <v>#REF!</v>
      </c>
      <c r="AQ628" s="48" t="e">
        <f>+IF(OR(#REF!="A",#REF!="B",#REF!="C",O628="A",O628="B",O628="C"),_xlfn.CEILING.PRECISE(#REF!*1.33,Z628),"0")</f>
        <v>#REF!</v>
      </c>
      <c r="AR628" s="48" t="e">
        <f>+AQ628*$AG628</f>
        <v>#REF!</v>
      </c>
      <c r="AS628" s="48" t="e">
        <f>+#REF!*AG628</f>
        <v>#REF!</v>
      </c>
      <c r="AU628" s="52" t="e">
        <f>+AT628*#REF!</f>
        <v>#REF!</v>
      </c>
      <c r="AV628" s="52">
        <f>+AT628*M628</f>
        <v>0</v>
      </c>
      <c r="AW628" t="b">
        <f>+P628&gt;=T628</f>
        <v>1</v>
      </c>
    </row>
    <row r="629" spans="1:52" ht="12.75" customHeight="1" x14ac:dyDescent="0.2">
      <c r="A629" s="53" t="s">
        <v>674</v>
      </c>
      <c r="B629" s="79">
        <v>1334</v>
      </c>
      <c r="C629" s="1"/>
      <c r="D629" s="32" t="s">
        <v>79</v>
      </c>
      <c r="E629" s="47" t="str">
        <f>VLOOKUP(B629,[1]Análisis!$B$3:$F$2141,5,FALSE)</f>
        <v>Key</v>
      </c>
      <c r="F629" s="3">
        <v>45</v>
      </c>
      <c r="G629" s="3">
        <v>64</v>
      </c>
      <c r="H629" s="3">
        <v>67</v>
      </c>
      <c r="I629" s="3">
        <v>59</v>
      </c>
      <c r="J629" s="3">
        <f>VLOOKUP(B629,'Vta + Mov 80'!$A$3:$B$703,2,FALSE)</f>
        <v>6</v>
      </c>
      <c r="K629" s="3">
        <v>20</v>
      </c>
      <c r="L629" s="3">
        <f>VLOOKUP(B629,'Vta + Mov 80'!$A$3:$D$703,4,FALSE)</f>
        <v>0</v>
      </c>
      <c r="M629" s="7">
        <f>+AVERAGE(F629:K629)</f>
        <v>43.5</v>
      </c>
      <c r="N629" s="62">
        <f>+COUNTIF(F629:K629,"&gt;0")</f>
        <v>6</v>
      </c>
      <c r="O629" s="62" t="str">
        <f>+IF(N629&gt;=6,"A",IF(N629&gt;=5,"B",IF(N629&gt;=4,"C","F")))</f>
        <v>A</v>
      </c>
      <c r="P629" s="7">
        <v>60</v>
      </c>
      <c r="Q629" s="2">
        <v>0</v>
      </c>
      <c r="R629" s="2">
        <v>0</v>
      </c>
      <c r="S629" s="2">
        <v>0</v>
      </c>
      <c r="T629" s="2">
        <f>+IF(S629&gt;R629,S629,R629)</f>
        <v>0</v>
      </c>
      <c r="U629" s="2" t="e">
        <f>+((P629-T629)/#REF!)*30</f>
        <v>#REF!</v>
      </c>
      <c r="V629" s="2" t="e">
        <f>+((P629-T629+Q629)/#REF!)*30</f>
        <v>#REF!</v>
      </c>
      <c r="W629" s="2">
        <v>0</v>
      </c>
      <c r="X629" s="9"/>
      <c r="Y629" s="11">
        <f>+((P629-T629+Q629+X629)/M629)*30</f>
        <v>41.379310344827587</v>
      </c>
      <c r="Z629" s="5">
        <v>1</v>
      </c>
      <c r="AA629" s="46"/>
      <c r="AB629" s="74">
        <f>VLOOKUP(B629,[2]Hoja1!$A$2:$C$9041,3,FALSE)</f>
        <v>458.29</v>
      </c>
      <c r="AC629" s="76">
        <f>VLOOKUP(B629,'[3]listado de producto'!$A$7:$F$7046,6,FALSE)</f>
        <v>8</v>
      </c>
      <c r="AF629" s="42" t="s">
        <v>594</v>
      </c>
      <c r="AG629" s="58">
        <v>2.95</v>
      </c>
      <c r="AH629" s="48">
        <f>+P629*AG629</f>
        <v>177</v>
      </c>
      <c r="AI629" s="48" t="e">
        <f>+AG629*#REF!</f>
        <v>#REF!</v>
      </c>
      <c r="AK629" s="44" t="e">
        <f>+IF(OR(#REF!="A",#REF!="B",#REF!="C",O629="A",O629="B",O629="C"),_xlfn.CEILING.PRECISE(#REF!*0.5,Z629),"0")</f>
        <v>#REF!</v>
      </c>
      <c r="AL629" t="e">
        <f>+AK629*AG629</f>
        <v>#REF!</v>
      </c>
      <c r="AM629" s="51" t="e">
        <f>+IF(OR(#REF!="A",#REF!="B",#REF!="C",O629="A",O629="B",O629="C"),_xlfn.CEILING.PRECISE(#REF!*0.7,Z629),"0")</f>
        <v>#REF!</v>
      </c>
      <c r="AN629" s="48" t="e">
        <f>+AM629*AG629</f>
        <v>#REF!</v>
      </c>
      <c r="AO629" s="44" t="e">
        <f>+IF(OR(#REF!="A",#REF!="B",#REF!="C",O629="A",O629="B",O629="C"),_xlfn.CEILING.PRECISE(#REF!*1,Z629),"0")</f>
        <v>#REF!</v>
      </c>
      <c r="AP629" s="48" t="e">
        <f>+AO629*$AG629</f>
        <v>#REF!</v>
      </c>
      <c r="AQ629" s="48" t="e">
        <f>+IF(OR(#REF!="A",#REF!="B",#REF!="C",O629="A",O629="B",O629="C"),_xlfn.CEILING.PRECISE(#REF!*1.33,Z629),"0")</f>
        <v>#REF!</v>
      </c>
      <c r="AR629" s="48" t="e">
        <f>+AQ629*$AG629</f>
        <v>#REF!</v>
      </c>
      <c r="AS629" s="48" t="e">
        <f>+#REF!*AG629</f>
        <v>#REF!</v>
      </c>
      <c r="AT629" s="58">
        <v>0.06</v>
      </c>
      <c r="AU629" s="52" t="e">
        <f>+AT629*#REF!</f>
        <v>#REF!</v>
      </c>
      <c r="AV629" s="52">
        <f>+AT629*M629</f>
        <v>2.61</v>
      </c>
      <c r="AW629" t="b">
        <f>+P629&gt;=T629</f>
        <v>1</v>
      </c>
      <c r="AX629" s="78">
        <f>X629*AB629</f>
        <v>0</v>
      </c>
      <c r="AZ629" s="49"/>
    </row>
    <row r="630" spans="1:52" ht="12.75" customHeight="1" x14ac:dyDescent="0.2">
      <c r="B630" s="79">
        <v>926</v>
      </c>
      <c r="C630" s="1"/>
      <c r="D630" s="32" t="s">
        <v>58</v>
      </c>
      <c r="E630" s="47" t="str">
        <f>VLOOKUP(B630,[1]Análisis!$B$3:$F$2141,5,FALSE)</f>
        <v>Key</v>
      </c>
      <c r="F630" s="3">
        <v>623</v>
      </c>
      <c r="G630" s="3">
        <v>311</v>
      </c>
      <c r="H630" s="3">
        <v>708</v>
      </c>
      <c r="I630" s="3">
        <v>432</v>
      </c>
      <c r="J630" s="3">
        <f>VLOOKUP(B630,'Vta + Mov 80'!$A$3:$B$703,2,FALSE)</f>
        <v>970</v>
      </c>
      <c r="K630" s="3">
        <v>334</v>
      </c>
      <c r="L630" s="3">
        <f>VLOOKUP(B630,'Vta + Mov 80'!$A$3:$D$703,4,FALSE)</f>
        <v>326</v>
      </c>
      <c r="M630" s="7">
        <f>+AVERAGE(F630:K630)</f>
        <v>563</v>
      </c>
      <c r="N630" s="62">
        <f>+COUNTIF(F630:K630,"&gt;0")</f>
        <v>6</v>
      </c>
      <c r="O630" s="62" t="str">
        <f>+IF(N630&gt;=6,"A",IF(N630&gt;=5,"B",IF(N630&gt;=4,"C","F")))</f>
        <v>A</v>
      </c>
      <c r="P630" s="7">
        <v>555</v>
      </c>
      <c r="Q630" s="2">
        <v>224</v>
      </c>
      <c r="R630" s="2">
        <v>0</v>
      </c>
      <c r="S630" s="2">
        <v>0</v>
      </c>
      <c r="T630" s="2">
        <f>+IF(S630&gt;R630,S630,R630)</f>
        <v>0</v>
      </c>
      <c r="U630" s="2" t="e">
        <f>+((P630-T630)/#REF!)*30</f>
        <v>#REF!</v>
      </c>
      <c r="V630" s="2" t="e">
        <f>+((P630-T630+Q630)/#REF!)*30</f>
        <v>#REF!</v>
      </c>
      <c r="W630" s="2">
        <v>0</v>
      </c>
      <c r="X630" s="9"/>
      <c r="Y630" s="11">
        <f>+((P630-T630+Q630+X630)/M630)*30</f>
        <v>41.509769094138548</v>
      </c>
      <c r="Z630" s="5">
        <v>112</v>
      </c>
      <c r="AA630" s="80"/>
      <c r="AB630" s="74">
        <f>VLOOKUP(B630,[2]Hoja1!$A$2:$C$9041,3,FALSE)</f>
        <v>6.23</v>
      </c>
      <c r="AC630" s="76">
        <f>VLOOKUP(B630,'[3]listado de producto'!$A$7:$F$7046,6,FALSE)</f>
        <v>8</v>
      </c>
      <c r="AE630" t="s">
        <v>569</v>
      </c>
      <c r="AG630" s="58">
        <v>4.96000003814697</v>
      </c>
      <c r="AH630" s="48">
        <f>+P630*AG630</f>
        <v>2752.8000211715685</v>
      </c>
      <c r="AI630" s="48" t="e">
        <f>+AG630*#REF!</f>
        <v>#REF!</v>
      </c>
      <c r="AK630" s="44" t="e">
        <f>+IF(OR(#REF!="A",#REF!="B",#REF!="C",O630="A",O630="B",O630="C"),_xlfn.CEILING.PRECISE(#REF!*0.5,Z630),"0")</f>
        <v>#REF!</v>
      </c>
      <c r="AL630" t="e">
        <f>+AK630*AG630</f>
        <v>#REF!</v>
      </c>
      <c r="AM630" s="51" t="e">
        <f>+IF(OR(#REF!="A",#REF!="B",#REF!="C",O630="A",O630="B",O630="C"),_xlfn.CEILING.PRECISE(#REF!*0.7,Z630),"0")</f>
        <v>#REF!</v>
      </c>
      <c r="AN630" s="48" t="e">
        <f>+AM630*AG630</f>
        <v>#REF!</v>
      </c>
      <c r="AO630" s="44" t="e">
        <f>+IF(OR(#REF!="A",#REF!="B",#REF!="C",O630="A",O630="B",O630="C"),_xlfn.CEILING.PRECISE(#REF!*1,Z630),"0")</f>
        <v>#REF!</v>
      </c>
      <c r="AP630" s="48" t="e">
        <f>+AO630*$AG630</f>
        <v>#REF!</v>
      </c>
      <c r="AQ630" s="48" t="e">
        <f>+IF(OR(#REF!="A",#REF!="B",#REF!="C",O630="A",O630="B",O630="C"),_xlfn.CEILING.PRECISE(#REF!*1.33,Z630),"0")</f>
        <v>#REF!</v>
      </c>
      <c r="AR630" s="48" t="e">
        <f>+AQ630*$AG630</f>
        <v>#REF!</v>
      </c>
      <c r="AS630" s="48" t="e">
        <f>+#REF!*AG630</f>
        <v>#REF!</v>
      </c>
      <c r="AU630" s="52" t="e">
        <f>+AT630*#REF!</f>
        <v>#REF!</v>
      </c>
      <c r="AV630" s="52">
        <f>+AT630*M630</f>
        <v>0</v>
      </c>
      <c r="AW630" t="b">
        <f>+P630&gt;=T630</f>
        <v>1</v>
      </c>
      <c r="AX630" s="78">
        <f>X630*AB630</f>
        <v>0</v>
      </c>
      <c r="AZ630" s="49">
        <f>VLOOKUP(B630,'[4]OrdenCompra (51)'!$A$2:$K$78,11,FALSE)</f>
        <v>224</v>
      </c>
    </row>
    <row r="631" spans="1:52" ht="12.75" customHeight="1" x14ac:dyDescent="0.2">
      <c r="A631" s="53" t="s">
        <v>672</v>
      </c>
      <c r="B631" s="79">
        <v>2136</v>
      </c>
      <c r="C631" s="1"/>
      <c r="D631" s="32" t="s">
        <v>24</v>
      </c>
      <c r="E631" s="47" t="str">
        <f>VLOOKUP(B631,[1]Análisis!$B$3:$F$2141,5,FALSE)</f>
        <v>Key</v>
      </c>
      <c r="F631" s="3">
        <v>12</v>
      </c>
      <c r="G631" s="3">
        <v>15</v>
      </c>
      <c r="H631" s="3">
        <v>4</v>
      </c>
      <c r="I631" s="3">
        <v>0</v>
      </c>
      <c r="J631" s="3">
        <f>VLOOKUP(B631,'Vta + Mov 80'!$A$3:$B$703,2,FALSE)</f>
        <v>18</v>
      </c>
      <c r="K631" s="3">
        <v>5</v>
      </c>
      <c r="L631" s="3">
        <f>VLOOKUP(B631,'Vta + Mov 80'!$A$3:$D$703,4,FALSE)</f>
        <v>0</v>
      </c>
      <c r="M631" s="7">
        <f>+AVERAGE(F631:K631)</f>
        <v>9</v>
      </c>
      <c r="N631" s="62">
        <f>+COUNTIF(F631:K631,"&gt;0")</f>
        <v>5</v>
      </c>
      <c r="O631" s="62" t="str">
        <f>+IF(N631&gt;=6,"A",IF(N631&gt;=5,"B",IF(N631&gt;=4,"C","F")))</f>
        <v>B</v>
      </c>
      <c r="P631" s="7">
        <v>12</v>
      </c>
      <c r="Q631" s="2">
        <v>0</v>
      </c>
      <c r="R631" s="2">
        <v>0</v>
      </c>
      <c r="S631" s="2">
        <v>0</v>
      </c>
      <c r="T631" s="2">
        <f>+IF(S631&gt;R631,S631,R631)</f>
        <v>0</v>
      </c>
      <c r="U631" s="2" t="e">
        <f>+((P631-T631)/#REF!)*30</f>
        <v>#REF!</v>
      </c>
      <c r="V631" s="2" t="e">
        <f>+((P631-T631+Q631)/#REF!)*30</f>
        <v>#REF!</v>
      </c>
      <c r="W631" s="2">
        <v>0</v>
      </c>
      <c r="X631" s="9"/>
      <c r="Y631" s="11">
        <f>+((P631-T631+Q631+X631)/M631)*30</f>
        <v>40</v>
      </c>
      <c r="Z631" s="5">
        <v>6</v>
      </c>
      <c r="AA631" s="86"/>
      <c r="AB631" s="74">
        <f>VLOOKUP(B631,[2]Hoja1!$A$2:$C$9041,3,FALSE)</f>
        <v>23.67</v>
      </c>
      <c r="AC631" s="76">
        <f>VLOOKUP(B631,'[3]listado de producto'!$A$7:$F$7046,6,FALSE)</f>
        <v>8</v>
      </c>
      <c r="AG631" s="58">
        <v>12.07</v>
      </c>
      <c r="AH631" s="48">
        <f>+P631*AG631</f>
        <v>144.84</v>
      </c>
      <c r="AI631" s="48" t="e">
        <f>+AG631*#REF!</f>
        <v>#REF!</v>
      </c>
      <c r="AK631" s="44" t="e">
        <f>+IF(OR(#REF!="A",#REF!="B",#REF!="C",O631="A",O631="B",O631="C"),_xlfn.CEILING.PRECISE(#REF!*0.5,Z631),"0")</f>
        <v>#REF!</v>
      </c>
      <c r="AL631" t="e">
        <f>+AK631*AG631</f>
        <v>#REF!</v>
      </c>
      <c r="AM631" s="51" t="e">
        <f>+IF(OR(#REF!="A",#REF!="B",#REF!="C",O631="A",O631="B",O631="C"),_xlfn.CEILING.PRECISE(#REF!*0.7,Z631),"0")</f>
        <v>#REF!</v>
      </c>
      <c r="AN631" s="48" t="e">
        <f>+AM631*AG631</f>
        <v>#REF!</v>
      </c>
      <c r="AO631" s="44" t="e">
        <f>+IF(OR(#REF!="A",#REF!="B",#REF!="C",O631="A",O631="B",O631="C"),_xlfn.CEILING.PRECISE(#REF!*1,Z631),"0")</f>
        <v>#REF!</v>
      </c>
      <c r="AP631" s="48" t="e">
        <f>+AO631*$AG631</f>
        <v>#REF!</v>
      </c>
      <c r="AQ631" s="48" t="e">
        <f>+IF(OR(#REF!="A",#REF!="B",#REF!="C",O631="A",O631="B",O631="C"),_xlfn.CEILING.PRECISE(#REF!*1.33,Z631),"0")</f>
        <v>#REF!</v>
      </c>
      <c r="AR631" s="48" t="e">
        <f>+AQ631*$AG631</f>
        <v>#REF!</v>
      </c>
      <c r="AS631" s="48" t="e">
        <f>+#REF!*AG631</f>
        <v>#REF!</v>
      </c>
      <c r="AU631" s="52" t="e">
        <f>+AT631*#REF!</f>
        <v>#REF!</v>
      </c>
      <c r="AV631" s="52">
        <f>+AT631*M631</f>
        <v>0</v>
      </c>
      <c r="AW631" t="b">
        <f>+P631&gt;=T631</f>
        <v>1</v>
      </c>
    </row>
    <row r="632" spans="1:52" ht="12.75" customHeight="1" x14ac:dyDescent="0.2">
      <c r="B632" s="79">
        <v>6643</v>
      </c>
      <c r="C632" s="1"/>
      <c r="D632" s="32" t="s">
        <v>316</v>
      </c>
      <c r="E632" s="47" t="str">
        <f>VLOOKUP(B632,[1]Análisis!$B$3:$F$2141,5,FALSE)</f>
        <v>Key</v>
      </c>
      <c r="F632" s="3">
        <v>6</v>
      </c>
      <c r="G632" s="3">
        <v>0</v>
      </c>
      <c r="H632" s="3">
        <v>4</v>
      </c>
      <c r="I632" s="3">
        <v>3</v>
      </c>
      <c r="J632" s="3">
        <f>VLOOKUP(B632,'Vta + Mov 80'!$A$3:$B$703,2,FALSE)</f>
        <v>7</v>
      </c>
      <c r="K632" s="3">
        <v>2</v>
      </c>
      <c r="L632" s="3">
        <f>VLOOKUP(B632,'Vta + Mov 80'!$A$3:$D$703,4,FALSE)</f>
        <v>0</v>
      </c>
      <c r="M632" s="7">
        <f>+AVERAGE(F632:K632)</f>
        <v>3.6666666666666665</v>
      </c>
      <c r="N632" s="62">
        <f>+COUNTIF(F632:K632,"&gt;0")</f>
        <v>5</v>
      </c>
      <c r="O632" s="62" t="str">
        <f>+IF(N632&gt;=6,"A",IF(N632&gt;=5,"B",IF(N632&gt;=4,"C","F")))</f>
        <v>B</v>
      </c>
      <c r="P632" s="7">
        <v>5</v>
      </c>
      <c r="Q632" s="2">
        <v>0</v>
      </c>
      <c r="R632" s="2">
        <v>0</v>
      </c>
      <c r="S632" s="2">
        <v>0</v>
      </c>
      <c r="T632" s="2">
        <f>+IF(S632&gt;R632,S632,R632)</f>
        <v>0</v>
      </c>
      <c r="U632" s="2" t="e">
        <f>+((P632-T632)/#REF!)*30</f>
        <v>#REF!</v>
      </c>
      <c r="V632" s="2" t="e">
        <f>+((P632-T632+Q632)/#REF!)*30</f>
        <v>#REF!</v>
      </c>
      <c r="W632" s="2">
        <v>0</v>
      </c>
      <c r="X632" s="9"/>
      <c r="Y632" s="11">
        <f>+((P632-T632+Q632+X632)/M632)*30</f>
        <v>40.909090909090914</v>
      </c>
      <c r="Z632" s="5">
        <v>4</v>
      </c>
      <c r="AA632" s="46"/>
      <c r="AB632" s="74">
        <f>VLOOKUP(B632,[2]Hoja1!$A$2:$C$9041,3,FALSE)</f>
        <v>96.05</v>
      </c>
      <c r="AC632" s="76">
        <f>VLOOKUP(B632,'[3]listado de producto'!$A$7:$F$7046,6,FALSE)</f>
        <v>21</v>
      </c>
      <c r="AG632" s="58">
        <v>10</v>
      </c>
      <c r="AH632" s="48">
        <f>+P632*AG632</f>
        <v>50</v>
      </c>
      <c r="AI632" s="48" t="e">
        <f>+AG632*#REF!</f>
        <v>#REF!</v>
      </c>
      <c r="AK632" s="44" t="e">
        <f>+IF(OR(#REF!="A",#REF!="B",#REF!="C",O632="A",O632="B",O632="C"),_xlfn.CEILING.PRECISE(#REF!*0.5,Z632),"0")</f>
        <v>#REF!</v>
      </c>
      <c r="AL632" t="e">
        <f>+AK632*AG632</f>
        <v>#REF!</v>
      </c>
      <c r="AM632" s="51" t="e">
        <f>+IF(OR(#REF!="A",#REF!="B",#REF!="C",O632="A",O632="B",O632="C"),_xlfn.CEILING.PRECISE(#REF!*0.7,Z632),"0")</f>
        <v>#REF!</v>
      </c>
      <c r="AN632" s="48" t="e">
        <f>+AM632*AG632</f>
        <v>#REF!</v>
      </c>
      <c r="AO632" s="44" t="e">
        <f>+IF(OR(#REF!="A",#REF!="B",#REF!="C",O632="A",O632="B",O632="C"),_xlfn.CEILING.PRECISE(#REF!*1,Z632),"0")</f>
        <v>#REF!</v>
      </c>
      <c r="AP632" s="48" t="e">
        <f>+AO632*$AG632</f>
        <v>#REF!</v>
      </c>
      <c r="AQ632" s="48" t="e">
        <f>+IF(OR(#REF!="A",#REF!="B",#REF!="C",O632="A",O632="B",O632="C"),_xlfn.CEILING.PRECISE(#REF!*1.33,Z632),"0")</f>
        <v>#REF!</v>
      </c>
      <c r="AR632" s="48" t="e">
        <f>+AQ632*$AG632</f>
        <v>#REF!</v>
      </c>
      <c r="AS632" s="48" t="e">
        <f>+#REF!*AG632</f>
        <v>#REF!</v>
      </c>
      <c r="AU632" s="52"/>
      <c r="AV632" s="52"/>
    </row>
    <row r="633" spans="1:52" ht="12.75" customHeight="1" x14ac:dyDescent="0.2">
      <c r="A633" s="53" t="s">
        <v>674</v>
      </c>
      <c r="B633" s="82">
        <v>2849</v>
      </c>
      <c r="C633" s="1"/>
      <c r="D633" s="32" t="s">
        <v>186</v>
      </c>
      <c r="E633" s="47" t="str">
        <f>VLOOKUP(B633,[1]Análisis!$B$3:$F$2141,5,FALSE)</f>
        <v>Key</v>
      </c>
      <c r="F633" s="3">
        <v>3</v>
      </c>
      <c r="G633" s="3">
        <v>3</v>
      </c>
      <c r="H633" s="3">
        <v>0</v>
      </c>
      <c r="I633" s="3">
        <v>2</v>
      </c>
      <c r="J633" s="3">
        <f>VLOOKUP(B633,'Vta + Mov 80'!$A$3:$B$703,2,FALSE)</f>
        <v>2</v>
      </c>
      <c r="K633" s="3">
        <v>3</v>
      </c>
      <c r="L633" s="3">
        <f>VLOOKUP(B633,'Vta + Mov 80'!$A$3:$D$703,4,FALSE)</f>
        <v>0</v>
      </c>
      <c r="M633" s="7">
        <f>+AVERAGE(F633:K633)</f>
        <v>2.1666666666666665</v>
      </c>
      <c r="N633" s="62">
        <f>+COUNTIF(F633:K633,"&gt;0")</f>
        <v>5</v>
      </c>
      <c r="O633" s="62" t="str">
        <f>+IF(N633&gt;=6,"A",IF(N633&gt;=5,"B",IF(N633&gt;=4,"C","F")))</f>
        <v>B</v>
      </c>
      <c r="P633" s="7">
        <v>1</v>
      </c>
      <c r="Q633" s="2">
        <v>2</v>
      </c>
      <c r="R633" s="2">
        <v>0</v>
      </c>
      <c r="S633" s="2">
        <v>0</v>
      </c>
      <c r="T633" s="2">
        <f>+IF(S633&gt;R633,S633,R633)</f>
        <v>0</v>
      </c>
      <c r="U633" s="2" t="e">
        <f>+((P633-T633)/#REF!)*30</f>
        <v>#REF!</v>
      </c>
      <c r="V633" s="2" t="e">
        <f>+((P633-T633+Q633)/#REF!)*30</f>
        <v>#REF!</v>
      </c>
      <c r="W633" s="2">
        <v>0</v>
      </c>
      <c r="X633" s="9"/>
      <c r="Y633" s="11">
        <f>+((P633-T633+Q633+X633)/M633)*30</f>
        <v>41.538461538461547</v>
      </c>
      <c r="Z633" s="5">
        <v>1</v>
      </c>
      <c r="AA633" s="46"/>
      <c r="AB633" s="74">
        <f>VLOOKUP(B633,[2]Hoja1!$A$2:$C$9041,3,FALSE)</f>
        <v>474.76</v>
      </c>
      <c r="AC633" s="76">
        <f>VLOOKUP(B633,'[3]listado de producto'!$A$7:$F$7046,6,FALSE)</f>
        <v>8</v>
      </c>
      <c r="AG633" s="58">
        <v>1</v>
      </c>
      <c r="AH633" s="48">
        <f>+P633*AG633</f>
        <v>1</v>
      </c>
      <c r="AI633" s="48" t="e">
        <f>+AG633*#REF!</f>
        <v>#REF!</v>
      </c>
      <c r="AK633" s="44" t="e">
        <f>+IF(OR(#REF!="A",#REF!="B",#REF!="C",O633="A",O633="B",O633="C"),_xlfn.CEILING.PRECISE(#REF!*0.5,Z633),"0")</f>
        <v>#REF!</v>
      </c>
      <c r="AL633" t="e">
        <f>+AK633*AG633</f>
        <v>#REF!</v>
      </c>
      <c r="AM633" s="51" t="e">
        <f>+IF(OR(#REF!="A",#REF!="B",#REF!="C",O633="A",O633="B",O633="C"),_xlfn.CEILING.PRECISE(#REF!*0.7,Z633),"0")</f>
        <v>#REF!</v>
      </c>
      <c r="AN633" s="48" t="e">
        <f>+AM633*AG633</f>
        <v>#REF!</v>
      </c>
      <c r="AO633" s="44" t="e">
        <f>+IF(OR(#REF!="A",#REF!="B",#REF!="C",O633="A",O633="B",O633="C"),_xlfn.CEILING.PRECISE(#REF!*1,Z633),"0")</f>
        <v>#REF!</v>
      </c>
      <c r="AP633" s="48" t="e">
        <f>+AO633*$AG633</f>
        <v>#REF!</v>
      </c>
      <c r="AQ633" s="48" t="e">
        <f>+IF(OR(#REF!="A",#REF!="B",#REF!="C",O633="A",O633="B",O633="C"),_xlfn.CEILING.PRECISE(#REF!*1.33,Z633),"0")</f>
        <v>#REF!</v>
      </c>
      <c r="AR633" s="48" t="e">
        <f>+AQ633*$AG633</f>
        <v>#REF!</v>
      </c>
      <c r="AS633" s="48" t="e">
        <f>+#REF!*AG633</f>
        <v>#REF!</v>
      </c>
      <c r="AU633" s="52"/>
      <c r="AV633" s="52"/>
      <c r="AW633" t="b">
        <f>+P633&gt;=T633</f>
        <v>1</v>
      </c>
    </row>
    <row r="634" spans="1:52" ht="12.75" customHeight="1" x14ac:dyDescent="0.2">
      <c r="A634" s="53" t="s">
        <v>670</v>
      </c>
      <c r="B634" s="79">
        <v>2338</v>
      </c>
      <c r="C634" s="1"/>
      <c r="D634" s="32" t="s">
        <v>618</v>
      </c>
      <c r="E634" s="47" t="str">
        <f>VLOOKUP(B634,[1]Análisis!$B$3:$F$2141,5,FALSE)</f>
        <v>Key</v>
      </c>
      <c r="F634" s="3">
        <v>2</v>
      </c>
      <c r="G634" s="3">
        <v>1</v>
      </c>
      <c r="H634" s="3">
        <v>18</v>
      </c>
      <c r="I634" s="3">
        <v>15</v>
      </c>
      <c r="J634" s="3">
        <f>VLOOKUP(B634,'Vta + Mov 80'!$A$3:$B$703,2,FALSE)</f>
        <v>2</v>
      </c>
      <c r="K634" s="3">
        <v>0</v>
      </c>
      <c r="L634" s="3">
        <f>VLOOKUP(B634,'Vta + Mov 80'!$A$3:$D$703,4,FALSE)</f>
        <v>0</v>
      </c>
      <c r="M634" s="7">
        <f>+AVERAGE(F634:K634)</f>
        <v>6.333333333333333</v>
      </c>
      <c r="N634" s="62">
        <f>+COUNTIF(F634:K634,"&gt;0")</f>
        <v>5</v>
      </c>
      <c r="O634" s="62" t="str">
        <f>+IF(N634&gt;=6,"A",IF(N634&gt;=5,"B",IF(N634&gt;=4,"C","F")))</f>
        <v>B</v>
      </c>
      <c r="P634" s="7">
        <v>10</v>
      </c>
      <c r="Q634" s="2">
        <v>0</v>
      </c>
      <c r="R634" s="2">
        <v>0</v>
      </c>
      <c r="S634" s="2">
        <v>0</v>
      </c>
      <c r="T634" s="2">
        <f>+IF(S634&gt;R634,S634,R634)</f>
        <v>0</v>
      </c>
      <c r="U634" s="2" t="e">
        <f>+((P634-T634)/#REF!)*30</f>
        <v>#REF!</v>
      </c>
      <c r="V634" s="2" t="e">
        <f>+((P634-T634+Q634)/#REF!)*30</f>
        <v>#REF!</v>
      </c>
      <c r="W634" s="2">
        <v>0</v>
      </c>
      <c r="X634" s="9"/>
      <c r="Y634" s="11">
        <f>+((P634-T634+Q634+X634)/M634)*30</f>
        <v>47.368421052631582</v>
      </c>
      <c r="Z634" s="5">
        <v>3</v>
      </c>
      <c r="AA634" s="46"/>
      <c r="AB634" s="74">
        <f>VLOOKUP(B634,[2]Hoja1!$A$2:$C$9041,3,FALSE)</f>
        <v>72.64</v>
      </c>
      <c r="AC634" s="76">
        <f>VLOOKUP(B634,'[3]listado de producto'!$A$7:$F$7046,6,FALSE)</f>
        <v>8</v>
      </c>
      <c r="AG634" s="58">
        <v>31.54</v>
      </c>
      <c r="AH634" s="48">
        <f>+P634*AG634</f>
        <v>315.39999999999998</v>
      </c>
      <c r="AI634" s="48" t="e">
        <f>+AG634*#REF!</f>
        <v>#REF!</v>
      </c>
      <c r="AK634" s="44" t="e">
        <f>+IF(OR(#REF!="A",#REF!="B",#REF!="C",O634="A",O634="B",O634="C"),_xlfn.CEILING.PRECISE(#REF!*0.5,Z634),"0")</f>
        <v>#REF!</v>
      </c>
      <c r="AL634" t="e">
        <f>+AK634*AG634</f>
        <v>#REF!</v>
      </c>
      <c r="AM634" s="51" t="e">
        <f>+IF(OR(#REF!="A",#REF!="B",#REF!="C",O634="A",O634="B",O634="C"),_xlfn.CEILING.PRECISE(#REF!*0.7,Z634),"0")</f>
        <v>#REF!</v>
      </c>
      <c r="AN634" s="48" t="e">
        <f>+AM634*AG634</f>
        <v>#REF!</v>
      </c>
      <c r="AO634" s="44" t="e">
        <f>+IF(OR(#REF!="A",#REF!="B",#REF!="C",O634="A",O634="B",O634="C"),_xlfn.CEILING.PRECISE(#REF!*1,Z634),"0")</f>
        <v>#REF!</v>
      </c>
      <c r="AP634" s="48" t="e">
        <f>+AO634*$AG634</f>
        <v>#REF!</v>
      </c>
      <c r="AQ634" s="48" t="e">
        <f>+IF(OR(#REF!="A",#REF!="B",#REF!="C",O634="A",O634="B",O634="C"),_xlfn.CEILING.PRECISE(#REF!*1.33,Z634),"0")</f>
        <v>#REF!</v>
      </c>
      <c r="AR634" s="48" t="e">
        <f>+AQ634*$AG634</f>
        <v>#REF!</v>
      </c>
      <c r="AS634" s="48" t="e">
        <f>+#REF!*AG634</f>
        <v>#REF!</v>
      </c>
      <c r="AU634" s="52"/>
      <c r="AV634" s="52"/>
      <c r="AW634" t="b">
        <f>+P634&gt;=T634</f>
        <v>1</v>
      </c>
    </row>
    <row r="635" spans="1:52" ht="12.75" customHeight="1" x14ac:dyDescent="0.2">
      <c r="B635" s="79">
        <v>5105</v>
      </c>
      <c r="C635" s="1">
        <f>VLOOKUP(B635,[1]Análisis!$B$3:$C$2141,2,FALSE)</f>
        <v>90543</v>
      </c>
      <c r="D635" s="32" t="s">
        <v>246</v>
      </c>
      <c r="E635" s="47" t="str">
        <f>VLOOKUP(B635,[1]Análisis!$B$3:$F$2141,5,FALSE)</f>
        <v>KC</v>
      </c>
      <c r="F635" s="3">
        <v>482</v>
      </c>
      <c r="G635" s="3">
        <v>86</v>
      </c>
      <c r="H635" s="3">
        <v>438</v>
      </c>
      <c r="I635" s="3">
        <v>358</v>
      </c>
      <c r="J635" s="3">
        <f>VLOOKUP(B635,'Vta + Mov 80'!$A$3:$B$703,2,FALSE)</f>
        <v>501</v>
      </c>
      <c r="K635" s="3">
        <v>178</v>
      </c>
      <c r="L635" s="3">
        <f>VLOOKUP(B635,'Vta + Mov 80'!$A$3:$D$703,4,FALSE)</f>
        <v>71</v>
      </c>
      <c r="M635" s="7">
        <f>+AVERAGE(F635:K635)</f>
        <v>340.5</v>
      </c>
      <c r="N635" s="62">
        <f>+COUNTIF(F635:K635,"&gt;0")</f>
        <v>6</v>
      </c>
      <c r="O635" s="62" t="str">
        <f>+IF(N635&gt;=6,"A",IF(N635&gt;=5,"B",IF(N635&gt;=4,"C","F")))</f>
        <v>A</v>
      </c>
      <c r="P635" s="7">
        <v>59</v>
      </c>
      <c r="Q635" s="2">
        <v>0</v>
      </c>
      <c r="R635" s="2">
        <v>0</v>
      </c>
      <c r="S635" s="2">
        <v>0</v>
      </c>
      <c r="T635" s="2">
        <f>+IF(S635&gt;R635,S635,R635)</f>
        <v>0</v>
      </c>
      <c r="U635" s="2" t="e">
        <f>+((P635-T635)/#REF!)*30</f>
        <v>#REF!</v>
      </c>
      <c r="V635" s="2" t="e">
        <f>+((P635-T635+Q635)/#REF!)*30</f>
        <v>#REF!</v>
      </c>
      <c r="W635" s="2">
        <v>0</v>
      </c>
      <c r="X635" s="9"/>
      <c r="Y635" s="11">
        <f>+((P635-T635+Q635+X635)/M635)*30</f>
        <v>5.1982378854625546</v>
      </c>
      <c r="Z635" s="5">
        <v>1</v>
      </c>
      <c r="AA635" s="46"/>
      <c r="AB635" s="74">
        <f>VLOOKUP(B635,[2]Hoja1!$A$2:$C$9041,3,FALSE)</f>
        <v>162.04</v>
      </c>
      <c r="AC635" s="76">
        <f>VLOOKUP(B635,'[3]listado de producto'!$A$7:$F$7046,6,FALSE)</f>
        <v>8</v>
      </c>
      <c r="AG635" s="58">
        <v>360.16000366210898</v>
      </c>
      <c r="AH635" s="48">
        <f>+P635*AG635</f>
        <v>21249.440216064431</v>
      </c>
      <c r="AI635" s="48" t="e">
        <f>+AG635*#REF!</f>
        <v>#REF!</v>
      </c>
      <c r="AK635" s="44" t="e">
        <f>+IF(OR(#REF!="A",#REF!="B",#REF!="C",O635="A",O635="B",O635="C"),_xlfn.CEILING.PRECISE(#REF!*0.5,Z635),"0")</f>
        <v>#REF!</v>
      </c>
      <c r="AL635" t="e">
        <f>+AK635*AG635</f>
        <v>#REF!</v>
      </c>
      <c r="AM635" s="51" t="e">
        <f>+IF(OR(#REF!="A",#REF!="B",#REF!="C",O635="A",O635="B",O635="C"),_xlfn.CEILING.PRECISE(#REF!*0.7,Z635),"0")</f>
        <v>#REF!</v>
      </c>
      <c r="AN635" s="48" t="e">
        <f>+AM635*AG635</f>
        <v>#REF!</v>
      </c>
      <c r="AO635" s="44" t="e">
        <f>+IF(OR(#REF!="A",#REF!="B",#REF!="C",O635="A",O635="B",O635="C"),_xlfn.CEILING.PRECISE(#REF!*1,Z635),"0")</f>
        <v>#REF!</v>
      </c>
      <c r="AP635" s="48" t="e">
        <f>+AO635*$AG635</f>
        <v>#REF!</v>
      </c>
      <c r="AQ635" s="48" t="e">
        <f>+IF(OR(#REF!="A",#REF!="B",#REF!="C",O635="A",O635="B",O635="C"),_xlfn.CEILING.PRECISE(#REF!*1.33,Z635),"0")</f>
        <v>#REF!</v>
      </c>
      <c r="AR635" s="48" t="e">
        <f>+AQ635*$AG635</f>
        <v>#REF!</v>
      </c>
      <c r="AS635" s="48" t="e">
        <f>+#REF!*AG635</f>
        <v>#REF!</v>
      </c>
      <c r="AU635" s="52"/>
      <c r="AV635" s="52"/>
      <c r="AW635" t="b">
        <f>+P635&gt;=T635</f>
        <v>1</v>
      </c>
    </row>
    <row r="636" spans="1:52" ht="12.75" customHeight="1" x14ac:dyDescent="0.2">
      <c r="B636" s="79">
        <v>5272</v>
      </c>
      <c r="C636" s="1">
        <f>VLOOKUP(B636,[1]Análisis!$B$3:$C$2141,2,FALSE)</f>
        <v>92259</v>
      </c>
      <c r="D636" s="32" t="s">
        <v>266</v>
      </c>
      <c r="E636" s="47" t="str">
        <f>VLOOKUP(B636,[1]Análisis!$B$3:$F$2141,5,FALSE)</f>
        <v>KC</v>
      </c>
      <c r="F636" s="3">
        <v>45</v>
      </c>
      <c r="G636" s="3">
        <v>10</v>
      </c>
      <c r="H636" s="3">
        <v>1</v>
      </c>
      <c r="I636" s="3">
        <v>4</v>
      </c>
      <c r="J636" s="3">
        <f>VLOOKUP(B636,'Vta + Mov 80'!$A$3:$B$703,2,FALSE)</f>
        <v>0</v>
      </c>
      <c r="K636" s="3">
        <v>18</v>
      </c>
      <c r="L636" s="3">
        <f>VLOOKUP(B636,'Vta + Mov 80'!$A$3:$D$703,4,FALSE)</f>
        <v>1</v>
      </c>
      <c r="M636" s="7">
        <f>+AVERAGE(F636:K636)</f>
        <v>13</v>
      </c>
      <c r="N636" s="62">
        <f>+COUNTIF(F636:K636,"&gt;0")</f>
        <v>5</v>
      </c>
      <c r="O636" s="62" t="str">
        <f>+IF(N636&gt;=6,"A",IF(N636&gt;=5,"B",IF(N636&gt;=4,"C","F")))</f>
        <v>B</v>
      </c>
      <c r="P636" s="7">
        <v>19</v>
      </c>
      <c r="Q636" s="2">
        <v>10</v>
      </c>
      <c r="R636" s="2">
        <v>9</v>
      </c>
      <c r="S636" s="2">
        <v>9</v>
      </c>
      <c r="T636" s="2">
        <f>+IF(S636&gt;R636,S636,R636)</f>
        <v>9</v>
      </c>
      <c r="U636" s="2" t="e">
        <f>+((P636-T636)/#REF!)*30</f>
        <v>#REF!</v>
      </c>
      <c r="V636" s="2" t="e">
        <f>+((P636-T636+Q636)/#REF!)*30</f>
        <v>#REF!</v>
      </c>
      <c r="W636" s="2">
        <v>0</v>
      </c>
      <c r="X636" s="9"/>
      <c r="Y636" s="11">
        <f>+((P636-T636+Q636+X636)/M636)*30</f>
        <v>46.153846153846153</v>
      </c>
      <c r="Z636" s="5">
        <v>1</v>
      </c>
      <c r="AA636" s="46"/>
      <c r="AB636" s="74">
        <f>VLOOKUP(B636,[2]Hoja1!$A$2:$C$9041,3,FALSE)</f>
        <v>460.4</v>
      </c>
      <c r="AC636" s="76">
        <f>VLOOKUP(B636,'[3]listado de producto'!$A$7:$F$7046,6,FALSE)</f>
        <v>35</v>
      </c>
      <c r="AG636" s="58">
        <v>1097.06994628906</v>
      </c>
      <c r="AH636" s="48">
        <f>+P636*AG636</f>
        <v>20844.32897949214</v>
      </c>
      <c r="AI636" s="48" t="e">
        <f>+AG636*#REF!</f>
        <v>#REF!</v>
      </c>
      <c r="AK636" s="44" t="e">
        <f>+IF(OR(#REF!="A",#REF!="B",#REF!="C",O636="A",O636="B",O636="C"),_xlfn.CEILING.PRECISE(#REF!*0.5,Z636),"0")</f>
        <v>#REF!</v>
      </c>
      <c r="AL636" t="e">
        <f>+AK636*AG636</f>
        <v>#REF!</v>
      </c>
      <c r="AM636" s="51" t="e">
        <f>+IF(OR(#REF!="A",#REF!="B",#REF!="C",O636="A",O636="B",O636="C"),_xlfn.CEILING.PRECISE(#REF!*0.7,Z636),"0")</f>
        <v>#REF!</v>
      </c>
      <c r="AN636" s="48" t="e">
        <f>+AM636*AG636</f>
        <v>#REF!</v>
      </c>
      <c r="AO636" s="44" t="e">
        <f>+IF(OR(#REF!="A",#REF!="B",#REF!="C",O636="A",O636="B",O636="C"),_xlfn.CEILING.PRECISE(#REF!*1,Z636),"0")</f>
        <v>#REF!</v>
      </c>
      <c r="AP636" s="48" t="e">
        <f>+AO636*$AG636</f>
        <v>#REF!</v>
      </c>
      <c r="AQ636" s="48" t="e">
        <f>+IF(OR(#REF!="A",#REF!="B",#REF!="C",O636="A",O636="B",O636="C"),_xlfn.CEILING.PRECISE(#REF!*1.33,Z636),"0")</f>
        <v>#REF!</v>
      </c>
      <c r="AR636" s="48" t="e">
        <f>+AQ636*$AG636</f>
        <v>#REF!</v>
      </c>
      <c r="AS636" s="48" t="e">
        <f>+#REF!*AG636</f>
        <v>#REF!</v>
      </c>
      <c r="AU636" s="52" t="e">
        <f>+AT636*#REF!</f>
        <v>#REF!</v>
      </c>
      <c r="AV636" s="52">
        <f>+AT636*M636</f>
        <v>0</v>
      </c>
      <c r="AW636" t="b">
        <f>+P636&gt;=T636</f>
        <v>1</v>
      </c>
    </row>
    <row r="637" spans="1:52" ht="12.75" customHeight="1" x14ac:dyDescent="0.2">
      <c r="B637" s="79">
        <v>117</v>
      </c>
      <c r="C637" s="1"/>
      <c r="D637" s="32" t="s">
        <v>7</v>
      </c>
      <c r="E637" s="47" t="str">
        <f>VLOOKUP(B637,[1]Análisis!$B$3:$F$2141,5,FALSE)</f>
        <v>Key</v>
      </c>
      <c r="F637" s="3">
        <v>12</v>
      </c>
      <c r="G637" s="3">
        <v>11</v>
      </c>
      <c r="H637" s="3">
        <v>40</v>
      </c>
      <c r="I637" s="3">
        <v>0</v>
      </c>
      <c r="J637" s="3">
        <f>VLOOKUP(B637,'Vta + Mov 80'!$A$3:$B$703,2,FALSE)</f>
        <v>9</v>
      </c>
      <c r="K637" s="3">
        <v>5</v>
      </c>
      <c r="L637" s="3">
        <f>VLOOKUP(B637,'Vta + Mov 80'!$A$3:$D$703,4,FALSE)</f>
        <v>4</v>
      </c>
      <c r="M637" s="7">
        <f>+AVERAGE(F637:K637)</f>
        <v>12.833333333333334</v>
      </c>
      <c r="N637" s="62">
        <f>+COUNTIF(F637:K637,"&gt;0")</f>
        <v>5</v>
      </c>
      <c r="O637" s="62" t="str">
        <f>+IF(N637&gt;=6,"A",IF(N637&gt;=5,"B",IF(N637&gt;=4,"C","F")))</f>
        <v>B</v>
      </c>
      <c r="P637" s="7">
        <v>21</v>
      </c>
      <c r="Q637" s="2">
        <v>0</v>
      </c>
      <c r="R637" s="2">
        <v>0</v>
      </c>
      <c r="S637" s="2">
        <v>0</v>
      </c>
      <c r="T637" s="2">
        <f>+IF(S637&gt;R637,S637,R637)</f>
        <v>0</v>
      </c>
      <c r="U637" s="2" t="e">
        <f>+((P637-T637)/#REF!)*30</f>
        <v>#REF!</v>
      </c>
      <c r="V637" s="2" t="e">
        <f>+((P637-T637+Q637)/#REF!)*30</f>
        <v>#REF!</v>
      </c>
      <c r="W637" s="2">
        <v>0</v>
      </c>
      <c r="X637" s="9"/>
      <c r="Y637" s="11">
        <f>+((P637-T637+Q637+X637)/M637)*30</f>
        <v>49.090909090909086</v>
      </c>
      <c r="Z637" s="5">
        <v>12</v>
      </c>
      <c r="AA637" s="46"/>
      <c r="AB637" s="74">
        <f>VLOOKUP(B637,[2]Hoja1!$A$2:$C$9041,3,FALSE)</f>
        <v>55.93</v>
      </c>
      <c r="AC637" s="76">
        <f>VLOOKUP(B637,'[3]listado de producto'!$A$7:$F$7046,6,FALSE)</f>
        <v>8</v>
      </c>
      <c r="AG637" s="58">
        <v>148.94999999999999</v>
      </c>
      <c r="AH637" s="48">
        <f>+P637*AG637</f>
        <v>3127.95</v>
      </c>
      <c r="AI637" s="48" t="e">
        <f>+AG637*#REF!</f>
        <v>#REF!</v>
      </c>
      <c r="AK637" s="44" t="e">
        <f>+IF(OR(#REF!="A",#REF!="B",#REF!="C",O637="A",O637="B",O637="C"),_xlfn.CEILING.PRECISE(#REF!*0.5,Z637),"0")</f>
        <v>#REF!</v>
      </c>
      <c r="AL637" t="e">
        <f>+AK637*AG637</f>
        <v>#REF!</v>
      </c>
      <c r="AM637" s="51" t="e">
        <f>+IF(OR(#REF!="A",#REF!="B",#REF!="C",O637="A",O637="B",O637="C"),_xlfn.CEILING.PRECISE(#REF!*0.7,Z637),"0")</f>
        <v>#REF!</v>
      </c>
      <c r="AN637" s="48" t="e">
        <f>+AM637*AG637</f>
        <v>#REF!</v>
      </c>
      <c r="AO637" s="44" t="e">
        <f>+IF(OR(#REF!="A",#REF!="B",#REF!="C",O637="A",O637="B",O637="C"),_xlfn.CEILING.PRECISE(#REF!*1,Z637),"0")</f>
        <v>#REF!</v>
      </c>
      <c r="AP637" s="48" t="e">
        <f>+AO637*$AG637</f>
        <v>#REF!</v>
      </c>
      <c r="AQ637" s="48" t="e">
        <f>+IF(OR(#REF!="A",#REF!="B",#REF!="C",O637="A",O637="B",O637="C"),_xlfn.CEILING.PRECISE(#REF!*1.33,Z637),"0")</f>
        <v>#REF!</v>
      </c>
      <c r="AR637" s="48" t="e">
        <f>+AQ637*$AG637</f>
        <v>#REF!</v>
      </c>
      <c r="AS637" s="48" t="e">
        <f>+#REF!*AG637</f>
        <v>#REF!</v>
      </c>
      <c r="AT637" s="58">
        <v>4</v>
      </c>
      <c r="AU637" s="52" t="e">
        <f>+AT637*#REF!</f>
        <v>#REF!</v>
      </c>
      <c r="AV637" s="52">
        <f>+AT637*M637</f>
        <v>51.333333333333336</v>
      </c>
      <c r="AW637" t="b">
        <f>+P637&gt;=T637</f>
        <v>1</v>
      </c>
    </row>
    <row r="638" spans="1:52" ht="12.75" customHeight="1" x14ac:dyDescent="0.2">
      <c r="B638" s="79">
        <v>2254</v>
      </c>
      <c r="C638" s="1"/>
      <c r="D638" s="32" t="s">
        <v>167</v>
      </c>
      <c r="E638" s="47" t="str">
        <f>VLOOKUP(B638,[1]Análisis!$B$3:$F$2141,5,FALSE)</f>
        <v>Key</v>
      </c>
      <c r="F638" s="3">
        <v>0</v>
      </c>
      <c r="G638" s="3">
        <v>1</v>
      </c>
      <c r="H638" s="3">
        <v>1</v>
      </c>
      <c r="I638" s="3">
        <v>1</v>
      </c>
      <c r="J638" s="3">
        <f>VLOOKUP(B638,'Vta + Mov 80'!$A$3:$B$703,2,FALSE)</f>
        <v>2</v>
      </c>
      <c r="K638" s="3">
        <v>2</v>
      </c>
      <c r="L638" s="3">
        <f>VLOOKUP(B638,'Vta + Mov 80'!$A$3:$D$703,4,FALSE)</f>
        <v>1</v>
      </c>
      <c r="M638" s="7">
        <f>+AVERAGE(F638:K638)</f>
        <v>1.1666666666666667</v>
      </c>
      <c r="N638" s="62">
        <f>+COUNTIF(F638:K638,"&gt;0")</f>
        <v>5</v>
      </c>
      <c r="O638" s="62" t="str">
        <f>+IF(N638&gt;=6,"A",IF(N638&gt;=5,"B",IF(N638&gt;=4,"C","F")))</f>
        <v>B</v>
      </c>
      <c r="P638" s="7">
        <v>2</v>
      </c>
      <c r="Q638" s="2">
        <v>1</v>
      </c>
      <c r="R638" s="2">
        <v>1</v>
      </c>
      <c r="S638" s="2">
        <v>1</v>
      </c>
      <c r="T638" s="2">
        <f>+IF(S638&gt;R638,S638,R638)</f>
        <v>1</v>
      </c>
      <c r="U638" s="2" t="e">
        <f>+((P638-T638)/#REF!)*30</f>
        <v>#REF!</v>
      </c>
      <c r="V638" s="2" t="e">
        <f>+((P638-T638+Q638)/#REF!)*30</f>
        <v>#REF!</v>
      </c>
      <c r="W638" s="2">
        <v>0</v>
      </c>
      <c r="X638" s="9"/>
      <c r="Y638" s="11">
        <f>+((P638-T638+Q638+X638)/M638)*30</f>
        <v>51.428571428571423</v>
      </c>
      <c r="Z638" s="5">
        <v>1</v>
      </c>
      <c r="AA638" s="83"/>
      <c r="AB638" s="74">
        <f>VLOOKUP(B638,[2]Hoja1!$A$2:$C$9041,3,FALSE)</f>
        <v>448.49</v>
      </c>
      <c r="AC638" s="76">
        <f>VLOOKUP(B638,'[3]listado de producto'!$A$7:$F$7046,6,FALSE)</f>
        <v>8</v>
      </c>
      <c r="AE638" t="s">
        <v>569</v>
      </c>
      <c r="AG638" s="58">
        <v>20.14</v>
      </c>
      <c r="AH638" s="48">
        <f>+P638*AG638</f>
        <v>40.28</v>
      </c>
      <c r="AI638" s="48" t="e">
        <f>+AG638*#REF!</f>
        <v>#REF!</v>
      </c>
      <c r="AK638" s="44" t="e">
        <f>+IF(OR(#REF!="A",#REF!="B",#REF!="C",O638="A",O638="B",O638="C"),_xlfn.CEILING.PRECISE(#REF!*0.5,Z638),"0")</f>
        <v>#REF!</v>
      </c>
      <c r="AL638" t="e">
        <f>+AK638*AG638</f>
        <v>#REF!</v>
      </c>
      <c r="AM638" s="51" t="e">
        <f>+IF(OR(#REF!="A",#REF!="B",#REF!="C",O638="A",O638="B",O638="C"),_xlfn.CEILING.PRECISE(#REF!*0.7,Z638),"0")</f>
        <v>#REF!</v>
      </c>
      <c r="AN638" s="48" t="e">
        <f>+AM638*AG638</f>
        <v>#REF!</v>
      </c>
      <c r="AO638" s="44" t="e">
        <f>+IF(OR(#REF!="A",#REF!="B",#REF!="C",O638="A",O638="B",O638="C"),_xlfn.CEILING.PRECISE(#REF!*1,Z638),"0")</f>
        <v>#REF!</v>
      </c>
      <c r="AP638" s="48" t="e">
        <f>+AO638*$AG638</f>
        <v>#REF!</v>
      </c>
      <c r="AQ638" s="48" t="e">
        <f>+IF(OR(#REF!="A",#REF!="B",#REF!="C",O638="A",O638="B",O638="C"),_xlfn.CEILING.PRECISE(#REF!*1.33,Z638),"0")</f>
        <v>#REF!</v>
      </c>
      <c r="AR638" s="48" t="e">
        <f>+AQ638*$AG638</f>
        <v>#REF!</v>
      </c>
      <c r="AS638" s="48" t="e">
        <f>+#REF!*AG638</f>
        <v>#REF!</v>
      </c>
      <c r="AU638" s="52" t="e">
        <f>+AT638*#REF!</f>
        <v>#REF!</v>
      </c>
      <c r="AV638" s="52">
        <f>+AT638*M638</f>
        <v>0</v>
      </c>
      <c r="AW638" t="b">
        <f>+P638&gt;=T638</f>
        <v>1</v>
      </c>
      <c r="AX638" s="78">
        <f>X638*AB638</f>
        <v>0</v>
      </c>
      <c r="AZ638" s="49">
        <f>VLOOKUP(B638,'[4]OrdenCompra (51)'!$A$2:$K$78,11,FALSE)</f>
        <v>1</v>
      </c>
    </row>
    <row r="639" spans="1:52" ht="12.75" customHeight="1" x14ac:dyDescent="0.2">
      <c r="A639" s="53" t="s">
        <v>672</v>
      </c>
      <c r="B639" s="79">
        <v>2168</v>
      </c>
      <c r="C639" s="1"/>
      <c r="D639" s="32" t="s">
        <v>154</v>
      </c>
      <c r="E639" s="47" t="str">
        <f>VLOOKUP(B639,[1]Análisis!$B$3:$F$2141,5,FALSE)</f>
        <v>Key</v>
      </c>
      <c r="F639" s="3">
        <v>0</v>
      </c>
      <c r="G639" s="3">
        <v>12</v>
      </c>
      <c r="H639" s="3">
        <v>12</v>
      </c>
      <c r="I639" s="3">
        <v>4</v>
      </c>
      <c r="J639" s="3">
        <f>VLOOKUP(B639,'Vta + Mov 80'!$A$3:$B$703,2,FALSE)</f>
        <v>12</v>
      </c>
      <c r="K639" s="3">
        <v>11</v>
      </c>
      <c r="L639" s="3">
        <f>VLOOKUP(B639,'Vta + Mov 80'!$A$3:$D$703,4,FALSE)</f>
        <v>0</v>
      </c>
      <c r="M639" s="7">
        <f>+AVERAGE(F639:K639)</f>
        <v>8.5</v>
      </c>
      <c r="N639" s="62">
        <f>+COUNTIF(F639:K639,"&gt;0")</f>
        <v>5</v>
      </c>
      <c r="O639" s="62" t="str">
        <f>+IF(N639&gt;=6,"A",IF(N639&gt;=5,"B",IF(N639&gt;=4,"C","F")))</f>
        <v>B</v>
      </c>
      <c r="P639" s="7">
        <v>16</v>
      </c>
      <c r="Q639" s="2">
        <v>0</v>
      </c>
      <c r="R639" s="2">
        <v>0</v>
      </c>
      <c r="S639" s="2">
        <v>0</v>
      </c>
      <c r="T639" s="2">
        <f>+IF(S639&gt;R639,S639,R639)</f>
        <v>0</v>
      </c>
      <c r="U639" s="2" t="e">
        <f>+((P639-T639)/#REF!)*30</f>
        <v>#REF!</v>
      </c>
      <c r="V639" s="2" t="e">
        <f>+((P639-T639+Q639)/#REF!)*30</f>
        <v>#REF!</v>
      </c>
      <c r="W639" s="2">
        <v>0</v>
      </c>
      <c r="X639" s="9"/>
      <c r="Y639" s="11">
        <f>+((P639-T639+Q639+X639)/M639)*30</f>
        <v>56.470588235294116</v>
      </c>
      <c r="Z639" s="5">
        <v>4</v>
      </c>
      <c r="AA639" s="46"/>
      <c r="AB639" s="74">
        <f>VLOOKUP(B639,[2]Hoja1!$A$2:$C$9041,3,FALSE)</f>
        <v>87.14</v>
      </c>
      <c r="AC639" s="76">
        <f>VLOOKUP(B639,'[3]listado de producto'!$A$7:$F$7046,6,FALSE)</f>
        <v>8</v>
      </c>
      <c r="AG639" s="58">
        <v>99.04</v>
      </c>
      <c r="AH639" s="48">
        <f>+P639*AG639</f>
        <v>1584.64</v>
      </c>
      <c r="AI639" s="48" t="e">
        <f>+AG639*#REF!</f>
        <v>#REF!</v>
      </c>
      <c r="AK639" s="44" t="e">
        <f>+IF(OR(#REF!="A",#REF!="B",#REF!="C",O639="A",O639="B",O639="C"),_xlfn.CEILING.PRECISE(#REF!*0.5,Z639),"0")</f>
        <v>#REF!</v>
      </c>
      <c r="AL639" t="e">
        <f>+AK639*AG639</f>
        <v>#REF!</v>
      </c>
      <c r="AM639" s="51" t="e">
        <f>+IF(OR(#REF!="A",#REF!="B",#REF!="C",O639="A",O639="B",O639="C"),_xlfn.CEILING.PRECISE(#REF!*0.7,Z639),"0")</f>
        <v>#REF!</v>
      </c>
      <c r="AN639" s="48" t="e">
        <f>+AM639*AG639</f>
        <v>#REF!</v>
      </c>
      <c r="AO639" s="44" t="e">
        <f>+IF(OR(#REF!="A",#REF!="B",#REF!="C",O639="A",O639="B",O639="C"),_xlfn.CEILING.PRECISE(#REF!*1,Z639),"0")</f>
        <v>#REF!</v>
      </c>
      <c r="AP639" s="48" t="e">
        <f>+AO639*$AG639</f>
        <v>#REF!</v>
      </c>
      <c r="AQ639" s="48" t="e">
        <f>+IF(OR(#REF!="A",#REF!="B",#REF!="C",O639="A",O639="B",O639="C"),_xlfn.CEILING.PRECISE(#REF!*1.33,Z639),"0")</f>
        <v>#REF!</v>
      </c>
      <c r="AR639" s="48" t="e">
        <f>+AQ639*$AG639</f>
        <v>#REF!</v>
      </c>
      <c r="AS639" s="48" t="e">
        <f>+#REF!*AG639</f>
        <v>#REF!</v>
      </c>
      <c r="AU639" s="52" t="e">
        <f>+AT639*#REF!</f>
        <v>#REF!</v>
      </c>
      <c r="AV639" s="52">
        <f>+AT639*M639</f>
        <v>0</v>
      </c>
      <c r="AW639" t="b">
        <f>+P639&gt;=T639</f>
        <v>1</v>
      </c>
    </row>
    <row r="640" spans="1:52" ht="12.75" customHeight="1" x14ac:dyDescent="0.2">
      <c r="B640" s="79">
        <v>2468</v>
      </c>
      <c r="C640" s="1"/>
      <c r="D640" s="32" t="s">
        <v>174</v>
      </c>
      <c r="E640" s="47" t="str">
        <f>VLOOKUP(B640,[1]Análisis!$B$3:$F$2141,5,FALSE)</f>
        <v>Key</v>
      </c>
      <c r="F640" s="3">
        <v>12</v>
      </c>
      <c r="G640" s="3">
        <v>19</v>
      </c>
      <c r="H640" s="3">
        <v>5</v>
      </c>
      <c r="I640" s="3">
        <v>22</v>
      </c>
      <c r="J640" s="3">
        <f>VLOOKUP(B640,'Vta + Mov 80'!$A$3:$B$703,2,FALSE)</f>
        <v>2</v>
      </c>
      <c r="K640" s="3">
        <v>5</v>
      </c>
      <c r="L640" s="3">
        <f>VLOOKUP(B640,'Vta + Mov 80'!$A$3:$D$703,4,FALSE)</f>
        <v>3</v>
      </c>
      <c r="M640" s="7">
        <f>+AVERAGE(F640:K640)</f>
        <v>10.833333333333334</v>
      </c>
      <c r="N640" s="62">
        <f>+COUNTIF(F640:K640,"&gt;0")</f>
        <v>6</v>
      </c>
      <c r="O640" s="62" t="str">
        <f>+IF(N640&gt;=6,"A",IF(N640&gt;=5,"B",IF(N640&gt;=4,"C","F")))</f>
        <v>A</v>
      </c>
      <c r="P640" s="7">
        <v>15</v>
      </c>
      <c r="Q640" s="2">
        <v>0</v>
      </c>
      <c r="R640" s="2">
        <v>0</v>
      </c>
      <c r="S640" s="2">
        <v>0</v>
      </c>
      <c r="T640" s="2">
        <f>+IF(S640&gt;R640,S640,R640)</f>
        <v>0</v>
      </c>
      <c r="U640" s="2" t="e">
        <f>+((P640-T640)/#REF!)*30</f>
        <v>#REF!</v>
      </c>
      <c r="V640" s="2" t="e">
        <f>+((P640-T640+Q640)/#REF!)*30</f>
        <v>#REF!</v>
      </c>
      <c r="W640" s="2">
        <v>0</v>
      </c>
      <c r="X640" s="9"/>
      <c r="Y640" s="11">
        <f>+((P640-T640+Q640+X640)/M640)*30</f>
        <v>41.53846153846154</v>
      </c>
      <c r="Z640" s="5">
        <v>4</v>
      </c>
      <c r="AA640" s="83"/>
      <c r="AB640" s="74">
        <f>VLOOKUP(B640,[2]Hoja1!$A$2:$C$9041,3,FALSE)</f>
        <v>86.86</v>
      </c>
      <c r="AC640" s="76">
        <f>VLOOKUP(B640,'[3]listado de producto'!$A$7:$F$7046,6,FALSE)</f>
        <v>8</v>
      </c>
      <c r="AG640" s="58">
        <v>20.2</v>
      </c>
      <c r="AH640" s="48">
        <f>+P640*AG640</f>
        <v>303</v>
      </c>
      <c r="AI640" s="48" t="e">
        <f>+AG640*#REF!</f>
        <v>#REF!</v>
      </c>
      <c r="AK640" s="44" t="e">
        <f>+IF(OR(#REF!="A",#REF!="B",#REF!="C",O640="A",O640="B",O640="C"),_xlfn.CEILING.PRECISE(#REF!*0.5,Z640),"0")</f>
        <v>#REF!</v>
      </c>
      <c r="AL640" t="e">
        <f>+AK640*AG640</f>
        <v>#REF!</v>
      </c>
      <c r="AM640" s="51" t="e">
        <f>+IF(OR(#REF!="A",#REF!="B",#REF!="C",O640="A",O640="B",O640="C"),_xlfn.CEILING.PRECISE(#REF!*0.7,Z640),"0")</f>
        <v>#REF!</v>
      </c>
      <c r="AN640" s="48" t="e">
        <f>+AM640*AG640</f>
        <v>#REF!</v>
      </c>
      <c r="AO640" s="44" t="e">
        <f>+IF(OR(#REF!="A",#REF!="B",#REF!="C",O640="A",O640="B",O640="C"),_xlfn.CEILING.PRECISE(#REF!*1,Z640),"0")</f>
        <v>#REF!</v>
      </c>
      <c r="AP640" s="48" t="e">
        <f>+AO640*$AG640</f>
        <v>#REF!</v>
      </c>
      <c r="AQ640" s="48" t="e">
        <f>+IF(OR(#REF!="A",#REF!="B",#REF!="C",O640="A",O640="B",O640="C"),_xlfn.CEILING.PRECISE(#REF!*1.33,Z640),"0")</f>
        <v>#REF!</v>
      </c>
      <c r="AR640" s="48" t="e">
        <f>+AQ640*$AG640</f>
        <v>#REF!</v>
      </c>
      <c r="AS640" s="48" t="e">
        <f>+#REF!*AG640</f>
        <v>#REF!</v>
      </c>
      <c r="AU640" s="52" t="e">
        <f>+AT640*#REF!</f>
        <v>#REF!</v>
      </c>
      <c r="AV640" s="52">
        <f>+AT640*M640</f>
        <v>0</v>
      </c>
      <c r="AW640" t="b">
        <f>+P640&gt;=T640</f>
        <v>1</v>
      </c>
      <c r="AX640" s="78">
        <f>X640*AB640</f>
        <v>0</v>
      </c>
    </row>
    <row r="641" spans="1:52" ht="12.75" customHeight="1" x14ac:dyDescent="0.2">
      <c r="A641" s="53"/>
      <c r="B641" s="79">
        <v>1285</v>
      </c>
      <c r="C641" s="1"/>
      <c r="D641" s="32" t="s">
        <v>72</v>
      </c>
      <c r="E641" s="47" t="str">
        <f>VLOOKUP(B641,[1]Análisis!$B$3:$F$2141,5,FALSE)</f>
        <v>Key</v>
      </c>
      <c r="F641" s="3">
        <v>19</v>
      </c>
      <c r="G641" s="3">
        <v>9</v>
      </c>
      <c r="H641" s="3">
        <v>74</v>
      </c>
      <c r="I641" s="3">
        <v>0</v>
      </c>
      <c r="J641" s="3">
        <f>VLOOKUP(B641,'Vta + Mov 80'!$A$3:$B$703,2,FALSE)</f>
        <v>1</v>
      </c>
      <c r="K641" s="3">
        <v>16</v>
      </c>
      <c r="L641" s="3">
        <f>VLOOKUP(B641,'Vta + Mov 80'!$A$3:$D$703,4,FALSE)</f>
        <v>3</v>
      </c>
      <c r="M641" s="7">
        <f>+AVERAGE(F641:K641)</f>
        <v>19.833333333333332</v>
      </c>
      <c r="N641" s="62">
        <f>+COUNTIF(F641:K641,"&gt;0")</f>
        <v>5</v>
      </c>
      <c r="O641" s="62" t="str">
        <f>+IF(N641&gt;=6,"A",IF(N641&gt;=5,"B",IF(N641&gt;=4,"C","F")))</f>
        <v>B</v>
      </c>
      <c r="P641" s="7">
        <v>38</v>
      </c>
      <c r="Q641" s="2">
        <v>0</v>
      </c>
      <c r="R641" s="2">
        <v>0</v>
      </c>
      <c r="S641" s="2">
        <v>0</v>
      </c>
      <c r="T641" s="2">
        <f>+IF(S641&gt;R641,S641,R641)</f>
        <v>0</v>
      </c>
      <c r="U641" s="2" t="e">
        <f>+((P641-T641)/#REF!)*30</f>
        <v>#REF!</v>
      </c>
      <c r="V641" s="2" t="e">
        <f>+((P641-T641+Q641)/#REF!)*30</f>
        <v>#REF!</v>
      </c>
      <c r="W641" s="2">
        <v>0</v>
      </c>
      <c r="X641" s="9"/>
      <c r="Y641" s="11">
        <f>+((P641-T641+Q641+X641)/M641)*30</f>
        <v>57.478991596638657</v>
      </c>
      <c r="Z641" s="5">
        <v>12</v>
      </c>
      <c r="AA641" s="46"/>
      <c r="AB641" s="74">
        <f>VLOOKUP(B641,[2]Hoja1!$A$2:$C$9041,3,FALSE)</f>
        <v>72.41</v>
      </c>
      <c r="AC641" s="76">
        <f>VLOOKUP(B641,'[3]listado de producto'!$A$7:$F$7046,6,FALSE)</f>
        <v>8</v>
      </c>
      <c r="AG641" s="58">
        <v>467.49</v>
      </c>
      <c r="AH641" s="48">
        <f>+P641*AG641</f>
        <v>17764.62</v>
      </c>
      <c r="AI641" s="48" t="e">
        <f>+AG641*#REF!</f>
        <v>#REF!</v>
      </c>
      <c r="AK641" s="44" t="e">
        <f>+IF(OR(#REF!="A",#REF!="B",#REF!="C",O641="A",O641="B",O641="C"),_xlfn.CEILING.PRECISE(#REF!*0.5,Z641),"0")</f>
        <v>#REF!</v>
      </c>
      <c r="AL641" t="e">
        <f>+AK641*AG641</f>
        <v>#REF!</v>
      </c>
      <c r="AM641" s="51" t="e">
        <f>+IF(OR(#REF!="A",#REF!="B",#REF!="C",O641="A",O641="B",O641="C"),_xlfn.CEILING.PRECISE(#REF!*0.7,Z641),"0")</f>
        <v>#REF!</v>
      </c>
      <c r="AN641" s="48" t="e">
        <f>+AM641*AG641</f>
        <v>#REF!</v>
      </c>
      <c r="AO641" s="44" t="e">
        <f>+IF(OR(#REF!="A",#REF!="B",#REF!="C",O641="A",O641="B",O641="C"),_xlfn.CEILING.PRECISE(#REF!*1,Z641),"0")</f>
        <v>#REF!</v>
      </c>
      <c r="AP641" s="48" t="e">
        <f>+AO641*$AG641</f>
        <v>#REF!</v>
      </c>
      <c r="AQ641" s="48" t="e">
        <f>+IF(OR(#REF!="A",#REF!="B",#REF!="C",O641="A",O641="B",O641="C"),_xlfn.CEILING.PRECISE(#REF!*1.33,Z641),"0")</f>
        <v>#REF!</v>
      </c>
      <c r="AR641" s="48" t="e">
        <f>+AQ641*$AG641</f>
        <v>#REF!</v>
      </c>
      <c r="AS641" s="48" t="e">
        <f>+#REF!*AG641</f>
        <v>#REF!</v>
      </c>
      <c r="AU641" s="52" t="e">
        <f>+AT641*#REF!</f>
        <v>#REF!</v>
      </c>
      <c r="AV641" s="52">
        <f>+AT641*M641</f>
        <v>0</v>
      </c>
      <c r="AW641" t="b">
        <f>+P641&gt;=T641</f>
        <v>1</v>
      </c>
      <c r="AX641" s="78">
        <f>X641*AB641</f>
        <v>0</v>
      </c>
    </row>
    <row r="642" spans="1:52" ht="12.75" customHeight="1" x14ac:dyDescent="0.2">
      <c r="A642" s="53" t="s">
        <v>670</v>
      </c>
      <c r="B642" s="79">
        <v>16391</v>
      </c>
      <c r="C642" s="1"/>
      <c r="D642" s="32" t="s">
        <v>99</v>
      </c>
      <c r="E642" s="47" t="str">
        <f>VLOOKUP(B642,[1]Análisis!$B$3:$F$2141,5,FALSE)</f>
        <v>Key</v>
      </c>
      <c r="F642" s="3">
        <v>18</v>
      </c>
      <c r="G642" s="3">
        <v>18</v>
      </c>
      <c r="H642" s="3">
        <v>18</v>
      </c>
      <c r="I642" s="3">
        <v>12</v>
      </c>
      <c r="J642" s="3">
        <f>VLOOKUP(B642,'Vta + Mov 80'!$A$3:$B$703,2,FALSE)</f>
        <v>24</v>
      </c>
      <c r="K642" s="3">
        <v>3</v>
      </c>
      <c r="L642" s="3">
        <f>VLOOKUP(B642,'Vta + Mov 80'!$A$3:$D$703,4,FALSE)</f>
        <v>28</v>
      </c>
      <c r="M642" s="7">
        <f>+AVERAGE(F642:K642)</f>
        <v>15.5</v>
      </c>
      <c r="N642" s="62">
        <f>+COUNTIF(F642:K642,"&gt;0")</f>
        <v>6</v>
      </c>
      <c r="O642" s="62" t="str">
        <f>+IF(N642&gt;=6,"A",IF(N642&gt;=5,"B",IF(N642&gt;=4,"C","F")))</f>
        <v>A</v>
      </c>
      <c r="P642" s="7">
        <v>22</v>
      </c>
      <c r="Q642" s="2">
        <v>0</v>
      </c>
      <c r="R642" s="2">
        <v>0</v>
      </c>
      <c r="S642" s="2">
        <v>0</v>
      </c>
      <c r="T642" s="2">
        <f>+IF(S642&gt;R642,S642,R642)</f>
        <v>0</v>
      </c>
      <c r="U642" s="2" t="e">
        <f>+((P642-T642)/#REF!)*30</f>
        <v>#REF!</v>
      </c>
      <c r="V642" s="2" t="e">
        <f>+((P642-T642+Q642)/#REF!)*30</f>
        <v>#REF!</v>
      </c>
      <c r="W642" s="2">
        <v>0</v>
      </c>
      <c r="X642" s="9"/>
      <c r="Y642" s="11">
        <f>+((P642-T642+Q642+X642)/M642)*30</f>
        <v>42.580645161290327</v>
      </c>
      <c r="Z642" s="5">
        <v>6</v>
      </c>
      <c r="AA642" s="46"/>
      <c r="AB642" s="74">
        <f>VLOOKUP(B642,[2]Hoja1!$A$2:$C$9041,3,FALSE)</f>
        <v>163.79</v>
      </c>
      <c r="AC642" s="76">
        <f>VLOOKUP(B642,'[3]listado de producto'!$A$7:$F$7046,6,FALSE)</f>
        <v>8</v>
      </c>
      <c r="AG642" s="58">
        <v>2472.62</v>
      </c>
      <c r="AH642" s="48">
        <f>+P642*AG642</f>
        <v>54397.64</v>
      </c>
      <c r="AI642" s="48" t="e">
        <f>+AG642*#REF!</f>
        <v>#REF!</v>
      </c>
      <c r="AK642" s="44" t="e">
        <f>+IF(OR(#REF!="A",#REF!="B",#REF!="C",O642="A",O642="B",O642="C"),_xlfn.CEILING.PRECISE(#REF!*0.5,Z642),"0")</f>
        <v>#REF!</v>
      </c>
      <c r="AL642" t="e">
        <f>+AK642*AG642</f>
        <v>#REF!</v>
      </c>
      <c r="AM642" s="51" t="e">
        <f>+IF(OR(#REF!="A",#REF!="B",#REF!="C",O642="A",O642="B",O642="C"),_xlfn.CEILING.PRECISE(#REF!*0.7,Z642),"0")</f>
        <v>#REF!</v>
      </c>
      <c r="AN642" s="48" t="e">
        <f>+AM642*AG642</f>
        <v>#REF!</v>
      </c>
      <c r="AO642" s="44" t="e">
        <f>+IF(OR(#REF!="A",#REF!="B",#REF!="C",O642="A",O642="B",O642="C"),_xlfn.CEILING.PRECISE(#REF!*1,Z642),"0")</f>
        <v>#REF!</v>
      </c>
      <c r="AP642" s="48" t="e">
        <f>+AO642*$AG642</f>
        <v>#REF!</v>
      </c>
      <c r="AQ642" s="48" t="e">
        <f>+IF(OR(#REF!="A",#REF!="B",#REF!="C",O642="A",O642="B",O642="C"),_xlfn.CEILING.PRECISE(#REF!*1.33,Z642),"0")</f>
        <v>#REF!</v>
      </c>
      <c r="AR642" s="48" t="e">
        <f>+AQ642*$AG642</f>
        <v>#REF!</v>
      </c>
      <c r="AS642" s="48" t="e">
        <f>+#REF!*AG642</f>
        <v>#REF!</v>
      </c>
      <c r="AU642" s="52"/>
      <c r="AV642" s="52"/>
      <c r="AW642" t="b">
        <f>+P642&gt;=T642</f>
        <v>1</v>
      </c>
    </row>
    <row r="643" spans="1:52" ht="12.75" customHeight="1" x14ac:dyDescent="0.2">
      <c r="B643" s="79">
        <v>6503</v>
      </c>
      <c r="C643" s="1"/>
      <c r="D643" s="32" t="s">
        <v>527</v>
      </c>
      <c r="E643" s="47" t="str">
        <f>VLOOKUP(B643,[1]Análisis!$B$3:$F$2141,5,FALSE)</f>
        <v>Key</v>
      </c>
      <c r="F643" s="3">
        <v>10</v>
      </c>
      <c r="G643" s="3">
        <v>6</v>
      </c>
      <c r="H643" s="3">
        <v>8</v>
      </c>
      <c r="I643" s="3">
        <v>4</v>
      </c>
      <c r="J643" s="3">
        <f>VLOOKUP(B643,'Vta + Mov 80'!$A$3:$B$703,2,FALSE)</f>
        <v>15</v>
      </c>
      <c r="K643" s="3">
        <v>3</v>
      </c>
      <c r="L643" s="3">
        <f>VLOOKUP(B643,'Vta + Mov 80'!$A$3:$D$703,4,FALSE)</f>
        <v>0</v>
      </c>
      <c r="M643" s="7">
        <f>+AVERAGE(F643:K643)</f>
        <v>7.666666666666667</v>
      </c>
      <c r="N643" s="62">
        <f>+COUNTIF(F643:K643,"&gt;0")</f>
        <v>6</v>
      </c>
      <c r="O643" s="62" t="str">
        <f>+IF(N643&gt;=6,"A",IF(N643&gt;=5,"B",IF(N643&gt;=4,"C","F")))</f>
        <v>A</v>
      </c>
      <c r="P643" s="7">
        <v>11</v>
      </c>
      <c r="Q643" s="2">
        <v>0</v>
      </c>
      <c r="R643" s="2">
        <v>0</v>
      </c>
      <c r="S643" s="2">
        <v>0</v>
      </c>
      <c r="T643" s="2">
        <f>+IF(S643&gt;R643,S643,R643)</f>
        <v>0</v>
      </c>
      <c r="U643" s="2" t="e">
        <f>+((P643-T643)/#REF!)*30</f>
        <v>#REF!</v>
      </c>
      <c r="V643" s="2" t="e">
        <f>+((P643-T643+Q643)/#REF!)*30</f>
        <v>#REF!</v>
      </c>
      <c r="W643" s="2">
        <v>0</v>
      </c>
      <c r="X643" s="9"/>
      <c r="Y643" s="11">
        <f>+((P643-T643+Q643+X643)/M643)*30</f>
        <v>43.043478260869563</v>
      </c>
      <c r="Z643" s="5">
        <v>4</v>
      </c>
      <c r="AA643" s="46"/>
      <c r="AB643" s="74">
        <f>VLOOKUP(B643,[2]Hoja1!$A$2:$C$9041,3,FALSE)</f>
        <v>89.67</v>
      </c>
      <c r="AC643" s="76">
        <f>VLOOKUP(B643,'[3]listado de producto'!$A$7:$F$7046,6,FALSE)</f>
        <v>8</v>
      </c>
      <c r="AG643" s="58">
        <v>8.8000001907348597</v>
      </c>
      <c r="AH643" s="48">
        <f>+P643*AG643</f>
        <v>96.800002098083453</v>
      </c>
      <c r="AI643" s="48" t="e">
        <f>+AG643*#REF!</f>
        <v>#REF!</v>
      </c>
      <c r="AK643" s="44" t="e">
        <f>+IF(OR(#REF!="A",#REF!="B",#REF!="C",O643="A",O643="B",O643="C"),_xlfn.CEILING.PRECISE(#REF!*0.5,Z643),"0")</f>
        <v>#REF!</v>
      </c>
      <c r="AL643" t="e">
        <f>+AK643*AG643</f>
        <v>#REF!</v>
      </c>
      <c r="AM643" s="51" t="e">
        <f>+IF(OR(#REF!="A",#REF!="B",#REF!="C",O643="A",O643="B",O643="C"),_xlfn.CEILING.PRECISE(#REF!*0.7,Z643),"0")</f>
        <v>#REF!</v>
      </c>
      <c r="AN643" s="48" t="e">
        <f>+AM643*AG643</f>
        <v>#REF!</v>
      </c>
      <c r="AO643" s="44" t="e">
        <f>+IF(OR(#REF!="A",#REF!="B",#REF!="C",O643="A",O643="B",O643="C"),_xlfn.CEILING.PRECISE(#REF!*1,Z643),"0")</f>
        <v>#REF!</v>
      </c>
      <c r="AP643" s="48" t="e">
        <f>+AO643*$AG643</f>
        <v>#REF!</v>
      </c>
      <c r="AQ643" s="48" t="e">
        <f>+IF(OR(#REF!="A",#REF!="B",#REF!="C",O643="A",O643="B",O643="C"),_xlfn.CEILING.PRECISE(#REF!*1.33,Z643),"0")</f>
        <v>#REF!</v>
      </c>
      <c r="AR643" s="48" t="e">
        <f>+AQ643*$AG643</f>
        <v>#REF!</v>
      </c>
      <c r="AS643" s="48" t="e">
        <f>+#REF!*AG643</f>
        <v>#REF!</v>
      </c>
      <c r="AU643" s="52" t="e">
        <f>+AT643*#REF!</f>
        <v>#REF!</v>
      </c>
      <c r="AV643" s="52">
        <f>+AT643*M643</f>
        <v>0</v>
      </c>
      <c r="AW643" t="b">
        <f>+P643&gt;=T643</f>
        <v>1</v>
      </c>
      <c r="AZ643" s="49"/>
    </row>
    <row r="644" spans="1:52" ht="12.75" customHeight="1" x14ac:dyDescent="0.2">
      <c r="B644" s="79">
        <v>3312</v>
      </c>
      <c r="C644" s="1"/>
      <c r="D644" s="32" t="s">
        <v>202</v>
      </c>
      <c r="E644" s="47" t="str">
        <f>VLOOKUP(B644,[1]Análisis!$B$3:$F$2141,5,FALSE)</f>
        <v>Key</v>
      </c>
      <c r="F644" s="3">
        <v>6</v>
      </c>
      <c r="G644" s="3">
        <v>2</v>
      </c>
      <c r="H644" s="3">
        <v>12</v>
      </c>
      <c r="I644" s="3">
        <v>7</v>
      </c>
      <c r="J644" s="3">
        <f>VLOOKUP(B644,'Vta + Mov 80'!$A$3:$B$703,2,FALSE)</f>
        <v>4</v>
      </c>
      <c r="K644" s="3">
        <v>0</v>
      </c>
      <c r="L644" s="3">
        <f>VLOOKUP(B644,'Vta + Mov 80'!$A$3:$D$703,4,FALSE)</f>
        <v>0</v>
      </c>
      <c r="M644" s="7">
        <f>+AVERAGE(F644:K644)</f>
        <v>5.166666666666667</v>
      </c>
      <c r="N644" s="62">
        <f>+COUNTIF(F644:K644,"&gt;0")</f>
        <v>5</v>
      </c>
      <c r="O644" s="62" t="str">
        <f>+IF(N644&gt;=6,"A",IF(N644&gt;=5,"B",IF(N644&gt;=4,"C","F")))</f>
        <v>B</v>
      </c>
      <c r="P644" s="7">
        <v>10</v>
      </c>
      <c r="Q644" s="2">
        <v>0</v>
      </c>
      <c r="R644" s="2">
        <v>0</v>
      </c>
      <c r="S644" s="2">
        <v>0</v>
      </c>
      <c r="T644" s="2">
        <f>+IF(S644&gt;R644,S644,R644)</f>
        <v>0</v>
      </c>
      <c r="U644" s="2" t="e">
        <f>+((P644-T644)/#REF!)*30</f>
        <v>#REF!</v>
      </c>
      <c r="V644" s="2" t="e">
        <f>+((P644-T644+Q644)/#REF!)*30</f>
        <v>#REF!</v>
      </c>
      <c r="W644" s="2">
        <v>0</v>
      </c>
      <c r="X644" s="9"/>
      <c r="Y644" s="11">
        <f>+((P644-T644+Q644+X644)/M644)*30</f>
        <v>58.064516129032256</v>
      </c>
      <c r="Z644" s="5">
        <v>1</v>
      </c>
      <c r="AA644" s="46"/>
      <c r="AB644" s="74">
        <f>VLOOKUP(B644,[2]Hoja1!$A$2:$C$9041,3,FALSE)</f>
        <v>367.39</v>
      </c>
      <c r="AC644" s="76">
        <f>VLOOKUP(B644,'[3]listado de producto'!$A$7:$F$7046,6,FALSE)</f>
        <v>8</v>
      </c>
      <c r="AG644" s="58">
        <v>580</v>
      </c>
      <c r="AH644" s="48">
        <f>+P644*AG644</f>
        <v>5800</v>
      </c>
      <c r="AI644" s="48" t="e">
        <f>+AG644*#REF!</f>
        <v>#REF!</v>
      </c>
      <c r="AK644" s="44" t="e">
        <f>+IF(OR(#REF!="A",#REF!="B",#REF!="C",O644="A",O644="B",O644="C"),_xlfn.CEILING.PRECISE(#REF!*0.5,Z644),"0")</f>
        <v>#REF!</v>
      </c>
      <c r="AL644" t="e">
        <f>+AK644*AG644</f>
        <v>#REF!</v>
      </c>
      <c r="AM644" s="51" t="e">
        <f>+IF(OR(#REF!="A",#REF!="B",#REF!="C",O644="A",O644="B",O644="C"),_xlfn.CEILING.PRECISE(#REF!*0.7,Z644),"0")</f>
        <v>#REF!</v>
      </c>
      <c r="AN644" s="48" t="e">
        <f>+AM644*AG644</f>
        <v>#REF!</v>
      </c>
      <c r="AO644" s="44" t="e">
        <f>+IF(OR(#REF!="A",#REF!="B",#REF!="C",O644="A",O644="B",O644="C"),_xlfn.CEILING.PRECISE(#REF!*1,Z644),"0")</f>
        <v>#REF!</v>
      </c>
      <c r="AP644" s="48" t="e">
        <f>+AO644*$AG644</f>
        <v>#REF!</v>
      </c>
      <c r="AQ644" s="48" t="e">
        <f>+IF(OR(#REF!="A",#REF!="B",#REF!="C",O644="A",O644="B",O644="C"),_xlfn.CEILING.PRECISE(#REF!*1.33,Z644),"0")</f>
        <v>#REF!</v>
      </c>
      <c r="AR644" s="48" t="e">
        <f>+AQ644*$AG644</f>
        <v>#REF!</v>
      </c>
      <c r="AS644" s="48" t="e">
        <f>+#REF!*AG644</f>
        <v>#REF!</v>
      </c>
      <c r="AU644" s="52"/>
      <c r="AV644" s="52"/>
      <c r="AW644" t="b">
        <f>+P644&gt;=T644</f>
        <v>1</v>
      </c>
    </row>
    <row r="645" spans="1:52" ht="12.75" customHeight="1" x14ac:dyDescent="0.2">
      <c r="A645" s="53" t="s">
        <v>684</v>
      </c>
      <c r="B645" s="79">
        <v>387</v>
      </c>
      <c r="C645" s="1"/>
      <c r="D645" s="32" t="s">
        <v>31</v>
      </c>
      <c r="E645" s="47" t="str">
        <f>VLOOKUP(B645,[1]Análisis!$B$3:$F$2141,5,FALSE)</f>
        <v>Key</v>
      </c>
      <c r="F645" s="3">
        <v>11</v>
      </c>
      <c r="G645" s="3">
        <v>16</v>
      </c>
      <c r="H645" s="3">
        <v>17</v>
      </c>
      <c r="I645" s="3">
        <v>22</v>
      </c>
      <c r="J645" s="3">
        <f>VLOOKUP(B645,'Vta + Mov 80'!$A$3:$B$703,2,FALSE)</f>
        <v>16</v>
      </c>
      <c r="K645" s="3">
        <v>10</v>
      </c>
      <c r="L645" s="3">
        <f>VLOOKUP(B645,'Vta + Mov 80'!$A$3:$D$703,4,FALSE)</f>
        <v>15</v>
      </c>
      <c r="M645" s="7">
        <f>+AVERAGE(F645:K645)</f>
        <v>15.333333333333334</v>
      </c>
      <c r="N645" s="62">
        <f>+COUNTIF(F645:K645,"&gt;0")</f>
        <v>6</v>
      </c>
      <c r="O645" s="62" t="str">
        <f>+IF(N645&gt;=6,"A",IF(N645&gt;=5,"B",IF(N645&gt;=4,"C","F")))</f>
        <v>A</v>
      </c>
      <c r="P645" s="7">
        <v>22</v>
      </c>
      <c r="Q645" s="2">
        <v>0</v>
      </c>
      <c r="R645" s="2">
        <v>0</v>
      </c>
      <c r="S645" s="2">
        <v>0</v>
      </c>
      <c r="T645" s="2">
        <f>+IF(S645&gt;R645,S645,R645)</f>
        <v>0</v>
      </c>
      <c r="U645" s="2" t="e">
        <f>+((P645-T645)/#REF!)*30</f>
        <v>#REF!</v>
      </c>
      <c r="V645" s="2" t="e">
        <f>+((P645-T645+Q645)/#REF!)*30</f>
        <v>#REF!</v>
      </c>
      <c r="W645" s="2">
        <v>0</v>
      </c>
      <c r="X645" s="9"/>
      <c r="Y645" s="11">
        <f>+((P645-T645+Q645+X645)/M645)*30</f>
        <v>43.043478260869563</v>
      </c>
      <c r="Z645" s="5">
        <v>12</v>
      </c>
      <c r="AA645" s="83"/>
      <c r="AB645" s="74">
        <f>VLOOKUP(B645,[2]Hoja1!$A$2:$C$9041,3,FALSE)</f>
        <v>34.89</v>
      </c>
      <c r="AC645" s="76">
        <f>VLOOKUP(B645,'[3]listado de producto'!$A$7:$F$7046,6,FALSE)</f>
        <v>8</v>
      </c>
      <c r="AG645" s="58">
        <v>346.65</v>
      </c>
      <c r="AH645" s="48">
        <f>+P645*AG645</f>
        <v>7626.2999999999993</v>
      </c>
      <c r="AI645" s="48" t="e">
        <f>+AG645*#REF!</f>
        <v>#REF!</v>
      </c>
      <c r="AK645" s="44" t="e">
        <f>+IF(OR(#REF!="A",#REF!="B",#REF!="C",O645="A",O645="B",O645="C"),_xlfn.CEILING.PRECISE(#REF!*0.5,Z645),"0")</f>
        <v>#REF!</v>
      </c>
      <c r="AL645" t="e">
        <f>+AK645*AG645</f>
        <v>#REF!</v>
      </c>
      <c r="AM645" s="51" t="e">
        <f>+IF(OR(#REF!="A",#REF!="B",#REF!="C",O645="A",O645="B",O645="C"),_xlfn.CEILING.PRECISE(#REF!*0.7,Z645),"0")</f>
        <v>#REF!</v>
      </c>
      <c r="AN645" s="48" t="e">
        <f>+AM645*AG645</f>
        <v>#REF!</v>
      </c>
      <c r="AO645" s="44" t="e">
        <f>+IF(OR(#REF!="A",#REF!="B",#REF!="C",O645="A",O645="B",O645="C"),_xlfn.CEILING.PRECISE(#REF!*1,Z645),"0")</f>
        <v>#REF!</v>
      </c>
      <c r="AP645" s="48" t="e">
        <f>+AO645*$AG645</f>
        <v>#REF!</v>
      </c>
      <c r="AQ645" s="48" t="e">
        <f>+IF(OR(#REF!="A",#REF!="B",#REF!="C",O645="A",O645="B",O645="C"),_xlfn.CEILING.PRECISE(#REF!*1.33,Z645),"0")</f>
        <v>#REF!</v>
      </c>
      <c r="AR645" s="48" t="e">
        <f>+AQ645*$AG645</f>
        <v>#REF!</v>
      </c>
      <c r="AS645" s="48" t="e">
        <f>+#REF!*AG645</f>
        <v>#REF!</v>
      </c>
      <c r="AU645" s="52" t="e">
        <f>+AT645*#REF!</f>
        <v>#REF!</v>
      </c>
      <c r="AV645" s="52">
        <f>+AT645*M645</f>
        <v>0</v>
      </c>
      <c r="AW645" t="b">
        <f>+P645&gt;=T645</f>
        <v>1</v>
      </c>
      <c r="AZ645" s="49"/>
    </row>
    <row r="646" spans="1:52" ht="12.75" customHeight="1" x14ac:dyDescent="0.2">
      <c r="B646" s="79">
        <v>124</v>
      </c>
      <c r="C646" s="1"/>
      <c r="D646" s="32" t="s">
        <v>10</v>
      </c>
      <c r="E646" s="47" t="str">
        <f>VLOOKUP(B646,[1]Análisis!$B$3:$F$2141,5,FALSE)</f>
        <v>Key</v>
      </c>
      <c r="F646" s="3">
        <v>30</v>
      </c>
      <c r="G646" s="3">
        <v>11</v>
      </c>
      <c r="H646" s="3">
        <v>23</v>
      </c>
      <c r="I646" s="3">
        <v>25</v>
      </c>
      <c r="J646" s="3">
        <f>VLOOKUP(B646,'Vta + Mov 80'!$A$3:$B$703,2,FALSE)</f>
        <v>8</v>
      </c>
      <c r="K646" s="3">
        <v>19</v>
      </c>
      <c r="L646" s="3">
        <f>VLOOKUP(B646,'Vta + Mov 80'!$A$3:$D$703,4,FALSE)</f>
        <v>11</v>
      </c>
      <c r="M646" s="7">
        <f>+AVERAGE(F646:K646)</f>
        <v>19.333333333333332</v>
      </c>
      <c r="N646" s="62">
        <f>+COUNTIF(F646:K646,"&gt;0")</f>
        <v>6</v>
      </c>
      <c r="O646" s="62" t="str">
        <f>+IF(N646&gt;=6,"A",IF(N646&gt;=5,"B",IF(N646&gt;=4,"C","F")))</f>
        <v>A</v>
      </c>
      <c r="P646" s="7">
        <v>22</v>
      </c>
      <c r="Q646" s="2">
        <v>6</v>
      </c>
      <c r="R646" s="2">
        <v>0</v>
      </c>
      <c r="S646" s="2">
        <v>0</v>
      </c>
      <c r="T646" s="2">
        <f>+IF(S646&gt;R646,S646,R646)</f>
        <v>0</v>
      </c>
      <c r="U646" s="2" t="e">
        <f>+((P646-T646)/#REF!)*30</f>
        <v>#REF!</v>
      </c>
      <c r="V646" s="2" t="e">
        <f>+((P646-T646+Q646)/#REF!)*30</f>
        <v>#REF!</v>
      </c>
      <c r="W646" s="2">
        <v>0</v>
      </c>
      <c r="X646" s="9"/>
      <c r="Y646" s="11">
        <f>+((P646-T646+Q646+X646)/M646)*30</f>
        <v>43.448275862068968</v>
      </c>
      <c r="Z646" s="5">
        <v>1</v>
      </c>
      <c r="AA646" s="46"/>
      <c r="AB646" s="74">
        <f>VLOOKUP(B646,[2]Hoja1!$A$2:$C$9041,3,FALSE)</f>
        <v>436.9</v>
      </c>
      <c r="AC646" s="76">
        <f>VLOOKUP(B646,'[3]listado de producto'!$A$7:$F$7046,6,FALSE)</f>
        <v>8</v>
      </c>
      <c r="AG646" s="58">
        <v>17.959999084472699</v>
      </c>
      <c r="AH646" s="48">
        <f>+P646*AG646</f>
        <v>395.11997985839935</v>
      </c>
      <c r="AI646" s="48" t="e">
        <f>+AG646*#REF!</f>
        <v>#REF!</v>
      </c>
      <c r="AK646" s="44" t="e">
        <f>+IF(OR(#REF!="A",#REF!="B",#REF!="C",O646="A",O646="B",O646="C"),_xlfn.CEILING.PRECISE(#REF!*0.5,Z646),"0")</f>
        <v>#REF!</v>
      </c>
      <c r="AL646" t="e">
        <f>+AK646*AG646</f>
        <v>#REF!</v>
      </c>
      <c r="AM646" s="51" t="e">
        <f>+IF(OR(#REF!="A",#REF!="B",#REF!="C",O646="A",O646="B",O646="C"),_xlfn.CEILING.PRECISE(#REF!*0.7,Z646),"0")</f>
        <v>#REF!</v>
      </c>
      <c r="AN646" s="48" t="e">
        <f>+AM646*AG646</f>
        <v>#REF!</v>
      </c>
      <c r="AO646" s="44" t="e">
        <f>+IF(OR(#REF!="A",#REF!="B",#REF!="C",O646="A",O646="B",O646="C"),_xlfn.CEILING.PRECISE(#REF!*1,Z646),"0")</f>
        <v>#REF!</v>
      </c>
      <c r="AP646" s="48" t="e">
        <f>+AO646*$AG646</f>
        <v>#REF!</v>
      </c>
      <c r="AQ646" s="48" t="e">
        <f>+IF(OR(#REF!="A",#REF!="B",#REF!="C",O646="A",O646="B",O646="C"),_xlfn.CEILING.PRECISE(#REF!*1.33,Z646),"0")</f>
        <v>#REF!</v>
      </c>
      <c r="AR646" s="48" t="e">
        <f>+AQ646*$AG646</f>
        <v>#REF!</v>
      </c>
      <c r="AS646" s="48" t="e">
        <f>+#REF!*AG646</f>
        <v>#REF!</v>
      </c>
      <c r="AT646" s="58">
        <v>1</v>
      </c>
      <c r="AU646" s="52" t="e">
        <f>+AT646*#REF!</f>
        <v>#REF!</v>
      </c>
      <c r="AV646" s="52">
        <f>+AT646*M646</f>
        <v>19.333333333333332</v>
      </c>
      <c r="AW646" t="b">
        <f>+P646&gt;=T646</f>
        <v>1</v>
      </c>
      <c r="AZ646" s="49">
        <f>VLOOKUP(B646,'[4]OrdenCompra (51)'!$A$2:$K$78,11,FALSE)</f>
        <v>6</v>
      </c>
    </row>
    <row r="647" spans="1:52" ht="12.75" customHeight="1" x14ac:dyDescent="0.2">
      <c r="B647" s="79">
        <v>5407</v>
      </c>
      <c r="C647" s="1">
        <f>VLOOKUP(B647,[1]Análisis!$B$3:$C$2141,2,FALSE)</f>
        <v>91707</v>
      </c>
      <c r="D647" s="32" t="s">
        <v>267</v>
      </c>
      <c r="E647" s="47" t="str">
        <f>VLOOKUP(B647,[1]Análisis!$B$3:$F$2141,5,FALSE)</f>
        <v>KC</v>
      </c>
      <c r="F647" s="3">
        <v>81</v>
      </c>
      <c r="G647" s="3">
        <v>18</v>
      </c>
      <c r="H647" s="3">
        <v>92</v>
      </c>
      <c r="I647" s="3">
        <v>69</v>
      </c>
      <c r="J647" s="3">
        <f>VLOOKUP(B647,'Vta + Mov 80'!$A$3:$B$703,2,FALSE)</f>
        <v>3</v>
      </c>
      <c r="K647" s="3">
        <v>-14</v>
      </c>
      <c r="L647" s="3">
        <f>VLOOKUP(B647,'Vta + Mov 80'!$A$3:$D$703,4,FALSE)</f>
        <v>0</v>
      </c>
      <c r="M647" s="7">
        <f>+AVERAGE(F647:K647)</f>
        <v>41.5</v>
      </c>
      <c r="N647" s="62">
        <f>+COUNTIF(F647:K647,"&gt;0")</f>
        <v>5</v>
      </c>
      <c r="O647" s="62" t="str">
        <f>+IF(N647&gt;=6,"A",IF(N647&gt;=5,"B",IF(N647&gt;=4,"C","F")))</f>
        <v>B</v>
      </c>
      <c r="P647" s="7">
        <v>63</v>
      </c>
      <c r="Q647" s="2">
        <v>0</v>
      </c>
      <c r="R647" s="2">
        <v>0</v>
      </c>
      <c r="S647" s="2">
        <v>0</v>
      </c>
      <c r="T647" s="2">
        <f>+IF(S647&gt;R647,S647,R647)</f>
        <v>0</v>
      </c>
      <c r="U647" s="2" t="e">
        <f>+((P647-T647)/#REF!)*30</f>
        <v>#REF!</v>
      </c>
      <c r="V647" s="2" t="e">
        <f>+((P647-T647+Q647)/#REF!)*30</f>
        <v>#REF!</v>
      </c>
      <c r="W647" s="2">
        <v>0</v>
      </c>
      <c r="X647" s="9"/>
      <c r="Y647" s="11">
        <f>+((P647-T647+Q647+X647)/M647)*30</f>
        <v>45.542168674698793</v>
      </c>
      <c r="Z647" s="5">
        <v>1</v>
      </c>
      <c r="AA647" s="46"/>
      <c r="AB647" s="74">
        <f>VLOOKUP(B647,[2]Hoja1!$A$2:$C$9041,3,FALSE)</f>
        <v>391.2</v>
      </c>
      <c r="AC647" s="76">
        <f>VLOOKUP(B647,'[3]listado de producto'!$A$7:$F$7046,6,FALSE)</f>
        <v>8</v>
      </c>
      <c r="AG647" s="58">
        <v>152</v>
      </c>
      <c r="AH647" s="48">
        <f>+P647*AG647</f>
        <v>9576</v>
      </c>
      <c r="AI647" s="48" t="e">
        <f>+AG647*#REF!</f>
        <v>#REF!</v>
      </c>
      <c r="AK647" s="44" t="e">
        <f>+IF(OR(#REF!="A",#REF!="B",#REF!="C",O647="A",O647="B",O647="C"),_xlfn.CEILING.PRECISE(#REF!*0.5,Z647),"0")</f>
        <v>#REF!</v>
      </c>
      <c r="AL647" t="e">
        <f>+AK647*AG647</f>
        <v>#REF!</v>
      </c>
      <c r="AM647" s="51" t="e">
        <f>+IF(OR(#REF!="A",#REF!="B",#REF!="C",O647="A",O647="B",O647="C"),_xlfn.CEILING.PRECISE(#REF!*0.7,Z647),"0")</f>
        <v>#REF!</v>
      </c>
      <c r="AN647" s="48" t="e">
        <f>+AM647*AG647</f>
        <v>#REF!</v>
      </c>
      <c r="AO647" s="44" t="e">
        <f>+IF(OR(#REF!="A",#REF!="B",#REF!="C",O647="A",O647="B",O647="C"),_xlfn.CEILING.PRECISE(#REF!*1,Z647),"0")</f>
        <v>#REF!</v>
      </c>
      <c r="AP647" s="48" t="e">
        <f>+AO647*$AG647</f>
        <v>#REF!</v>
      </c>
      <c r="AQ647" s="48" t="e">
        <f>+IF(OR(#REF!="A",#REF!="B",#REF!="C",O647="A",O647="B",O647="C"),_xlfn.CEILING.PRECISE(#REF!*1.33,Z647),"0")</f>
        <v>#REF!</v>
      </c>
      <c r="AR647" s="48" t="e">
        <f>+AQ647*$AG647</f>
        <v>#REF!</v>
      </c>
      <c r="AS647" s="48" t="e">
        <f>+#REF!*AG647</f>
        <v>#REF!</v>
      </c>
      <c r="AU647" s="52" t="e">
        <f>+AT647*#REF!</f>
        <v>#REF!</v>
      </c>
      <c r="AV647" s="52">
        <f>+AT647*M647</f>
        <v>0</v>
      </c>
      <c r="AW647" t="b">
        <f>+P647&gt;=T647</f>
        <v>1</v>
      </c>
    </row>
    <row r="648" spans="1:52" ht="12.75" customHeight="1" x14ac:dyDescent="0.2">
      <c r="B648" s="79">
        <v>5573</v>
      </c>
      <c r="C648" s="1">
        <f>VLOOKUP(B648,[1]Análisis!$B$3:$C$2141,2,FALSE)</f>
        <v>700166</v>
      </c>
      <c r="D648" s="32" t="s">
        <v>277</v>
      </c>
      <c r="E648" s="47" t="str">
        <f>VLOOKUP(B648,[1]Análisis!$B$3:$F$2141,5,FALSE)</f>
        <v>SCA</v>
      </c>
      <c r="F648" s="3">
        <v>6</v>
      </c>
      <c r="G648" s="3">
        <v>10</v>
      </c>
      <c r="H648" s="3">
        <v>10</v>
      </c>
      <c r="I648" s="3">
        <v>39</v>
      </c>
      <c r="J648" s="3">
        <f>VLOOKUP(B648,'Vta + Mov 80'!$A$3:$B$703,2,FALSE)</f>
        <v>15</v>
      </c>
      <c r="K648" s="3">
        <v>7</v>
      </c>
      <c r="L648" s="3">
        <f>VLOOKUP(B648,'Vta + Mov 80'!$A$3:$D$703,4,FALSE)</f>
        <v>0</v>
      </c>
      <c r="M648" s="7">
        <f>+AVERAGE(F648:K648)</f>
        <v>14.5</v>
      </c>
      <c r="N648" s="62">
        <f>+COUNTIF(F648:K648,"&gt;0")</f>
        <v>6</v>
      </c>
      <c r="O648" s="62" t="str">
        <f>+IF(N648&gt;=6,"A",IF(N648&gt;=5,"B",IF(N648&gt;=4,"C","F")))</f>
        <v>A</v>
      </c>
      <c r="P648" s="7">
        <v>33</v>
      </c>
      <c r="Q648" s="2">
        <v>0</v>
      </c>
      <c r="R648" s="2">
        <v>0</v>
      </c>
      <c r="S648" s="2">
        <v>0</v>
      </c>
      <c r="T648" s="2">
        <f>+IF(S648&gt;R648,S648,R648)</f>
        <v>0</v>
      </c>
      <c r="U648" s="2" t="e">
        <f>+((P648-T648)/#REF!)*30</f>
        <v>#REF!</v>
      </c>
      <c r="V648" s="2" t="e">
        <f>+((P648-T648+Q648)/#REF!)*30</f>
        <v>#REF!</v>
      </c>
      <c r="W648" s="2">
        <v>0</v>
      </c>
      <c r="X648" s="9"/>
      <c r="Y648" s="11">
        <f>+((P648-T648+Q648+X648)/M648)*30</f>
        <v>68.275862068965523</v>
      </c>
      <c r="Z648" s="5">
        <v>1</v>
      </c>
      <c r="AA648" s="46"/>
      <c r="AB648" s="74">
        <f>VLOOKUP(B648,[2]Hoja1!$A$2:$C$9041,3,FALSE)</f>
        <v>267.94</v>
      </c>
      <c r="AC648" s="76">
        <f>VLOOKUP(B648,'[3]listado de producto'!$A$7:$F$7046,6,FALSE)</f>
        <v>21</v>
      </c>
      <c r="AG648" s="58">
        <v>9085.17</v>
      </c>
      <c r="AH648" s="48">
        <f>+P648*AG648</f>
        <v>299810.61</v>
      </c>
      <c r="AI648" s="48" t="e">
        <f>+AG648*#REF!</f>
        <v>#REF!</v>
      </c>
      <c r="AK648" s="44" t="e">
        <f>+IF(OR(#REF!="A",#REF!="B",#REF!="C",O648="A",O648="B",O648="C"),_xlfn.CEILING.PRECISE(#REF!*0.5,Z648),"0")</f>
        <v>#REF!</v>
      </c>
      <c r="AL648" t="e">
        <f>+AK648*AG648</f>
        <v>#REF!</v>
      </c>
      <c r="AM648" s="51" t="e">
        <f>+IF(OR(#REF!="A",#REF!="B",#REF!="C",O648="A",O648="B",O648="C"),_xlfn.CEILING.PRECISE(#REF!*0.7,Z648),"0")</f>
        <v>#REF!</v>
      </c>
      <c r="AN648" s="48" t="e">
        <f>+AM648*AG648</f>
        <v>#REF!</v>
      </c>
      <c r="AO648" s="44" t="e">
        <f>+IF(OR(#REF!="A",#REF!="B",#REF!="C",O648="A",O648="B",O648="C"),_xlfn.CEILING.PRECISE(#REF!*1,Z648),"0")</f>
        <v>#REF!</v>
      </c>
      <c r="AP648" s="48" t="e">
        <f>+AO648*$AG648</f>
        <v>#REF!</v>
      </c>
      <c r="AQ648" s="48" t="e">
        <f>+IF(OR(#REF!="A",#REF!="B",#REF!="C",O648="A",O648="B",O648="C"),_xlfn.CEILING.PRECISE(#REF!*1.33,Z648),"0")</f>
        <v>#REF!</v>
      </c>
      <c r="AR648" s="48" t="e">
        <f>+AQ648*$AG648</f>
        <v>#REF!</v>
      </c>
      <c r="AS648" s="48" t="e">
        <f>+#REF!*AG648</f>
        <v>#REF!</v>
      </c>
      <c r="AU648" s="52" t="e">
        <f>+AT648*#REF!</f>
        <v>#REF!</v>
      </c>
      <c r="AV648" s="52">
        <f>+AT648*M648</f>
        <v>0</v>
      </c>
      <c r="AW648" t="b">
        <f>+P648&gt;=T648</f>
        <v>1</v>
      </c>
    </row>
    <row r="649" spans="1:52" ht="12.75" customHeight="1" x14ac:dyDescent="0.2">
      <c r="A649" s="53" t="s">
        <v>684</v>
      </c>
      <c r="B649" s="79">
        <v>8927</v>
      </c>
      <c r="C649" s="1">
        <f>VLOOKUP(B649,[1]Análisis!$B$3:$C$2141,2,FALSE)</f>
        <v>26470</v>
      </c>
      <c r="D649" s="32" t="s">
        <v>358</v>
      </c>
      <c r="E649" s="47" t="str">
        <f>VLOOKUP(B649,[1]Análisis!$B$3:$F$2141,5,FALSE)</f>
        <v>GP</v>
      </c>
      <c r="F649" s="3">
        <v>67</v>
      </c>
      <c r="G649" s="3">
        <v>48</v>
      </c>
      <c r="H649" s="3">
        <v>49</v>
      </c>
      <c r="I649" s="3">
        <v>44</v>
      </c>
      <c r="J649" s="3">
        <f>VLOOKUP(B649,'Vta + Mov 80'!$A$3:$B$703,2,FALSE)</f>
        <v>64</v>
      </c>
      <c r="K649" s="3">
        <v>43</v>
      </c>
      <c r="L649" s="3">
        <f>VLOOKUP(B649,'Vta + Mov 80'!$A$3:$D$703,4,FALSE)</f>
        <v>24</v>
      </c>
      <c r="M649" s="7">
        <f>+AVERAGE(F649:K649)</f>
        <v>52.5</v>
      </c>
      <c r="N649" s="62">
        <f>+COUNTIF(F649:K649,"&gt;0")</f>
        <v>6</v>
      </c>
      <c r="O649" s="62" t="str">
        <f>+IF(N649&gt;=6,"A",IF(N649&gt;=5,"B",IF(N649&gt;=4,"C","F")))</f>
        <v>A</v>
      </c>
      <c r="P649" s="7">
        <v>76</v>
      </c>
      <c r="Q649" s="2">
        <v>0</v>
      </c>
      <c r="R649" s="2">
        <v>1</v>
      </c>
      <c r="S649" s="2">
        <v>1</v>
      </c>
      <c r="T649" s="2">
        <f>+IF(S649&gt;R649,S649,R649)</f>
        <v>1</v>
      </c>
      <c r="U649" s="2" t="e">
        <f>+((P649-T649)/#REF!)*30</f>
        <v>#REF!</v>
      </c>
      <c r="V649" s="2" t="e">
        <f>+((P649-T649+Q649)/#REF!)*30</f>
        <v>#REF!</v>
      </c>
      <c r="W649" s="2">
        <v>0</v>
      </c>
      <c r="X649" s="9"/>
      <c r="Y649" s="11">
        <f>+((P649-T649+Q649+X649)/M649)*30</f>
        <v>42.857142857142861</v>
      </c>
      <c r="Z649" s="5">
        <v>1</v>
      </c>
      <c r="AA649" s="46"/>
      <c r="AB649" s="74">
        <f>VLOOKUP(B649,[2]Hoja1!$A$2:$C$9041,3,FALSE)</f>
        <v>599.15</v>
      </c>
      <c r="AC649" s="76">
        <f>VLOOKUP(B649,'[3]listado de producto'!$A$7:$F$7046,6,FALSE)</f>
        <v>14</v>
      </c>
      <c r="AG649" s="58">
        <v>103.04</v>
      </c>
      <c r="AH649" s="48">
        <f>+P649*AG649</f>
        <v>7831.0400000000009</v>
      </c>
      <c r="AI649" s="48" t="e">
        <f>+AG649*#REF!</f>
        <v>#REF!</v>
      </c>
      <c r="AK649" s="44" t="e">
        <f>+IF(OR(#REF!="A",#REF!="B",#REF!="C",O649="A",O649="B",O649="C"),_xlfn.CEILING.PRECISE(#REF!*0.5,Z649),"0")</f>
        <v>#REF!</v>
      </c>
      <c r="AL649" t="e">
        <f>+AK649*AG649</f>
        <v>#REF!</v>
      </c>
      <c r="AM649" s="51" t="e">
        <f>+IF(OR(#REF!="A",#REF!="B",#REF!="C",O649="A",O649="B",O649="C"),_xlfn.CEILING.PRECISE(#REF!*0.7,Z649),"0")</f>
        <v>#REF!</v>
      </c>
      <c r="AN649" s="48" t="e">
        <f>+AM649*AG649</f>
        <v>#REF!</v>
      </c>
      <c r="AO649" s="44" t="e">
        <f>+IF(OR(#REF!="A",#REF!="B",#REF!="C",O649="A",O649="B",O649="C"),_xlfn.CEILING.PRECISE(#REF!*1,Z649),"0")</f>
        <v>#REF!</v>
      </c>
      <c r="AP649" s="48" t="e">
        <f>+AO649*$AG649</f>
        <v>#REF!</v>
      </c>
      <c r="AQ649" s="48" t="e">
        <f>+IF(OR(#REF!="A",#REF!="B",#REF!="C",O649="A",O649="B",O649="C"),_xlfn.CEILING.PRECISE(#REF!*1.33,Z649),"0")</f>
        <v>#REF!</v>
      </c>
      <c r="AR649" s="48" t="e">
        <f>+AQ649*$AG649</f>
        <v>#REF!</v>
      </c>
      <c r="AS649" s="48" t="e">
        <f>+#REF!*AG649</f>
        <v>#REF!</v>
      </c>
      <c r="AU649" s="52"/>
      <c r="AV649" s="52"/>
      <c r="AW649" t="b">
        <f>+P649&gt;=T649</f>
        <v>1</v>
      </c>
    </row>
    <row r="650" spans="1:52" ht="12.75" customHeight="1" x14ac:dyDescent="0.2">
      <c r="B650" s="79">
        <v>1664</v>
      </c>
      <c r="C650" s="1"/>
      <c r="D650" s="32" t="s">
        <v>106</v>
      </c>
      <c r="E650" s="47" t="str">
        <f>VLOOKUP(B650,[1]Análisis!$B$3:$F$2141,5,FALSE)</f>
        <v>Key</v>
      </c>
      <c r="F650" s="3">
        <v>0</v>
      </c>
      <c r="G650" s="3">
        <v>12</v>
      </c>
      <c r="H650" s="3">
        <v>62</v>
      </c>
      <c r="I650" s="3">
        <v>17</v>
      </c>
      <c r="J650" s="3">
        <f>VLOOKUP(B650,'Vta + Mov 80'!$A$3:$B$703,2,FALSE)</f>
        <v>71</v>
      </c>
      <c r="K650" s="3">
        <v>2</v>
      </c>
      <c r="L650" s="3">
        <f>VLOOKUP(B650,'Vta + Mov 80'!$A$3:$D$703,4,FALSE)</f>
        <v>-3</v>
      </c>
      <c r="M650" s="7">
        <f>+AVERAGE(F650:K650)</f>
        <v>27.333333333333332</v>
      </c>
      <c r="N650" s="62">
        <f>+COUNTIF(F650:K650,"&gt;0")</f>
        <v>5</v>
      </c>
      <c r="O650" s="62" t="str">
        <f>+IF(N650&gt;=6,"A",IF(N650&gt;=5,"B",IF(N650&gt;=4,"C","F")))</f>
        <v>B</v>
      </c>
      <c r="P650" s="7">
        <v>53</v>
      </c>
      <c r="Q650" s="2">
        <v>0</v>
      </c>
      <c r="R650" s="2">
        <v>0</v>
      </c>
      <c r="S650" s="2">
        <v>0</v>
      </c>
      <c r="T650" s="2">
        <f>+IF(S650&gt;R650,S650,R650)</f>
        <v>0</v>
      </c>
      <c r="U650" s="2" t="e">
        <f>+((P650-T650)/#REF!)*30</f>
        <v>#REF!</v>
      </c>
      <c r="V650" s="2" t="e">
        <f>+((P650-T650+Q650)/#REF!)*30</f>
        <v>#REF!</v>
      </c>
      <c r="W650" s="2">
        <v>0</v>
      </c>
      <c r="X650" s="9"/>
      <c r="Y650" s="11">
        <f>+((P650-T650+Q650+X650)/M650)*30</f>
        <v>58.170731707317081</v>
      </c>
      <c r="Z650" s="5">
        <v>12</v>
      </c>
      <c r="AA650" s="83"/>
      <c r="AB650" s="74">
        <f>VLOOKUP(B650,[2]Hoja1!$A$2:$C$9041,3,FALSE)</f>
        <v>73.989999999999995</v>
      </c>
      <c r="AC650" s="76">
        <f>VLOOKUP(B650,'[3]listado de producto'!$A$7:$F$7046,6,FALSE)</f>
        <v>8</v>
      </c>
      <c r="AG650" s="58">
        <v>167.85000610351599</v>
      </c>
      <c r="AH650" s="48">
        <f>+P650*AG650</f>
        <v>8896.0503234863481</v>
      </c>
      <c r="AI650" s="48" t="e">
        <f>+AG650*#REF!</f>
        <v>#REF!</v>
      </c>
      <c r="AK650" s="44" t="e">
        <f>+IF(OR(#REF!="A",#REF!="B",#REF!="C",O650="A",O650="B",O650="C"),_xlfn.CEILING.PRECISE(#REF!*0.5,Z650),"0")</f>
        <v>#REF!</v>
      </c>
      <c r="AL650" t="e">
        <f>+AK650*AG650</f>
        <v>#REF!</v>
      </c>
      <c r="AM650" s="51" t="e">
        <f>+IF(OR(#REF!="A",#REF!="B",#REF!="C",O650="A",O650="B",O650="C"),_xlfn.CEILING.PRECISE(#REF!*0.7,Z650),"0")</f>
        <v>#REF!</v>
      </c>
      <c r="AN650" s="48" t="e">
        <f>+AM650*AG650</f>
        <v>#REF!</v>
      </c>
      <c r="AO650" s="44" t="e">
        <f>+IF(OR(#REF!="A",#REF!="B",#REF!="C",O650="A",O650="B",O650="C"),_xlfn.CEILING.PRECISE(#REF!*1,Z650),"0")</f>
        <v>#REF!</v>
      </c>
      <c r="AP650" s="48" t="e">
        <f>+AO650*$AG650</f>
        <v>#REF!</v>
      </c>
      <c r="AQ650" s="48" t="e">
        <f>+IF(OR(#REF!="A",#REF!="B",#REF!="C",O650="A",O650="B",O650="C"),_xlfn.CEILING.PRECISE(#REF!*1.33,Z650),"0")</f>
        <v>#REF!</v>
      </c>
      <c r="AR650" s="48" t="e">
        <f>+AQ650*$AG650</f>
        <v>#REF!</v>
      </c>
      <c r="AS650" s="48" t="e">
        <f>+#REF!*AG650</f>
        <v>#REF!</v>
      </c>
      <c r="AU650" s="52" t="e">
        <f>+AT650*#REF!</f>
        <v>#REF!</v>
      </c>
      <c r="AV650" s="52">
        <f>+AT650*M650</f>
        <v>0</v>
      </c>
      <c r="AW650" t="b">
        <f>+P650&gt;=T650</f>
        <v>1</v>
      </c>
    </row>
    <row r="651" spans="1:52" ht="12.75" customHeight="1" x14ac:dyDescent="0.2">
      <c r="B651" s="79">
        <v>224</v>
      </c>
      <c r="C651" s="1"/>
      <c r="D651" s="32" t="s">
        <v>25</v>
      </c>
      <c r="E651" s="47" t="str">
        <f>VLOOKUP(B651,[1]Análisis!$B$3:$F$2141,5,FALSE)</f>
        <v>Key</v>
      </c>
      <c r="F651" s="3">
        <v>22</v>
      </c>
      <c r="G651" s="3">
        <v>3</v>
      </c>
      <c r="H651" s="3">
        <v>81</v>
      </c>
      <c r="I651" s="3">
        <v>39</v>
      </c>
      <c r="J651" s="3">
        <f>VLOOKUP(B651,'Vta + Mov 80'!$A$3:$B$703,2,FALSE)</f>
        <v>35</v>
      </c>
      <c r="K651" s="3">
        <v>6</v>
      </c>
      <c r="L651" s="3">
        <f>VLOOKUP(B651,'Vta + Mov 80'!$A$3:$D$703,4,FALSE)</f>
        <v>0</v>
      </c>
      <c r="M651" s="7">
        <f>+AVERAGE(F651:K651)</f>
        <v>31</v>
      </c>
      <c r="N651" s="62">
        <f>+COUNTIF(F651:K651,"&gt;0")</f>
        <v>6</v>
      </c>
      <c r="O651" s="62" t="str">
        <f>+IF(N651&gt;=6,"A",IF(N651&gt;=5,"B",IF(N651&gt;=4,"C","F")))</f>
        <v>A</v>
      </c>
      <c r="P651" s="7">
        <v>56</v>
      </c>
      <c r="Q651" s="2">
        <v>11</v>
      </c>
      <c r="R651" s="2">
        <v>22</v>
      </c>
      <c r="S651" s="2">
        <v>22</v>
      </c>
      <c r="T651" s="2">
        <f>+IF(S651&gt;R651,S651,R651)</f>
        <v>22</v>
      </c>
      <c r="U651" s="2" t="e">
        <f>+((P651-T651)/#REF!)*30</f>
        <v>#REF!</v>
      </c>
      <c r="V651" s="2" t="e">
        <f>+((P651-T651+Q651)/#REF!)*30</f>
        <v>#REF!</v>
      </c>
      <c r="W651" s="2">
        <v>0</v>
      </c>
      <c r="X651" s="9"/>
      <c r="Y651" s="11">
        <f>+((P651-T651+Q651+X651)/M651)*30</f>
        <v>43.548387096774192</v>
      </c>
      <c r="Z651" s="5">
        <v>1</v>
      </c>
      <c r="AA651" s="46"/>
      <c r="AB651" s="74">
        <f>VLOOKUP(B651,[2]Hoja1!$A$2:$C$9041,3,FALSE)</f>
        <v>265.62</v>
      </c>
      <c r="AC651" s="76">
        <f>VLOOKUP(B651,'[3]listado de producto'!$A$7:$F$7046,6,FALSE)</f>
        <v>8</v>
      </c>
      <c r="AE651" t="s">
        <v>569</v>
      </c>
      <c r="AG651" s="58">
        <v>10</v>
      </c>
      <c r="AH651" s="48">
        <f>+P651*AG651</f>
        <v>560</v>
      </c>
      <c r="AI651" s="48" t="e">
        <f>+AG651*#REF!</f>
        <v>#REF!</v>
      </c>
      <c r="AK651" s="44" t="e">
        <f>+IF(OR(#REF!="A",#REF!="B",#REF!="C",O651="A",O651="B",O651="C"),_xlfn.CEILING.PRECISE(#REF!*0.5,Z651),"0")</f>
        <v>#REF!</v>
      </c>
      <c r="AL651" t="e">
        <f>+AK651*AG651</f>
        <v>#REF!</v>
      </c>
      <c r="AM651" s="51" t="e">
        <f>+IF(OR(#REF!="A",#REF!="B",#REF!="C",O651="A",O651="B",O651="C"),_xlfn.CEILING.PRECISE(#REF!*0.7,Z651),"0")</f>
        <v>#REF!</v>
      </c>
      <c r="AN651" s="48" t="e">
        <f>+AM651*AG651</f>
        <v>#REF!</v>
      </c>
      <c r="AO651" s="44" t="e">
        <f>+IF(OR(#REF!="A",#REF!="B",#REF!="C",O651="A",O651="B",O651="C"),_xlfn.CEILING.PRECISE(#REF!*1,Z651),"0")</f>
        <v>#REF!</v>
      </c>
      <c r="AP651" s="48" t="e">
        <f>+AO651*$AG651</f>
        <v>#REF!</v>
      </c>
      <c r="AQ651" s="48" t="e">
        <f>+IF(OR(#REF!="A",#REF!="B",#REF!="C",O651="A",O651="B",O651="C"),_xlfn.CEILING.PRECISE(#REF!*1.33,Z651),"0")</f>
        <v>#REF!</v>
      </c>
      <c r="AR651" s="48" t="e">
        <f>+AQ651*$AG651</f>
        <v>#REF!</v>
      </c>
      <c r="AS651" s="48" t="e">
        <f>+#REF!*AG651</f>
        <v>#REF!</v>
      </c>
      <c r="AU651" s="52" t="e">
        <f>+AT651*#REF!</f>
        <v>#REF!</v>
      </c>
      <c r="AV651" s="52">
        <f>+AT651*M651</f>
        <v>0</v>
      </c>
      <c r="AW651" t="b">
        <f>+P651&gt;=T651</f>
        <v>1</v>
      </c>
      <c r="AZ651" s="49">
        <f>VLOOKUP(B651,'[4]OrdenCompra (51)'!$A$2:$K$78,11,FALSE)</f>
        <v>11</v>
      </c>
    </row>
    <row r="652" spans="1:52" ht="12.75" customHeight="1" x14ac:dyDescent="0.2">
      <c r="A652" s="53" t="s">
        <v>684</v>
      </c>
      <c r="B652" s="79">
        <v>1659</v>
      </c>
      <c r="C652" s="1"/>
      <c r="D652" s="32" t="s">
        <v>103</v>
      </c>
      <c r="E652" s="47" t="str">
        <f>VLOOKUP(B652,[1]Análisis!$B$3:$F$2141,5,FALSE)</f>
        <v>Key</v>
      </c>
      <c r="F652" s="3">
        <v>20</v>
      </c>
      <c r="G652" s="3">
        <v>16</v>
      </c>
      <c r="H652" s="3">
        <v>12</v>
      </c>
      <c r="I652" s="3">
        <v>21</v>
      </c>
      <c r="J652" s="3">
        <f>VLOOKUP(B652,'Vta + Mov 80'!$A$3:$B$703,2,FALSE)</f>
        <v>34</v>
      </c>
      <c r="K652" s="3">
        <v>26</v>
      </c>
      <c r="L652" s="3">
        <f>VLOOKUP(B652,'Vta + Mov 80'!$A$3:$D$703,4,FALSE)</f>
        <v>5</v>
      </c>
      <c r="M652" s="7">
        <f>+AVERAGE(F652:K652)</f>
        <v>21.5</v>
      </c>
      <c r="N652" s="62">
        <f>+COUNTIF(F652:K652,"&gt;0")</f>
        <v>6</v>
      </c>
      <c r="O652" s="62" t="str">
        <f>+IF(N652&gt;=6,"A",IF(N652&gt;=5,"B",IF(N652&gt;=4,"C","F")))</f>
        <v>A</v>
      </c>
      <c r="P652" s="7">
        <v>25</v>
      </c>
      <c r="Q652" s="2">
        <v>7</v>
      </c>
      <c r="R652" s="2">
        <v>0</v>
      </c>
      <c r="S652" s="2">
        <v>0</v>
      </c>
      <c r="T652" s="2">
        <f>+IF(S652&gt;R652,S652,R652)</f>
        <v>0</v>
      </c>
      <c r="U652" s="2" t="e">
        <f>+((P652-T652)/#REF!)*30</f>
        <v>#REF!</v>
      </c>
      <c r="V652" s="2" t="e">
        <f>+((P652-T652+Q652)/#REF!)*30</f>
        <v>#REF!</v>
      </c>
      <c r="W652" s="2">
        <v>0</v>
      </c>
      <c r="X652" s="9"/>
      <c r="Y652" s="11">
        <f>+((P652-T652+Q652+X652)/M652)*30</f>
        <v>44.651162790697676</v>
      </c>
      <c r="Z652" s="5">
        <v>1</v>
      </c>
      <c r="AA652" s="86"/>
      <c r="AB652" s="74">
        <f>VLOOKUP(B652,[2]Hoja1!$A$2:$C$9041,3,FALSE)</f>
        <v>210.97</v>
      </c>
      <c r="AC652" s="76">
        <f>VLOOKUP(B652,'[3]listado de producto'!$A$7:$F$7046,6,FALSE)</f>
        <v>8</v>
      </c>
      <c r="AG652" s="58">
        <v>795.8</v>
      </c>
      <c r="AH652" s="48">
        <f>+P652*AG652</f>
        <v>19895</v>
      </c>
      <c r="AI652" s="48" t="e">
        <f>+AG652*#REF!</f>
        <v>#REF!</v>
      </c>
      <c r="AK652" s="44" t="e">
        <f>+IF(OR(#REF!="A",#REF!="B",#REF!="C",O652="A",O652="B",O652="C"),_xlfn.CEILING.PRECISE(#REF!*0.5,Z652),"0")</f>
        <v>#REF!</v>
      </c>
      <c r="AL652" t="e">
        <f>+AK652*AG652</f>
        <v>#REF!</v>
      </c>
      <c r="AM652" s="51" t="e">
        <f>+IF(OR(#REF!="A",#REF!="B",#REF!="C",O652="A",O652="B",O652="C"),_xlfn.CEILING.PRECISE(#REF!*0.7,Z652),"0")</f>
        <v>#REF!</v>
      </c>
      <c r="AN652" s="48" t="e">
        <f>+AM652*AG652</f>
        <v>#REF!</v>
      </c>
      <c r="AO652" s="44" t="e">
        <f>+IF(OR(#REF!="A",#REF!="B",#REF!="C",O652="A",O652="B",O652="C"),_xlfn.CEILING.PRECISE(#REF!*1,Z652),"0")</f>
        <v>#REF!</v>
      </c>
      <c r="AP652" s="48" t="e">
        <f>+AO652*$AG652</f>
        <v>#REF!</v>
      </c>
      <c r="AQ652" s="48" t="e">
        <f>+IF(OR(#REF!="A",#REF!="B",#REF!="C",O652="A",O652="B",O652="C"),_xlfn.CEILING.PRECISE(#REF!*1.33,Z652),"0")</f>
        <v>#REF!</v>
      </c>
      <c r="AR652" s="48" t="e">
        <f>+AQ652*$AG652</f>
        <v>#REF!</v>
      </c>
      <c r="AS652" s="48" t="e">
        <f>+#REF!*AG652</f>
        <v>#REF!</v>
      </c>
      <c r="AU652" s="52" t="e">
        <f>+AT652*#REF!</f>
        <v>#REF!</v>
      </c>
      <c r="AV652" s="52">
        <f>+AT652*M652</f>
        <v>0</v>
      </c>
      <c r="AW652" t="b">
        <f>+P652&gt;=T652</f>
        <v>1</v>
      </c>
      <c r="AZ652" s="49">
        <f>VLOOKUP(B652,'[4]OrdenCompra (51)'!$A$2:$K$78,11,FALSE)</f>
        <v>7</v>
      </c>
    </row>
    <row r="653" spans="1:52" ht="12.75" customHeight="1" x14ac:dyDescent="0.2">
      <c r="B653" s="79">
        <v>629</v>
      </c>
      <c r="C653" s="1"/>
      <c r="D653" s="32" t="s">
        <v>661</v>
      </c>
      <c r="E653" s="47" t="str">
        <f>VLOOKUP(B653,[1]Análisis!$B$3:$F$2141,5,FALSE)</f>
        <v>Key</v>
      </c>
      <c r="F653" s="3">
        <v>4</v>
      </c>
      <c r="G653" s="3">
        <v>2</v>
      </c>
      <c r="H653" s="3">
        <v>3</v>
      </c>
      <c r="I653" s="3">
        <v>1</v>
      </c>
      <c r="J653" s="3">
        <f>VLOOKUP(B653,'Vta + Mov 80'!$A$3:$B$703,2,FALSE)</f>
        <v>1</v>
      </c>
      <c r="K653" s="3">
        <v>5</v>
      </c>
      <c r="L653" s="3">
        <f>VLOOKUP(B653,'Vta + Mov 80'!$A$3:$D$703,4,FALSE)</f>
        <v>4</v>
      </c>
      <c r="M653" s="7">
        <f>+AVERAGE(F653:K653)</f>
        <v>2.6666666666666665</v>
      </c>
      <c r="N653" s="62">
        <f>+COUNTIF(F653:K653,"&gt;0")</f>
        <v>6</v>
      </c>
      <c r="O653" s="62" t="str">
        <f>+IF(N653&gt;=6,"A",IF(N653&gt;=5,"B",IF(N653&gt;=4,"C","F")))</f>
        <v>A</v>
      </c>
      <c r="P653" s="7">
        <v>2</v>
      </c>
      <c r="Q653" s="2">
        <v>2</v>
      </c>
      <c r="R653" s="2">
        <v>0</v>
      </c>
      <c r="S653" s="2">
        <v>0</v>
      </c>
      <c r="T653" s="2">
        <f>+IF(S653&gt;R653,S653,R653)</f>
        <v>0</v>
      </c>
      <c r="U653" s="2" t="e">
        <f>+((P653-T653)/#REF!)*30</f>
        <v>#REF!</v>
      </c>
      <c r="V653" s="2" t="e">
        <f>+((P653-T653+Q653)/#REF!)*30</f>
        <v>#REF!</v>
      </c>
      <c r="W653" s="2">
        <v>0</v>
      </c>
      <c r="X653" s="9"/>
      <c r="Y653" s="11">
        <f>+((P653-T653+Q653+X653)/M653)*30</f>
        <v>45</v>
      </c>
      <c r="Z653" s="5">
        <v>1</v>
      </c>
      <c r="AA653" s="46"/>
      <c r="AB653" s="74">
        <f>VLOOKUP(B653,[2]Hoja1!$A$2:$C$9041,3,FALSE)</f>
        <v>314.63</v>
      </c>
      <c r="AC653" s="76">
        <f>VLOOKUP(B653,'[3]listado de producto'!$A$7:$F$7046,6,FALSE)</f>
        <v>8</v>
      </c>
      <c r="AG653" s="58">
        <v>1206.8900000000001</v>
      </c>
      <c r="AH653" s="48">
        <f>+P653*AG653</f>
        <v>2413.7800000000002</v>
      </c>
      <c r="AI653" s="48" t="e">
        <f>+AG653*#REF!</f>
        <v>#REF!</v>
      </c>
      <c r="AK653" s="44" t="e">
        <f>+IF(OR(#REF!="A",#REF!="B",#REF!="C",O653="A",O653="B",O653="C"),_xlfn.CEILING.PRECISE(#REF!*0.5,Z653),"0")</f>
        <v>#REF!</v>
      </c>
      <c r="AL653" t="e">
        <f>+AK653*AG653</f>
        <v>#REF!</v>
      </c>
      <c r="AM653" s="51" t="e">
        <f>+IF(OR(#REF!="A",#REF!="B",#REF!="C",O653="A",O653="B",O653="C"),_xlfn.CEILING.PRECISE(#REF!*0.7,Z653),"0")</f>
        <v>#REF!</v>
      </c>
      <c r="AN653" s="48" t="e">
        <f>+AM653*AG653</f>
        <v>#REF!</v>
      </c>
      <c r="AO653" s="44" t="e">
        <f>+IF(OR(#REF!="A",#REF!="B",#REF!="C",O653="A",O653="B",O653="C"),_xlfn.CEILING.PRECISE(#REF!*1,Z653),"0")</f>
        <v>#REF!</v>
      </c>
      <c r="AP653" s="48" t="e">
        <f>+AO653*$AG653</f>
        <v>#REF!</v>
      </c>
      <c r="AQ653" s="48" t="e">
        <f>+IF(OR(#REF!="A",#REF!="B",#REF!="C",O653="A",O653="B",O653="C"),_xlfn.CEILING.PRECISE(#REF!*1.33,Z653),"0")</f>
        <v>#REF!</v>
      </c>
      <c r="AR653" s="48" t="e">
        <f>+AQ653*$AG653</f>
        <v>#REF!</v>
      </c>
      <c r="AS653" s="48" t="e">
        <f>+#REF!*AG653</f>
        <v>#REF!</v>
      </c>
      <c r="AT653" s="58">
        <v>22.5</v>
      </c>
      <c r="AU653" s="52" t="e">
        <f>+AT653*#REF!</f>
        <v>#REF!</v>
      </c>
      <c r="AV653" s="52">
        <f>+AT653*M653</f>
        <v>60</v>
      </c>
      <c r="AW653" t="b">
        <f>+P653&gt;=T653</f>
        <v>1</v>
      </c>
      <c r="AZ653" s="49" t="e">
        <f>VLOOKUP(B653,'[4]OrdenCompra (51)'!$A$2:$K$78,11,FALSE)</f>
        <v>#N/A</v>
      </c>
    </row>
    <row r="654" spans="1:52" ht="12.75" customHeight="1" x14ac:dyDescent="0.2">
      <c r="A654" s="53" t="s">
        <v>681</v>
      </c>
      <c r="B654" s="79">
        <v>2054</v>
      </c>
      <c r="C654" s="1"/>
      <c r="D654" s="32" t="s">
        <v>141</v>
      </c>
      <c r="E654" s="47" t="str">
        <f>VLOOKUP(B654,[1]Análisis!$B$3:$F$2141,5,FALSE)</f>
        <v>Key</v>
      </c>
      <c r="F654" s="3">
        <v>78</v>
      </c>
      <c r="G654" s="3">
        <v>103</v>
      </c>
      <c r="H654" s="3">
        <v>114</v>
      </c>
      <c r="I654" s="3">
        <v>125</v>
      </c>
      <c r="J654" s="3">
        <f>VLOOKUP(B654,'Vta + Mov 80'!$A$3:$B$703,2,FALSE)</f>
        <v>184</v>
      </c>
      <c r="K654" s="3">
        <v>65</v>
      </c>
      <c r="L654" s="3">
        <f>VLOOKUP(B654,'Vta + Mov 80'!$A$3:$D$703,4,FALSE)</f>
        <v>39</v>
      </c>
      <c r="M654" s="7">
        <f>+AVERAGE(F654:K654)</f>
        <v>111.5</v>
      </c>
      <c r="N654" s="62">
        <f>+COUNTIF(F654:K654,"&gt;0")</f>
        <v>6</v>
      </c>
      <c r="O654" s="62" t="str">
        <f>+IF(N654&gt;=6,"A",IF(N654&gt;=5,"B",IF(N654&gt;=4,"C","F")))</f>
        <v>A</v>
      </c>
      <c r="P654" s="7">
        <v>168</v>
      </c>
      <c r="Q654" s="2">
        <v>1</v>
      </c>
      <c r="R654" s="2">
        <v>1</v>
      </c>
      <c r="S654" s="2">
        <v>1</v>
      </c>
      <c r="T654" s="2">
        <f>+IF(S654&gt;R654,S654,R654)</f>
        <v>1</v>
      </c>
      <c r="U654" s="2" t="e">
        <f>+((P654-T654)/#REF!)*30</f>
        <v>#REF!</v>
      </c>
      <c r="V654" s="2" t="e">
        <f>+((P654-T654+Q654)/#REF!)*30</f>
        <v>#REF!</v>
      </c>
      <c r="W654" s="2">
        <v>0</v>
      </c>
      <c r="X654" s="9"/>
      <c r="Y654" s="11">
        <f>+((P654-T654+Q654+X654)/M654)*30</f>
        <v>45.20179372197309</v>
      </c>
      <c r="Z654" s="5">
        <v>1</v>
      </c>
      <c r="AA654" s="46"/>
      <c r="AB654" s="74">
        <f>VLOOKUP(B654,[2]Hoja1!$A$2:$C$9041,3,FALSE)</f>
        <v>772.07</v>
      </c>
      <c r="AC654" s="76">
        <f>VLOOKUP(B654,'[3]listado de producto'!$A$7:$F$7046,6,FALSE)</f>
        <v>8</v>
      </c>
      <c r="AG654" s="58">
        <v>232.49</v>
      </c>
      <c r="AH654" s="48">
        <f>+P654*AG654</f>
        <v>39058.32</v>
      </c>
      <c r="AI654" s="48" t="e">
        <f>+AG654*#REF!</f>
        <v>#REF!</v>
      </c>
      <c r="AK654" s="44" t="e">
        <f>+IF(OR(#REF!="A",#REF!="B",#REF!="C",O654="A",O654="B",O654="C"),_xlfn.CEILING.PRECISE(#REF!*0.5,Z654),"0")</f>
        <v>#REF!</v>
      </c>
      <c r="AL654" t="e">
        <f>+AK654*AG654</f>
        <v>#REF!</v>
      </c>
      <c r="AM654" s="51" t="e">
        <f>+IF(OR(#REF!="A",#REF!="B",#REF!="C",O654="A",O654="B",O654="C"),_xlfn.CEILING.PRECISE(#REF!*0.7,Z654),"0")</f>
        <v>#REF!</v>
      </c>
      <c r="AN654" s="48" t="e">
        <f>+AM654*AG654</f>
        <v>#REF!</v>
      </c>
      <c r="AO654" s="44" t="e">
        <f>+IF(OR(#REF!="A",#REF!="B",#REF!="C",O654="A",O654="B",O654="C"),_xlfn.CEILING.PRECISE(#REF!*1,Z654),"0")</f>
        <v>#REF!</v>
      </c>
      <c r="AP654" s="48" t="e">
        <f>+AO654*$AG654</f>
        <v>#REF!</v>
      </c>
      <c r="AQ654" s="48" t="e">
        <f>+IF(OR(#REF!="A",#REF!="B",#REF!="C",O654="A",O654="B",O654="C"),_xlfn.CEILING.PRECISE(#REF!*1.33,Z654),"0")</f>
        <v>#REF!</v>
      </c>
      <c r="AR654" s="48" t="e">
        <f>+AQ654*$AG654</f>
        <v>#REF!</v>
      </c>
      <c r="AS654" s="48" t="e">
        <f>+#REF!*AG654</f>
        <v>#REF!</v>
      </c>
      <c r="AT654" s="58">
        <v>4.4000000000000004</v>
      </c>
      <c r="AU654" s="52" t="e">
        <f>+AT654*#REF!</f>
        <v>#REF!</v>
      </c>
      <c r="AV654" s="52">
        <f>+AT654*M654</f>
        <v>490.6</v>
      </c>
      <c r="AW654" t="b">
        <f>+P654&gt;=T654</f>
        <v>1</v>
      </c>
      <c r="AX654" s="78">
        <f>X654*AB654</f>
        <v>0</v>
      </c>
      <c r="AZ654" s="49">
        <f>VLOOKUP(B654,'[4]OrdenCompra (51)'!$A$2:$K$78,11,FALSE)</f>
        <v>1</v>
      </c>
    </row>
    <row r="655" spans="1:52" ht="12.75" customHeight="1" x14ac:dyDescent="0.2">
      <c r="B655" s="79">
        <v>5412</v>
      </c>
      <c r="C655" s="1">
        <f>VLOOKUP(B655,[1]Análisis!$B$3:$C$2141,2,FALSE)</f>
        <v>91685</v>
      </c>
      <c r="D655" s="32" t="s">
        <v>268</v>
      </c>
      <c r="E655" s="47" t="str">
        <f>VLOOKUP(B655,[1]Análisis!$B$3:$F$2141,5,FALSE)</f>
        <v>KC</v>
      </c>
      <c r="F655" s="3">
        <v>1</v>
      </c>
      <c r="G655" s="3">
        <v>0</v>
      </c>
      <c r="H655" s="3">
        <v>0</v>
      </c>
      <c r="I655" s="3">
        <v>1</v>
      </c>
      <c r="J655" s="3">
        <f>VLOOKUP(B655,'Vta + Mov 80'!$A$3:$B$703,2,FALSE)</f>
        <v>1</v>
      </c>
      <c r="K655" s="3">
        <v>3</v>
      </c>
      <c r="L655" s="3">
        <f>VLOOKUP(B655,'Vta + Mov 80'!$A$3:$D$703,4,FALSE)</f>
        <v>0</v>
      </c>
      <c r="M655" s="7">
        <f>+AVERAGE(F655:K655)</f>
        <v>1</v>
      </c>
      <c r="N655" s="62">
        <f>+COUNTIF(F655:K655,"&gt;0")</f>
        <v>4</v>
      </c>
      <c r="O655" s="62" t="str">
        <f>+IF(N655&gt;=6,"A",IF(N655&gt;=5,"B",IF(N655&gt;=4,"C","F")))</f>
        <v>C</v>
      </c>
      <c r="P655" s="7">
        <v>2</v>
      </c>
      <c r="Q655" s="2">
        <v>0</v>
      </c>
      <c r="R655" s="2">
        <v>0</v>
      </c>
      <c r="S655" s="2">
        <v>0</v>
      </c>
      <c r="T655" s="2">
        <f>+IF(S655&gt;R655,S655,R655)</f>
        <v>0</v>
      </c>
      <c r="U655" s="2" t="e">
        <f>+((P655-T655)/#REF!)*30</f>
        <v>#REF!</v>
      </c>
      <c r="V655" s="2" t="e">
        <f>+((P655-T655+Q655)/#REF!)*30</f>
        <v>#REF!</v>
      </c>
      <c r="W655" s="2">
        <v>0</v>
      </c>
      <c r="X655" s="9"/>
      <c r="Y655" s="11">
        <f>+((P655-T655+Q655+X655)/M655)*30</f>
        <v>60</v>
      </c>
      <c r="Z655" s="5">
        <v>1</v>
      </c>
      <c r="AA655" s="46"/>
      <c r="AB655" s="74">
        <f>VLOOKUP(B655,[2]Hoja1!$A$2:$C$9041,3,FALSE)</f>
        <v>386.87</v>
      </c>
      <c r="AC655" s="76">
        <f>VLOOKUP(B655,'[3]listado de producto'!$A$7:$F$7046,6,FALSE)</f>
        <v>35</v>
      </c>
      <c r="AG655" s="58">
        <v>27</v>
      </c>
      <c r="AH655" s="48">
        <f>+P655*AG655</f>
        <v>54</v>
      </c>
      <c r="AI655" s="48" t="e">
        <f>+AG655*#REF!</f>
        <v>#REF!</v>
      </c>
      <c r="AK655" s="44" t="e">
        <f>+IF(OR(#REF!="A",#REF!="B",#REF!="C",O655="A",O655="B",O655="C"),_xlfn.CEILING.PRECISE(#REF!*0.5,Z655),"0")</f>
        <v>#REF!</v>
      </c>
      <c r="AL655" t="e">
        <f>+AK655*AG655</f>
        <v>#REF!</v>
      </c>
      <c r="AM655" s="51" t="e">
        <f>+IF(OR(#REF!="A",#REF!="B",#REF!="C",O655="A",O655="B",O655="C"),_xlfn.CEILING.PRECISE(#REF!*0.7,Z655),"0")</f>
        <v>#REF!</v>
      </c>
      <c r="AN655" s="48" t="e">
        <f>+AM655*AG655</f>
        <v>#REF!</v>
      </c>
      <c r="AO655" s="44" t="e">
        <f>+IF(OR(#REF!="A",#REF!="B",#REF!="C",O655="A",O655="B",O655="C"),_xlfn.CEILING.PRECISE(#REF!*1,Z655),"0")</f>
        <v>#REF!</v>
      </c>
      <c r="AP655" s="48" t="e">
        <f>+AO655*$AG655</f>
        <v>#REF!</v>
      </c>
      <c r="AQ655" s="48" t="e">
        <f>+IF(OR(#REF!="A",#REF!="B",#REF!="C",O655="A",O655="B",O655="C"),_xlfn.CEILING.PRECISE(#REF!*1.33,Z655),"0")</f>
        <v>#REF!</v>
      </c>
      <c r="AR655" s="48" t="e">
        <f>+AQ655*$AG655</f>
        <v>#REF!</v>
      </c>
      <c r="AS655" s="48" t="e">
        <f>+#REF!*AG655</f>
        <v>#REF!</v>
      </c>
      <c r="AU655" s="52" t="e">
        <f>+AT655*#REF!</f>
        <v>#REF!</v>
      </c>
      <c r="AV655" s="52">
        <f>+AT655*M655</f>
        <v>0</v>
      </c>
      <c r="AW655" t="b">
        <f>+P655&gt;=T655</f>
        <v>1</v>
      </c>
    </row>
    <row r="656" spans="1:52" ht="12.75" customHeight="1" x14ac:dyDescent="0.2">
      <c r="B656" s="79">
        <v>2252</v>
      </c>
      <c r="C656" s="1"/>
      <c r="D656" s="32" t="s">
        <v>166</v>
      </c>
      <c r="E656" s="47" t="str">
        <f>VLOOKUP(B656,[1]Análisis!$B$3:$F$2141,5,FALSE)</f>
        <v>Key</v>
      </c>
      <c r="F656" s="3">
        <v>70</v>
      </c>
      <c r="G656" s="3">
        <v>62</v>
      </c>
      <c r="H656" s="3">
        <v>46</v>
      </c>
      <c r="I656" s="3">
        <v>21</v>
      </c>
      <c r="J656" s="3">
        <f>VLOOKUP(B656,'Vta + Mov 80'!$A$3:$B$703,2,FALSE)</f>
        <v>26</v>
      </c>
      <c r="K656" s="3">
        <v>51</v>
      </c>
      <c r="L656" s="3">
        <f>VLOOKUP(B656,'Vta + Mov 80'!$A$3:$D$703,4,FALSE)</f>
        <v>10</v>
      </c>
      <c r="M656" s="7">
        <f>+AVERAGE(F656:K656)</f>
        <v>46</v>
      </c>
      <c r="N656" s="62">
        <f>+COUNTIF(F656:K656,"&gt;0")</f>
        <v>6</v>
      </c>
      <c r="O656" s="62" t="str">
        <f>+IF(N656&gt;=6,"A",IF(N656&gt;=5,"B",IF(N656&gt;=4,"C","F")))</f>
        <v>A</v>
      </c>
      <c r="P656" s="7">
        <v>65</v>
      </c>
      <c r="Q656" s="2">
        <v>12</v>
      </c>
      <c r="R656" s="2">
        <v>6</v>
      </c>
      <c r="S656" s="2">
        <v>6</v>
      </c>
      <c r="T656" s="2">
        <f>+IF(S656&gt;R656,S656,R656)</f>
        <v>6</v>
      </c>
      <c r="U656" s="2" t="e">
        <f>+((P656-T656)/#REF!)*30</f>
        <v>#REF!</v>
      </c>
      <c r="V656" s="2" t="e">
        <f>+((P656-T656+Q656)/#REF!)*30</f>
        <v>#REF!</v>
      </c>
      <c r="W656" s="2">
        <v>0</v>
      </c>
      <c r="X656" s="9"/>
      <c r="Y656" s="11">
        <f>+((P656-T656+Q656+X656)/M656)*30</f>
        <v>46.304347826086953</v>
      </c>
      <c r="Z656" s="5">
        <v>12</v>
      </c>
      <c r="AA656" s="46"/>
      <c r="AB656" s="74">
        <f>VLOOKUP(B656,[2]Hoja1!$A$2:$C$9041,3,FALSE)</f>
        <v>33.33</v>
      </c>
      <c r="AC656" s="76">
        <f>VLOOKUP(B656,'[3]listado de producto'!$A$7:$F$7046,6,FALSE)</f>
        <v>8</v>
      </c>
      <c r="AG656" s="58">
        <v>4.97</v>
      </c>
      <c r="AH656" s="48">
        <f>+P656*AG656</f>
        <v>323.05</v>
      </c>
      <c r="AI656" s="48" t="e">
        <f>+AG656*#REF!</f>
        <v>#REF!</v>
      </c>
      <c r="AK656" s="44" t="e">
        <f>+IF(OR(#REF!="A",#REF!="B",#REF!="C",O656="A",O656="B",O656="C"),_xlfn.CEILING.PRECISE(#REF!*0.5,Z656),"0")</f>
        <v>#REF!</v>
      </c>
      <c r="AL656" t="e">
        <f>+AK656*AG656</f>
        <v>#REF!</v>
      </c>
      <c r="AM656" s="51" t="e">
        <f>+IF(OR(#REF!="A",#REF!="B",#REF!="C",O656="A",O656="B",O656="C"),_xlfn.CEILING.PRECISE(#REF!*0.7,Z656),"0")</f>
        <v>#REF!</v>
      </c>
      <c r="AN656" s="48" t="e">
        <f>+AM656*AG656</f>
        <v>#REF!</v>
      </c>
      <c r="AO656" s="44" t="e">
        <f>+IF(OR(#REF!="A",#REF!="B",#REF!="C",O656="A",O656="B",O656="C"),_xlfn.CEILING.PRECISE(#REF!*1,Z656),"0")</f>
        <v>#REF!</v>
      </c>
      <c r="AP656" s="48" t="e">
        <f>+AO656*$AG656</f>
        <v>#REF!</v>
      </c>
      <c r="AQ656" s="48" t="e">
        <f>+IF(OR(#REF!="A",#REF!="B",#REF!="C",O656="A",O656="B",O656="C"),_xlfn.CEILING.PRECISE(#REF!*1.33,Z656),"0")</f>
        <v>#REF!</v>
      </c>
      <c r="AR656" s="48" t="e">
        <f>+AQ656*$AG656</f>
        <v>#REF!</v>
      </c>
      <c r="AS656" s="48" t="e">
        <f>+#REF!*AG656</f>
        <v>#REF!</v>
      </c>
      <c r="AU656" s="52" t="e">
        <f>+AT656*#REF!</f>
        <v>#REF!</v>
      </c>
      <c r="AV656" s="52">
        <f>+AT656*M656</f>
        <v>0</v>
      </c>
      <c r="AW656" t="b">
        <f>+P656&gt;=T656</f>
        <v>1</v>
      </c>
      <c r="AZ656" s="49">
        <f>VLOOKUP(B656,'[4]OrdenCompra (51)'!$A$2:$K$78,11,FALSE)</f>
        <v>12</v>
      </c>
    </row>
    <row r="657" spans="1:52" ht="12.75" customHeight="1" x14ac:dyDescent="0.2">
      <c r="B657" s="79">
        <v>5211</v>
      </c>
      <c r="C657" s="1">
        <f>VLOOKUP(B657,[1]Análisis!$B$3:$C$2141,2,FALSE)</f>
        <v>92201</v>
      </c>
      <c r="D657" s="32" t="s">
        <v>253</v>
      </c>
      <c r="E657" s="47" t="str">
        <f>VLOOKUP(B657,[1]Análisis!$B$3:$F$2141,5,FALSE)</f>
        <v>KC</v>
      </c>
      <c r="F657" s="3">
        <v>393</v>
      </c>
      <c r="G657" s="3">
        <v>88</v>
      </c>
      <c r="H657" s="3">
        <v>231</v>
      </c>
      <c r="I657" s="3">
        <v>740</v>
      </c>
      <c r="J657" s="3">
        <f>VLOOKUP(B657,'Vta + Mov 80'!$A$3:$B$703,2,FALSE)</f>
        <v>262</v>
      </c>
      <c r="K657" s="3">
        <v>411</v>
      </c>
      <c r="L657" s="3">
        <f>VLOOKUP(B657,'Vta + Mov 80'!$A$3:$D$703,4,FALSE)</f>
        <v>44</v>
      </c>
      <c r="M657" s="7">
        <f>+AVERAGE(F657:K657)</f>
        <v>354.16666666666669</v>
      </c>
      <c r="N657" s="62">
        <f>+COUNTIF(F657:K657,"&gt;0")</f>
        <v>6</v>
      </c>
      <c r="O657" s="62" t="str">
        <f>+IF(N657&gt;=6,"A",IF(N657&gt;=5,"B",IF(N657&gt;=4,"C","F")))</f>
        <v>A</v>
      </c>
      <c r="P657" s="7">
        <v>501</v>
      </c>
      <c r="Q657" s="2">
        <v>0</v>
      </c>
      <c r="R657" s="2">
        <v>88</v>
      </c>
      <c r="S657" s="2">
        <v>88</v>
      </c>
      <c r="T657" s="2">
        <f>+IF(S657&gt;R657,S657,R657)</f>
        <v>88</v>
      </c>
      <c r="U657" s="2" t="e">
        <f>+((P657-T657)/#REF!)*30</f>
        <v>#REF!</v>
      </c>
      <c r="V657" s="2" t="e">
        <f>+((P657-T657+Q657)/#REF!)*30</f>
        <v>#REF!</v>
      </c>
      <c r="W657" s="2">
        <v>0</v>
      </c>
      <c r="X657" s="9"/>
      <c r="Y657" s="11">
        <f>+((P657-T657+Q657+X657)/M657)*30</f>
        <v>34.983529411764707</v>
      </c>
      <c r="Z657" s="5">
        <v>1</v>
      </c>
      <c r="AA657" s="46"/>
      <c r="AB657" s="74">
        <f>VLOOKUP(B657,[2]Hoja1!$A$2:$C$9041,3,FALSE)</f>
        <v>220.08</v>
      </c>
      <c r="AC657" s="76">
        <f>VLOOKUP(B657,'[3]listado de producto'!$A$7:$F$7046,6,FALSE)</f>
        <v>8</v>
      </c>
      <c r="AG657" s="58">
        <v>2664</v>
      </c>
      <c r="AH657" s="48">
        <f>+P657*AG657</f>
        <v>1334664</v>
      </c>
      <c r="AI657" s="48" t="e">
        <f>+AG657*#REF!</f>
        <v>#REF!</v>
      </c>
      <c r="AK657" s="44" t="e">
        <f>+IF(OR(#REF!="A",#REF!="B",#REF!="C",O657="A",O657="B",O657="C"),_xlfn.CEILING.PRECISE(#REF!*0.5,Z657),"0")</f>
        <v>#REF!</v>
      </c>
      <c r="AL657" t="e">
        <f>+AK657*AG657</f>
        <v>#REF!</v>
      </c>
      <c r="AM657" s="51" t="e">
        <f>+IF(OR(#REF!="A",#REF!="B",#REF!="C",O657="A",O657="B",O657="C"),_xlfn.CEILING.PRECISE(#REF!*0.7,Z657),"0")</f>
        <v>#REF!</v>
      </c>
      <c r="AN657" s="48" t="e">
        <f>+AM657*AG657</f>
        <v>#REF!</v>
      </c>
      <c r="AO657" s="44" t="e">
        <f>+IF(OR(#REF!="A",#REF!="B",#REF!="C",O657="A",O657="B",O657="C"),_xlfn.CEILING.PRECISE(#REF!*1,Z657),"0")</f>
        <v>#REF!</v>
      </c>
      <c r="AP657" s="48" t="e">
        <f>+AO657*$AG657</f>
        <v>#REF!</v>
      </c>
      <c r="AQ657" s="48" t="e">
        <f>+IF(OR(#REF!="A",#REF!="B",#REF!="C",O657="A",O657="B",O657="C"),_xlfn.CEILING.PRECISE(#REF!*1.33,Z657),"0")</f>
        <v>#REF!</v>
      </c>
      <c r="AR657" s="48" t="e">
        <f>+AQ657*$AG657</f>
        <v>#REF!</v>
      </c>
      <c r="AS657" s="48" t="e">
        <f>+#REF!*AG657</f>
        <v>#REF!</v>
      </c>
      <c r="AU657" s="52"/>
      <c r="AV657" s="52"/>
      <c r="AW657" t="b">
        <f>+P657&gt;=T657</f>
        <v>1</v>
      </c>
    </row>
    <row r="658" spans="1:52" ht="12.75" customHeight="1" x14ac:dyDescent="0.2">
      <c r="B658" s="79">
        <v>1401</v>
      </c>
      <c r="C658" s="1"/>
      <c r="D658" s="32" t="s">
        <v>578</v>
      </c>
      <c r="E658" s="47" t="str">
        <f>VLOOKUP(B658,[1]Análisis!$B$3:$F$2141,5,FALSE)</f>
        <v>Key</v>
      </c>
      <c r="F658" s="3">
        <v>8</v>
      </c>
      <c r="G658" s="3">
        <v>2</v>
      </c>
      <c r="H658" s="3">
        <v>17</v>
      </c>
      <c r="I658" s="3">
        <v>80</v>
      </c>
      <c r="J658" s="3">
        <f>VLOOKUP(B658,'Vta + Mov 80'!$A$3:$B$703,2,FALSE)</f>
        <v>59</v>
      </c>
      <c r="K658" s="3">
        <v>13</v>
      </c>
      <c r="L658" s="3">
        <f>VLOOKUP(B658,'Vta + Mov 80'!$A$3:$D$703,4,FALSE)</f>
        <v>-5</v>
      </c>
      <c r="M658" s="7">
        <f>+AVERAGE(F658:K658)</f>
        <v>29.833333333333332</v>
      </c>
      <c r="N658" s="62">
        <f>+COUNTIF(F658:K658,"&gt;0")</f>
        <v>6</v>
      </c>
      <c r="O658" s="62" t="str">
        <f>+IF(N658&gt;=6,"A",IF(N658&gt;=5,"B",IF(N658&gt;=4,"C","F")))</f>
        <v>A</v>
      </c>
      <c r="P658" s="7">
        <v>27</v>
      </c>
      <c r="Q658" s="2">
        <v>20</v>
      </c>
      <c r="R658" s="2">
        <v>0</v>
      </c>
      <c r="S658" s="2">
        <v>0</v>
      </c>
      <c r="T658" s="2">
        <f>+IF(S658&gt;R658,S658,R658)</f>
        <v>0</v>
      </c>
      <c r="U658" s="2" t="e">
        <f>+((P658-T658)/#REF!)*30</f>
        <v>#REF!</v>
      </c>
      <c r="V658" s="2" t="e">
        <f>+((P658-T658+Q658)/#REF!)*30</f>
        <v>#REF!</v>
      </c>
      <c r="W658" s="2">
        <v>0</v>
      </c>
      <c r="X658" s="9"/>
      <c r="Y658" s="11">
        <f>+((P658-T658+Q658+X658)/M658)*30</f>
        <v>47.262569832402235</v>
      </c>
      <c r="Z658" s="5">
        <v>20</v>
      </c>
      <c r="AA658" s="46"/>
      <c r="AB658" s="74">
        <f>VLOOKUP(B658,[2]Hoja1!$A$2:$C$9041,3,FALSE)</f>
        <v>92.82</v>
      </c>
      <c r="AC658" s="76">
        <f>VLOOKUP(B658,'[3]listado de producto'!$A$7:$F$7046,6,FALSE)</f>
        <v>8</v>
      </c>
      <c r="AG658" s="58">
        <v>118.26</v>
      </c>
      <c r="AH658" s="48">
        <f>+P658*AG658</f>
        <v>3193.02</v>
      </c>
      <c r="AI658" s="48" t="e">
        <f>+AG658*#REF!</f>
        <v>#REF!</v>
      </c>
      <c r="AK658" s="44" t="e">
        <f>+IF(OR(#REF!="A",#REF!="B",#REF!="C",O658="A",O658="B",O658="C"),_xlfn.CEILING.PRECISE(#REF!*0.5,Z658),"0")</f>
        <v>#REF!</v>
      </c>
      <c r="AL658" t="e">
        <f>+AK658*AG658</f>
        <v>#REF!</v>
      </c>
      <c r="AM658" s="51" t="e">
        <f>+IF(OR(#REF!="A",#REF!="B",#REF!="C",O658="A",O658="B",O658="C"),_xlfn.CEILING.PRECISE(#REF!*0.7,Z658),"0")</f>
        <v>#REF!</v>
      </c>
      <c r="AN658" s="48" t="e">
        <f>+AM658*AG658</f>
        <v>#REF!</v>
      </c>
      <c r="AO658" s="44" t="e">
        <f>+IF(OR(#REF!="A",#REF!="B",#REF!="C",O658="A",O658="B",O658="C"),_xlfn.CEILING.PRECISE(#REF!*1,Z658),"0")</f>
        <v>#REF!</v>
      </c>
      <c r="AP658" s="48" t="e">
        <f>+AO658*$AG658</f>
        <v>#REF!</v>
      </c>
      <c r="AQ658" s="48" t="e">
        <f>+IF(OR(#REF!="A",#REF!="B",#REF!="C",O658="A",O658="B",O658="C"),_xlfn.CEILING.PRECISE(#REF!*1.33,Z658),"0")</f>
        <v>#REF!</v>
      </c>
      <c r="AR658" s="48" t="e">
        <f>+AQ658*$AG658</f>
        <v>#REF!</v>
      </c>
      <c r="AS658" s="48" t="e">
        <f>+#REF!*AG658</f>
        <v>#REF!</v>
      </c>
      <c r="AU658" s="52" t="e">
        <f>+AT658*#REF!</f>
        <v>#REF!</v>
      </c>
      <c r="AV658" s="52">
        <f>+AT658*M658</f>
        <v>0</v>
      </c>
      <c r="AW658" t="b">
        <f>+P658&gt;=T658</f>
        <v>1</v>
      </c>
      <c r="AZ658" s="49"/>
    </row>
    <row r="659" spans="1:52" ht="12.75" customHeight="1" x14ac:dyDescent="0.2">
      <c r="A659" s="53" t="s">
        <v>672</v>
      </c>
      <c r="B659" s="79">
        <v>2895</v>
      </c>
      <c r="C659" s="1"/>
      <c r="D659" s="32" t="s">
        <v>188</v>
      </c>
      <c r="E659" s="47" t="str">
        <f>VLOOKUP(B659,[1]Análisis!$B$3:$F$2141,5,FALSE)</f>
        <v>Key</v>
      </c>
      <c r="F659" s="3">
        <v>28</v>
      </c>
      <c r="G659" s="3">
        <v>1</v>
      </c>
      <c r="H659" s="3">
        <v>42</v>
      </c>
      <c r="I659" s="3">
        <v>11</v>
      </c>
      <c r="J659" s="3">
        <f>VLOOKUP(B659,'Vta + Mov 80'!$A$3:$B$703,2,FALSE)</f>
        <v>13</v>
      </c>
      <c r="K659" s="3">
        <v>46</v>
      </c>
      <c r="L659" s="3">
        <f>VLOOKUP(B659,'Vta + Mov 80'!$A$3:$D$703,4,FALSE)</f>
        <v>6</v>
      </c>
      <c r="M659" s="7">
        <f>+AVERAGE(F659:K659)</f>
        <v>23.5</v>
      </c>
      <c r="N659" s="62">
        <f>+COUNTIF(F659:K659,"&gt;0")</f>
        <v>6</v>
      </c>
      <c r="O659" s="62" t="str">
        <f>+IF(N659&gt;=6,"A",IF(N659&gt;=5,"B",IF(N659&gt;=4,"C","F")))</f>
        <v>A</v>
      </c>
      <c r="P659" s="7">
        <v>26</v>
      </c>
      <c r="Q659" s="2">
        <v>12</v>
      </c>
      <c r="R659" s="2">
        <v>0</v>
      </c>
      <c r="S659" s="2">
        <v>0</v>
      </c>
      <c r="T659" s="2">
        <f>+IF(S659&gt;R659,S659,R659)</f>
        <v>0</v>
      </c>
      <c r="U659" s="2" t="e">
        <f>+((P659-T659)/#REF!)*30</f>
        <v>#REF!</v>
      </c>
      <c r="V659" s="2" t="e">
        <f>+((P659-T659+Q659)/#REF!)*30</f>
        <v>#REF!</v>
      </c>
      <c r="W659" s="2">
        <v>0</v>
      </c>
      <c r="X659" s="9"/>
      <c r="Y659" s="11">
        <f>+((P659-T659+Q659+X659)/M659)*30</f>
        <v>48.51063829787234</v>
      </c>
      <c r="Z659" s="5">
        <v>12</v>
      </c>
      <c r="AA659" s="46"/>
      <c r="AB659" s="74">
        <f>VLOOKUP(B659,[2]Hoja1!$A$2:$C$9041,3,FALSE)</f>
        <v>39.380000000000003</v>
      </c>
      <c r="AC659" s="76">
        <f>VLOOKUP(B659,'[3]listado de producto'!$A$7:$F$7046,6,FALSE)</f>
        <v>8</v>
      </c>
      <c r="AG659" s="58">
        <v>14.25</v>
      </c>
      <c r="AH659" s="48">
        <f>+P659*AG659</f>
        <v>370.5</v>
      </c>
      <c r="AI659" s="48" t="e">
        <f>+AG659*#REF!</f>
        <v>#REF!</v>
      </c>
      <c r="AK659" s="44" t="e">
        <f>+IF(OR(#REF!="A",#REF!="B",#REF!="C",O659="A",O659="B",O659="C"),_xlfn.CEILING.PRECISE(#REF!*0.5,Z659),"0")</f>
        <v>#REF!</v>
      </c>
      <c r="AL659" t="e">
        <f>+AK659*AG659</f>
        <v>#REF!</v>
      </c>
      <c r="AM659" s="51" t="e">
        <f>+IF(OR(#REF!="A",#REF!="B",#REF!="C",O659="A",O659="B",O659="C"),_xlfn.CEILING.PRECISE(#REF!*0.7,Z659),"0")</f>
        <v>#REF!</v>
      </c>
      <c r="AN659" s="48" t="e">
        <f>+AM659*AG659</f>
        <v>#REF!</v>
      </c>
      <c r="AO659" s="44" t="e">
        <f>+IF(OR(#REF!="A",#REF!="B",#REF!="C",O659="A",O659="B",O659="C"),_xlfn.CEILING.PRECISE(#REF!*1,Z659),"0")</f>
        <v>#REF!</v>
      </c>
      <c r="AP659" s="48" t="e">
        <f>+AO659*$AG659</f>
        <v>#REF!</v>
      </c>
      <c r="AQ659" s="48" t="e">
        <f>+IF(OR(#REF!="A",#REF!="B",#REF!="C",O659="A",O659="B",O659="C"),_xlfn.CEILING.PRECISE(#REF!*1.33,Z659),"0")</f>
        <v>#REF!</v>
      </c>
      <c r="AR659" s="48" t="e">
        <f>+AQ659*$AG659</f>
        <v>#REF!</v>
      </c>
      <c r="AS659" s="48" t="e">
        <f>+#REF!*AG659</f>
        <v>#REF!</v>
      </c>
      <c r="AU659" s="52" t="e">
        <f>+AT659*#REF!</f>
        <v>#REF!</v>
      </c>
      <c r="AV659" s="52">
        <f>+AT659*M659</f>
        <v>0</v>
      </c>
      <c r="AW659" t="b">
        <f>+P659&gt;=T659</f>
        <v>1</v>
      </c>
      <c r="AZ659" s="49">
        <f>VLOOKUP(B659,'[4]OrdenCompra (51)'!$A$2:$K$78,11,FALSE)</f>
        <v>12</v>
      </c>
    </row>
    <row r="660" spans="1:52" ht="12.75" customHeight="1" x14ac:dyDescent="0.2">
      <c r="A660" s="53" t="s">
        <v>670</v>
      </c>
      <c r="B660" s="79">
        <v>1421</v>
      </c>
      <c r="C660" s="1"/>
      <c r="D660" s="32" t="s">
        <v>737</v>
      </c>
      <c r="E660" s="47" t="str">
        <f>VLOOKUP(B660,[1]Análisis!$B$3:$F$2141,5,FALSE)</f>
        <v>Key</v>
      </c>
      <c r="F660" s="3">
        <v>451</v>
      </c>
      <c r="G660" s="3">
        <v>250</v>
      </c>
      <c r="H660" s="3">
        <v>0</v>
      </c>
      <c r="I660" s="3">
        <v>117</v>
      </c>
      <c r="J660" s="3">
        <f>VLOOKUP(B660,'Vta + Mov 80'!$A$3:$B$703,2,FALSE)</f>
        <v>300</v>
      </c>
      <c r="K660" s="3">
        <v>300</v>
      </c>
      <c r="L660" s="3">
        <f>VLOOKUP(B660,'Vta + Mov 80'!$A$3:$D$703,4,FALSE)</f>
        <v>43</v>
      </c>
      <c r="M660" s="7">
        <f>+AVERAGE(F660:K660)</f>
        <v>236.33333333333334</v>
      </c>
      <c r="N660" s="62">
        <f>+COUNTIF(F660:K660,"&gt;0")</f>
        <v>5</v>
      </c>
      <c r="O660" s="62" t="str">
        <f>+IF(N660&gt;=6,"A",IF(N660&gt;=5,"B",IF(N660&gt;=4,"C","F")))</f>
        <v>B</v>
      </c>
      <c r="P660" s="7">
        <v>717</v>
      </c>
      <c r="Q660" s="2">
        <v>0</v>
      </c>
      <c r="R660" s="2">
        <v>250</v>
      </c>
      <c r="S660" s="2">
        <v>250</v>
      </c>
      <c r="T660" s="2">
        <f>+IF(S660&gt;R660,S660,R660)</f>
        <v>250</v>
      </c>
      <c r="U660" s="2" t="e">
        <f>+((P660-T660)/#REF!)*30</f>
        <v>#REF!</v>
      </c>
      <c r="V660" s="2" t="e">
        <f>+((P660-T660+Q660)/#REF!)*30</f>
        <v>#REF!</v>
      </c>
      <c r="W660" s="2">
        <v>0</v>
      </c>
      <c r="X660" s="9"/>
      <c r="Y660" s="11">
        <f>+((P660-T660+Q660+X660)/M660)*30</f>
        <v>59.280677009873052</v>
      </c>
      <c r="Z660" s="5" t="e">
        <v>#N/A</v>
      </c>
      <c r="AA660" s="46"/>
      <c r="AB660" s="74">
        <f>VLOOKUP(B660,[2]Hoja1!$A$2:$C$9041,3,FALSE)</f>
        <v>41.51</v>
      </c>
      <c r="AC660" s="76" t="e">
        <f>VLOOKUP(B660,'[3]listado de producto'!$A$7:$F$7046,6,FALSE)</f>
        <v>#N/A</v>
      </c>
      <c r="AG660" s="58">
        <v>185.03</v>
      </c>
      <c r="AH660" s="48">
        <f>+P660*AG660</f>
        <v>132666.51</v>
      </c>
      <c r="AI660" s="48" t="e">
        <f>+AG660*#REF!</f>
        <v>#REF!</v>
      </c>
      <c r="AK660" s="44" t="e">
        <f>+IF(OR(#REF!="A",#REF!="B",#REF!="C",O660="A",O660="B",O660="C"),_xlfn.CEILING.PRECISE(#REF!*0.5,Z660),"0")</f>
        <v>#REF!</v>
      </c>
      <c r="AL660" t="e">
        <f>+AK660*AG660</f>
        <v>#REF!</v>
      </c>
      <c r="AM660" s="51" t="e">
        <f>+IF(OR(#REF!="A",#REF!="B",#REF!="C",O660="A",O660="B",O660="C"),_xlfn.CEILING.PRECISE(#REF!*0.7,Z660),"0")</f>
        <v>#REF!</v>
      </c>
      <c r="AN660" s="48" t="e">
        <f>+AM660*AG660</f>
        <v>#REF!</v>
      </c>
      <c r="AO660" s="44" t="e">
        <f>+IF(OR(#REF!="A",#REF!="B",#REF!="C",O660="A",O660="B",O660="C"),_xlfn.CEILING.PRECISE(#REF!*1,Z660),"0")</f>
        <v>#REF!</v>
      </c>
      <c r="AP660" s="48" t="e">
        <f>+AO660*$AG660</f>
        <v>#REF!</v>
      </c>
      <c r="AQ660" s="48" t="e">
        <f>+IF(OR(#REF!="A",#REF!="B",#REF!="C",O660="A",O660="B",O660="C"),_xlfn.CEILING.PRECISE(#REF!*1.33,Z660),"0")</f>
        <v>#REF!</v>
      </c>
      <c r="AR660" s="48" t="e">
        <f>+AQ660*$AG660</f>
        <v>#REF!</v>
      </c>
      <c r="AS660" s="48" t="e">
        <f>+#REF!*AG660</f>
        <v>#REF!</v>
      </c>
      <c r="AT660" s="58">
        <v>1.1000000000000001</v>
      </c>
      <c r="AU660" s="52" t="e">
        <f>+AT660*#REF!</f>
        <v>#REF!</v>
      </c>
      <c r="AV660" s="52">
        <f>+AT660*M660</f>
        <v>259.9666666666667</v>
      </c>
      <c r="AW660" t="b">
        <f>+P660&gt;=T660</f>
        <v>1</v>
      </c>
      <c r="AX660" s="78">
        <f>X660*AB660</f>
        <v>0</v>
      </c>
    </row>
    <row r="661" spans="1:52" ht="12.75" customHeight="1" x14ac:dyDescent="0.2">
      <c r="A661" s="53" t="s">
        <v>672</v>
      </c>
      <c r="B661" s="79">
        <v>1733</v>
      </c>
      <c r="C661" s="1"/>
      <c r="D661" s="32" t="s">
        <v>113</v>
      </c>
      <c r="E661" s="47" t="str">
        <f>VLOOKUP(B661,[1]Análisis!$B$3:$F$2141,5,FALSE)</f>
        <v>Key</v>
      </c>
      <c r="F661" s="3">
        <v>40</v>
      </c>
      <c r="G661" s="3">
        <v>72</v>
      </c>
      <c r="H661" s="3">
        <v>55</v>
      </c>
      <c r="I661" s="3">
        <v>36</v>
      </c>
      <c r="J661" s="3">
        <f>VLOOKUP(B661,'Vta + Mov 80'!$A$3:$B$703,2,FALSE)</f>
        <v>92</v>
      </c>
      <c r="K661" s="3">
        <v>47</v>
      </c>
      <c r="L661" s="3">
        <f>VLOOKUP(B661,'Vta + Mov 80'!$A$3:$D$703,4,FALSE)</f>
        <v>33</v>
      </c>
      <c r="M661" s="7">
        <f>+AVERAGE(F661:K661)</f>
        <v>57</v>
      </c>
      <c r="N661" s="62">
        <f>+COUNTIF(F661:K661,"&gt;0")</f>
        <v>6</v>
      </c>
      <c r="O661" s="62" t="str">
        <f>+IF(N661&gt;=6,"A",IF(N661&gt;=5,"B",IF(N661&gt;=4,"C","F")))</f>
        <v>A</v>
      </c>
      <c r="P661" s="7">
        <v>77</v>
      </c>
      <c r="Q661" s="2">
        <v>96</v>
      </c>
      <c r="R661" s="2">
        <v>75</v>
      </c>
      <c r="S661" s="2">
        <v>75</v>
      </c>
      <c r="T661" s="2">
        <f>+IF(S661&gt;R661,S661,R661)</f>
        <v>75</v>
      </c>
      <c r="U661" s="2" t="e">
        <f>+((P661-T661)/#REF!)*30</f>
        <v>#REF!</v>
      </c>
      <c r="V661" s="2" t="e">
        <f>+((P661-T661+Q661)/#REF!)*30</f>
        <v>#REF!</v>
      </c>
      <c r="W661" s="2">
        <v>0</v>
      </c>
      <c r="X661" s="9"/>
      <c r="Y661" s="11">
        <f>+((P661-T661+Q661+X661)/M661)*30</f>
        <v>51.578947368421055</v>
      </c>
      <c r="Z661" s="5">
        <v>6</v>
      </c>
      <c r="AA661" s="46"/>
      <c r="AB661" s="74">
        <f>VLOOKUP(B661,[2]Hoja1!$A$2:$C$9041,3,FALSE)</f>
        <v>201.71</v>
      </c>
      <c r="AC661" s="76">
        <f>VLOOKUP(B661,'[3]listado de producto'!$A$7:$F$7046,6,FALSE)</f>
        <v>8</v>
      </c>
      <c r="AG661" s="58">
        <v>40.15</v>
      </c>
      <c r="AH661" s="48">
        <f>+P661*AG661</f>
        <v>3091.5499999999997</v>
      </c>
      <c r="AI661" s="48" t="e">
        <f>+AG661*#REF!</f>
        <v>#REF!</v>
      </c>
      <c r="AK661" s="44" t="e">
        <f>+IF(OR(#REF!="A",#REF!="B",#REF!="C",O661="A",O661="B",O661="C"),_xlfn.CEILING.PRECISE(#REF!*0.5,Z661),"0")</f>
        <v>#REF!</v>
      </c>
      <c r="AL661" t="e">
        <f>+AK661*AG661</f>
        <v>#REF!</v>
      </c>
      <c r="AM661" s="51" t="e">
        <f>+IF(OR(#REF!="A",#REF!="B",#REF!="C",O661="A",O661="B",O661="C"),_xlfn.CEILING.PRECISE(#REF!*0.7,Z661),"0")</f>
        <v>#REF!</v>
      </c>
      <c r="AN661" s="48" t="e">
        <f>+AM661*AG661</f>
        <v>#REF!</v>
      </c>
      <c r="AO661" s="44" t="e">
        <f>+IF(OR(#REF!="A",#REF!="B",#REF!="C",O661="A",O661="B",O661="C"),_xlfn.CEILING.PRECISE(#REF!*1,Z661),"0")</f>
        <v>#REF!</v>
      </c>
      <c r="AP661" s="48" t="e">
        <f>+AO661*$AG661</f>
        <v>#REF!</v>
      </c>
      <c r="AQ661" s="48" t="e">
        <f>+IF(OR(#REF!="A",#REF!="B",#REF!="C",O661="A",O661="B",O661="C"),_xlfn.CEILING.PRECISE(#REF!*1.33,Z661),"0")</f>
        <v>#REF!</v>
      </c>
      <c r="AR661" s="48" t="e">
        <f>+AQ661*$AG661</f>
        <v>#REF!</v>
      </c>
      <c r="AS661" s="48" t="e">
        <f>+#REF!*AG661</f>
        <v>#REF!</v>
      </c>
      <c r="AU661" s="52" t="e">
        <f>+AT661*#REF!</f>
        <v>#REF!</v>
      </c>
      <c r="AV661" s="52">
        <f>+AT661*M661</f>
        <v>0</v>
      </c>
      <c r="AW661" t="b">
        <f>+P661&gt;=T661</f>
        <v>1</v>
      </c>
      <c r="AZ661" s="49">
        <f>VLOOKUP(B661,'[4]OrdenCompra (51)'!$A$2:$K$78,11,FALSE)</f>
        <v>96</v>
      </c>
    </row>
    <row r="662" spans="1:52" ht="12.75" customHeight="1" x14ac:dyDescent="0.2">
      <c r="B662" s="79">
        <v>5653</v>
      </c>
      <c r="C662" s="1"/>
      <c r="D662" s="32" t="s">
        <v>713</v>
      </c>
      <c r="E662" s="47" t="str">
        <f>VLOOKUP(B662,[1]Análisis!$B$3:$F$2141,5,FALSE)</f>
        <v>Key</v>
      </c>
      <c r="F662" s="3">
        <v>15</v>
      </c>
      <c r="G662" s="3">
        <v>16</v>
      </c>
      <c r="H662" s="3">
        <v>25</v>
      </c>
      <c r="I662" s="3">
        <v>18</v>
      </c>
      <c r="J662" s="3">
        <f>VLOOKUP(B662,'Vta + Mov 80'!$A$3:$B$703,2,FALSE)</f>
        <v>17</v>
      </c>
      <c r="K662" s="3">
        <v>11</v>
      </c>
      <c r="L662" s="3">
        <f>VLOOKUP(B662,'Vta + Mov 80'!$A$3:$D$703,4,FALSE)</f>
        <v>8</v>
      </c>
      <c r="M662" s="7">
        <f>+AVERAGE(F662:K662)</f>
        <v>17</v>
      </c>
      <c r="N662" s="62">
        <f>+COUNTIF(F662:K662,"&gt;0")</f>
        <v>6</v>
      </c>
      <c r="O662" s="62" t="str">
        <f>+IF(N662&gt;=6,"A",IF(N662&gt;=5,"B",IF(N662&gt;=4,"C","F")))</f>
        <v>A</v>
      </c>
      <c r="P662" s="7">
        <v>23</v>
      </c>
      <c r="Q662" s="2">
        <v>8</v>
      </c>
      <c r="R662" s="2">
        <v>0</v>
      </c>
      <c r="S662" s="2">
        <v>0</v>
      </c>
      <c r="T662" s="2">
        <f>+IF(S662&gt;R662,S662,R662)</f>
        <v>0</v>
      </c>
      <c r="U662" s="2" t="e">
        <f>+((P662-T662)/#REF!)*30</f>
        <v>#REF!</v>
      </c>
      <c r="V662" s="2" t="e">
        <f>+((P662-T662+Q662)/#REF!)*30</f>
        <v>#REF!</v>
      </c>
      <c r="W662" s="2">
        <v>0</v>
      </c>
      <c r="X662" s="9"/>
      <c r="Y662" s="11">
        <f>+((P662-T662+Q662+X662)/M662)*30</f>
        <v>54.705882352941174</v>
      </c>
      <c r="Z662" s="5">
        <v>1</v>
      </c>
      <c r="AA662" s="46"/>
      <c r="AB662" s="74">
        <f>VLOOKUP(B662,[2]Hoja1!$A$2:$C$9041,3,FALSE)</f>
        <v>358.75</v>
      </c>
      <c r="AC662" s="76" t="e">
        <f>VLOOKUP(B662,'[3]listado de producto'!$A$7:$F$7046,6,FALSE)</f>
        <v>#N/A</v>
      </c>
      <c r="AG662" s="58">
        <v>108.199996948242</v>
      </c>
      <c r="AH662" s="48">
        <f>+P662*AG662</f>
        <v>2488.5999298095662</v>
      </c>
      <c r="AI662" s="48" t="e">
        <f>+AG662*#REF!</f>
        <v>#REF!</v>
      </c>
      <c r="AK662" s="44" t="e">
        <f>+IF(OR(#REF!="A",#REF!="B",#REF!="C",O662="A",O662="B",O662="C"),_xlfn.CEILING.PRECISE(#REF!*0.5,Z662),"0")</f>
        <v>#REF!</v>
      </c>
      <c r="AL662" t="e">
        <f>+AK662*AG662</f>
        <v>#REF!</v>
      </c>
      <c r="AM662" s="51" t="e">
        <f>+IF(OR(#REF!="A",#REF!="B",#REF!="C",O662="A",O662="B",O662="C"),_xlfn.CEILING.PRECISE(#REF!*0.7,Z662),"0")</f>
        <v>#REF!</v>
      </c>
      <c r="AN662" s="48" t="e">
        <f>+AM662*AG662</f>
        <v>#REF!</v>
      </c>
      <c r="AO662" s="44" t="e">
        <f>+IF(OR(#REF!="A",#REF!="B",#REF!="C",O662="A",O662="B",O662="C"),_xlfn.CEILING.PRECISE(#REF!*1,Z662),"0")</f>
        <v>#REF!</v>
      </c>
      <c r="AP662" s="48" t="e">
        <f>+AO662*$AG662</f>
        <v>#REF!</v>
      </c>
      <c r="AQ662" s="48" t="e">
        <f>+IF(OR(#REF!="A",#REF!="B",#REF!="C",O662="A",O662="B",O662="C"),_xlfn.CEILING.PRECISE(#REF!*1.33,Z662),"0")</f>
        <v>#REF!</v>
      </c>
      <c r="AR662" s="48" t="e">
        <f>+AQ662*$AG662</f>
        <v>#REF!</v>
      </c>
      <c r="AS662" s="48" t="e">
        <f>+#REF!*AG662</f>
        <v>#REF!</v>
      </c>
      <c r="AU662" s="52" t="e">
        <f>+AT662*#REF!</f>
        <v>#REF!</v>
      </c>
      <c r="AV662" s="52">
        <f>+AT662*M662</f>
        <v>0</v>
      </c>
      <c r="AW662" t="b">
        <f>+P662&gt;=T662</f>
        <v>1</v>
      </c>
      <c r="AZ662" s="49" t="e">
        <f>VLOOKUP(B662,'[4]OrdenCompra (51)'!$A$2:$K$78,11,FALSE)</f>
        <v>#N/A</v>
      </c>
    </row>
    <row r="663" spans="1:52" ht="12.75" customHeight="1" x14ac:dyDescent="0.2">
      <c r="B663" s="79">
        <v>3313</v>
      </c>
      <c r="C663" s="1"/>
      <c r="D663" s="32" t="s">
        <v>203</v>
      </c>
      <c r="E663" s="47" t="str">
        <f>VLOOKUP(B663,[1]Análisis!$B$3:$F$2141,5,FALSE)</f>
        <v>Key</v>
      </c>
      <c r="F663" s="3">
        <v>2</v>
      </c>
      <c r="G663" s="3">
        <v>6</v>
      </c>
      <c r="H663" s="3">
        <v>15</v>
      </c>
      <c r="I663" s="3">
        <v>1</v>
      </c>
      <c r="J663" s="3">
        <f>VLOOKUP(B663,'Vta + Mov 80'!$A$3:$B$703,2,FALSE)</f>
        <v>6</v>
      </c>
      <c r="K663" s="3">
        <v>5</v>
      </c>
      <c r="L663" s="3">
        <f>VLOOKUP(B663,'Vta + Mov 80'!$A$3:$D$703,4,FALSE)</f>
        <v>-4</v>
      </c>
      <c r="M663" s="7">
        <f>+AVERAGE(F663:K663)</f>
        <v>5.833333333333333</v>
      </c>
      <c r="N663" s="62">
        <f>+COUNTIF(F663:K663,"&gt;0")</f>
        <v>6</v>
      </c>
      <c r="O663" s="62" t="str">
        <f>+IF(N663&gt;=6,"A",IF(N663&gt;=5,"B",IF(N663&gt;=4,"C","F")))</f>
        <v>A</v>
      </c>
      <c r="P663" s="7">
        <v>11</v>
      </c>
      <c r="Q663" s="2">
        <v>0</v>
      </c>
      <c r="R663" s="2">
        <v>0</v>
      </c>
      <c r="S663" s="2">
        <v>0</v>
      </c>
      <c r="T663" s="2">
        <f>+IF(S663&gt;R663,S663,R663)</f>
        <v>0</v>
      </c>
      <c r="U663" s="2" t="e">
        <f>+((P663-T663)/#REF!)*30</f>
        <v>#REF!</v>
      </c>
      <c r="V663" s="2" t="e">
        <f>+((P663-T663+Q663)/#REF!)*30</f>
        <v>#REF!</v>
      </c>
      <c r="W663" s="2">
        <v>0</v>
      </c>
      <c r="X663" s="9"/>
      <c r="Y663" s="11">
        <f>+((P663-T663+Q663+X663)/M663)*30</f>
        <v>56.571428571428577</v>
      </c>
      <c r="Z663" s="5">
        <v>1</v>
      </c>
      <c r="AA663" s="46"/>
      <c r="AB663" s="74">
        <f>VLOOKUP(B663,[2]Hoja1!$A$2:$C$9041,3,FALSE)</f>
        <v>367.39</v>
      </c>
      <c r="AC663" s="76">
        <f>VLOOKUP(B663,'[3]listado de producto'!$A$7:$F$7046,6,FALSE)</f>
        <v>8</v>
      </c>
      <c r="AG663" s="58">
        <v>27.420000076293899</v>
      </c>
      <c r="AH663" s="48">
        <f>+P663*AG663</f>
        <v>301.62000083923289</v>
      </c>
      <c r="AI663" s="48" t="e">
        <f>+AG663*#REF!</f>
        <v>#REF!</v>
      </c>
      <c r="AK663" s="44" t="e">
        <f>+IF(OR(#REF!="A",#REF!="B",#REF!="C",O663="A",O663="B",O663="C"),_xlfn.CEILING.PRECISE(#REF!*0.5,Z663),"0")</f>
        <v>#REF!</v>
      </c>
      <c r="AL663" t="e">
        <f>+AK663*AG663</f>
        <v>#REF!</v>
      </c>
      <c r="AM663" s="51" t="e">
        <f>+IF(OR(#REF!="A",#REF!="B",#REF!="C",O663="A",O663="B",O663="C"),_xlfn.CEILING.PRECISE(#REF!*0.7,Z663),"0")</f>
        <v>#REF!</v>
      </c>
      <c r="AN663" s="48" t="e">
        <f>+AM663*AG663</f>
        <v>#REF!</v>
      </c>
      <c r="AO663" s="44" t="e">
        <f>+IF(OR(#REF!="A",#REF!="B",#REF!="C",O663="A",O663="B",O663="C"),_xlfn.CEILING.PRECISE(#REF!*1,Z663),"0")</f>
        <v>#REF!</v>
      </c>
      <c r="AP663" s="48" t="e">
        <f>+AO663*$AG663</f>
        <v>#REF!</v>
      </c>
      <c r="AQ663" s="48" t="e">
        <f>+IF(OR(#REF!="A",#REF!="B",#REF!="C",O663="A",O663="B",O663="C"),_xlfn.CEILING.PRECISE(#REF!*1.33,Z663),"0")</f>
        <v>#REF!</v>
      </c>
      <c r="AR663" s="48" t="e">
        <f>+AQ663*$AG663</f>
        <v>#REF!</v>
      </c>
      <c r="AS663" s="48" t="e">
        <f>+#REF!*AG663</f>
        <v>#REF!</v>
      </c>
      <c r="AU663" s="52" t="e">
        <f>+AT663*#REF!</f>
        <v>#REF!</v>
      </c>
      <c r="AV663" s="52">
        <f>+AT663*M663</f>
        <v>0</v>
      </c>
      <c r="AW663" t="b">
        <f>+P663&gt;=T663</f>
        <v>1</v>
      </c>
    </row>
    <row r="664" spans="1:52" ht="12.75" customHeight="1" x14ac:dyDescent="0.2">
      <c r="B664" s="79">
        <v>167</v>
      </c>
      <c r="C664" s="1"/>
      <c r="D664" s="32" t="s">
        <v>19</v>
      </c>
      <c r="E664" s="47" t="str">
        <f>VLOOKUP(B664,[1]Análisis!$B$3:$F$2141,5,FALSE)</f>
        <v>Key</v>
      </c>
      <c r="F664" s="3">
        <v>5</v>
      </c>
      <c r="G664" s="3">
        <v>0</v>
      </c>
      <c r="H664" s="3">
        <v>4</v>
      </c>
      <c r="I664" s="3">
        <v>2</v>
      </c>
      <c r="J664" s="3">
        <f>VLOOKUP(B664,'Vta + Mov 80'!$A$3:$B$703,2,FALSE)</f>
        <v>4</v>
      </c>
      <c r="K664" s="3">
        <v>2</v>
      </c>
      <c r="L664" s="3">
        <f>VLOOKUP(B664,'Vta + Mov 80'!$A$3:$D$703,4,FALSE)</f>
        <v>0</v>
      </c>
      <c r="M664" s="7">
        <f>+AVERAGE(F664:K664)</f>
        <v>2.8333333333333335</v>
      </c>
      <c r="N664" s="62">
        <f>+COUNTIF(F664:K664,"&gt;0")</f>
        <v>5</v>
      </c>
      <c r="O664" s="62" t="str">
        <f>+IF(N664&gt;=6,"A",IF(N664&gt;=5,"B",IF(N664&gt;=4,"C","F")))</f>
        <v>B</v>
      </c>
      <c r="P664" s="7">
        <v>6</v>
      </c>
      <c r="Q664" s="2">
        <v>0</v>
      </c>
      <c r="R664" s="2">
        <v>0</v>
      </c>
      <c r="S664" s="2">
        <v>0</v>
      </c>
      <c r="T664" s="2">
        <f>+IF(S664&gt;R664,S664,R664)</f>
        <v>0</v>
      </c>
      <c r="U664" s="2" t="e">
        <f>+((P664-T664)/#REF!)*30</f>
        <v>#REF!</v>
      </c>
      <c r="V664" s="2" t="e">
        <f>+((P664-T664+Q664)/#REF!)*30</f>
        <v>#REF!</v>
      </c>
      <c r="W664" s="2">
        <v>0</v>
      </c>
      <c r="X664" s="9"/>
      <c r="Y664" s="11">
        <f>+((P664-T664+Q664+X664)/M664)*30</f>
        <v>63.529411764705884</v>
      </c>
      <c r="Z664" s="5">
        <v>12</v>
      </c>
      <c r="AA664" s="46"/>
      <c r="AB664" s="74">
        <f>VLOOKUP(B664,[2]Hoja1!$A$2:$C$9041,3,FALSE)</f>
        <v>15.39</v>
      </c>
      <c r="AC664" s="76">
        <f>VLOOKUP(B664,'[3]listado de producto'!$A$7:$F$7046,6,FALSE)</f>
        <v>8</v>
      </c>
      <c r="AG664" s="58">
        <v>14.3500003814697</v>
      </c>
      <c r="AH664" s="48">
        <f>+P664*AG664</f>
        <v>86.100002288818203</v>
      </c>
      <c r="AI664" s="48" t="e">
        <f>+AG664*#REF!</f>
        <v>#REF!</v>
      </c>
      <c r="AK664" s="44" t="e">
        <f>+IF(OR(#REF!="A",#REF!="B",#REF!="C",O664="A",O664="B",O664="C"),_xlfn.CEILING.PRECISE(#REF!*0.5,Z664),"0")</f>
        <v>#REF!</v>
      </c>
      <c r="AL664" t="e">
        <f>+AK664*AG664</f>
        <v>#REF!</v>
      </c>
      <c r="AM664" s="51" t="e">
        <f>+IF(OR(#REF!="A",#REF!="B",#REF!="C",O664="A",O664="B",O664="C"),_xlfn.CEILING.PRECISE(#REF!*0.7,Z664),"0")</f>
        <v>#REF!</v>
      </c>
      <c r="AN664" s="48" t="e">
        <f>+AM664*AG664</f>
        <v>#REF!</v>
      </c>
      <c r="AO664" s="44" t="e">
        <f>+IF(OR(#REF!="A",#REF!="B",#REF!="C",O664="A",O664="B",O664="C"),_xlfn.CEILING.PRECISE(#REF!*1,Z664),"0")</f>
        <v>#REF!</v>
      </c>
      <c r="AP664" s="48" t="e">
        <f>+AO664*$AG664</f>
        <v>#REF!</v>
      </c>
      <c r="AQ664" s="48" t="e">
        <f>+IF(OR(#REF!="A",#REF!="B",#REF!="C",O664="A",O664="B",O664="C"),_xlfn.CEILING.PRECISE(#REF!*1.33,Z664),"0")</f>
        <v>#REF!</v>
      </c>
      <c r="AR664" s="48" t="e">
        <f>+AQ664*$AG664</f>
        <v>#REF!</v>
      </c>
      <c r="AS664" s="48" t="e">
        <f>+#REF!*AG664</f>
        <v>#REF!</v>
      </c>
      <c r="AU664" s="52" t="e">
        <f>+AT664*#REF!</f>
        <v>#REF!</v>
      </c>
      <c r="AV664" s="52">
        <f>+AT664*M664</f>
        <v>0</v>
      </c>
      <c r="AW664" t="b">
        <f>+P664&gt;=T664</f>
        <v>1</v>
      </c>
    </row>
    <row r="665" spans="1:52" ht="12.75" customHeight="1" x14ac:dyDescent="0.2">
      <c r="B665" s="79">
        <v>8704</v>
      </c>
      <c r="C665" s="1"/>
      <c r="D665" s="32" t="s">
        <v>353</v>
      </c>
      <c r="E665" s="47" t="str">
        <f>VLOOKUP(B665,[1]Análisis!$B$3:$F$2141,5,FALSE)</f>
        <v>Key</v>
      </c>
      <c r="F665" s="3">
        <v>128</v>
      </c>
      <c r="G665" s="3">
        <v>2</v>
      </c>
      <c r="H665" s="3">
        <v>12</v>
      </c>
      <c r="I665" s="3">
        <v>20</v>
      </c>
      <c r="J665" s="3">
        <f>VLOOKUP(B665,'Vta + Mov 80'!$A$3:$B$703,2,FALSE)</f>
        <v>57</v>
      </c>
      <c r="K665" s="3">
        <v>16</v>
      </c>
      <c r="L665" s="3">
        <f>VLOOKUP(B665,'Vta + Mov 80'!$A$3:$D$703,4,FALSE)</f>
        <v>11</v>
      </c>
      <c r="M665" s="7">
        <f>+AVERAGE(F665:K665)</f>
        <v>39.166666666666664</v>
      </c>
      <c r="N665" s="62">
        <f>+COUNTIF(F665:K665,"&gt;0")</f>
        <v>6</v>
      </c>
      <c r="O665" s="62" t="str">
        <f>+IF(N665&gt;=6,"A",IF(N665&gt;=5,"B",IF(N665&gt;=4,"C","F")))</f>
        <v>A</v>
      </c>
      <c r="P665" s="7">
        <v>74</v>
      </c>
      <c r="Q665" s="2">
        <v>0</v>
      </c>
      <c r="R665" s="2">
        <v>0</v>
      </c>
      <c r="S665" s="2">
        <v>0</v>
      </c>
      <c r="T665" s="2">
        <f>+IF(S665&gt;R665,S665,R665)</f>
        <v>0</v>
      </c>
      <c r="U665" s="2" t="e">
        <f>+((P665-T665)/#REF!)*30</f>
        <v>#REF!</v>
      </c>
      <c r="V665" s="2" t="e">
        <f>+((P665-T665+Q665)/#REF!)*30</f>
        <v>#REF!</v>
      </c>
      <c r="W665" s="2">
        <v>0</v>
      </c>
      <c r="X665" s="9"/>
      <c r="Y665" s="11">
        <f>+((P665-T665+Q665+X665)/M665)*30</f>
        <v>56.680851063829792</v>
      </c>
      <c r="Z665" s="5">
        <v>10</v>
      </c>
      <c r="AA665" s="46"/>
      <c r="AB665" s="74">
        <f>VLOOKUP(B665,[2]Hoja1!$A$2:$C$9041,3,FALSE)</f>
        <v>8.34</v>
      </c>
      <c r="AC665" s="76">
        <f>VLOOKUP(B665,'[3]listado de producto'!$A$7:$F$7046,6,FALSE)</f>
        <v>8</v>
      </c>
      <c r="AG665" s="58">
        <v>73.069999999999993</v>
      </c>
      <c r="AH665" s="48">
        <f>+P665*AG665</f>
        <v>5407.1799999999994</v>
      </c>
      <c r="AI665" s="48" t="e">
        <f>+AG665*#REF!</f>
        <v>#REF!</v>
      </c>
      <c r="AK665" s="44" t="e">
        <f>+IF(OR(#REF!="A",#REF!="B",#REF!="C",O665="A",O665="B",O665="C"),_xlfn.CEILING.PRECISE(#REF!*0.5,Z665),"0")</f>
        <v>#REF!</v>
      </c>
      <c r="AL665" t="e">
        <f>+AK665*AG665</f>
        <v>#REF!</v>
      </c>
      <c r="AM665" s="51" t="e">
        <f>+IF(OR(#REF!="A",#REF!="B",#REF!="C",O665="A",O665="B",O665="C"),_xlfn.CEILING.PRECISE(#REF!*0.7,Z665),"0")</f>
        <v>#REF!</v>
      </c>
      <c r="AN665" s="48" t="e">
        <f>+AM665*AG665</f>
        <v>#REF!</v>
      </c>
      <c r="AO665" s="44" t="e">
        <f>+IF(OR(#REF!="A",#REF!="B",#REF!="C",O665="A",O665="B",O665="C"),_xlfn.CEILING.PRECISE(#REF!*1,Z665),"0")</f>
        <v>#REF!</v>
      </c>
      <c r="AP665" s="48" t="e">
        <f>+AO665*$AG665</f>
        <v>#REF!</v>
      </c>
      <c r="AQ665" s="48" t="e">
        <f>+IF(OR(#REF!="A",#REF!="B",#REF!="C",O665="A",O665="B",O665="C"),_xlfn.CEILING.PRECISE(#REF!*1.33,Z665),"0")</f>
        <v>#REF!</v>
      </c>
      <c r="AR665" s="48" t="e">
        <f>+AQ665*$AG665</f>
        <v>#REF!</v>
      </c>
      <c r="AS665" s="48" t="e">
        <f>+#REF!*AG665</f>
        <v>#REF!</v>
      </c>
      <c r="AU665" s="52" t="e">
        <f>+AT665*#REF!</f>
        <v>#REF!</v>
      </c>
      <c r="AV665" s="52">
        <f>+AT665*M665</f>
        <v>0</v>
      </c>
      <c r="AW665" t="b">
        <f>+P665&gt;=T665</f>
        <v>1</v>
      </c>
    </row>
    <row r="666" spans="1:52" ht="12.75" customHeight="1" x14ac:dyDescent="0.2">
      <c r="A666" s="53" t="s">
        <v>678</v>
      </c>
      <c r="B666" s="79">
        <v>2154</v>
      </c>
      <c r="C666" s="1"/>
      <c r="D666" s="32" t="s">
        <v>151</v>
      </c>
      <c r="E666" s="47" t="str">
        <f>VLOOKUP(B666,[1]Análisis!$B$3:$F$2141,5,FALSE)</f>
        <v>Key</v>
      </c>
      <c r="F666" s="3">
        <v>16</v>
      </c>
      <c r="G666" s="3">
        <v>5</v>
      </c>
      <c r="H666" s="3">
        <v>8</v>
      </c>
      <c r="I666" s="3">
        <v>6</v>
      </c>
      <c r="J666" s="3">
        <f>VLOOKUP(B666,'Vta + Mov 80'!$A$3:$B$703,2,FALSE)</f>
        <v>11</v>
      </c>
      <c r="K666" s="3">
        <v>143</v>
      </c>
      <c r="L666" s="3">
        <f>VLOOKUP(B666,'Vta + Mov 80'!$A$3:$D$703,4,FALSE)</f>
        <v>3</v>
      </c>
      <c r="M666" s="7">
        <f>+AVERAGE(F666:K666)</f>
        <v>31.5</v>
      </c>
      <c r="N666" s="62">
        <f>+COUNTIF(F666:K666,"&gt;0")</f>
        <v>6</v>
      </c>
      <c r="O666" s="62" t="str">
        <f>+IF(N666&gt;=6,"A",IF(N666&gt;=5,"B",IF(N666&gt;=4,"C","F")))</f>
        <v>A</v>
      </c>
      <c r="P666" s="7">
        <v>62</v>
      </c>
      <c r="Q666" s="2">
        <v>0</v>
      </c>
      <c r="R666" s="2">
        <v>0</v>
      </c>
      <c r="S666" s="2">
        <v>0</v>
      </c>
      <c r="T666" s="2">
        <f>+IF(S666&gt;R666,S666,R666)</f>
        <v>0</v>
      </c>
      <c r="U666" s="2" t="e">
        <f>+((P666-T666)/#REF!)*30</f>
        <v>#REF!</v>
      </c>
      <c r="V666" s="2" t="e">
        <f>+((P666-T666+Q666)/#REF!)*30</f>
        <v>#REF!</v>
      </c>
      <c r="W666" s="2">
        <v>0</v>
      </c>
      <c r="X666" s="9"/>
      <c r="Y666" s="11">
        <f>+((P666-T666+Q666+X666)/M666)*30</f>
        <v>59.047619047619044</v>
      </c>
      <c r="Z666" s="5">
        <v>12</v>
      </c>
      <c r="AA666" s="85"/>
      <c r="AB666" s="74">
        <f>VLOOKUP(B666,[2]Hoja1!$A$2:$C$9041,3,FALSE)</f>
        <v>18.45</v>
      </c>
      <c r="AC666" s="76">
        <f>VLOOKUP(B666,'[3]listado de producto'!$A$7:$F$7046,6,FALSE)</f>
        <v>8</v>
      </c>
      <c r="AD666" s="5"/>
      <c r="AG666" s="58">
        <v>386.87</v>
      </c>
      <c r="AH666" s="48">
        <f>+P666*AG666</f>
        <v>23985.94</v>
      </c>
      <c r="AI666" s="48" t="e">
        <f>+AG666*#REF!</f>
        <v>#REF!</v>
      </c>
      <c r="AK666" s="44" t="e">
        <f>+IF(OR(#REF!="A",#REF!="B",#REF!="C",O666="A",O666="B",O666="C"),_xlfn.CEILING.PRECISE(#REF!*0.5,Z666),"0")</f>
        <v>#REF!</v>
      </c>
      <c r="AL666" t="e">
        <f>+AK666*AG666</f>
        <v>#REF!</v>
      </c>
      <c r="AM666" s="51" t="e">
        <f>+IF(OR(#REF!="A",#REF!="B",#REF!="C",O666="A",O666="B",O666="C"),_xlfn.CEILING.PRECISE(#REF!*0.7,Z666),"0")</f>
        <v>#REF!</v>
      </c>
      <c r="AN666" s="48" t="e">
        <f>+AM666*AG666</f>
        <v>#REF!</v>
      </c>
      <c r="AO666" s="44" t="e">
        <f>+IF(OR(#REF!="A",#REF!="B",#REF!="C",O666="A",O666="B",O666="C"),_xlfn.CEILING.PRECISE(#REF!*1,Z666),"0")</f>
        <v>#REF!</v>
      </c>
      <c r="AP666" s="48" t="e">
        <f>+AO666*$AG666</f>
        <v>#REF!</v>
      </c>
      <c r="AQ666" s="48" t="e">
        <f>+IF(OR(#REF!="A",#REF!="B",#REF!="C",O666="A",O666="B",O666="C"),_xlfn.CEILING.PRECISE(#REF!*1.33,Z666),"0")</f>
        <v>#REF!</v>
      </c>
      <c r="AR666" s="48" t="e">
        <f>+AQ666*$AG666</f>
        <v>#REF!</v>
      </c>
      <c r="AS666" s="48" t="e">
        <f>+#REF!*AG666</f>
        <v>#REF!</v>
      </c>
      <c r="AT666" s="58">
        <v>15</v>
      </c>
      <c r="AU666" s="52" t="e">
        <f>+AT666*#REF!</f>
        <v>#REF!</v>
      </c>
      <c r="AV666" s="52">
        <f>+AT666*M666</f>
        <v>472.5</v>
      </c>
      <c r="AW666" t="b">
        <f>+P666&gt;=T666</f>
        <v>1</v>
      </c>
    </row>
    <row r="667" spans="1:52" ht="12.75" customHeight="1" x14ac:dyDescent="0.2">
      <c r="B667" s="79">
        <v>2653</v>
      </c>
      <c r="C667" s="1"/>
      <c r="D667" s="32" t="s">
        <v>570</v>
      </c>
      <c r="E667" s="47" t="str">
        <f>VLOOKUP(B667,[1]Análisis!$B$3:$F$2141,5,FALSE)</f>
        <v>Key</v>
      </c>
      <c r="F667" s="3">
        <v>0</v>
      </c>
      <c r="G667" s="3">
        <v>0</v>
      </c>
      <c r="H667" s="3">
        <v>0</v>
      </c>
      <c r="I667" s="3">
        <v>0</v>
      </c>
      <c r="J667" s="3">
        <f>VLOOKUP(B667,'Vta + Mov 80'!$A$3:$B$703,2,FALSE)</f>
        <v>0</v>
      </c>
      <c r="K667" s="3">
        <v>0</v>
      </c>
      <c r="L667" s="3">
        <f>VLOOKUP(B667,'Vta + Mov 80'!$A$3:$D$703,4,FALSE)</f>
        <v>0</v>
      </c>
      <c r="M667" s="7">
        <f>+AVERAGE(F667:K667)</f>
        <v>0</v>
      </c>
      <c r="N667" s="62">
        <f>+COUNTIF(F667:K667,"&gt;0")</f>
        <v>0</v>
      </c>
      <c r="O667" s="62" t="str">
        <f>+IF(N667&gt;=6,"A",IF(N667&gt;=5,"B",IF(N667&gt;=4,"C","F")))</f>
        <v>F</v>
      </c>
      <c r="P667" s="7">
        <v>4</v>
      </c>
      <c r="Q667" s="2">
        <v>0</v>
      </c>
      <c r="R667" s="2">
        <v>0</v>
      </c>
      <c r="S667" s="2">
        <v>0</v>
      </c>
      <c r="T667" s="2">
        <f>+IF(S667&gt;R667,S667,R667)</f>
        <v>0</v>
      </c>
      <c r="U667" s="2" t="e">
        <f>+((P667-T667)/#REF!)*30</f>
        <v>#REF!</v>
      </c>
      <c r="V667" s="2" t="e">
        <f>+((P667-T667+Q667)/#REF!)*30</f>
        <v>#REF!</v>
      </c>
      <c r="W667" s="2">
        <v>0</v>
      </c>
      <c r="X667" s="9"/>
      <c r="Y667" s="11" t="e">
        <f>+((P667-T667+Q667+X667)/M667)*30</f>
        <v>#DIV/0!</v>
      </c>
      <c r="Z667" s="5">
        <v>4</v>
      </c>
      <c r="AA667" s="46"/>
      <c r="AB667" s="74">
        <f>VLOOKUP(B667,[2]Hoja1!$A$2:$C$9041,3,FALSE)</f>
        <v>493.35</v>
      </c>
      <c r="AC667" s="76">
        <f>VLOOKUP(B667,'[3]listado de producto'!$A$7:$F$7046,6,FALSE)</f>
        <v>8</v>
      </c>
      <c r="AG667" s="58">
        <v>242.85</v>
      </c>
      <c r="AH667" s="48">
        <f>+P667*AG667</f>
        <v>971.4</v>
      </c>
      <c r="AI667" s="48" t="e">
        <f>+AG667*#REF!</f>
        <v>#REF!</v>
      </c>
      <c r="AK667" s="44" t="e">
        <f>+IF(OR(#REF!="A",#REF!="B",#REF!="C",O667="A",O667="B",O667="C"),_xlfn.CEILING.PRECISE(#REF!*0.5,Z667),"0")</f>
        <v>#REF!</v>
      </c>
      <c r="AL667" t="e">
        <f>+AK667*AG667</f>
        <v>#REF!</v>
      </c>
      <c r="AM667" s="51" t="e">
        <f>+IF(OR(#REF!="A",#REF!="B",#REF!="C",O667="A",O667="B",O667="C"),_xlfn.CEILING.PRECISE(#REF!*0.7,Z667),"0")</f>
        <v>#REF!</v>
      </c>
      <c r="AN667" s="48" t="e">
        <f>+AM667*AG667</f>
        <v>#REF!</v>
      </c>
      <c r="AO667" s="44" t="e">
        <f>+IF(OR(#REF!="A",#REF!="B",#REF!="C",O667="A",O667="B",O667="C"),_xlfn.CEILING.PRECISE(#REF!*1,Z667),"0")</f>
        <v>#REF!</v>
      </c>
      <c r="AP667" s="48" t="e">
        <f>+AO667*$AG667</f>
        <v>#REF!</v>
      </c>
      <c r="AQ667" s="48" t="e">
        <f>+IF(OR(#REF!="A",#REF!="B",#REF!="C",O667="A",O667="B",O667="C"),_xlfn.CEILING.PRECISE(#REF!*1.33,Z667),"0")</f>
        <v>#REF!</v>
      </c>
      <c r="AR667" s="48" t="e">
        <f>+AQ667*$AG667</f>
        <v>#REF!</v>
      </c>
      <c r="AS667" s="48" t="e">
        <f>+#REF!*AG667</f>
        <v>#REF!</v>
      </c>
      <c r="AT667" s="58">
        <v>22.5</v>
      </c>
      <c r="AU667" s="52" t="e">
        <f>+AT667*#REF!</f>
        <v>#REF!</v>
      </c>
      <c r="AV667" s="52">
        <f>+AT667*M667</f>
        <v>0</v>
      </c>
      <c r="AW667" t="b">
        <f>+P667&gt;=T667</f>
        <v>1</v>
      </c>
    </row>
    <row r="668" spans="1:52" ht="12.75" customHeight="1" x14ac:dyDescent="0.2">
      <c r="A668" s="53" t="s">
        <v>672</v>
      </c>
      <c r="B668" s="79">
        <v>8690</v>
      </c>
      <c r="C668" s="1"/>
      <c r="D668" s="32" t="s">
        <v>349</v>
      </c>
      <c r="E668" s="47" t="str">
        <f>VLOOKUP(B668,[1]Análisis!$B$3:$F$2141,5,FALSE)</f>
        <v>Key</v>
      </c>
      <c r="F668" s="3">
        <v>3</v>
      </c>
      <c r="G668" s="3">
        <v>9</v>
      </c>
      <c r="H668" s="3">
        <v>55</v>
      </c>
      <c r="I668" s="3">
        <v>3</v>
      </c>
      <c r="J668" s="3">
        <f>VLOOKUP(B668,'Vta + Mov 80'!$A$3:$B$703,2,FALSE)</f>
        <v>0</v>
      </c>
      <c r="K668" s="3">
        <v>72</v>
      </c>
      <c r="L668" s="3">
        <f>VLOOKUP(B668,'Vta + Mov 80'!$A$3:$D$703,4,FALSE)</f>
        <v>16</v>
      </c>
      <c r="M668" s="7">
        <f>+AVERAGE(F668:K668)</f>
        <v>23.666666666666668</v>
      </c>
      <c r="N668" s="62">
        <f>+COUNTIF(F668:K668,"&gt;0")</f>
        <v>5</v>
      </c>
      <c r="O668" s="62" t="str">
        <f>+IF(N668&gt;=6,"A",IF(N668&gt;=5,"B",IF(N668&gt;=4,"C","F")))</f>
        <v>B</v>
      </c>
      <c r="P668" s="7">
        <v>56</v>
      </c>
      <c r="Q668" s="2">
        <v>0</v>
      </c>
      <c r="R668" s="2">
        <v>0</v>
      </c>
      <c r="S668" s="2">
        <v>0</v>
      </c>
      <c r="T668" s="2">
        <f>+IF(S668&gt;R668,S668,R668)</f>
        <v>0</v>
      </c>
      <c r="U668" s="2" t="e">
        <f>+((P668-T668)/#REF!)*30</f>
        <v>#REF!</v>
      </c>
      <c r="V668" s="2" t="e">
        <f>+((P668-T668+Q668)/#REF!)*30</f>
        <v>#REF!</v>
      </c>
      <c r="W668" s="2">
        <v>0</v>
      </c>
      <c r="X668" s="9"/>
      <c r="Y668" s="11">
        <f>+((P668-T668+Q668+X668)/M668)*30</f>
        <v>70.985915492957744</v>
      </c>
      <c r="Z668" s="5">
        <v>24</v>
      </c>
      <c r="AA668" s="46"/>
      <c r="AB668" s="74">
        <f>VLOOKUP(B668,[2]Hoja1!$A$2:$C$9041,3,FALSE)</f>
        <v>16.98</v>
      </c>
      <c r="AC668" s="76">
        <f>VLOOKUP(B668,'[3]listado de producto'!$A$7:$F$7046,6,FALSE)</f>
        <v>8</v>
      </c>
      <c r="AG668" s="58">
        <v>358.77</v>
      </c>
      <c r="AH668" s="48">
        <f>+P668*AG668</f>
        <v>20091.12</v>
      </c>
      <c r="AI668" s="48" t="e">
        <f>+AG668*#REF!</f>
        <v>#REF!</v>
      </c>
      <c r="AK668" s="44" t="e">
        <f>+IF(OR(#REF!="A",#REF!="B",#REF!="C",O668="A",O668="B",O668="C"),_xlfn.CEILING.PRECISE(#REF!*0.5,Z668),"0")</f>
        <v>#REF!</v>
      </c>
      <c r="AL668" t="e">
        <f>+AK668*AG668</f>
        <v>#REF!</v>
      </c>
      <c r="AM668" s="51" t="e">
        <f>+IF(OR(#REF!="A",#REF!="B",#REF!="C",O668="A",O668="B",O668="C"),_xlfn.CEILING.PRECISE(#REF!*0.7,Z668),"0")</f>
        <v>#REF!</v>
      </c>
      <c r="AN668" s="48" t="e">
        <f>+AM668*AG668</f>
        <v>#REF!</v>
      </c>
      <c r="AO668" s="44" t="e">
        <f>+IF(OR(#REF!="A",#REF!="B",#REF!="C",O668="A",O668="B",O668="C"),_xlfn.CEILING.PRECISE(#REF!*1,Z668),"0")</f>
        <v>#REF!</v>
      </c>
      <c r="AP668" s="48" t="e">
        <f>+AO668*$AG668</f>
        <v>#REF!</v>
      </c>
      <c r="AQ668" s="48" t="e">
        <f>+IF(OR(#REF!="A",#REF!="B",#REF!="C",O668="A",O668="B",O668="C"),_xlfn.CEILING.PRECISE(#REF!*1.33,Z668),"0")</f>
        <v>#REF!</v>
      </c>
      <c r="AR668" s="48" t="e">
        <f>+AQ668*$AG668</f>
        <v>#REF!</v>
      </c>
      <c r="AS668" s="48" t="e">
        <f>+#REF!*AG668</f>
        <v>#REF!</v>
      </c>
      <c r="AU668" s="52" t="e">
        <f>+AT668*#REF!</f>
        <v>#REF!</v>
      </c>
      <c r="AV668" s="52">
        <f>+AT668*M668</f>
        <v>0</v>
      </c>
      <c r="AW668" t="b">
        <f>+P668&gt;=T668</f>
        <v>1</v>
      </c>
    </row>
    <row r="669" spans="1:52" ht="12.75" customHeight="1" x14ac:dyDescent="0.2">
      <c r="B669" s="79">
        <v>5201</v>
      </c>
      <c r="C669" s="1">
        <f>VLOOKUP(B669,[1]Análisis!$B$3:$C$2141,2,FALSE)</f>
        <v>92221</v>
      </c>
      <c r="D669" s="32" t="s">
        <v>248</v>
      </c>
      <c r="E669" s="47" t="str">
        <f>VLOOKUP(B669,[1]Análisis!$B$3:$F$2141,5,FALSE)</f>
        <v>KC</v>
      </c>
      <c r="F669" s="3">
        <v>332</v>
      </c>
      <c r="G669" s="3">
        <v>351</v>
      </c>
      <c r="H669" s="3">
        <v>552</v>
      </c>
      <c r="I669" s="3">
        <v>311</v>
      </c>
      <c r="J669" s="3">
        <f>VLOOKUP(B669,'Vta + Mov 80'!$A$3:$B$703,2,FALSE)</f>
        <v>391</v>
      </c>
      <c r="K669" s="3">
        <v>352</v>
      </c>
      <c r="L669" s="3">
        <f>VLOOKUP(B669,'Vta + Mov 80'!$A$3:$D$703,4,FALSE)</f>
        <v>213</v>
      </c>
      <c r="M669" s="7">
        <f>+AVERAGE(F669:K669)</f>
        <v>381.5</v>
      </c>
      <c r="N669" s="62">
        <f>+COUNTIF(F669:K669,"&gt;0")</f>
        <v>6</v>
      </c>
      <c r="O669" s="62" t="str">
        <f>+IF(N669&gt;=6,"A",IF(N669&gt;=5,"B",IF(N669&gt;=4,"C","F")))</f>
        <v>A</v>
      </c>
      <c r="P669" s="7">
        <v>575</v>
      </c>
      <c r="Q669" s="2">
        <v>0</v>
      </c>
      <c r="R669" s="2">
        <v>46</v>
      </c>
      <c r="S669" s="2">
        <v>46</v>
      </c>
      <c r="T669" s="2">
        <f>+IF(S669&gt;R669,S669,R669)</f>
        <v>46</v>
      </c>
      <c r="U669" s="2" t="e">
        <f>+((P669-T669)/#REF!)*30</f>
        <v>#REF!</v>
      </c>
      <c r="V669" s="2" t="e">
        <f>+((P669-T669+Q669)/#REF!)*30</f>
        <v>#REF!</v>
      </c>
      <c r="W669" s="2">
        <v>0</v>
      </c>
      <c r="X669" s="9"/>
      <c r="Y669" s="11">
        <f>+((P669-T669+Q669+X669)/M669)*30</f>
        <v>41.598951507208383</v>
      </c>
      <c r="Z669" s="5">
        <v>1</v>
      </c>
      <c r="AA669" s="46"/>
      <c r="AB669" s="74">
        <f>VLOOKUP(B669,[2]Hoja1!$A$2:$C$9041,3,FALSE)</f>
        <v>236.04</v>
      </c>
      <c r="AC669" s="76">
        <f>VLOOKUP(B669,'[3]listado de producto'!$A$7:$F$7046,6,FALSE)</f>
        <v>8</v>
      </c>
      <c r="AG669" s="58">
        <v>20.180000305175799</v>
      </c>
      <c r="AH669" s="48">
        <f>+P669*AG669</f>
        <v>11603.500175476085</v>
      </c>
      <c r="AI669" s="48" t="e">
        <f>+AG669*#REF!</f>
        <v>#REF!</v>
      </c>
      <c r="AK669" s="44" t="e">
        <f>+IF(OR(#REF!="A",#REF!="B",#REF!="C",O669="A",O669="B",O669="C"),_xlfn.CEILING.PRECISE(#REF!*0.5,Z669),"0")</f>
        <v>#REF!</v>
      </c>
      <c r="AL669" t="e">
        <f>+AK669*AG669</f>
        <v>#REF!</v>
      </c>
      <c r="AM669" s="51" t="e">
        <f>+IF(OR(#REF!="A",#REF!="B",#REF!="C",O669="A",O669="B",O669="C"),_xlfn.CEILING.PRECISE(#REF!*0.7,Z669),"0")</f>
        <v>#REF!</v>
      </c>
      <c r="AN669" s="48" t="e">
        <f>+AM669*AG669</f>
        <v>#REF!</v>
      </c>
      <c r="AO669" s="44" t="e">
        <f>+IF(OR(#REF!="A",#REF!="B",#REF!="C",O669="A",O669="B",O669="C"),_xlfn.CEILING.PRECISE(#REF!*1,Z669),"0")</f>
        <v>#REF!</v>
      </c>
      <c r="AP669" s="48" t="e">
        <f>+AO669*$AG669</f>
        <v>#REF!</v>
      </c>
      <c r="AQ669" s="48" t="e">
        <f>+IF(OR(#REF!="A",#REF!="B",#REF!="C",O669="A",O669="B",O669="C"),_xlfn.CEILING.PRECISE(#REF!*1.33,Z669),"0")</f>
        <v>#REF!</v>
      </c>
      <c r="AR669" s="48" t="e">
        <f>+AQ669*$AG669</f>
        <v>#REF!</v>
      </c>
      <c r="AS669" s="48" t="e">
        <f>+#REF!*AG669</f>
        <v>#REF!</v>
      </c>
      <c r="AU669" s="52"/>
      <c r="AV669" s="52"/>
      <c r="AW669" t="b">
        <f>+P669&gt;=T669</f>
        <v>1</v>
      </c>
    </row>
    <row r="670" spans="1:52" ht="12.75" customHeight="1" x14ac:dyDescent="0.2">
      <c r="B670" s="79">
        <v>9007</v>
      </c>
      <c r="C670" s="1"/>
      <c r="D670" s="32" t="s">
        <v>362</v>
      </c>
      <c r="E670" s="47" t="str">
        <f>VLOOKUP(B670,[1]Análisis!$B$3:$F$2141,5,FALSE)</f>
        <v>Key</v>
      </c>
      <c r="F670" s="3">
        <v>7</v>
      </c>
      <c r="G670" s="3">
        <v>10</v>
      </c>
      <c r="H670" s="3">
        <v>12</v>
      </c>
      <c r="I670" s="3">
        <v>0</v>
      </c>
      <c r="J670" s="3">
        <f>VLOOKUP(B670,'Vta + Mov 80'!$A$3:$B$703,2,FALSE)</f>
        <v>6</v>
      </c>
      <c r="K670" s="3">
        <v>48</v>
      </c>
      <c r="L670" s="3">
        <f>VLOOKUP(B670,'Vta + Mov 80'!$A$3:$D$703,4,FALSE)</f>
        <v>5</v>
      </c>
      <c r="M670" s="7">
        <f>+AVERAGE(F670:K670)</f>
        <v>13.833333333333334</v>
      </c>
      <c r="N670" s="62">
        <f>+COUNTIF(F670:K670,"&gt;0")</f>
        <v>5</v>
      </c>
      <c r="O670" s="62" t="str">
        <f>+IF(N670&gt;=6,"A",IF(N670&gt;=5,"B",IF(N670&gt;=4,"C","F")))</f>
        <v>B</v>
      </c>
      <c r="P670" s="7">
        <v>34</v>
      </c>
      <c r="Q670" s="2">
        <v>7</v>
      </c>
      <c r="R670" s="2">
        <v>8</v>
      </c>
      <c r="S670" s="2">
        <v>8</v>
      </c>
      <c r="T670" s="2">
        <f>+IF(S670&gt;R670,S670,R670)</f>
        <v>8</v>
      </c>
      <c r="U670" s="2" t="e">
        <f>+((P670-T670)/#REF!)*30</f>
        <v>#REF!</v>
      </c>
      <c r="V670" s="2" t="e">
        <f>+((P670-T670+Q670)/#REF!)*30</f>
        <v>#REF!</v>
      </c>
      <c r="W670" s="2">
        <v>0</v>
      </c>
      <c r="X670" s="9"/>
      <c r="Y670" s="11">
        <f>+((P670-T670+Q670+X670)/M670)*30</f>
        <v>71.566265060240966</v>
      </c>
      <c r="Z670" s="5">
        <v>1</v>
      </c>
      <c r="AA670" s="46"/>
      <c r="AB670" s="74">
        <f>VLOOKUP(B670,[2]Hoja1!$A$2:$C$9041,3,FALSE)</f>
        <v>23.88</v>
      </c>
      <c r="AC670" s="76">
        <f>VLOOKUP(B670,'[3]listado de producto'!$A$7:$F$7046,6,FALSE)</f>
        <v>8</v>
      </c>
      <c r="AG670" s="58">
        <v>12.5</v>
      </c>
      <c r="AH670" s="48">
        <f>+P670*AG670</f>
        <v>425</v>
      </c>
      <c r="AI670" s="48" t="e">
        <f>+AG670*#REF!</f>
        <v>#REF!</v>
      </c>
      <c r="AK670" s="44" t="e">
        <f>+IF(OR(#REF!="A",#REF!="B",#REF!="C",O670="A",O670="B",O670="C"),_xlfn.CEILING.PRECISE(#REF!*0.5,Z670),"0")</f>
        <v>#REF!</v>
      </c>
      <c r="AL670" t="e">
        <f>+AK670*AG670</f>
        <v>#REF!</v>
      </c>
      <c r="AM670" s="51" t="e">
        <f>+IF(OR(#REF!="A",#REF!="B",#REF!="C",O670="A",O670="B",O670="C"),_xlfn.CEILING.PRECISE(#REF!*0.7,Z670),"0")</f>
        <v>#REF!</v>
      </c>
      <c r="AN670" s="48" t="e">
        <f>+AM670*AG670</f>
        <v>#REF!</v>
      </c>
      <c r="AO670" s="44" t="e">
        <f>+IF(OR(#REF!="A",#REF!="B",#REF!="C",O670="A",O670="B",O670="C"),_xlfn.CEILING.PRECISE(#REF!*1,Z670),"0")</f>
        <v>#REF!</v>
      </c>
      <c r="AP670" s="48" t="e">
        <f>+AO670*$AG670</f>
        <v>#REF!</v>
      </c>
      <c r="AQ670" s="48" t="e">
        <f>+IF(OR(#REF!="A",#REF!="B",#REF!="C",O670="A",O670="B",O670="C"),_xlfn.CEILING.PRECISE(#REF!*1.33,Z670),"0")</f>
        <v>#REF!</v>
      </c>
      <c r="AR670" s="48" t="e">
        <f>+AQ670*$AG670</f>
        <v>#REF!</v>
      </c>
      <c r="AS670" s="48" t="e">
        <f>+#REF!*AG670</f>
        <v>#REF!</v>
      </c>
      <c r="AU670" s="52" t="e">
        <f>+AT670*#REF!</f>
        <v>#REF!</v>
      </c>
      <c r="AV670" s="52">
        <f>+AT670*M670</f>
        <v>0</v>
      </c>
      <c r="AW670" t="b">
        <f>+P670&gt;=T670</f>
        <v>1</v>
      </c>
    </row>
    <row r="671" spans="1:52" ht="12.75" customHeight="1" x14ac:dyDescent="0.2">
      <c r="A671" s="53" t="s">
        <v>670</v>
      </c>
      <c r="B671" s="79">
        <v>1370</v>
      </c>
      <c r="C671" s="1"/>
      <c r="D671" s="32" t="s">
        <v>82</v>
      </c>
      <c r="E671" s="47" t="str">
        <f>VLOOKUP(B671,[1]Análisis!$B$3:$F$2141,5,FALSE)</f>
        <v>Key</v>
      </c>
      <c r="F671" s="3">
        <v>0</v>
      </c>
      <c r="G671" s="3">
        <v>11</v>
      </c>
      <c r="H671" s="3">
        <v>7</v>
      </c>
      <c r="I671" s="3">
        <v>14</v>
      </c>
      <c r="J671" s="3">
        <f>VLOOKUP(B671,'Vta + Mov 80'!$A$3:$B$703,2,FALSE)</f>
        <v>23</v>
      </c>
      <c r="K671" s="3">
        <v>8</v>
      </c>
      <c r="L671" s="3">
        <f>VLOOKUP(B671,'Vta + Mov 80'!$A$3:$D$703,4,FALSE)</f>
        <v>0</v>
      </c>
      <c r="M671" s="7">
        <f>+AVERAGE(F671:K671)</f>
        <v>10.5</v>
      </c>
      <c r="N671" s="62">
        <f>+COUNTIF(F671:K671,"&gt;0")</f>
        <v>5</v>
      </c>
      <c r="O671" s="62" t="str">
        <f>+IF(N671&gt;=6,"A",IF(N671&gt;=5,"B",IF(N671&gt;=4,"C","F")))</f>
        <v>B</v>
      </c>
      <c r="P671" s="7">
        <v>24</v>
      </c>
      <c r="Q671" s="2">
        <v>2</v>
      </c>
      <c r="R671" s="2">
        <v>0</v>
      </c>
      <c r="S671" s="2">
        <v>0</v>
      </c>
      <c r="T671" s="2">
        <f>+IF(S671&gt;R671,S671,R671)</f>
        <v>0</v>
      </c>
      <c r="U671" s="2" t="e">
        <f>+((P671-T671)/#REF!)*30</f>
        <v>#REF!</v>
      </c>
      <c r="V671" s="2" t="e">
        <f>+((P671-T671+Q671)/#REF!)*30</f>
        <v>#REF!</v>
      </c>
      <c r="W671" s="2">
        <v>0</v>
      </c>
      <c r="X671" s="9"/>
      <c r="Y671" s="11">
        <f>+((P671-T671+Q671+X671)/M671)*30</f>
        <v>74.285714285714292</v>
      </c>
      <c r="Z671" s="5">
        <v>1</v>
      </c>
      <c r="AA671" s="46"/>
      <c r="AB671" s="74">
        <f>VLOOKUP(B671,[2]Hoja1!$A$2:$C$9041,3,FALSE)</f>
        <v>106.6</v>
      </c>
      <c r="AC671" s="76">
        <f>VLOOKUP(B671,'[3]listado de producto'!$A$7:$F$7046,6,FALSE)</f>
        <v>8</v>
      </c>
      <c r="AG671" s="58">
        <v>44.21</v>
      </c>
      <c r="AH671" s="48">
        <f>+P671*AG671</f>
        <v>1061.04</v>
      </c>
      <c r="AI671" s="48" t="e">
        <f>+AG671*#REF!</f>
        <v>#REF!</v>
      </c>
      <c r="AK671" s="44" t="e">
        <f>+IF(OR(#REF!="A",#REF!="B",#REF!="C",O671="A",O671="B",O671="C"),_xlfn.CEILING.PRECISE(#REF!*0.5,Z671),"0")</f>
        <v>#REF!</v>
      </c>
      <c r="AL671" t="e">
        <f>+AK671*AG671</f>
        <v>#REF!</v>
      </c>
      <c r="AM671" s="51" t="e">
        <f>+IF(OR(#REF!="A",#REF!="B",#REF!="C",O671="A",O671="B",O671="C"),_xlfn.CEILING.PRECISE(#REF!*0.7,Z671),"0")</f>
        <v>#REF!</v>
      </c>
      <c r="AN671" s="48" t="e">
        <f>+AM671*AG671</f>
        <v>#REF!</v>
      </c>
      <c r="AO671" s="44" t="e">
        <f>+IF(OR(#REF!="A",#REF!="B",#REF!="C",O671="A",O671="B",O671="C"),_xlfn.CEILING.PRECISE(#REF!*1,Z671),"0")</f>
        <v>#REF!</v>
      </c>
      <c r="AP671" s="48" t="e">
        <f>+AO671*$AG671</f>
        <v>#REF!</v>
      </c>
      <c r="AQ671" s="48" t="e">
        <f>+IF(OR(#REF!="A",#REF!="B",#REF!="C",O671="A",O671="B",O671="C"),_xlfn.CEILING.PRECISE(#REF!*1.33,Z671),"0")</f>
        <v>#REF!</v>
      </c>
      <c r="AR671" s="48" t="e">
        <f>+AQ671*$AG671</f>
        <v>#REF!</v>
      </c>
      <c r="AS671" s="48" t="e">
        <f>+#REF!*AG671</f>
        <v>#REF!</v>
      </c>
      <c r="AU671" s="52" t="e">
        <f>+AT671*#REF!</f>
        <v>#REF!</v>
      </c>
      <c r="AV671" s="52">
        <f>+AT671*M671</f>
        <v>0</v>
      </c>
      <c r="AW671" t="b">
        <f>+P671&gt;=T671</f>
        <v>1</v>
      </c>
      <c r="AZ671" s="49"/>
    </row>
    <row r="672" spans="1:52" ht="12.75" customHeight="1" x14ac:dyDescent="0.2">
      <c r="B672" s="79">
        <v>9004</v>
      </c>
      <c r="C672" s="1"/>
      <c r="D672" s="32" t="s">
        <v>359</v>
      </c>
      <c r="E672" s="47" t="str">
        <f>VLOOKUP(B672,[1]Análisis!$B$3:$F$2141,5,FALSE)</f>
        <v>Key</v>
      </c>
      <c r="F672" s="3">
        <v>6</v>
      </c>
      <c r="G672" s="3">
        <v>17</v>
      </c>
      <c r="H672" s="3">
        <v>11</v>
      </c>
      <c r="I672" s="3">
        <v>6</v>
      </c>
      <c r="J672" s="3">
        <f>VLOOKUP(B672,'Vta + Mov 80'!$A$3:$B$703,2,FALSE)</f>
        <v>3</v>
      </c>
      <c r="K672" s="3">
        <v>0</v>
      </c>
      <c r="L672" s="3">
        <f>VLOOKUP(B672,'Vta + Mov 80'!$A$3:$D$703,4,FALSE)</f>
        <v>0</v>
      </c>
      <c r="M672" s="7">
        <f>+AVERAGE(F672:K672)</f>
        <v>7.166666666666667</v>
      </c>
      <c r="N672" s="62">
        <f>+COUNTIF(F672:K672,"&gt;0")</f>
        <v>5</v>
      </c>
      <c r="O672" s="62" t="str">
        <f>+IF(N672&gt;=6,"A",IF(N672&gt;=5,"B",IF(N672&gt;=4,"C","F")))</f>
        <v>B</v>
      </c>
      <c r="P672" s="7">
        <v>18</v>
      </c>
      <c r="Q672" s="2">
        <v>0</v>
      </c>
      <c r="R672" s="2">
        <v>0</v>
      </c>
      <c r="S672" s="2">
        <v>0</v>
      </c>
      <c r="T672" s="2">
        <f>+IF(S672&gt;R672,S672,R672)</f>
        <v>0</v>
      </c>
      <c r="U672" s="2" t="e">
        <f>+((P672-T672)/#REF!)*30</f>
        <v>#REF!</v>
      </c>
      <c r="V672" s="2" t="e">
        <f>+((P672-T672+Q672)/#REF!)*30</f>
        <v>#REF!</v>
      </c>
      <c r="W672" s="2">
        <v>0</v>
      </c>
      <c r="X672" s="9"/>
      <c r="Y672" s="11">
        <f>+((P672-T672+Q672+X672)/M672)*30</f>
        <v>75.348837209302332</v>
      </c>
      <c r="Z672" s="5">
        <v>10</v>
      </c>
      <c r="AA672" s="46"/>
      <c r="AB672" s="74">
        <f>VLOOKUP(B672,[2]Hoja1!$A$2:$C$9041,3,FALSE)</f>
        <v>28.84</v>
      </c>
      <c r="AC672" s="76">
        <f>VLOOKUP(B672,'[3]listado de producto'!$A$7:$F$7046,6,FALSE)</f>
        <v>8</v>
      </c>
      <c r="AG672" s="58">
        <v>474.76</v>
      </c>
      <c r="AH672" s="48">
        <f>+P672*AG672</f>
        <v>8545.68</v>
      </c>
      <c r="AI672" s="48" t="e">
        <f>+AG672*#REF!</f>
        <v>#REF!</v>
      </c>
      <c r="AK672" s="44" t="e">
        <f>+IF(OR(#REF!="A",#REF!="B",#REF!="C",O672="A",O672="B",O672="C"),_xlfn.CEILING.PRECISE(#REF!*0.5,Z672),"0")</f>
        <v>#REF!</v>
      </c>
      <c r="AL672" t="e">
        <f>+AK672*AG672</f>
        <v>#REF!</v>
      </c>
      <c r="AM672" s="51" t="e">
        <f>+IF(OR(#REF!="A",#REF!="B",#REF!="C",O672="A",O672="B",O672="C"),_xlfn.CEILING.PRECISE(#REF!*0.7,Z672),"0")</f>
        <v>#REF!</v>
      </c>
      <c r="AN672" s="48" t="e">
        <f>+AM672*AG672</f>
        <v>#REF!</v>
      </c>
      <c r="AO672" s="44" t="e">
        <f>+IF(OR(#REF!="A",#REF!="B",#REF!="C",O672="A",O672="B",O672="C"),_xlfn.CEILING.PRECISE(#REF!*1,Z672),"0")</f>
        <v>#REF!</v>
      </c>
      <c r="AP672" s="48" t="e">
        <f>+AO672*$AG672</f>
        <v>#REF!</v>
      </c>
      <c r="AQ672" s="48" t="e">
        <f>+IF(OR(#REF!="A",#REF!="B",#REF!="C",O672="A",O672="B",O672="C"),_xlfn.CEILING.PRECISE(#REF!*1.33,Z672),"0")</f>
        <v>#REF!</v>
      </c>
      <c r="AR672" s="48" t="e">
        <f>+AQ672*$AG672</f>
        <v>#REF!</v>
      </c>
      <c r="AS672" s="48" t="e">
        <f>+#REF!*AG672</f>
        <v>#REF!</v>
      </c>
      <c r="AT672" s="58">
        <v>22.5</v>
      </c>
      <c r="AU672" s="52" t="e">
        <f>+AT672*#REF!</f>
        <v>#REF!</v>
      </c>
      <c r="AV672" s="52">
        <f>+AT672*M672</f>
        <v>161.25</v>
      </c>
      <c r="AW672" t="b">
        <f>+P672&gt;=T672</f>
        <v>1</v>
      </c>
      <c r="AZ672" s="49"/>
    </row>
    <row r="673" spans="1:52" ht="12.75" customHeight="1" x14ac:dyDescent="0.2">
      <c r="B673" s="79">
        <v>4877</v>
      </c>
      <c r="C673" s="1"/>
      <c r="D673" s="32" t="s">
        <v>241</v>
      </c>
      <c r="E673" s="47" t="str">
        <f>VLOOKUP(B673,[1]Análisis!$B$3:$F$2141,5,FALSE)</f>
        <v>Key</v>
      </c>
      <c r="F673" s="3">
        <v>0</v>
      </c>
      <c r="G673" s="3">
        <v>0</v>
      </c>
      <c r="H673" s="3">
        <v>0</v>
      </c>
      <c r="I673" s="3">
        <v>0</v>
      </c>
      <c r="J673" s="3">
        <f>VLOOKUP(B673,'Vta + Mov 80'!$A$3:$B$703,2,FALSE)</f>
        <v>0</v>
      </c>
      <c r="K673" s="3">
        <v>0</v>
      </c>
      <c r="L673" s="3">
        <f>VLOOKUP(B673,'Vta + Mov 80'!$A$3:$D$703,4,FALSE)</f>
        <v>0</v>
      </c>
      <c r="M673" s="7">
        <f>+AVERAGE(F673:K673)</f>
        <v>0</v>
      </c>
      <c r="N673" s="62">
        <f>+COUNTIF(F673:K673,"&gt;0")</f>
        <v>0</v>
      </c>
      <c r="O673" s="62" t="str">
        <f>+IF(N673&gt;=6,"A",IF(N673&gt;=5,"B",IF(N673&gt;=4,"C","F")))</f>
        <v>F</v>
      </c>
      <c r="P673" s="7">
        <v>0</v>
      </c>
      <c r="Q673" s="2">
        <v>0</v>
      </c>
      <c r="R673" s="2">
        <v>0</v>
      </c>
      <c r="S673" s="2">
        <v>0</v>
      </c>
      <c r="T673" s="2">
        <f>+IF(S673&gt;R673,S673,R673)</f>
        <v>0</v>
      </c>
      <c r="U673" s="2" t="e">
        <f>+((P673-T673)/#REF!)*30</f>
        <v>#REF!</v>
      </c>
      <c r="V673" s="2" t="e">
        <f>+((P673-T673+Q673)/#REF!)*30</f>
        <v>#REF!</v>
      </c>
      <c r="W673" s="2">
        <v>0</v>
      </c>
      <c r="X673" s="9"/>
      <c r="Y673" s="11" t="e">
        <f>+((P673-T673+Q673+X673)/M673)*30</f>
        <v>#DIV/0!</v>
      </c>
      <c r="Z673" s="5">
        <v>6</v>
      </c>
      <c r="AA673" s="46"/>
      <c r="AB673" s="74">
        <f>VLOOKUP(B673,[2]Hoja1!$A$2:$C$9041,3,FALSE)</f>
        <v>47.45</v>
      </c>
      <c r="AC673" s="76">
        <f>VLOOKUP(B673,'[3]listado de producto'!$A$7:$F$7046,6,FALSE)</f>
        <v>8</v>
      </c>
      <c r="AG673" s="58">
        <v>379.95001220703102</v>
      </c>
      <c r="AH673" s="48">
        <f>+P673*AG673</f>
        <v>0</v>
      </c>
      <c r="AI673" s="48" t="e">
        <f>+AG673*#REF!</f>
        <v>#REF!</v>
      </c>
      <c r="AK673" s="44" t="e">
        <f>+IF(OR(#REF!="A",#REF!="B",#REF!="C",O673="A",O673="B",O673="C"),_xlfn.CEILING.PRECISE(#REF!*0.5,Z673),"0")</f>
        <v>#REF!</v>
      </c>
      <c r="AL673" t="e">
        <f>+AK673*AG673</f>
        <v>#REF!</v>
      </c>
      <c r="AM673" s="51" t="e">
        <f>+IF(OR(#REF!="A",#REF!="B",#REF!="C",O673="A",O673="B",O673="C"),_xlfn.CEILING.PRECISE(#REF!*0.7,Z673),"0")</f>
        <v>#REF!</v>
      </c>
      <c r="AN673" s="48" t="e">
        <f>+AM673*AG673</f>
        <v>#REF!</v>
      </c>
      <c r="AO673" s="44" t="e">
        <f>+IF(OR(#REF!="A",#REF!="B",#REF!="C",O673="A",O673="B",O673="C"),_xlfn.CEILING.PRECISE(#REF!*1,Z673),"0")</f>
        <v>#REF!</v>
      </c>
      <c r="AP673" s="48" t="e">
        <f>+AO673*$AG673</f>
        <v>#REF!</v>
      </c>
      <c r="AQ673" s="48" t="e">
        <f>+IF(OR(#REF!="A",#REF!="B",#REF!="C",O673="A",O673="B",O673="C"),_xlfn.CEILING.PRECISE(#REF!*1.33,Z673),"0")</f>
        <v>#REF!</v>
      </c>
      <c r="AR673" s="48" t="e">
        <f>+AQ673*$AG673</f>
        <v>#REF!</v>
      </c>
      <c r="AS673" s="48" t="e">
        <f>+#REF!*AG673</f>
        <v>#REF!</v>
      </c>
      <c r="AU673" s="52"/>
      <c r="AV673" s="52"/>
      <c r="AW673" t="b">
        <f>+P673&gt;=T673</f>
        <v>1</v>
      </c>
    </row>
    <row r="674" spans="1:52" ht="12.75" customHeight="1" x14ac:dyDescent="0.2">
      <c r="A674" s="53" t="s">
        <v>670</v>
      </c>
      <c r="B674" s="79">
        <v>1996</v>
      </c>
      <c r="C674" s="1"/>
      <c r="D674" s="32" t="s">
        <v>499</v>
      </c>
      <c r="E674" s="47" t="str">
        <f>VLOOKUP(B674,[1]Análisis!$B$3:$F$2141,5,FALSE)</f>
        <v>Key</v>
      </c>
      <c r="F674" s="3">
        <v>2</v>
      </c>
      <c r="G674" s="3">
        <v>2</v>
      </c>
      <c r="H674" s="3">
        <v>7</v>
      </c>
      <c r="I674" s="3">
        <v>4</v>
      </c>
      <c r="J674" s="3">
        <f>VLOOKUP(B674,'Vta + Mov 80'!$A$3:$B$703,2,FALSE)</f>
        <v>23</v>
      </c>
      <c r="K674" s="3">
        <v>4</v>
      </c>
      <c r="L674" s="3">
        <f>VLOOKUP(B674,'Vta + Mov 80'!$A$3:$D$703,4,FALSE)</f>
        <v>0</v>
      </c>
      <c r="M674" s="7">
        <f>+AVERAGE(F674:K674)</f>
        <v>7</v>
      </c>
      <c r="N674" s="62">
        <f>+COUNTIF(F674:K674,"&gt;0")</f>
        <v>6</v>
      </c>
      <c r="O674" s="62" t="str">
        <f>+IF(N674&gt;=6,"A",IF(N674&gt;=5,"B",IF(N674&gt;=4,"C","F")))</f>
        <v>A</v>
      </c>
      <c r="P674" s="7">
        <v>14</v>
      </c>
      <c r="Q674" s="2">
        <v>0</v>
      </c>
      <c r="R674" s="2">
        <v>0</v>
      </c>
      <c r="S674" s="2">
        <v>0</v>
      </c>
      <c r="T674" s="2">
        <f>+IF(S674&gt;R674,S674,R674)</f>
        <v>0</v>
      </c>
      <c r="U674" s="2" t="e">
        <f>+((P674-T674)/#REF!)*30</f>
        <v>#REF!</v>
      </c>
      <c r="V674" s="2" t="e">
        <f>+((P674-T674+Q674)/#REF!)*30</f>
        <v>#REF!</v>
      </c>
      <c r="W674" s="2">
        <v>0</v>
      </c>
      <c r="X674" s="9"/>
      <c r="Y674" s="11">
        <f>+((P674-T674+Q674+X674)/M674)*30</f>
        <v>60</v>
      </c>
      <c r="Z674" s="5">
        <v>1</v>
      </c>
      <c r="AA674" s="46"/>
      <c r="AB674" s="74">
        <f>VLOOKUP(B674,[2]Hoja1!$A$2:$C$9041,3,FALSE)</f>
        <v>672.75</v>
      </c>
      <c r="AC674" s="76">
        <f>VLOOKUP(B674,'[3]listado de producto'!$A$7:$F$7046,6,FALSE)</f>
        <v>8</v>
      </c>
      <c r="AG674" s="58">
        <v>84.91</v>
      </c>
      <c r="AH674" s="48">
        <f>+P674*AG674</f>
        <v>1188.74</v>
      </c>
      <c r="AI674" s="48" t="e">
        <f>+AG674*#REF!</f>
        <v>#REF!</v>
      </c>
      <c r="AK674" s="44" t="e">
        <f>+IF(OR(#REF!="A",#REF!="B",#REF!="C",O674="A",O674="B",O674="C"),_xlfn.CEILING.PRECISE(#REF!*0.5,Z674),"0")</f>
        <v>#REF!</v>
      </c>
      <c r="AL674" t="e">
        <f>+AK674*AG674</f>
        <v>#REF!</v>
      </c>
      <c r="AM674" s="51" t="e">
        <f>+IF(OR(#REF!="A",#REF!="B",#REF!="C",O674="A",O674="B",O674="C"),_xlfn.CEILING.PRECISE(#REF!*0.7,Z674),"0")</f>
        <v>#REF!</v>
      </c>
      <c r="AN674" s="48" t="e">
        <f>+AM674*AG674</f>
        <v>#REF!</v>
      </c>
      <c r="AO674" s="44" t="e">
        <f>+IF(OR(#REF!="A",#REF!="B",#REF!="C",O674="A",O674="B",O674="C"),_xlfn.CEILING.PRECISE(#REF!*1,Z674),"0")</f>
        <v>#REF!</v>
      </c>
      <c r="AP674" s="48" t="e">
        <f>+AO674*$AG674</f>
        <v>#REF!</v>
      </c>
      <c r="AQ674" s="48" t="e">
        <f>+IF(OR(#REF!="A",#REF!="B",#REF!="C",O674="A",O674="B",O674="C"),_xlfn.CEILING.PRECISE(#REF!*1.33,Z674),"0")</f>
        <v>#REF!</v>
      </c>
      <c r="AR674" s="48" t="e">
        <f>+AQ674*$AG674</f>
        <v>#REF!</v>
      </c>
      <c r="AS674" s="48" t="e">
        <f>+#REF!*AG674</f>
        <v>#REF!</v>
      </c>
      <c r="AU674" s="52" t="e">
        <f>+AT674*#REF!</f>
        <v>#REF!</v>
      </c>
      <c r="AV674" s="52">
        <f>+AT674*M674</f>
        <v>0</v>
      </c>
      <c r="AW674" t="b">
        <f>+P674&gt;=T674</f>
        <v>1</v>
      </c>
    </row>
    <row r="675" spans="1:52" ht="12.75" customHeight="1" x14ac:dyDescent="0.2">
      <c r="A675" s="53" t="s">
        <v>684</v>
      </c>
      <c r="B675" s="79">
        <v>1591</v>
      </c>
      <c r="C675" s="1"/>
      <c r="D675" s="32" t="s">
        <v>87</v>
      </c>
      <c r="E675" s="47" t="str">
        <f>VLOOKUP(B675,[1]Análisis!$B$3:$F$2141,5,FALSE)</f>
        <v>Key</v>
      </c>
      <c r="F675" s="3">
        <v>196</v>
      </c>
      <c r="G675" s="3">
        <v>103</v>
      </c>
      <c r="H675" s="3">
        <v>146</v>
      </c>
      <c r="I675" s="3">
        <v>184</v>
      </c>
      <c r="J675" s="3">
        <f>VLOOKUP(B675,'Vta + Mov 80'!$A$3:$B$703,2,FALSE)</f>
        <v>223</v>
      </c>
      <c r="K675" s="3">
        <v>85</v>
      </c>
      <c r="L675" s="3">
        <f>VLOOKUP(B675,'Vta + Mov 80'!$A$3:$D$703,4,FALSE)</f>
        <v>7</v>
      </c>
      <c r="M675" s="7">
        <f>+AVERAGE(F675:K675)</f>
        <v>156.16666666666666</v>
      </c>
      <c r="N675" s="62">
        <f>+COUNTIF(F675:K675,"&gt;0")</f>
        <v>6</v>
      </c>
      <c r="O675" s="62" t="str">
        <f>+IF(N675&gt;=6,"A",IF(N675&gt;=5,"B",IF(N675&gt;=4,"C","F")))</f>
        <v>A</v>
      </c>
      <c r="P675" s="7">
        <v>256</v>
      </c>
      <c r="Q675" s="2">
        <v>77</v>
      </c>
      <c r="R675" s="2">
        <v>0</v>
      </c>
      <c r="S675" s="2">
        <v>0</v>
      </c>
      <c r="T675" s="2">
        <f>+IF(S675&gt;R675,S675,R675)</f>
        <v>0</v>
      </c>
      <c r="U675" s="2" t="e">
        <f>+((P675-T675)/#REF!)*30</f>
        <v>#REF!</v>
      </c>
      <c r="V675" s="2" t="e">
        <f>+((P675-T675+Q675)/#REF!)*30</f>
        <v>#REF!</v>
      </c>
      <c r="W675" s="2">
        <v>0</v>
      </c>
      <c r="X675" s="9"/>
      <c r="Y675" s="11">
        <f>+((P675-T675+Q675+X675)/M675)*30</f>
        <v>63.970117395944499</v>
      </c>
      <c r="Z675" s="5">
        <v>1</v>
      </c>
      <c r="AA675" s="83"/>
      <c r="AB675" s="74">
        <f>VLOOKUP(B675,[2]Hoja1!$A$2:$C$9041,3,FALSE)</f>
        <v>44.36</v>
      </c>
      <c r="AC675" s="76">
        <f>VLOOKUP(B675,'[3]listado de producto'!$A$7:$F$7046,6,FALSE)</f>
        <v>8</v>
      </c>
      <c r="AG675" s="58">
        <v>56.42</v>
      </c>
      <c r="AH675" s="48">
        <f>+P675*AG675</f>
        <v>14443.52</v>
      </c>
      <c r="AI675" s="48" t="e">
        <f>+AG675*#REF!</f>
        <v>#REF!</v>
      </c>
      <c r="AK675" s="44" t="e">
        <f>+IF(OR(#REF!="A",#REF!="B",#REF!="C",O675="A",O675="B",O675="C"),_xlfn.CEILING.PRECISE(#REF!*0.5,Z675),"0")</f>
        <v>#REF!</v>
      </c>
      <c r="AL675" t="e">
        <f>+AK675*AG675</f>
        <v>#REF!</v>
      </c>
      <c r="AM675" s="51" t="e">
        <f>+IF(OR(#REF!="A",#REF!="B",#REF!="C",O675="A",O675="B",O675="C"),_xlfn.CEILING.PRECISE(#REF!*0.7,Z675),"0")</f>
        <v>#REF!</v>
      </c>
      <c r="AN675" s="48" t="e">
        <f>+AM675*AG675</f>
        <v>#REF!</v>
      </c>
      <c r="AO675" s="44" t="e">
        <f>+IF(OR(#REF!="A",#REF!="B",#REF!="C",O675="A",O675="B",O675="C"),_xlfn.CEILING.PRECISE(#REF!*1,Z675),"0")</f>
        <v>#REF!</v>
      </c>
      <c r="AP675" s="48" t="e">
        <f>+AO675*$AG675</f>
        <v>#REF!</v>
      </c>
      <c r="AQ675" s="48" t="e">
        <f>+IF(OR(#REF!="A",#REF!="B",#REF!="C",O675="A",O675="B",O675="C"),_xlfn.CEILING.PRECISE(#REF!*1.33,Z675),"0")</f>
        <v>#REF!</v>
      </c>
      <c r="AR675" s="48" t="e">
        <f>+AQ675*$AG675</f>
        <v>#REF!</v>
      </c>
      <c r="AS675" s="48" t="e">
        <f>+#REF!*AG675</f>
        <v>#REF!</v>
      </c>
      <c r="AU675" s="52" t="e">
        <f>+AT675*#REF!</f>
        <v>#REF!</v>
      </c>
      <c r="AV675" s="52">
        <f>+AT675*M675</f>
        <v>0</v>
      </c>
      <c r="AW675" t="b">
        <f>+P675&gt;=T675</f>
        <v>1</v>
      </c>
      <c r="AZ675" s="49">
        <f>VLOOKUP(B675,'[4]OrdenCompra (51)'!$A$2:$K$78,11,FALSE)</f>
        <v>77</v>
      </c>
    </row>
    <row r="676" spans="1:52" ht="12.75" customHeight="1" x14ac:dyDescent="0.2">
      <c r="A676" s="53" t="s">
        <v>672</v>
      </c>
      <c r="B676" s="79">
        <v>35090</v>
      </c>
      <c r="C676" s="1"/>
      <c r="D676" s="32" t="s">
        <v>372</v>
      </c>
      <c r="E676" s="47" t="str">
        <f>VLOOKUP(B676,[1]Análisis!$B$3:$F$2141,5,FALSE)</f>
        <v>Key</v>
      </c>
      <c r="F676" s="3">
        <v>0</v>
      </c>
      <c r="G676" s="3">
        <v>0</v>
      </c>
      <c r="H676" s="3">
        <v>0</v>
      </c>
      <c r="I676" s="3">
        <v>0</v>
      </c>
      <c r="J676" s="3">
        <f>VLOOKUP(B676,'Vta + Mov 80'!$A$3:$B$703,2,FALSE)</f>
        <v>0</v>
      </c>
      <c r="K676" s="3">
        <v>0</v>
      </c>
      <c r="L676" s="3">
        <f>VLOOKUP(B676,'Vta + Mov 80'!$A$3:$D$703,4,FALSE)</f>
        <v>0</v>
      </c>
      <c r="M676" s="7">
        <f>+AVERAGE(F676:K676)</f>
        <v>0</v>
      </c>
      <c r="N676" s="62">
        <f>+COUNTIF(F676:K676,"&gt;0")</f>
        <v>0</v>
      </c>
      <c r="O676" s="62" t="str">
        <f>+IF(N676&gt;=6,"A",IF(N676&gt;=5,"B",IF(N676&gt;=4,"C","F")))</f>
        <v>F</v>
      </c>
      <c r="P676" s="7">
        <v>0</v>
      </c>
      <c r="Q676" s="2">
        <v>0</v>
      </c>
      <c r="R676" s="2">
        <v>0</v>
      </c>
      <c r="S676" s="2">
        <v>0</v>
      </c>
      <c r="T676" s="2">
        <f>+IF(S676&gt;R676,S676,R676)</f>
        <v>0</v>
      </c>
      <c r="U676" s="2" t="e">
        <f>+((P676-T676)/#REF!)*30</f>
        <v>#REF!</v>
      </c>
      <c r="V676" s="2" t="e">
        <f>+((P676-T676+Q676)/#REF!)*30</f>
        <v>#REF!</v>
      </c>
      <c r="W676" s="2">
        <v>0</v>
      </c>
      <c r="X676" s="9"/>
      <c r="Y676" s="11" t="e">
        <f>+((P676-T676+Q676+X676)/M676)*30</f>
        <v>#DIV/0!</v>
      </c>
      <c r="Z676" s="5">
        <v>12</v>
      </c>
      <c r="AA676" s="46"/>
      <c r="AB676" s="74">
        <f>VLOOKUP(B676,[2]Hoja1!$A$2:$C$9041,3,FALSE)</f>
        <v>44.970001220703097</v>
      </c>
      <c r="AC676" s="76">
        <f>VLOOKUP(B676,'[3]listado de producto'!$A$7:$F$7046,6,FALSE)</f>
        <v>14</v>
      </c>
      <c r="AG676" s="58">
        <v>330.8</v>
      </c>
      <c r="AH676" s="48">
        <f>+P676*AG676</f>
        <v>0</v>
      </c>
      <c r="AI676" s="48" t="e">
        <f>+AG676*#REF!</f>
        <v>#REF!</v>
      </c>
      <c r="AK676" s="44" t="e">
        <f>+IF(OR(#REF!="A",#REF!="B",#REF!="C",O676="A",O676="B",O676="C"),_xlfn.CEILING.PRECISE(#REF!*0.5,Z676),"0")</f>
        <v>#REF!</v>
      </c>
      <c r="AL676" t="e">
        <f>+AK676*AG676</f>
        <v>#REF!</v>
      </c>
      <c r="AM676" s="51" t="e">
        <f>+IF(OR(#REF!="A",#REF!="B",#REF!="C",O676="A",O676="B",O676="C"),_xlfn.CEILING.PRECISE(#REF!*0.7,Z676),"0")</f>
        <v>#REF!</v>
      </c>
      <c r="AN676" s="48" t="e">
        <f>+AM676*AG676</f>
        <v>#REF!</v>
      </c>
      <c r="AO676" s="44" t="e">
        <f>+IF(OR(#REF!="A",#REF!="B",#REF!="C",O676="A",O676="B",O676="C"),_xlfn.CEILING.PRECISE(#REF!*1,Z676),"0")</f>
        <v>#REF!</v>
      </c>
      <c r="AP676" s="48" t="e">
        <f>+AO676*$AG676</f>
        <v>#REF!</v>
      </c>
      <c r="AQ676" s="48" t="e">
        <f>+IF(OR(#REF!="A",#REF!="B",#REF!="C",O676="A",O676="B",O676="C"),_xlfn.CEILING.PRECISE(#REF!*1.33,Z676),"0")</f>
        <v>#REF!</v>
      </c>
      <c r="AR676" s="48" t="e">
        <f>+AQ676*$AG676</f>
        <v>#REF!</v>
      </c>
      <c r="AS676" s="48" t="e">
        <f>+#REF!*AG676</f>
        <v>#REF!</v>
      </c>
      <c r="AU676" s="52" t="e">
        <f>+AT676*#REF!</f>
        <v>#REF!</v>
      </c>
      <c r="AV676" s="52">
        <f>+AT676*M676</f>
        <v>0</v>
      </c>
      <c r="AW676" t="b">
        <f>+P676&gt;=T676</f>
        <v>1</v>
      </c>
    </row>
    <row r="677" spans="1:52" ht="12.75" customHeight="1" x14ac:dyDescent="0.2">
      <c r="B677" s="79">
        <v>466</v>
      </c>
      <c r="C677" s="1"/>
      <c r="D677" s="32" t="s">
        <v>37</v>
      </c>
      <c r="E677" s="47" t="str">
        <f>VLOOKUP(B677,[1]Análisis!$B$3:$F$2141,5,FALSE)</f>
        <v>Key</v>
      </c>
      <c r="F677" s="3">
        <v>120</v>
      </c>
      <c r="G677" s="3">
        <v>60</v>
      </c>
      <c r="H677" s="3">
        <v>48</v>
      </c>
      <c r="I677" s="3">
        <v>36</v>
      </c>
      <c r="J677" s="3">
        <f>VLOOKUP(B677,'Vta + Mov 80'!$A$3:$B$703,2,FALSE)</f>
        <v>264</v>
      </c>
      <c r="K677" s="3">
        <v>0</v>
      </c>
      <c r="L677" s="3">
        <f>VLOOKUP(B677,'Vta + Mov 80'!$A$3:$D$703,4,FALSE)</f>
        <v>0</v>
      </c>
      <c r="M677" s="7">
        <f>+AVERAGE(F677:K677)</f>
        <v>88</v>
      </c>
      <c r="N677" s="62">
        <f>+COUNTIF(F677:K677,"&gt;0")</f>
        <v>5</v>
      </c>
      <c r="O677" s="62" t="str">
        <f>+IF(N677&gt;=6,"A",IF(N677&gt;=5,"B",IF(N677&gt;=4,"C","F")))</f>
        <v>B</v>
      </c>
      <c r="P677" s="7">
        <v>228</v>
      </c>
      <c r="Q677" s="2">
        <v>0</v>
      </c>
      <c r="R677" s="2">
        <v>0</v>
      </c>
      <c r="S677" s="2">
        <v>0</v>
      </c>
      <c r="T677" s="2">
        <f>+IF(S677&gt;R677,S677,R677)</f>
        <v>0</v>
      </c>
      <c r="U677" s="2" t="e">
        <f>+((P677-T677)/#REF!)*30</f>
        <v>#REF!</v>
      </c>
      <c r="V677" s="2" t="e">
        <f>+((P677-T677+Q677)/#REF!)*30</f>
        <v>#REF!</v>
      </c>
      <c r="W677" s="2">
        <v>0</v>
      </c>
      <c r="X677" s="9"/>
      <c r="Y677" s="11">
        <f>+((P677-T677+Q677+X677)/M677)*30</f>
        <v>77.72727272727272</v>
      </c>
      <c r="Z677" s="5">
        <v>12</v>
      </c>
      <c r="AA677" s="46"/>
      <c r="AB677" s="74">
        <f>VLOOKUP(B677,[2]Hoja1!$A$2:$C$9041,3,FALSE)</f>
        <v>42.86</v>
      </c>
      <c r="AC677" s="76">
        <f>VLOOKUP(B677,'[3]listado de producto'!$A$7:$F$7046,6,FALSE)</f>
        <v>8</v>
      </c>
      <c r="AG677" s="58">
        <v>198.36</v>
      </c>
      <c r="AH677" s="48">
        <f>+P677*AG677</f>
        <v>45226.080000000002</v>
      </c>
      <c r="AI677" s="48" t="e">
        <f>+AG677*#REF!</f>
        <v>#REF!</v>
      </c>
      <c r="AK677" s="44" t="e">
        <f>+IF(OR(#REF!="A",#REF!="B",#REF!="C",O677="A",O677="B",O677="C"),_xlfn.CEILING.PRECISE(#REF!*0.5,Z677),"0")</f>
        <v>#REF!</v>
      </c>
      <c r="AL677" t="e">
        <f>+AK677*AG677</f>
        <v>#REF!</v>
      </c>
      <c r="AM677" s="51" t="e">
        <f>+IF(OR(#REF!="A",#REF!="B",#REF!="C",O677="A",O677="B",O677="C"),_xlfn.CEILING.PRECISE(#REF!*0.7,Z677),"0")</f>
        <v>#REF!</v>
      </c>
      <c r="AN677" s="48" t="e">
        <f>+AM677*AG677</f>
        <v>#REF!</v>
      </c>
      <c r="AO677" s="44" t="e">
        <f>+IF(OR(#REF!="A",#REF!="B",#REF!="C",O677="A",O677="B",O677="C"),_xlfn.CEILING.PRECISE(#REF!*1,Z677),"0")</f>
        <v>#REF!</v>
      </c>
      <c r="AP677" s="48" t="e">
        <f>+AO677*$AG677</f>
        <v>#REF!</v>
      </c>
      <c r="AQ677" s="48" t="e">
        <f>+IF(OR(#REF!="A",#REF!="B",#REF!="C",O677="A",O677="B",O677="C"),_xlfn.CEILING.PRECISE(#REF!*1.33,Z677),"0")</f>
        <v>#REF!</v>
      </c>
      <c r="AR677" s="48" t="e">
        <f>+AQ677*$AG677</f>
        <v>#REF!</v>
      </c>
      <c r="AS677" s="48" t="e">
        <f>+#REF!*AG677</f>
        <v>#REF!</v>
      </c>
      <c r="AU677" s="52" t="e">
        <f>+AT677*#REF!</f>
        <v>#REF!</v>
      </c>
      <c r="AV677" s="52">
        <f>+AT677*M677</f>
        <v>0</v>
      </c>
      <c r="AW677" t="b">
        <f>+P677&gt;=T677</f>
        <v>1</v>
      </c>
      <c r="AZ677" s="49"/>
    </row>
    <row r="678" spans="1:52" ht="12.75" customHeight="1" x14ac:dyDescent="0.2">
      <c r="B678" s="79">
        <v>8686</v>
      </c>
      <c r="C678" s="1"/>
      <c r="D678" s="32" t="s">
        <v>347</v>
      </c>
      <c r="E678" s="47" t="str">
        <f>VLOOKUP(B678,[1]Análisis!$B$3:$F$2141,5,FALSE)</f>
        <v>Key</v>
      </c>
      <c r="F678" s="3">
        <v>8</v>
      </c>
      <c r="G678" s="3">
        <v>12</v>
      </c>
      <c r="H678" s="3">
        <v>8</v>
      </c>
      <c r="I678" s="3">
        <v>6</v>
      </c>
      <c r="J678" s="3">
        <f>VLOOKUP(B678,'Vta + Mov 80'!$A$3:$B$703,2,FALSE)</f>
        <v>8</v>
      </c>
      <c r="K678" s="3">
        <v>0</v>
      </c>
      <c r="L678" s="3">
        <f>VLOOKUP(B678,'Vta + Mov 80'!$A$3:$D$703,4,FALSE)</f>
        <v>0</v>
      </c>
      <c r="M678" s="7">
        <f>+AVERAGE(F678:K678)</f>
        <v>7</v>
      </c>
      <c r="N678" s="62">
        <f>+COUNTIF(F678:K678,"&gt;0")</f>
        <v>5</v>
      </c>
      <c r="O678" s="62" t="str">
        <f>+IF(N678&gt;=6,"A",IF(N678&gt;=5,"B",IF(N678&gt;=4,"C","F")))</f>
        <v>B</v>
      </c>
      <c r="P678" s="7">
        <v>19</v>
      </c>
      <c r="Q678" s="2">
        <v>0</v>
      </c>
      <c r="R678" s="2">
        <v>0</v>
      </c>
      <c r="S678" s="2">
        <v>0</v>
      </c>
      <c r="T678" s="2">
        <f>+IF(S678&gt;R678,S678,R678)</f>
        <v>0</v>
      </c>
      <c r="U678" s="2" t="e">
        <f>+((P678-T678)/#REF!)*30</f>
        <v>#REF!</v>
      </c>
      <c r="V678" s="2" t="e">
        <f>+((P678-T678+Q678)/#REF!)*30</f>
        <v>#REF!</v>
      </c>
      <c r="W678" s="2">
        <v>0</v>
      </c>
      <c r="X678" s="9"/>
      <c r="Y678" s="11">
        <f>+((P678-T678+Q678+X678)/M678)*30</f>
        <v>81.428571428571431</v>
      </c>
      <c r="Z678" s="5">
        <v>10</v>
      </c>
      <c r="AA678" s="83"/>
      <c r="AB678" s="74">
        <f>VLOOKUP(B678,[2]Hoja1!$A$2:$C$9041,3,FALSE)</f>
        <v>41.67</v>
      </c>
      <c r="AC678" s="76">
        <f>VLOOKUP(B678,'[3]listado de producto'!$A$7:$F$7046,6,FALSE)</f>
        <v>8</v>
      </c>
      <c r="AG678" s="58">
        <v>175.3</v>
      </c>
      <c r="AH678" s="48">
        <f>+P678*AG678</f>
        <v>3330.7000000000003</v>
      </c>
      <c r="AI678" s="48" t="e">
        <f>+AG678*#REF!</f>
        <v>#REF!</v>
      </c>
      <c r="AK678" s="44" t="e">
        <f>+IF(OR(#REF!="A",#REF!="B",#REF!="C",O678="A",O678="B",O678="C"),_xlfn.CEILING.PRECISE(#REF!*0.5,Z678),"0")</f>
        <v>#REF!</v>
      </c>
      <c r="AL678" t="e">
        <f>+AK678*AG678</f>
        <v>#REF!</v>
      </c>
      <c r="AM678" s="51" t="e">
        <f>+IF(OR(#REF!="A",#REF!="B",#REF!="C",O678="A",O678="B",O678="C"),_xlfn.CEILING.PRECISE(#REF!*0.7,Z678),"0")</f>
        <v>#REF!</v>
      </c>
      <c r="AN678" s="48" t="e">
        <f>+AM678*AG678</f>
        <v>#REF!</v>
      </c>
      <c r="AO678" s="44" t="e">
        <f>+IF(OR(#REF!="A",#REF!="B",#REF!="C",O678="A",O678="B",O678="C"),_xlfn.CEILING.PRECISE(#REF!*1,Z678),"0")</f>
        <v>#REF!</v>
      </c>
      <c r="AP678" s="48" t="e">
        <f>+AO678*$AG678</f>
        <v>#REF!</v>
      </c>
      <c r="AQ678" s="48" t="e">
        <f>+IF(OR(#REF!="A",#REF!="B",#REF!="C",O678="A",O678="B",O678="C"),_xlfn.CEILING.PRECISE(#REF!*1.33,Z678),"0")</f>
        <v>#REF!</v>
      </c>
      <c r="AR678" s="48" t="e">
        <f>+AQ678*$AG678</f>
        <v>#REF!</v>
      </c>
      <c r="AS678" s="48" t="e">
        <f>+#REF!*AG678</f>
        <v>#REF!</v>
      </c>
      <c r="AT678" s="58">
        <v>0.82599999999999996</v>
      </c>
      <c r="AU678" s="52" t="e">
        <f>+AT678*#REF!</f>
        <v>#REF!</v>
      </c>
      <c r="AV678" s="52">
        <f>+AT678*M678</f>
        <v>5.782</v>
      </c>
      <c r="AW678" t="b">
        <f>+P678&gt;=T678</f>
        <v>1</v>
      </c>
      <c r="AX678" s="78">
        <f>X678*AB678</f>
        <v>0</v>
      </c>
    </row>
    <row r="679" spans="1:52" ht="12.75" customHeight="1" x14ac:dyDescent="0.2">
      <c r="B679" s="79">
        <v>2001</v>
      </c>
      <c r="C679" s="1"/>
      <c r="D679" s="32" t="s">
        <v>137</v>
      </c>
      <c r="E679" s="47" t="str">
        <f>VLOOKUP(B679,[1]Análisis!$B$3:$F$2141,5,FALSE)</f>
        <v>Key</v>
      </c>
      <c r="F679" s="3">
        <v>3</v>
      </c>
      <c r="G679" s="3">
        <v>3</v>
      </c>
      <c r="H679" s="3">
        <v>4</v>
      </c>
      <c r="I679" s="3">
        <v>4</v>
      </c>
      <c r="J679" s="3">
        <f>VLOOKUP(B679,'Vta + Mov 80'!$A$3:$B$703,2,FALSE)</f>
        <v>16</v>
      </c>
      <c r="K679" s="3">
        <v>6</v>
      </c>
      <c r="L679" s="3">
        <f>VLOOKUP(B679,'Vta + Mov 80'!$A$3:$D$703,4,FALSE)</f>
        <v>0</v>
      </c>
      <c r="M679" s="7">
        <f>+AVERAGE(F679:K679)</f>
        <v>6</v>
      </c>
      <c r="N679" s="62">
        <f>+COUNTIF(F679:K679,"&gt;0")</f>
        <v>6</v>
      </c>
      <c r="O679" s="62" t="str">
        <f>+IF(N679&gt;=6,"A",IF(N679&gt;=5,"B",IF(N679&gt;=4,"C","F")))</f>
        <v>A</v>
      </c>
      <c r="P679" s="7">
        <v>13</v>
      </c>
      <c r="Q679" s="2">
        <v>0</v>
      </c>
      <c r="R679" s="2">
        <v>0</v>
      </c>
      <c r="S679" s="2">
        <v>0</v>
      </c>
      <c r="T679" s="2">
        <f>+IF(S679&gt;R679,S679,R679)</f>
        <v>0</v>
      </c>
      <c r="U679" s="2" t="e">
        <f>+((P679-T679)/#REF!)*30</f>
        <v>#REF!</v>
      </c>
      <c r="V679" s="2" t="e">
        <f>+((P679-T679+Q679)/#REF!)*30</f>
        <v>#REF!</v>
      </c>
      <c r="W679" s="2">
        <v>0</v>
      </c>
      <c r="X679" s="9"/>
      <c r="Y679" s="11">
        <f>+((P679-T679+Q679+X679)/M679)*30</f>
        <v>65</v>
      </c>
      <c r="Z679" s="5">
        <v>1</v>
      </c>
      <c r="AA679" s="46"/>
      <c r="AB679" s="74">
        <f>VLOOKUP(B679,[2]Hoja1!$A$2:$C$9041,3,FALSE)</f>
        <v>860.09</v>
      </c>
      <c r="AC679" s="76">
        <f>VLOOKUP(B679,'[3]listado de producto'!$A$7:$F$7046,6,FALSE)</f>
        <v>8</v>
      </c>
      <c r="AG679" s="58">
        <v>107.64</v>
      </c>
      <c r="AH679" s="48">
        <f>+P679*AG679</f>
        <v>1399.32</v>
      </c>
      <c r="AI679" s="48" t="e">
        <f>+AG679*#REF!</f>
        <v>#REF!</v>
      </c>
      <c r="AK679" s="44" t="e">
        <f>+IF(OR(#REF!="A",#REF!="B",#REF!="C",O679="A",O679="B",O679="C"),_xlfn.CEILING.PRECISE(#REF!*0.5,Z679),"0")</f>
        <v>#REF!</v>
      </c>
      <c r="AL679" t="e">
        <f>+AK679*AG679</f>
        <v>#REF!</v>
      </c>
      <c r="AM679" s="51" t="e">
        <f>+IF(OR(#REF!="A",#REF!="B",#REF!="C",O679="A",O679="B",O679="C"),_xlfn.CEILING.PRECISE(#REF!*0.7,Z679),"0")</f>
        <v>#REF!</v>
      </c>
      <c r="AN679" s="48" t="e">
        <f>+AM679*AG679</f>
        <v>#REF!</v>
      </c>
      <c r="AO679" s="44" t="e">
        <f>+IF(OR(#REF!="A",#REF!="B",#REF!="C",O679="A",O679="B",O679="C"),_xlfn.CEILING.PRECISE(#REF!*1,Z679),"0")</f>
        <v>#REF!</v>
      </c>
      <c r="AP679" s="48" t="e">
        <f>+AO679*$AG679</f>
        <v>#REF!</v>
      </c>
      <c r="AQ679" s="48" t="e">
        <f>+IF(OR(#REF!="A",#REF!="B",#REF!="C",O679="A",O679="B",O679="C"),_xlfn.CEILING.PRECISE(#REF!*1.33,Z679),"0")</f>
        <v>#REF!</v>
      </c>
      <c r="AR679" s="48" t="e">
        <f>+AQ679*$AG679</f>
        <v>#REF!</v>
      </c>
      <c r="AS679" s="48" t="e">
        <f>+#REF!*AG679</f>
        <v>#REF!</v>
      </c>
      <c r="AU679" s="52"/>
      <c r="AV679" s="52"/>
      <c r="AW679" t="b">
        <f>+P679&gt;=T679</f>
        <v>1</v>
      </c>
      <c r="AZ679" s="49"/>
    </row>
    <row r="680" spans="1:52" ht="12.75" customHeight="1" x14ac:dyDescent="0.2">
      <c r="B680" s="79">
        <v>1288</v>
      </c>
      <c r="C680" s="1"/>
      <c r="D680" s="32" t="s">
        <v>75</v>
      </c>
      <c r="E680" s="47" t="str">
        <f>VLOOKUP(B680,[1]Análisis!$B$3:$F$2141,5,FALSE)</f>
        <v>Key</v>
      </c>
      <c r="F680" s="3">
        <v>6</v>
      </c>
      <c r="G680" s="3">
        <v>30</v>
      </c>
      <c r="H680" s="3">
        <v>20</v>
      </c>
      <c r="I680" s="3">
        <v>16</v>
      </c>
      <c r="J680" s="3">
        <f>VLOOKUP(B680,'Vta + Mov 80'!$A$3:$B$703,2,FALSE)</f>
        <v>22</v>
      </c>
      <c r="K680" s="3">
        <v>59</v>
      </c>
      <c r="L680" s="3">
        <f>VLOOKUP(B680,'Vta + Mov 80'!$A$3:$D$703,4,FALSE)</f>
        <v>22</v>
      </c>
      <c r="M680" s="7">
        <f>+AVERAGE(F680:K680)</f>
        <v>25.5</v>
      </c>
      <c r="N680" s="62">
        <f>+COUNTIF(F680:K680,"&gt;0")</f>
        <v>6</v>
      </c>
      <c r="O680" s="62" t="str">
        <f>+IF(N680&gt;=6,"A",IF(N680&gt;=5,"B",IF(N680&gt;=4,"C","F")))</f>
        <v>A</v>
      </c>
      <c r="P680" s="7">
        <v>34</v>
      </c>
      <c r="Q680" s="2">
        <v>24</v>
      </c>
      <c r="R680" s="2">
        <v>0</v>
      </c>
      <c r="S680" s="2">
        <v>0</v>
      </c>
      <c r="T680" s="2">
        <f>+IF(S680&gt;R680,S680,R680)</f>
        <v>0</v>
      </c>
      <c r="U680" s="2" t="e">
        <f>+((P680-T680)/#REF!)*30</f>
        <v>#REF!</v>
      </c>
      <c r="V680" s="2" t="e">
        <f>+((P680-T680+Q680)/#REF!)*30</f>
        <v>#REF!</v>
      </c>
      <c r="W680" s="2">
        <v>0</v>
      </c>
      <c r="X680" s="9"/>
      <c r="Y680" s="11">
        <f>+((P680-T680+Q680+X680)/M680)*30</f>
        <v>68.235294117647058</v>
      </c>
      <c r="Z680" s="5">
        <v>24</v>
      </c>
      <c r="AA680" s="46"/>
      <c r="AB680" s="74">
        <f>VLOOKUP(B680,[2]Hoja1!$A$2:$C$9041,3,FALSE)</f>
        <v>59.67</v>
      </c>
      <c r="AC680" s="76">
        <f>VLOOKUP(B680,'[3]listado de producto'!$A$7:$F$7046,6,FALSE)</f>
        <v>8</v>
      </c>
      <c r="AF680" s="42" t="s">
        <v>594</v>
      </c>
      <c r="AG680" s="58">
        <v>21.35</v>
      </c>
      <c r="AH680" s="48">
        <f>+P680*AG680</f>
        <v>725.90000000000009</v>
      </c>
      <c r="AI680" s="48" t="e">
        <f>+AG680*#REF!</f>
        <v>#REF!</v>
      </c>
      <c r="AK680" s="44" t="e">
        <f>+IF(OR(#REF!="A",#REF!="B",#REF!="C",O680="A",O680="B",O680="C"),_xlfn.CEILING.PRECISE(#REF!*0.5,Z680),"0")</f>
        <v>#REF!</v>
      </c>
      <c r="AL680" t="e">
        <f>+AK680*AG680</f>
        <v>#REF!</v>
      </c>
      <c r="AM680" s="51" t="e">
        <f>+IF(OR(#REF!="A",#REF!="B",#REF!="C",O680="A",O680="B",O680="C"),_xlfn.CEILING.PRECISE(#REF!*0.7,Z680),"0")</f>
        <v>#REF!</v>
      </c>
      <c r="AN680" s="48" t="e">
        <f>+AM680*AG680</f>
        <v>#REF!</v>
      </c>
      <c r="AO680" s="44" t="e">
        <f>+IF(OR(#REF!="A",#REF!="B",#REF!="C",O680="A",O680="B",O680="C"),_xlfn.CEILING.PRECISE(#REF!*1,Z680),"0")</f>
        <v>#REF!</v>
      </c>
      <c r="AP680" s="48" t="e">
        <f>+AO680*$AG680</f>
        <v>#REF!</v>
      </c>
      <c r="AQ680" s="48" t="e">
        <f>+IF(OR(#REF!="A",#REF!="B",#REF!="C",O680="A",O680="B",O680="C"),_xlfn.CEILING.PRECISE(#REF!*1.33,Z680),"0")</f>
        <v>#REF!</v>
      </c>
      <c r="AR680" s="48" t="e">
        <f>+AQ680*$AG680</f>
        <v>#REF!</v>
      </c>
      <c r="AS680" s="48" t="e">
        <f>+#REF!*AG680</f>
        <v>#REF!</v>
      </c>
      <c r="AT680" s="58">
        <v>1.1000000000000001</v>
      </c>
      <c r="AU680" s="52" t="e">
        <f>+AT680*#REF!</f>
        <v>#REF!</v>
      </c>
      <c r="AV680" s="52">
        <f>+AT680*M680</f>
        <v>28.05</v>
      </c>
      <c r="AW680" t="b">
        <f>+P680&gt;=T680</f>
        <v>1</v>
      </c>
      <c r="AX680" s="78">
        <f>X680*AB680</f>
        <v>0</v>
      </c>
      <c r="AZ680" s="49">
        <f>VLOOKUP(B680,'[4]OrdenCompra (51)'!$A$2:$K$78,11,FALSE)</f>
        <v>24</v>
      </c>
    </row>
    <row r="681" spans="1:52" ht="12.75" customHeight="1" x14ac:dyDescent="0.2">
      <c r="A681" s="53" t="s">
        <v>670</v>
      </c>
      <c r="B681" s="81">
        <v>1624</v>
      </c>
      <c r="C681" s="1"/>
      <c r="D681" s="32" t="s">
        <v>93</v>
      </c>
      <c r="E681" s="47" t="str">
        <f>VLOOKUP(B681,[1]Análisis!$B$3:$F$2141,5,FALSE)</f>
        <v>Key</v>
      </c>
      <c r="F681" s="3">
        <v>6</v>
      </c>
      <c r="G681" s="3">
        <v>12</v>
      </c>
      <c r="H681" s="3">
        <v>10</v>
      </c>
      <c r="I681" s="3">
        <v>10</v>
      </c>
      <c r="J681" s="3">
        <f>VLOOKUP(B681,'Vta + Mov 80'!$A$3:$B$703,2,FALSE)</f>
        <v>11</v>
      </c>
      <c r="K681" s="3">
        <v>0</v>
      </c>
      <c r="L681" s="3">
        <f>VLOOKUP(B681,'Vta + Mov 80'!$A$3:$D$703,4,FALSE)</f>
        <v>0</v>
      </c>
      <c r="M681" s="7">
        <f>+AVERAGE(F681:K681)</f>
        <v>8.1666666666666661</v>
      </c>
      <c r="N681" s="62">
        <f>+COUNTIF(F681:K681,"&gt;0")</f>
        <v>5</v>
      </c>
      <c r="O681" s="62" t="str">
        <f>+IF(N681&gt;=6,"A",IF(N681&gt;=5,"B",IF(N681&gt;=4,"C","F")))</f>
        <v>B</v>
      </c>
      <c r="P681" s="7">
        <v>12</v>
      </c>
      <c r="Q681" s="2">
        <v>12</v>
      </c>
      <c r="R681" s="2">
        <v>0</v>
      </c>
      <c r="S681" s="2">
        <v>0</v>
      </c>
      <c r="T681" s="2">
        <f>+IF(S681&gt;R681,S681,R681)</f>
        <v>0</v>
      </c>
      <c r="U681" s="2" t="e">
        <f>+((P681-T681)/#REF!)*30</f>
        <v>#REF!</v>
      </c>
      <c r="V681" s="2" t="e">
        <f>+((P681-T681+Q681)/#REF!)*30</f>
        <v>#REF!</v>
      </c>
      <c r="W681" s="2">
        <v>0</v>
      </c>
      <c r="X681" s="9"/>
      <c r="Y681" s="11">
        <f>+((P681-T681+Q681+X681)/M681)*30</f>
        <v>88.163265306122454</v>
      </c>
      <c r="Z681" s="5">
        <v>12</v>
      </c>
      <c r="AA681" s="46"/>
      <c r="AB681" s="74">
        <f>VLOOKUP(B681,[2]Hoja1!$A$2:$C$9041,3,FALSE)</f>
        <v>73.989999999999995</v>
      </c>
      <c r="AC681" s="76">
        <f>VLOOKUP(B681,'[3]listado de producto'!$A$7:$F$7046,6,FALSE)</f>
        <v>8</v>
      </c>
      <c r="AG681" s="58">
        <v>1</v>
      </c>
      <c r="AH681" s="48">
        <f>+P681*AG681</f>
        <v>12</v>
      </c>
      <c r="AI681" s="48" t="e">
        <f>+AG681*#REF!</f>
        <v>#REF!</v>
      </c>
      <c r="AK681" s="44" t="e">
        <f>+IF(OR(#REF!="A",#REF!="B",#REF!="C",O681="A",O681="B",O681="C"),_xlfn.CEILING.PRECISE(#REF!*0.5,Z681),"0")</f>
        <v>#REF!</v>
      </c>
      <c r="AL681" t="e">
        <f>+AK681*AG681</f>
        <v>#REF!</v>
      </c>
      <c r="AM681" s="51" t="e">
        <f>+IF(OR(#REF!="A",#REF!="B",#REF!="C",O681="A",O681="B",O681="C"),_xlfn.CEILING.PRECISE(#REF!*0.7,Z681),"0")</f>
        <v>#REF!</v>
      </c>
      <c r="AN681" s="48" t="e">
        <f>+AM681*AG681</f>
        <v>#REF!</v>
      </c>
      <c r="AO681" s="44" t="e">
        <f>+IF(OR(#REF!="A",#REF!="B",#REF!="C",O681="A",O681="B",O681="C"),_xlfn.CEILING.PRECISE(#REF!*1,Z681),"0")</f>
        <v>#REF!</v>
      </c>
      <c r="AP681" s="48" t="e">
        <f>+AO681*$AG681</f>
        <v>#REF!</v>
      </c>
      <c r="AQ681" s="48" t="e">
        <f>+IF(OR(#REF!="A",#REF!="B",#REF!="C",O681="A",O681="B",O681="C"),_xlfn.CEILING.PRECISE(#REF!*1.33,Z681),"0")</f>
        <v>#REF!</v>
      </c>
      <c r="AR681" s="48" t="e">
        <f>+AQ681*$AG681</f>
        <v>#REF!</v>
      </c>
      <c r="AS681" s="48" t="e">
        <f>+#REF!*AG681</f>
        <v>#REF!</v>
      </c>
      <c r="AU681" s="52"/>
      <c r="AV681" s="52"/>
      <c r="AW681" t="b">
        <f>+P681&gt;=T681</f>
        <v>1</v>
      </c>
    </row>
    <row r="682" spans="1:52" ht="12.75" customHeight="1" x14ac:dyDescent="0.2">
      <c r="A682" s="53"/>
      <c r="B682" s="79">
        <v>90311</v>
      </c>
      <c r="C682" s="1"/>
      <c r="D682" s="32" t="s">
        <v>668</v>
      </c>
      <c r="E682" s="47" t="str">
        <f>VLOOKUP(B682,[1]Análisis!$B$3:$F$2141,5,FALSE)</f>
        <v>Key</v>
      </c>
      <c r="F682" s="3">
        <v>0</v>
      </c>
      <c r="G682" s="3">
        <v>0</v>
      </c>
      <c r="H682" s="3">
        <v>0</v>
      </c>
      <c r="I682" s="3">
        <v>0</v>
      </c>
      <c r="J682" s="3">
        <f>VLOOKUP(B682,'Vta + Mov 80'!$A$3:$B$703,2,FALSE)</f>
        <v>0</v>
      </c>
      <c r="K682" s="3">
        <v>0</v>
      </c>
      <c r="L682" s="3">
        <f>VLOOKUP(B682,'Vta + Mov 80'!$A$3:$D$703,4,FALSE)</f>
        <v>0</v>
      </c>
      <c r="M682" s="7">
        <f>+AVERAGE(F682:K682)</f>
        <v>0</v>
      </c>
      <c r="N682" s="62">
        <f>+COUNTIF(F682:K682,"&gt;0")</f>
        <v>0</v>
      </c>
      <c r="O682" s="62" t="str">
        <f>+IF(N682&gt;=6,"A",IF(N682&gt;=5,"B",IF(N682&gt;=4,"C","F")))</f>
        <v>F</v>
      </c>
      <c r="P682" s="7">
        <v>0</v>
      </c>
      <c r="Q682" s="2">
        <v>0</v>
      </c>
      <c r="R682" s="2">
        <v>0</v>
      </c>
      <c r="S682" s="2">
        <v>0</v>
      </c>
      <c r="T682" s="2">
        <f>+IF(S682&gt;R682,S682,R682)</f>
        <v>0</v>
      </c>
      <c r="U682" s="2" t="e">
        <f>+((P682-T682)/#REF!)*30</f>
        <v>#REF!</v>
      </c>
      <c r="V682" s="2" t="e">
        <f>+((P682-T682+Q682)/#REF!)*30</f>
        <v>#REF!</v>
      </c>
      <c r="W682" s="2">
        <v>0</v>
      </c>
      <c r="X682" s="9"/>
      <c r="Y682" s="11" t="e">
        <f>+((P682-T682+Q682+X682)/M682)*30</f>
        <v>#DIV/0!</v>
      </c>
      <c r="Z682" s="5">
        <v>12</v>
      </c>
      <c r="AA682" s="46"/>
      <c r="AB682" s="74">
        <f>VLOOKUP(B682,[2]Hoja1!$A$2:$C$9041,3,FALSE)</f>
        <v>55.5</v>
      </c>
      <c r="AC682" s="76">
        <f>VLOOKUP(B682,'[3]listado de producto'!$A$7:$F$7046,6,FALSE)</f>
        <v>8</v>
      </c>
      <c r="AG682" s="58">
        <v>755.07</v>
      </c>
      <c r="AH682" s="48">
        <f>+P682*AG682</f>
        <v>0</v>
      </c>
      <c r="AI682" s="48" t="e">
        <f>+AG682*#REF!</f>
        <v>#REF!</v>
      </c>
      <c r="AK682" s="44" t="e">
        <f>+IF(OR(#REF!="A",#REF!="B",#REF!="C",O682="A",O682="B",O682="C"),_xlfn.CEILING.PRECISE(#REF!*0.5,Z682),"0")</f>
        <v>#REF!</v>
      </c>
      <c r="AL682" t="e">
        <f>+AK682*AG682</f>
        <v>#REF!</v>
      </c>
      <c r="AM682" s="51" t="e">
        <f>+IF(OR(#REF!="A",#REF!="B",#REF!="C",O682="A",O682="B",O682="C"),_xlfn.CEILING.PRECISE(#REF!*0.7,Z682),"0")</f>
        <v>#REF!</v>
      </c>
      <c r="AN682" s="48" t="e">
        <f>+AM682*AG682</f>
        <v>#REF!</v>
      </c>
      <c r="AO682" s="44" t="e">
        <f>+IF(OR(#REF!="A",#REF!="B",#REF!="C",O682="A",O682="B",O682="C"),_xlfn.CEILING.PRECISE(#REF!*1,Z682),"0")</f>
        <v>#REF!</v>
      </c>
      <c r="AP682" s="48" t="e">
        <f>+AO682*$AG682</f>
        <v>#REF!</v>
      </c>
      <c r="AQ682" s="48" t="e">
        <f>+IF(OR(#REF!="A",#REF!="B",#REF!="C",O682="A",O682="B",O682="C"),_xlfn.CEILING.PRECISE(#REF!*1.33,Z682),"0")</f>
        <v>#REF!</v>
      </c>
      <c r="AR682" s="48" t="e">
        <f>+AQ682*$AG682</f>
        <v>#REF!</v>
      </c>
      <c r="AS682" s="48" t="e">
        <f>+#REF!*AG682</f>
        <v>#REF!</v>
      </c>
      <c r="AT682" s="58">
        <v>23</v>
      </c>
      <c r="AU682" s="52" t="e">
        <f>+AT682*#REF!</f>
        <v>#REF!</v>
      </c>
      <c r="AV682" s="52">
        <f>+AT682*M682</f>
        <v>0</v>
      </c>
      <c r="AW682" t="b">
        <f>+P682&gt;=T682</f>
        <v>1</v>
      </c>
    </row>
    <row r="683" spans="1:52" ht="12.75" customHeight="1" x14ac:dyDescent="0.2">
      <c r="B683" s="79">
        <v>5226</v>
      </c>
      <c r="C683" s="1">
        <f>VLOOKUP(B683,[1]Análisis!$B$3:$C$2141,2,FALSE)</f>
        <v>90510</v>
      </c>
      <c r="D683" s="32" t="s">
        <v>518</v>
      </c>
      <c r="E683" s="47" t="str">
        <f>VLOOKUP(B683,[1]Análisis!$B$3:$F$2141,5,FALSE)</f>
        <v>KC</v>
      </c>
      <c r="F683" s="3">
        <v>4</v>
      </c>
      <c r="G683" s="3">
        <v>0</v>
      </c>
      <c r="H683" s="3">
        <v>3</v>
      </c>
      <c r="I683" s="3">
        <v>0</v>
      </c>
      <c r="J683" s="3">
        <f>VLOOKUP(B683,'Vta + Mov 80'!$A$3:$B$703,2,FALSE)</f>
        <v>6</v>
      </c>
      <c r="K683" s="3">
        <v>6</v>
      </c>
      <c r="L683" s="3">
        <f>VLOOKUP(B683,'Vta + Mov 80'!$A$3:$D$703,4,FALSE)</f>
        <v>0</v>
      </c>
      <c r="M683" s="7">
        <f>+AVERAGE(F683:K683)</f>
        <v>3.1666666666666665</v>
      </c>
      <c r="N683" s="62">
        <f>+COUNTIF(F683:K683,"&gt;0")</f>
        <v>4</v>
      </c>
      <c r="O683" s="62" t="str">
        <f>+IF(N683&gt;=6,"A",IF(N683&gt;=5,"B",IF(N683&gt;=4,"C","F")))</f>
        <v>C</v>
      </c>
      <c r="P683" s="7">
        <v>31</v>
      </c>
      <c r="Q683" s="2">
        <v>0</v>
      </c>
      <c r="R683" s="2">
        <v>0</v>
      </c>
      <c r="S683" s="2">
        <v>0</v>
      </c>
      <c r="T683" s="2">
        <f>+IF(S683&gt;R683,S683,R683)</f>
        <v>0</v>
      </c>
      <c r="U683" s="2" t="e">
        <f>+((P683-T683)/#REF!)*30</f>
        <v>#REF!</v>
      </c>
      <c r="V683" s="2" t="e">
        <f>+((P683-T683+Q683)/#REF!)*30</f>
        <v>#REF!</v>
      </c>
      <c r="W683" s="2">
        <v>0</v>
      </c>
      <c r="X683" s="9"/>
      <c r="Y683" s="11">
        <f>+((P683-T683+Q683+X683)/M683)*30</f>
        <v>293.68421052631584</v>
      </c>
      <c r="Z683" s="5">
        <v>1</v>
      </c>
      <c r="AA683" s="46"/>
      <c r="AB683" s="74">
        <f>VLOOKUP(B683,[2]Hoja1!$A$2:$C$9041,3,FALSE)</f>
        <v>162.93</v>
      </c>
      <c r="AC683" s="76">
        <f>VLOOKUP(B683,'[3]listado de producto'!$A$7:$F$7046,6,FALSE)</f>
        <v>35</v>
      </c>
      <c r="AG683" s="58">
        <v>409</v>
      </c>
      <c r="AH683" s="48">
        <f>+P683*AG683</f>
        <v>12679</v>
      </c>
      <c r="AI683" s="48" t="e">
        <f>+AG683*#REF!</f>
        <v>#REF!</v>
      </c>
      <c r="AK683" s="44" t="e">
        <f>+IF(OR(#REF!="A",#REF!="B",#REF!="C",O683="A",O683="B",O683="C"),_xlfn.CEILING.PRECISE(#REF!*0.5,Z683),"0")</f>
        <v>#REF!</v>
      </c>
      <c r="AL683" t="e">
        <f>+AK683*AG683</f>
        <v>#REF!</v>
      </c>
      <c r="AM683" s="51" t="e">
        <f>+IF(OR(#REF!="A",#REF!="B",#REF!="C",O683="A",O683="B",O683="C"),_xlfn.CEILING.PRECISE(#REF!*0.7,Z683),"0")</f>
        <v>#REF!</v>
      </c>
      <c r="AN683" s="48" t="e">
        <f>+AM683*AG683</f>
        <v>#REF!</v>
      </c>
      <c r="AO683" s="44" t="e">
        <f>+IF(OR(#REF!="A",#REF!="B",#REF!="C",O683="A",O683="B",O683="C"),_xlfn.CEILING.PRECISE(#REF!*1,Z683),"0")</f>
        <v>#REF!</v>
      </c>
      <c r="AP683" s="48" t="e">
        <f>+AO683*$AG683</f>
        <v>#REF!</v>
      </c>
      <c r="AQ683" s="48" t="e">
        <f>+IF(OR(#REF!="A",#REF!="B",#REF!="C",O683="A",O683="B",O683="C"),_xlfn.CEILING.PRECISE(#REF!*1.33,Z683),"0")</f>
        <v>#REF!</v>
      </c>
      <c r="AR683" s="48" t="e">
        <f>+AQ683*$AG683</f>
        <v>#REF!</v>
      </c>
      <c r="AS683" s="48" t="e">
        <f>+#REF!*AG683</f>
        <v>#REF!</v>
      </c>
      <c r="AU683" s="52"/>
      <c r="AV683" s="52"/>
      <c r="AW683" t="b">
        <f>+P683&gt;=T683</f>
        <v>1</v>
      </c>
    </row>
    <row r="684" spans="1:52" ht="12.75" customHeight="1" x14ac:dyDescent="0.2">
      <c r="B684" s="79">
        <v>995</v>
      </c>
      <c r="C684" s="1"/>
      <c r="D684" s="32" t="s">
        <v>61</v>
      </c>
      <c r="E684" s="47" t="str">
        <f>VLOOKUP(B684,[1]Análisis!$B$3:$F$2141,5,FALSE)</f>
        <v>Key</v>
      </c>
      <c r="F684" s="3">
        <v>46</v>
      </c>
      <c r="G684" s="3">
        <v>51</v>
      </c>
      <c r="H684" s="3">
        <v>7</v>
      </c>
      <c r="I684" s="3">
        <v>0</v>
      </c>
      <c r="J684" s="3">
        <f>VLOOKUP(B684,'Vta + Mov 80'!$A$3:$B$703,2,FALSE)</f>
        <v>21</v>
      </c>
      <c r="K684" s="3">
        <v>6</v>
      </c>
      <c r="L684" s="3">
        <f>VLOOKUP(B684,'Vta + Mov 80'!$A$3:$D$703,4,FALSE)</f>
        <v>4</v>
      </c>
      <c r="M684" s="7">
        <f>+AVERAGE(F684:K684)</f>
        <v>21.833333333333332</v>
      </c>
      <c r="N684" s="62">
        <f>+COUNTIF(F684:K684,"&gt;0")</f>
        <v>5</v>
      </c>
      <c r="O684" s="62" t="str">
        <f>+IF(N684&gt;=6,"A",IF(N684&gt;=5,"B",IF(N684&gt;=4,"C","F")))</f>
        <v>B</v>
      </c>
      <c r="P684" s="7">
        <v>82</v>
      </c>
      <c r="Q684" s="2">
        <v>0</v>
      </c>
      <c r="R684" s="2">
        <v>0</v>
      </c>
      <c r="S684" s="2">
        <v>0</v>
      </c>
      <c r="T684" s="2">
        <f>+IF(S684&gt;R684,S684,R684)</f>
        <v>0</v>
      </c>
      <c r="U684" s="2" t="e">
        <f>+((P684-T684)/#REF!)*30</f>
        <v>#REF!</v>
      </c>
      <c r="V684" s="2" t="e">
        <f>+((P684-T684+Q684)/#REF!)*30</f>
        <v>#REF!</v>
      </c>
      <c r="W684" s="2">
        <v>0</v>
      </c>
      <c r="X684" s="9"/>
      <c r="Y684" s="11">
        <f>+((P684-T684+Q684+X684)/M684)*30</f>
        <v>112.67175572519083</v>
      </c>
      <c r="Z684" s="5">
        <v>12</v>
      </c>
      <c r="AA684" s="83"/>
      <c r="AB684" s="74">
        <f>VLOOKUP(B684,[2]Hoja1!$A$2:$C$9041,3,FALSE)</f>
        <v>281.12</v>
      </c>
      <c r="AC684" s="76">
        <f>VLOOKUP(B684,'[3]listado de producto'!$A$7:$F$7046,6,FALSE)</f>
        <v>8</v>
      </c>
      <c r="AG684" s="58">
        <v>87.32</v>
      </c>
      <c r="AH684" s="48">
        <f>+P684*AG684</f>
        <v>7160.24</v>
      </c>
      <c r="AI684" s="48" t="e">
        <f>+AG684*#REF!</f>
        <v>#REF!</v>
      </c>
      <c r="AK684" s="44" t="e">
        <f>+IF(OR(#REF!="A",#REF!="B",#REF!="C",O684="A",O684="B",O684="C"),_xlfn.CEILING.PRECISE(#REF!*0.5,Z684),"0")</f>
        <v>#REF!</v>
      </c>
      <c r="AL684" t="e">
        <f>+AK684*AG684</f>
        <v>#REF!</v>
      </c>
      <c r="AM684" s="51" t="e">
        <f>+IF(OR(#REF!="A",#REF!="B",#REF!="C",O684="A",O684="B",O684="C"),_xlfn.CEILING.PRECISE(#REF!*0.7,Z684),"0")</f>
        <v>#REF!</v>
      </c>
      <c r="AN684" s="48" t="e">
        <f>+AM684*AG684</f>
        <v>#REF!</v>
      </c>
      <c r="AO684" s="44" t="e">
        <f>+IF(OR(#REF!="A",#REF!="B",#REF!="C",O684="A",O684="B",O684="C"),_xlfn.CEILING.PRECISE(#REF!*1,Z684),"0")</f>
        <v>#REF!</v>
      </c>
      <c r="AP684" s="48" t="e">
        <f>+AO684*$AG684</f>
        <v>#REF!</v>
      </c>
      <c r="AQ684" s="48" t="e">
        <f>+IF(OR(#REF!="A",#REF!="B",#REF!="C",O684="A",O684="B",O684="C"),_xlfn.CEILING.PRECISE(#REF!*1.33,Z684),"0")</f>
        <v>#REF!</v>
      </c>
      <c r="AR684" s="48" t="e">
        <f>+AQ684*$AG684</f>
        <v>#REF!</v>
      </c>
      <c r="AS684" s="48" t="e">
        <f>+#REF!*AG684</f>
        <v>#REF!</v>
      </c>
      <c r="AU684" s="52" t="e">
        <f>+AT684*#REF!</f>
        <v>#REF!</v>
      </c>
      <c r="AV684" s="52">
        <f>+AT684*M684</f>
        <v>0</v>
      </c>
      <c r="AW684" t="b">
        <f>+P684&gt;=T684</f>
        <v>1</v>
      </c>
    </row>
    <row r="685" spans="1:52" ht="12.75" customHeight="1" x14ac:dyDescent="0.2">
      <c r="B685" s="79">
        <v>999005272</v>
      </c>
      <c r="C685" s="1"/>
      <c r="D685" s="32" t="s">
        <v>496</v>
      </c>
      <c r="E685" s="47" t="s">
        <v>624</v>
      </c>
      <c r="F685" s="3">
        <v>0</v>
      </c>
      <c r="G685" s="3">
        <v>10</v>
      </c>
      <c r="H685" s="3">
        <v>11</v>
      </c>
      <c r="I685" s="3">
        <v>3</v>
      </c>
      <c r="J685" s="3">
        <f>VLOOKUP(B685,'Vta + Mov 80'!$A$3:$B$703,2,FALSE)</f>
        <v>1</v>
      </c>
      <c r="K685" s="3">
        <v>1</v>
      </c>
      <c r="L685" s="3">
        <f>VLOOKUP(B685,'Vta + Mov 80'!$A$3:$D$703,4,FALSE)</f>
        <v>0</v>
      </c>
      <c r="M685" s="7">
        <f>+AVERAGE(F685:K685)</f>
        <v>4.333333333333333</v>
      </c>
      <c r="N685" s="62">
        <f>+COUNTIF(F685:K685,"&gt;0")</f>
        <v>5</v>
      </c>
      <c r="O685" s="62" t="str">
        <f>+IF(N685&gt;=6,"A",IF(N685&gt;=5,"B",IF(N685&gt;=4,"C","F")))</f>
        <v>B</v>
      </c>
      <c r="P685" s="7">
        <v>37</v>
      </c>
      <c r="Q685" s="2">
        <v>0</v>
      </c>
      <c r="R685" s="2">
        <v>0</v>
      </c>
      <c r="S685" s="2">
        <v>0</v>
      </c>
      <c r="T685" s="2">
        <f>+IF(S685&gt;R685,S685,R685)</f>
        <v>0</v>
      </c>
      <c r="U685" s="2" t="e">
        <f>+((P685-T685)/#REF!)*30</f>
        <v>#REF!</v>
      </c>
      <c r="V685" s="2" t="e">
        <f>+((P685-T685+Q685)/#REF!)*30</f>
        <v>#REF!</v>
      </c>
      <c r="W685" s="2">
        <v>0</v>
      </c>
      <c r="X685" s="9"/>
      <c r="Y685" s="11">
        <f>+((P685-T685+Q685+X685)/M685)*30</f>
        <v>256.15384615384613</v>
      </c>
      <c r="Z685" s="5">
        <v>1</v>
      </c>
      <c r="AA685" s="46"/>
      <c r="AB685" s="74">
        <f>VLOOKUP(B685,[2]Hoja1!$A$2:$C$9041,3,FALSE)</f>
        <v>1</v>
      </c>
      <c r="AC685" s="76">
        <f>VLOOKUP(B685,'[3]listado de producto'!$A$7:$F$7046,6,FALSE)</f>
        <v>14</v>
      </c>
      <c r="AG685" s="58">
        <v>9.9499998092651403</v>
      </c>
      <c r="AH685" s="48">
        <f>+P685*AG685</f>
        <v>368.14999294281017</v>
      </c>
      <c r="AI685" s="48" t="e">
        <f>+AG685*#REF!</f>
        <v>#REF!</v>
      </c>
      <c r="AK685" s="44" t="e">
        <f>+IF(OR(#REF!="A",#REF!="B",#REF!="C",O685="A",O685="B",O685="C"),_xlfn.CEILING.PRECISE(#REF!*0.5,Z685),"0")</f>
        <v>#REF!</v>
      </c>
      <c r="AL685" t="e">
        <f>+AK685*AG685</f>
        <v>#REF!</v>
      </c>
      <c r="AM685" s="51" t="e">
        <f>+IF(OR(#REF!="A",#REF!="B",#REF!="C",O685="A",O685="B",O685="C"),_xlfn.CEILING.PRECISE(#REF!*0.7,Z685),"0")</f>
        <v>#REF!</v>
      </c>
      <c r="AN685" s="48" t="e">
        <f>+AM685*AG685</f>
        <v>#REF!</v>
      </c>
      <c r="AO685" s="44" t="e">
        <f>+IF(OR(#REF!="A",#REF!="B",#REF!="C",O685="A",O685="B",O685="C"),_xlfn.CEILING.PRECISE(#REF!*1,Z685),"0")</f>
        <v>#REF!</v>
      </c>
      <c r="AP685" s="48" t="e">
        <f>+AO685*$AG685</f>
        <v>#REF!</v>
      </c>
      <c r="AQ685" s="48" t="e">
        <f>+IF(OR(#REF!="A",#REF!="B",#REF!="C",O685="A",O685="B",O685="C"),_xlfn.CEILING.PRECISE(#REF!*1.33,Z685),"0")</f>
        <v>#REF!</v>
      </c>
      <c r="AR685" s="48" t="e">
        <f>+AQ685*$AG685</f>
        <v>#REF!</v>
      </c>
      <c r="AS685" s="48" t="e">
        <f>+#REF!*AG685</f>
        <v>#REF!</v>
      </c>
      <c r="AU685" s="52" t="e">
        <f>+AT685*#REF!</f>
        <v>#REF!</v>
      </c>
      <c r="AV685" s="52">
        <f>+AT685*M685</f>
        <v>0</v>
      </c>
      <c r="AW685" t="b">
        <f>+P685&gt;=T685</f>
        <v>1</v>
      </c>
    </row>
    <row r="686" spans="1:52" ht="12.75" customHeight="1" x14ac:dyDescent="0.2">
      <c r="B686" s="79">
        <v>1747</v>
      </c>
      <c r="C686" s="1"/>
      <c r="D686" s="32" t="s">
        <v>115</v>
      </c>
      <c r="E686" s="47" t="str">
        <f>VLOOKUP(B686,[1]Análisis!$B$3:$F$2141,5,FALSE)</f>
        <v>Key</v>
      </c>
      <c r="F686" s="3">
        <v>7</v>
      </c>
      <c r="G686" s="3">
        <v>31</v>
      </c>
      <c r="H686" s="3">
        <v>43</v>
      </c>
      <c r="I686" s="3">
        <v>12</v>
      </c>
      <c r="J686" s="3">
        <f>VLOOKUP(B686,'Vta + Mov 80'!$A$3:$B$703,2,FALSE)</f>
        <v>25</v>
      </c>
      <c r="K686" s="3">
        <v>12</v>
      </c>
      <c r="L686" s="3">
        <f>VLOOKUP(B686,'Vta + Mov 80'!$A$3:$D$703,4,FALSE)</f>
        <v>6</v>
      </c>
      <c r="M686" s="7">
        <f>+AVERAGE(F686:K686)</f>
        <v>21.666666666666668</v>
      </c>
      <c r="N686" s="62">
        <f>+COUNTIF(F686:K686,"&gt;0")</f>
        <v>6</v>
      </c>
      <c r="O686" s="62" t="str">
        <f>+IF(N686&gt;=6,"A",IF(N686&gt;=5,"B",IF(N686&gt;=4,"C","F")))</f>
        <v>A</v>
      </c>
      <c r="P686" s="7">
        <v>54</v>
      </c>
      <c r="Q686" s="2">
        <v>0</v>
      </c>
      <c r="R686" s="2">
        <v>0</v>
      </c>
      <c r="S686" s="2">
        <v>0</v>
      </c>
      <c r="T686" s="2">
        <f>+IF(S686&gt;R686,S686,R686)</f>
        <v>0</v>
      </c>
      <c r="U686" s="2" t="e">
        <f>+((P686-T686)/#REF!)*30</f>
        <v>#REF!</v>
      </c>
      <c r="V686" s="2" t="e">
        <f>+((P686-T686+Q686)/#REF!)*30</f>
        <v>#REF!</v>
      </c>
      <c r="W686" s="2">
        <v>0</v>
      </c>
      <c r="X686" s="9"/>
      <c r="Y686" s="11">
        <f>+((P686-T686+Q686+X686)/M686)*30</f>
        <v>74.769230769230774</v>
      </c>
      <c r="Z686" s="5">
        <v>12</v>
      </c>
      <c r="AA686" s="46"/>
      <c r="AB686" s="74">
        <f>VLOOKUP(B686,[2]Hoja1!$A$2:$C$9041,3,FALSE)</f>
        <v>20.14</v>
      </c>
      <c r="AC686" s="76">
        <f>VLOOKUP(B686,'[3]listado de producto'!$A$7:$F$7046,6,FALSE)</f>
        <v>8</v>
      </c>
      <c r="AG686" s="58">
        <v>40.11</v>
      </c>
      <c r="AH686" s="48">
        <f>+P686*AG686</f>
        <v>2165.94</v>
      </c>
      <c r="AI686" s="48" t="e">
        <f>+AG686*#REF!</f>
        <v>#REF!</v>
      </c>
      <c r="AK686" s="44" t="e">
        <f>+IF(OR(#REF!="A",#REF!="B",#REF!="C",O686="A",O686="B",O686="C"),_xlfn.CEILING.PRECISE(#REF!*0.5,Z686),"0")</f>
        <v>#REF!</v>
      </c>
      <c r="AL686" t="e">
        <f>+AK686*AG686</f>
        <v>#REF!</v>
      </c>
      <c r="AM686" s="51" t="e">
        <f>+IF(OR(#REF!="A",#REF!="B",#REF!="C",O686="A",O686="B",O686="C"),_xlfn.CEILING.PRECISE(#REF!*0.7,Z686),"0")</f>
        <v>#REF!</v>
      </c>
      <c r="AN686" s="48" t="e">
        <f>+AM686*AG686</f>
        <v>#REF!</v>
      </c>
      <c r="AO686" s="44" t="e">
        <f>+IF(OR(#REF!="A",#REF!="B",#REF!="C",O686="A",O686="B",O686="C"),_xlfn.CEILING.PRECISE(#REF!*1,Z686),"0")</f>
        <v>#REF!</v>
      </c>
      <c r="AP686" s="48" t="e">
        <f>+AO686*$AG686</f>
        <v>#REF!</v>
      </c>
      <c r="AQ686" s="48" t="e">
        <f>+IF(OR(#REF!="A",#REF!="B",#REF!="C",O686="A",O686="B",O686="C"),_xlfn.CEILING.PRECISE(#REF!*1.33,Z686),"0")</f>
        <v>#REF!</v>
      </c>
      <c r="AR686" s="48" t="e">
        <f>+AQ686*$AG686</f>
        <v>#REF!</v>
      </c>
      <c r="AS686" s="48" t="e">
        <f>+#REF!*AG686</f>
        <v>#REF!</v>
      </c>
      <c r="AT686" s="58">
        <v>1.1000000000000001</v>
      </c>
      <c r="AU686" s="52" t="e">
        <f>+AT686*#REF!</f>
        <v>#REF!</v>
      </c>
      <c r="AV686" s="52">
        <f>+AT686*M686</f>
        <v>23.833333333333336</v>
      </c>
      <c r="AW686" t="b">
        <f>+P686&gt;=T686</f>
        <v>1</v>
      </c>
      <c r="AX686" s="78">
        <f>X686*AB686</f>
        <v>0</v>
      </c>
      <c r="AZ686" s="49"/>
    </row>
    <row r="687" spans="1:52" ht="12.75" customHeight="1" x14ac:dyDescent="0.2">
      <c r="A687" s="53"/>
      <c r="B687" s="79">
        <v>1998</v>
      </c>
      <c r="C687" s="1"/>
      <c r="D687" s="32" t="s">
        <v>136</v>
      </c>
      <c r="E687" s="47" t="str">
        <f>VLOOKUP(B687,[1]Análisis!$B$3:$F$2141,5,FALSE)</f>
        <v>Key</v>
      </c>
      <c r="F687" s="3">
        <v>2</v>
      </c>
      <c r="G687" s="3">
        <v>3</v>
      </c>
      <c r="H687" s="3">
        <v>6</v>
      </c>
      <c r="I687" s="3">
        <v>6</v>
      </c>
      <c r="J687" s="3">
        <f>VLOOKUP(B687,'Vta + Mov 80'!$A$3:$B$703,2,FALSE)</f>
        <v>22</v>
      </c>
      <c r="K687" s="3">
        <v>9</v>
      </c>
      <c r="L687" s="3">
        <f>VLOOKUP(B687,'Vta + Mov 80'!$A$3:$D$703,4,FALSE)</f>
        <v>0</v>
      </c>
      <c r="M687" s="7">
        <f>+AVERAGE(F687:K687)</f>
        <v>8</v>
      </c>
      <c r="N687" s="62">
        <f>+COUNTIF(F687:K687,"&gt;0")</f>
        <v>6</v>
      </c>
      <c r="O687" s="62" t="str">
        <f>+IF(N687&gt;=6,"A",IF(N687&gt;=5,"B",IF(N687&gt;=4,"C","F")))</f>
        <v>A</v>
      </c>
      <c r="P687" s="7">
        <v>21</v>
      </c>
      <c r="Q687" s="2">
        <v>0</v>
      </c>
      <c r="R687" s="2">
        <v>0</v>
      </c>
      <c r="S687" s="2">
        <v>0</v>
      </c>
      <c r="T687" s="2">
        <f>+IF(S687&gt;R687,S687,R687)</f>
        <v>0</v>
      </c>
      <c r="U687" s="2" t="e">
        <f>+((P687-T687)/#REF!)*30</f>
        <v>#REF!</v>
      </c>
      <c r="V687" s="2" t="e">
        <f>+((P687-T687+Q687)/#REF!)*30</f>
        <v>#REF!</v>
      </c>
      <c r="W687" s="2">
        <v>0</v>
      </c>
      <c r="X687" s="9"/>
      <c r="Y687" s="11">
        <f>+((P687-T687+Q687+X687)/M687)*30</f>
        <v>78.75</v>
      </c>
      <c r="Z687" s="5">
        <v>1</v>
      </c>
      <c r="AA687" s="46"/>
      <c r="AB687" s="74">
        <f>VLOOKUP(B687,[2]Hoja1!$A$2:$C$9041,3,FALSE)</f>
        <v>256.01</v>
      </c>
      <c r="AC687" s="76">
        <f>VLOOKUP(B687,'[3]listado de producto'!$A$7:$F$7046,6,FALSE)</f>
        <v>8</v>
      </c>
      <c r="AG687" s="58">
        <v>107.64</v>
      </c>
      <c r="AH687" s="48">
        <f>+P687*AG687</f>
        <v>2260.44</v>
      </c>
      <c r="AI687" s="48" t="e">
        <f>+AG687*#REF!</f>
        <v>#REF!</v>
      </c>
      <c r="AK687" s="44" t="e">
        <f>+IF(OR(#REF!="A",#REF!="B",#REF!="C",O687="A",O687="B",O687="C"),_xlfn.CEILING.PRECISE(#REF!*0.5,Z687),"0")</f>
        <v>#REF!</v>
      </c>
      <c r="AL687" t="e">
        <f>+AK687*AG687</f>
        <v>#REF!</v>
      </c>
      <c r="AM687" s="51" t="e">
        <f>+IF(OR(#REF!="A",#REF!="B",#REF!="C",O687="A",O687="B",O687="C"),_xlfn.CEILING.PRECISE(#REF!*0.7,Z687),"0")</f>
        <v>#REF!</v>
      </c>
      <c r="AN687" s="48" t="e">
        <f>+AM687*AG687</f>
        <v>#REF!</v>
      </c>
      <c r="AO687" s="44" t="e">
        <f>+IF(OR(#REF!="A",#REF!="B",#REF!="C",O687="A",O687="B",O687="C"),_xlfn.CEILING.PRECISE(#REF!*1,Z687),"0")</f>
        <v>#REF!</v>
      </c>
      <c r="AP687" s="48" t="e">
        <f>+AO687*$AG687</f>
        <v>#REF!</v>
      </c>
      <c r="AQ687" s="48" t="e">
        <f>+IF(OR(#REF!="A",#REF!="B",#REF!="C",O687="A",O687="B",O687="C"),_xlfn.CEILING.PRECISE(#REF!*1.33,Z687),"0")</f>
        <v>#REF!</v>
      </c>
      <c r="AR687" s="48" t="e">
        <f>+AQ687*$AG687</f>
        <v>#REF!</v>
      </c>
      <c r="AS687" s="48" t="e">
        <f>+#REF!*AG687</f>
        <v>#REF!</v>
      </c>
      <c r="AU687" s="52"/>
      <c r="AV687" s="52"/>
      <c r="AW687" t="b">
        <f>+P687&gt;=T687</f>
        <v>1</v>
      </c>
    </row>
    <row r="688" spans="1:52" ht="12.75" customHeight="1" x14ac:dyDescent="0.2">
      <c r="A688" s="53" t="s">
        <v>672</v>
      </c>
      <c r="B688" s="79">
        <v>619</v>
      </c>
      <c r="C688" s="1"/>
      <c r="D688" s="32" t="s">
        <v>53</v>
      </c>
      <c r="E688" s="47" t="str">
        <f>VLOOKUP(B688,[1]Análisis!$B$3:$F$2141,5,FALSE)</f>
        <v>Key</v>
      </c>
      <c r="F688" s="3">
        <v>3</v>
      </c>
      <c r="G688" s="3">
        <v>4</v>
      </c>
      <c r="H688" s="3">
        <v>2</v>
      </c>
      <c r="I688" s="3">
        <v>1</v>
      </c>
      <c r="J688" s="3">
        <f>VLOOKUP(B688,'Vta + Mov 80'!$A$3:$B$703,2,FALSE)</f>
        <v>5</v>
      </c>
      <c r="K688" s="3">
        <v>1</v>
      </c>
      <c r="L688" s="3">
        <f>VLOOKUP(B688,'Vta + Mov 80'!$A$3:$D$703,4,FALSE)</f>
        <v>0</v>
      </c>
      <c r="M688" s="7">
        <f>+AVERAGE(F688:K688)</f>
        <v>2.6666666666666665</v>
      </c>
      <c r="N688" s="62">
        <f>+COUNTIF(F688:K688,"&gt;0")</f>
        <v>6</v>
      </c>
      <c r="O688" s="62" t="str">
        <f>+IF(N688&gt;=6,"A",IF(N688&gt;=5,"B",IF(N688&gt;=4,"C","F")))</f>
        <v>A</v>
      </c>
      <c r="P688" s="7">
        <v>7</v>
      </c>
      <c r="Q688" s="2">
        <v>0</v>
      </c>
      <c r="R688" s="2">
        <v>0</v>
      </c>
      <c r="S688" s="2">
        <v>0</v>
      </c>
      <c r="T688" s="2">
        <f>+IF(S688&gt;R688,S688,R688)</f>
        <v>0</v>
      </c>
      <c r="U688" s="2" t="e">
        <f>+((P688-T688)/#REF!)*30</f>
        <v>#REF!</v>
      </c>
      <c r="V688" s="2" t="e">
        <f>+((P688-T688+Q688)/#REF!)*30</f>
        <v>#REF!</v>
      </c>
      <c r="W688" s="2">
        <v>0</v>
      </c>
      <c r="X688" s="9"/>
      <c r="Y688" s="11">
        <f>+((P688-T688+Q688+X688)/M688)*30</f>
        <v>78.75</v>
      </c>
      <c r="Z688" s="5">
        <v>1</v>
      </c>
      <c r="AA688" s="46"/>
      <c r="AB688" s="74">
        <f>VLOOKUP(B688,[2]Hoja1!$A$2:$C$9041,3,FALSE)</f>
        <v>233.71</v>
      </c>
      <c r="AC688" s="76">
        <f>VLOOKUP(B688,'[3]listado de producto'!$A$7:$F$7046,6,FALSE)</f>
        <v>8</v>
      </c>
      <c r="AG688" s="58">
        <v>126.03</v>
      </c>
      <c r="AH688" s="48">
        <f>+P688*AG688</f>
        <v>882.21</v>
      </c>
      <c r="AI688" s="48" t="e">
        <f>+AG688*#REF!</f>
        <v>#REF!</v>
      </c>
      <c r="AK688" s="44" t="e">
        <f>+IF(OR(#REF!="A",#REF!="B",#REF!="C",O688="A",O688="B",O688="C"),_xlfn.CEILING.PRECISE(#REF!*0.5,Z688),"0")</f>
        <v>#REF!</v>
      </c>
      <c r="AL688" t="e">
        <f>+AK688*AG688</f>
        <v>#REF!</v>
      </c>
      <c r="AM688" s="51" t="e">
        <f>+IF(OR(#REF!="A",#REF!="B",#REF!="C",O688="A",O688="B",O688="C"),_xlfn.CEILING.PRECISE(#REF!*0.7,Z688),"0")</f>
        <v>#REF!</v>
      </c>
      <c r="AN688" s="48" t="e">
        <f>+AM688*AG688</f>
        <v>#REF!</v>
      </c>
      <c r="AO688" s="44" t="e">
        <f>+IF(OR(#REF!="A",#REF!="B",#REF!="C",O688="A",O688="B",O688="C"),_xlfn.CEILING.PRECISE(#REF!*1,Z688),"0")</f>
        <v>#REF!</v>
      </c>
      <c r="AP688" s="48" t="e">
        <f>+AO688*$AG688</f>
        <v>#REF!</v>
      </c>
      <c r="AQ688" s="48" t="e">
        <f>+IF(OR(#REF!="A",#REF!="B",#REF!="C",O688="A",O688="B",O688="C"),_xlfn.CEILING.PRECISE(#REF!*1.33,Z688),"0")</f>
        <v>#REF!</v>
      </c>
      <c r="AR688" s="48" t="e">
        <f>+AQ688*$AG688</f>
        <v>#REF!</v>
      </c>
      <c r="AS688" s="48" t="e">
        <f>+#REF!*AG688</f>
        <v>#REF!</v>
      </c>
      <c r="AU688" s="52" t="e">
        <f>+AT688*#REF!</f>
        <v>#REF!</v>
      </c>
      <c r="AV688" s="52">
        <f>+AT688*M688</f>
        <v>0</v>
      </c>
      <c r="AW688" t="b">
        <f>+P688&gt;=T688</f>
        <v>1</v>
      </c>
    </row>
    <row r="689" spans="1:52" ht="12.75" customHeight="1" x14ac:dyDescent="0.2">
      <c r="A689" s="53" t="s">
        <v>674</v>
      </c>
      <c r="B689" s="79">
        <v>89</v>
      </c>
      <c r="C689" s="1"/>
      <c r="D689" s="32" t="s">
        <v>5</v>
      </c>
      <c r="E689" s="47" t="str">
        <f>VLOOKUP(B689,[1]Análisis!$B$3:$F$2141,5,FALSE)</f>
        <v>Key</v>
      </c>
      <c r="F689" s="3">
        <v>3</v>
      </c>
      <c r="G689" s="3">
        <v>9</v>
      </c>
      <c r="H689" s="3">
        <v>3</v>
      </c>
      <c r="I689" s="3">
        <v>3</v>
      </c>
      <c r="J689" s="3">
        <f>VLOOKUP(B689,'Vta + Mov 80'!$A$3:$B$703,2,FALSE)</f>
        <v>1</v>
      </c>
      <c r="K689" s="3">
        <v>6</v>
      </c>
      <c r="L689" s="3">
        <f>VLOOKUP(B689,'Vta + Mov 80'!$A$3:$D$703,4,FALSE)</f>
        <v>0</v>
      </c>
      <c r="M689" s="7">
        <f>+AVERAGE(F689:K689)</f>
        <v>4.166666666666667</v>
      </c>
      <c r="N689" s="62">
        <f>+COUNTIF(F689:K689,"&gt;0")</f>
        <v>6</v>
      </c>
      <c r="O689" s="62" t="str">
        <f>+IF(N689&gt;=6,"A",IF(N689&gt;=5,"B",IF(N689&gt;=4,"C","F")))</f>
        <v>A</v>
      </c>
      <c r="P689" s="7">
        <v>9</v>
      </c>
      <c r="Q689" s="2">
        <v>2</v>
      </c>
      <c r="R689" s="2">
        <v>0</v>
      </c>
      <c r="S689" s="2">
        <v>0</v>
      </c>
      <c r="T689" s="2">
        <f>+IF(S689&gt;R689,S689,R689)</f>
        <v>0</v>
      </c>
      <c r="U689" s="2" t="e">
        <f>+((P689-T689)/#REF!)*30</f>
        <v>#REF!</v>
      </c>
      <c r="V689" s="2" t="e">
        <f>+((P689-T689+Q689)/#REF!)*30</f>
        <v>#REF!</v>
      </c>
      <c r="W689" s="2">
        <v>0</v>
      </c>
      <c r="X689" s="9"/>
      <c r="Y689" s="11">
        <f>+((P689-T689+Q689+X689)/M689)*30</f>
        <v>79.199999999999989</v>
      </c>
      <c r="Z689" s="5">
        <v>1</v>
      </c>
      <c r="AA689" s="46"/>
      <c r="AB689" s="74">
        <f>VLOOKUP(B689,[2]Hoja1!$A$2:$C$9041,3,FALSE)</f>
        <v>1621.34</v>
      </c>
      <c r="AC689" s="76">
        <f>VLOOKUP(B689,'[3]listado de producto'!$A$7:$F$7046,6,FALSE)</f>
        <v>21</v>
      </c>
      <c r="AG689" s="58">
        <v>984.04</v>
      </c>
      <c r="AH689" s="48">
        <f>+P689*AG689</f>
        <v>8856.36</v>
      </c>
      <c r="AI689" s="48" t="e">
        <f>+AG689*#REF!</f>
        <v>#REF!</v>
      </c>
      <c r="AK689" s="44" t="e">
        <f>+IF(OR(#REF!="A",#REF!="B",#REF!="C",O689="A",O689="B",O689="C"),_xlfn.CEILING.PRECISE(#REF!*0.5,Z689),"0")</f>
        <v>#REF!</v>
      </c>
      <c r="AL689" t="e">
        <f>+AK689*AG689</f>
        <v>#REF!</v>
      </c>
      <c r="AM689" s="51" t="e">
        <f>+IF(OR(#REF!="A",#REF!="B",#REF!="C",O689="A",O689="B",O689="C"),_xlfn.CEILING.PRECISE(#REF!*0.7,Z689),"0")</f>
        <v>#REF!</v>
      </c>
      <c r="AN689" s="48" t="e">
        <f>+AM689*AG689</f>
        <v>#REF!</v>
      </c>
      <c r="AO689" s="44" t="e">
        <f>+IF(OR(#REF!="A",#REF!="B",#REF!="C",O689="A",O689="B",O689="C"),_xlfn.CEILING.PRECISE(#REF!*1,Z689),"0")</f>
        <v>#REF!</v>
      </c>
      <c r="AP689" s="48" t="e">
        <f>+AO689*$AG689</f>
        <v>#REF!</v>
      </c>
      <c r="AQ689" s="48" t="e">
        <f>+IF(OR(#REF!="A",#REF!="B",#REF!="C",O689="A",O689="B",O689="C"),_xlfn.CEILING.PRECISE(#REF!*1.33,Z689),"0")</f>
        <v>#REF!</v>
      </c>
      <c r="AR689" s="48" t="e">
        <f>+AQ689*$AG689</f>
        <v>#REF!</v>
      </c>
      <c r="AS689" s="48" t="e">
        <f>+#REF!*AG689</f>
        <v>#REF!</v>
      </c>
      <c r="AT689" s="58">
        <v>22.5</v>
      </c>
      <c r="AU689" s="52" t="e">
        <f>+AT689*#REF!</f>
        <v>#REF!</v>
      </c>
      <c r="AV689" s="52">
        <f>+AT689*M689</f>
        <v>93.75</v>
      </c>
      <c r="AW689" t="b">
        <f>+P689&gt;=T689</f>
        <v>1</v>
      </c>
      <c r="AX689" s="78">
        <f>X689*AB689</f>
        <v>0</v>
      </c>
      <c r="AZ689" s="49">
        <f>VLOOKUP(B689,'[4]OrdenCompra (51)'!$A$2:$K$78,11,FALSE)</f>
        <v>2</v>
      </c>
    </row>
    <row r="690" spans="1:52" ht="12.75" customHeight="1" x14ac:dyDescent="0.2">
      <c r="B690" s="79">
        <v>35038</v>
      </c>
      <c r="C690" s="1"/>
      <c r="D690" s="32" t="s">
        <v>779</v>
      </c>
      <c r="E690" s="47" t="s">
        <v>624</v>
      </c>
      <c r="F690" s="3">
        <v>0</v>
      </c>
      <c r="G690" s="3">
        <v>0</v>
      </c>
      <c r="H690" s="3">
        <v>0</v>
      </c>
      <c r="I690" s="3">
        <v>0</v>
      </c>
      <c r="J690" s="3">
        <f>VLOOKUP(B690,'Vta + Mov 80'!$A$3:$B$703,2,FALSE)</f>
        <v>0</v>
      </c>
      <c r="K690" s="3">
        <v>0</v>
      </c>
      <c r="L690" s="3">
        <f>VLOOKUP(B690,'Vta + Mov 80'!$A$3:$D$703,4,FALSE)</f>
        <v>0</v>
      </c>
      <c r="M690" s="7">
        <f>+AVERAGE(F690:K690)</f>
        <v>0</v>
      </c>
      <c r="N690" s="62">
        <f>+COUNTIF(F690:K690,"&gt;0")</f>
        <v>0</v>
      </c>
      <c r="O690" s="62" t="str">
        <f>+IF(N690&gt;=6,"A",IF(N690&gt;=5,"B",IF(N690&gt;=4,"C","F")))</f>
        <v>F</v>
      </c>
      <c r="P690" s="7">
        <v>5</v>
      </c>
      <c r="Q690" s="2">
        <v>0</v>
      </c>
      <c r="R690" s="2">
        <v>0</v>
      </c>
      <c r="S690" s="2">
        <v>0</v>
      </c>
      <c r="T690" s="2">
        <f>+IF(S690&gt;R690,S690,R690)</f>
        <v>0</v>
      </c>
      <c r="U690" s="2" t="e">
        <f>+((P690-T690)/#REF!)*30</f>
        <v>#REF!</v>
      </c>
      <c r="V690" s="2" t="e">
        <f>+((P690-T690+Q690)/#REF!)*30</f>
        <v>#REF!</v>
      </c>
      <c r="W690" s="2">
        <v>0</v>
      </c>
      <c r="X690" s="14"/>
      <c r="Y690" s="11" t="e">
        <f>+((P690-T690+Q690+X690)/M690)*30</f>
        <v>#DIV/0!</v>
      </c>
      <c r="Z690" s="5">
        <v>1</v>
      </c>
      <c r="AA690" s="83"/>
      <c r="AB690" s="74">
        <f>VLOOKUP(B690,[2]Hoja1!$A$2:$C$9041,3,FALSE)</f>
        <v>442.85</v>
      </c>
      <c r="AC690" s="76">
        <f>VLOOKUP(B690,'[3]listado de producto'!$A$7:$F$7046,6,FALSE)</f>
        <v>8</v>
      </c>
      <c r="AD690" s="49"/>
      <c r="AG690" s="58">
        <v>123.75</v>
      </c>
      <c r="AH690" s="48">
        <f>+P690*AG690</f>
        <v>618.75</v>
      </c>
      <c r="AI690" s="48" t="e">
        <f>+AG690*#REF!</f>
        <v>#REF!</v>
      </c>
      <c r="AK690" s="44" t="e">
        <f>+IF(OR(#REF!="A",#REF!="B",#REF!="C",O690="A",O690="B",O690="C"),_xlfn.CEILING.PRECISE(#REF!*0.5,Z690),"0")</f>
        <v>#REF!</v>
      </c>
      <c r="AL690" t="e">
        <f>+AK690*AG690</f>
        <v>#REF!</v>
      </c>
      <c r="AM690" s="51" t="e">
        <f>+IF(OR(#REF!="A",#REF!="B",#REF!="C",O690="A",O690="B",O690="C"),_xlfn.CEILING.PRECISE(#REF!*0.7,Z690),"0")</f>
        <v>#REF!</v>
      </c>
      <c r="AN690" s="48" t="e">
        <f>+AM690*AG690</f>
        <v>#REF!</v>
      </c>
      <c r="AO690" s="44" t="e">
        <f>+IF(OR(#REF!="A",#REF!="B",#REF!="C",O690="A",O690="B",O690="C"),_xlfn.CEILING.PRECISE(#REF!*1,Z690),"0")</f>
        <v>#REF!</v>
      </c>
      <c r="AP690" s="48" t="e">
        <f>+AO690*$AG690</f>
        <v>#REF!</v>
      </c>
      <c r="AQ690" s="48" t="e">
        <f>+IF(OR(#REF!="A",#REF!="B",#REF!="C",O690="A",O690="B",O690="C"),_xlfn.CEILING.PRECISE(#REF!*1.33,Z690),"0")</f>
        <v>#REF!</v>
      </c>
      <c r="AR690" s="48" t="e">
        <f>+AQ690*$AG690</f>
        <v>#REF!</v>
      </c>
      <c r="AS690" s="48" t="e">
        <f>+#REF!*AG690</f>
        <v>#REF!</v>
      </c>
      <c r="AU690" s="52"/>
      <c r="AV690" s="52"/>
    </row>
    <row r="691" spans="1:52" ht="12.75" customHeight="1" x14ac:dyDescent="0.2">
      <c r="B691" s="79">
        <v>4154</v>
      </c>
      <c r="C691" s="1"/>
      <c r="D691" s="32" t="s">
        <v>218</v>
      </c>
      <c r="E691" s="47" t="str">
        <f>VLOOKUP(B691,[1]Análisis!$B$3:$F$2141,5,FALSE)</f>
        <v>Key</v>
      </c>
      <c r="F691" s="3">
        <v>6</v>
      </c>
      <c r="G691" s="3">
        <v>0</v>
      </c>
      <c r="H691" s="3">
        <v>7</v>
      </c>
      <c r="I691" s="3">
        <v>4</v>
      </c>
      <c r="J691" s="3">
        <f>VLOOKUP(B691,'Vta + Mov 80'!$A$3:$B$703,2,FALSE)</f>
        <v>1</v>
      </c>
      <c r="K691" s="3">
        <v>6</v>
      </c>
      <c r="L691" s="3">
        <f>VLOOKUP(B691,'Vta + Mov 80'!$A$3:$D$703,4,FALSE)</f>
        <v>0</v>
      </c>
      <c r="M691" s="7">
        <f>+AVERAGE(F691:K691)</f>
        <v>4</v>
      </c>
      <c r="N691" s="62">
        <f>+COUNTIF(F691:K691,"&gt;0")</f>
        <v>5</v>
      </c>
      <c r="O691" s="62" t="str">
        <f>+IF(N691&gt;=6,"A",IF(N691&gt;=5,"B",IF(N691&gt;=4,"C","F")))</f>
        <v>B</v>
      </c>
      <c r="P691" s="7">
        <v>52</v>
      </c>
      <c r="Q691" s="2">
        <v>0</v>
      </c>
      <c r="R691" s="2">
        <v>0</v>
      </c>
      <c r="S691" s="2">
        <v>0</v>
      </c>
      <c r="T691" s="2">
        <f>+IF(S691&gt;R691,S691,R691)</f>
        <v>0</v>
      </c>
      <c r="U691" s="2" t="e">
        <f>+((P691-T691)/#REF!)*30</f>
        <v>#REF!</v>
      </c>
      <c r="V691" s="2" t="e">
        <f>+((P691-T691+Q691)/#REF!)*30</f>
        <v>#REF!</v>
      </c>
      <c r="W691" s="2">
        <v>0</v>
      </c>
      <c r="X691" s="9"/>
      <c r="Y691" s="11">
        <f>+((P691-T691+Q691+X691)/M691)*30</f>
        <v>390</v>
      </c>
      <c r="Z691" s="5">
        <v>1</v>
      </c>
      <c r="AA691" s="46"/>
      <c r="AB691" s="74">
        <f>VLOOKUP(B691,[2]Hoja1!$A$2:$C$9041,3,FALSE)</f>
        <v>95.11</v>
      </c>
      <c r="AC691" s="76">
        <f>VLOOKUP(B691,'[3]listado de producto'!$A$7:$F$7046,6,FALSE)</f>
        <v>8</v>
      </c>
      <c r="AG691" s="58">
        <v>321.95999145507801</v>
      </c>
      <c r="AH691" s="48">
        <f>+P691*AG691</f>
        <v>16741.919555664055</v>
      </c>
      <c r="AI691" s="48" t="e">
        <f>+AG691*#REF!</f>
        <v>#REF!</v>
      </c>
      <c r="AK691" s="44" t="e">
        <f>+IF(OR(#REF!="A",#REF!="B",#REF!="C",O691="A",O691="B",O691="C"),_xlfn.CEILING.PRECISE(#REF!*0.5,Z691),"0")</f>
        <v>#REF!</v>
      </c>
      <c r="AL691" t="e">
        <f>+AK691*AG691</f>
        <v>#REF!</v>
      </c>
      <c r="AM691" s="51" t="e">
        <f>+IF(OR(#REF!="A",#REF!="B",#REF!="C",O691="A",O691="B",O691="C"),_xlfn.CEILING.PRECISE(#REF!*0.7,Z691),"0")</f>
        <v>#REF!</v>
      </c>
      <c r="AN691" s="48" t="e">
        <f>+AM691*AG691</f>
        <v>#REF!</v>
      </c>
      <c r="AO691" s="44" t="e">
        <f>+IF(OR(#REF!="A",#REF!="B",#REF!="C",O691="A",O691="B",O691="C"),_xlfn.CEILING.PRECISE(#REF!*1,Z691),"0")</f>
        <v>#REF!</v>
      </c>
      <c r="AP691" s="48" t="e">
        <f>+AO691*$AG691</f>
        <v>#REF!</v>
      </c>
      <c r="AQ691" s="48" t="e">
        <f>+IF(OR(#REF!="A",#REF!="B",#REF!="C",O691="A",O691="B",O691="C"),_xlfn.CEILING.PRECISE(#REF!*1.33,Z691),"0")</f>
        <v>#REF!</v>
      </c>
      <c r="AR691" s="48" t="e">
        <f>+AQ691*$AG691</f>
        <v>#REF!</v>
      </c>
      <c r="AS691" s="48" t="e">
        <f>+#REF!*AG691</f>
        <v>#REF!</v>
      </c>
      <c r="AU691" s="52"/>
      <c r="AV691" s="52"/>
      <c r="AW691" t="b">
        <f>+P691&gt;=T691</f>
        <v>1</v>
      </c>
    </row>
    <row r="692" spans="1:52" ht="12.75" customHeight="1" x14ac:dyDescent="0.2">
      <c r="A692" s="53" t="s">
        <v>670</v>
      </c>
      <c r="B692" s="79">
        <v>1997</v>
      </c>
      <c r="C692" s="1"/>
      <c r="D692" s="32" t="s">
        <v>135</v>
      </c>
      <c r="E692" s="47" t="str">
        <f>VLOOKUP(B692,[1]Análisis!$B$3:$F$2141,5,FALSE)</f>
        <v>Key</v>
      </c>
      <c r="F692" s="3">
        <v>2</v>
      </c>
      <c r="G692" s="3">
        <v>2</v>
      </c>
      <c r="H692" s="3">
        <v>7</v>
      </c>
      <c r="I692" s="3">
        <v>7</v>
      </c>
      <c r="J692" s="3">
        <f>VLOOKUP(B692,'Vta + Mov 80'!$A$3:$B$703,2,FALSE)</f>
        <v>16</v>
      </c>
      <c r="K692" s="3">
        <v>7</v>
      </c>
      <c r="L692" s="3">
        <f>VLOOKUP(B692,'Vta + Mov 80'!$A$3:$D$703,4,FALSE)</f>
        <v>3</v>
      </c>
      <c r="M692" s="7">
        <f>+AVERAGE(F692:K692)</f>
        <v>6.833333333333333</v>
      </c>
      <c r="N692" s="62">
        <f>+COUNTIF(F692:K692,"&gt;0")</f>
        <v>6</v>
      </c>
      <c r="O692" s="62" t="str">
        <f>+IF(N692&gt;=6,"A",IF(N692&gt;=5,"B",IF(N692&gt;=4,"C","F")))</f>
        <v>A</v>
      </c>
      <c r="P692" s="7">
        <v>20</v>
      </c>
      <c r="Q692" s="2">
        <v>0</v>
      </c>
      <c r="R692" s="2">
        <v>0</v>
      </c>
      <c r="S692" s="2">
        <v>0</v>
      </c>
      <c r="T692" s="2">
        <f>+IF(S692&gt;R692,S692,R692)</f>
        <v>0</v>
      </c>
      <c r="U692" s="2" t="e">
        <f>+((P692-T692)/#REF!)*30</f>
        <v>#REF!</v>
      </c>
      <c r="V692" s="2" t="e">
        <f>+((P692-T692+Q692)/#REF!)*30</f>
        <v>#REF!</v>
      </c>
      <c r="W692" s="2">
        <v>0</v>
      </c>
      <c r="X692" s="9"/>
      <c r="Y692" s="11">
        <f>+((P692-T692+Q692+X692)/M692)*30</f>
        <v>87.804878048780481</v>
      </c>
      <c r="Z692" s="5">
        <v>1</v>
      </c>
      <c r="AA692" s="46"/>
      <c r="AB692" s="74">
        <f>VLOOKUP(B692,[2]Hoja1!$A$2:$C$9041,3,FALSE)</f>
        <v>454.56</v>
      </c>
      <c r="AC692" s="76">
        <f>VLOOKUP(B692,'[3]listado de producto'!$A$7:$F$7046,6,FALSE)</f>
        <v>8</v>
      </c>
      <c r="AG692" s="58">
        <v>84.91</v>
      </c>
      <c r="AH692" s="48">
        <f>+P692*AG692</f>
        <v>1698.1999999999998</v>
      </c>
      <c r="AI692" s="48" t="e">
        <f>+AG692*#REF!</f>
        <v>#REF!</v>
      </c>
      <c r="AK692" s="44" t="e">
        <f>+IF(OR(#REF!="A",#REF!="B",#REF!="C",O692="A",O692="B",O692="C"),_xlfn.CEILING.PRECISE(#REF!*0.5,Z692),"0")</f>
        <v>#REF!</v>
      </c>
      <c r="AL692" t="e">
        <f>+AK692*AG692</f>
        <v>#REF!</v>
      </c>
      <c r="AM692" s="51" t="e">
        <f>+IF(OR(#REF!="A",#REF!="B",#REF!="C",O692="A",O692="B",O692="C"),_xlfn.CEILING.PRECISE(#REF!*0.7,Z692),"0")</f>
        <v>#REF!</v>
      </c>
      <c r="AN692" s="48" t="e">
        <f>+AM692*AG692</f>
        <v>#REF!</v>
      </c>
      <c r="AO692" s="44" t="e">
        <f>+IF(OR(#REF!="A",#REF!="B",#REF!="C",O692="A",O692="B",O692="C"),_xlfn.CEILING.PRECISE(#REF!*1,Z692),"0")</f>
        <v>#REF!</v>
      </c>
      <c r="AP692" s="48" t="e">
        <f>+AO692*$AG692</f>
        <v>#REF!</v>
      </c>
      <c r="AQ692" s="48" t="e">
        <f>+IF(OR(#REF!="A",#REF!="B",#REF!="C",O692="A",O692="B",O692="C"),_xlfn.CEILING.PRECISE(#REF!*1.33,Z692),"0")</f>
        <v>#REF!</v>
      </c>
      <c r="AR692" s="48" t="e">
        <f>+AQ692*$AG692</f>
        <v>#REF!</v>
      </c>
      <c r="AS692" s="48" t="e">
        <f>+#REF!*AG692</f>
        <v>#REF!</v>
      </c>
      <c r="AU692" s="52" t="e">
        <f>+AT692*#REF!</f>
        <v>#REF!</v>
      </c>
      <c r="AV692" s="52">
        <f>+AT692*M692</f>
        <v>0</v>
      </c>
      <c r="AW692" t="b">
        <f>+P692&gt;=T692</f>
        <v>1</v>
      </c>
    </row>
    <row r="693" spans="1:52" ht="12.75" customHeight="1" x14ac:dyDescent="0.2">
      <c r="A693" s="53" t="s">
        <v>670</v>
      </c>
      <c r="B693" s="79">
        <v>1900</v>
      </c>
      <c r="C693" s="1"/>
      <c r="D693" s="32" t="s">
        <v>124</v>
      </c>
      <c r="E693" s="47" t="str">
        <f>VLOOKUP(B693,[1]Análisis!$B$3:$F$2141,5,FALSE)</f>
        <v>Key</v>
      </c>
      <c r="F693" s="3">
        <v>172</v>
      </c>
      <c r="G693" s="3">
        <v>155</v>
      </c>
      <c r="H693" s="3">
        <v>225</v>
      </c>
      <c r="I693" s="3">
        <v>47</v>
      </c>
      <c r="J693" s="3">
        <f>VLOOKUP(B693,'Vta + Mov 80'!$A$3:$B$703,2,FALSE)</f>
        <v>23</v>
      </c>
      <c r="K693" s="3">
        <v>5</v>
      </c>
      <c r="L693" s="3">
        <f>VLOOKUP(B693,'Vta + Mov 80'!$A$3:$D$703,4,FALSE)</f>
        <v>32</v>
      </c>
      <c r="M693" s="7">
        <f>+AVERAGE(F693:K693)</f>
        <v>104.5</v>
      </c>
      <c r="N693" s="62">
        <f>+COUNTIF(F693:K693,"&gt;0")</f>
        <v>6</v>
      </c>
      <c r="O693" s="62" t="str">
        <f>+IF(N693&gt;=6,"A",IF(N693&gt;=5,"B",IF(N693&gt;=4,"C","F")))</f>
        <v>A</v>
      </c>
      <c r="P693" s="7">
        <v>263</v>
      </c>
      <c r="Q693" s="2">
        <v>60</v>
      </c>
      <c r="R693" s="2">
        <v>0</v>
      </c>
      <c r="S693" s="2">
        <v>0</v>
      </c>
      <c r="T693" s="2">
        <f>+IF(S693&gt;R693,S693,R693)</f>
        <v>0</v>
      </c>
      <c r="U693" s="2" t="e">
        <f>+((P693-T693)/#REF!)*30</f>
        <v>#REF!</v>
      </c>
      <c r="V693" s="2" t="e">
        <f>+((P693-T693+Q693)/#REF!)*30</f>
        <v>#REF!</v>
      </c>
      <c r="W693" s="2">
        <v>0</v>
      </c>
      <c r="X693" s="9"/>
      <c r="Y693" s="11">
        <f>+((P693-T693+Q693+X693)/M693)*30</f>
        <v>92.72727272727272</v>
      </c>
      <c r="Z693" s="5">
        <v>12</v>
      </c>
      <c r="AA693" s="46"/>
      <c r="AB693" s="74">
        <f>VLOOKUP(B693,[2]Hoja1!$A$2:$C$9041,3,FALSE)</f>
        <v>68.739999999999995</v>
      </c>
      <c r="AC693" s="76">
        <f>VLOOKUP(B693,'[3]listado de producto'!$A$7:$F$7046,6,FALSE)</f>
        <v>8</v>
      </c>
      <c r="AG693" s="58">
        <v>340.26</v>
      </c>
      <c r="AH693" s="48">
        <f>+P693*AG693</f>
        <v>89488.38</v>
      </c>
      <c r="AI693" s="48" t="e">
        <f>+AG693*#REF!</f>
        <v>#REF!</v>
      </c>
      <c r="AK693" s="44" t="e">
        <f>+IF(OR(#REF!="A",#REF!="B",#REF!="C",O693="A",O693="B",O693="C"),_xlfn.CEILING.PRECISE(#REF!*0.5,Z693),"0")</f>
        <v>#REF!</v>
      </c>
      <c r="AL693" t="e">
        <f>+AK693*AG693</f>
        <v>#REF!</v>
      </c>
      <c r="AM693" s="51" t="e">
        <f>+IF(OR(#REF!="A",#REF!="B",#REF!="C",O693="A",O693="B",O693="C"),_xlfn.CEILING.PRECISE(#REF!*0.7,Z693),"0")</f>
        <v>#REF!</v>
      </c>
      <c r="AN693" s="48" t="e">
        <f>+AM693*AG693</f>
        <v>#REF!</v>
      </c>
      <c r="AO693" s="44" t="e">
        <f>+IF(OR(#REF!="A",#REF!="B",#REF!="C",O693="A",O693="B",O693="C"),_xlfn.CEILING.PRECISE(#REF!*1,Z693),"0")</f>
        <v>#REF!</v>
      </c>
      <c r="AP693" s="48" t="e">
        <f>+AO693*$AG693</f>
        <v>#REF!</v>
      </c>
      <c r="AQ693" s="48" t="e">
        <f>+IF(OR(#REF!="A",#REF!="B",#REF!="C",O693="A",O693="B",O693="C"),_xlfn.CEILING.PRECISE(#REF!*1.33,Z693),"0")</f>
        <v>#REF!</v>
      </c>
      <c r="AR693" s="48" t="e">
        <f>+AQ693*$AG693</f>
        <v>#REF!</v>
      </c>
      <c r="AS693" s="48" t="e">
        <f>+#REF!*AG693</f>
        <v>#REF!</v>
      </c>
      <c r="AU693" s="52" t="e">
        <f>+AT693*#REF!</f>
        <v>#REF!</v>
      </c>
      <c r="AV693" s="52">
        <f>+AT693*M693</f>
        <v>0</v>
      </c>
      <c r="AW693" t="b">
        <f>+P693&gt;=T693</f>
        <v>1</v>
      </c>
    </row>
    <row r="694" spans="1:52" ht="12.75" customHeight="1" x14ac:dyDescent="0.2">
      <c r="B694" s="79">
        <v>8950</v>
      </c>
      <c r="C694" s="1">
        <f>VLOOKUP(B694,[1]Análisis!$B$3:$C$2141,2,FALSE)</f>
        <v>89422</v>
      </c>
      <c r="D694" s="32" t="s">
        <v>564</v>
      </c>
      <c r="E694" s="47" t="str">
        <f>VLOOKUP(B694,[1]Análisis!$B$3:$F$2141,5,FALSE)</f>
        <v>GP</v>
      </c>
      <c r="F694" s="3">
        <v>142</v>
      </c>
      <c r="G694" s="3">
        <v>82</v>
      </c>
      <c r="H694" s="3">
        <v>105</v>
      </c>
      <c r="I694" s="3">
        <v>103</v>
      </c>
      <c r="J694" s="3">
        <f>VLOOKUP(B694,'Vta + Mov 80'!$A$3:$B$703,2,FALSE)</f>
        <v>91</v>
      </c>
      <c r="K694" s="3">
        <v>92</v>
      </c>
      <c r="L694" s="3">
        <f>VLOOKUP(B694,'Vta + Mov 80'!$A$3:$D$703,4,FALSE)</f>
        <v>90</v>
      </c>
      <c r="M694" s="7">
        <f>+AVERAGE(F694:K694)</f>
        <v>102.5</v>
      </c>
      <c r="N694" s="62">
        <f>+COUNTIF(F694:K694,"&gt;0")</f>
        <v>6</v>
      </c>
      <c r="O694" s="62" t="str">
        <f>+IF(N694&gt;=6,"A",IF(N694&gt;=5,"B",IF(N694&gt;=4,"C","F")))</f>
        <v>A</v>
      </c>
      <c r="P694" s="7">
        <v>50</v>
      </c>
      <c r="Q694" s="2">
        <v>0</v>
      </c>
      <c r="R694" s="2">
        <v>50</v>
      </c>
      <c r="S694" s="2">
        <v>118</v>
      </c>
      <c r="T694" s="2">
        <f>+IF(S694&gt;R694,S694,R694)</f>
        <v>118</v>
      </c>
      <c r="U694" s="2" t="e">
        <f>+((P694-T694)/#REF!)*30</f>
        <v>#REF!</v>
      </c>
      <c r="V694" s="2" t="e">
        <f>+((P694-T694+Q694)/#REF!)*30</f>
        <v>#REF!</v>
      </c>
      <c r="W694" s="2">
        <v>-168</v>
      </c>
      <c r="X694" s="9"/>
      <c r="Y694" s="11">
        <f>+((P694-T694+Q694+X694)/M694)*30</f>
        <v>-19.902439024390244</v>
      </c>
      <c r="Z694" s="5">
        <v>1</v>
      </c>
      <c r="AA694" s="86"/>
      <c r="AB694" s="74">
        <f>VLOOKUP(B694,[2]Hoja1!$A$2:$C$9041,3,FALSE)</f>
        <v>519.4</v>
      </c>
      <c r="AC694" s="76">
        <f>VLOOKUP(B694,'[3]listado de producto'!$A$7:$F$7046,6,FALSE)</f>
        <v>8</v>
      </c>
      <c r="AG694" s="58">
        <v>1293.1300000000001</v>
      </c>
      <c r="AH694" s="48">
        <f>+P694*AG694</f>
        <v>64656.500000000007</v>
      </c>
      <c r="AI694" s="48" t="e">
        <f>+AG694*#REF!</f>
        <v>#REF!</v>
      </c>
      <c r="AK694" s="44" t="e">
        <f>+IF(OR(#REF!="A",#REF!="B",#REF!="C",O694="A",O694="B",O694="C"),_xlfn.CEILING.PRECISE(#REF!*0.5,Z694),"0")</f>
        <v>#REF!</v>
      </c>
      <c r="AL694" t="e">
        <f>+AK694*AG694</f>
        <v>#REF!</v>
      </c>
      <c r="AM694" s="51" t="e">
        <f>+IF(OR(#REF!="A",#REF!="B",#REF!="C",O694="A",O694="B",O694="C"),_xlfn.CEILING.PRECISE(#REF!*0.7,Z694),"0")</f>
        <v>#REF!</v>
      </c>
      <c r="AN694" s="48" t="e">
        <f>+AM694*AG694</f>
        <v>#REF!</v>
      </c>
      <c r="AO694" s="44" t="e">
        <f>+IF(OR(#REF!="A",#REF!="B",#REF!="C",O694="A",O694="B",O694="C"),_xlfn.CEILING.PRECISE(#REF!*1,Z694),"0")</f>
        <v>#REF!</v>
      </c>
      <c r="AP694" s="48" t="e">
        <f>+AO694*$AG694</f>
        <v>#REF!</v>
      </c>
      <c r="AQ694" s="48" t="e">
        <f>+IF(OR(#REF!="A",#REF!="B",#REF!="C",O694="A",O694="B",O694="C"),_xlfn.CEILING.PRECISE(#REF!*1.33,Z694),"0")</f>
        <v>#REF!</v>
      </c>
      <c r="AR694" s="48" t="e">
        <f>+AQ694*$AG694</f>
        <v>#REF!</v>
      </c>
      <c r="AS694" s="48" t="e">
        <f>+#REF!*AG694</f>
        <v>#REF!</v>
      </c>
    </row>
    <row r="695" spans="1:52" ht="12.75" customHeight="1" x14ac:dyDescent="0.2">
      <c r="B695" s="79">
        <v>5209</v>
      </c>
      <c r="C695" s="1">
        <f>VLOOKUP(B695,[1]Análisis!$B$3:$C$2141,2,FALSE)</f>
        <v>92540</v>
      </c>
      <c r="D695" s="32" t="s">
        <v>251</v>
      </c>
      <c r="E695" s="47" t="str">
        <f>VLOOKUP(B695,[1]Análisis!$B$3:$F$2141,5,FALSE)</f>
        <v>KC</v>
      </c>
      <c r="F695" s="3">
        <v>7</v>
      </c>
      <c r="G695" s="3">
        <v>6</v>
      </c>
      <c r="H695" s="3">
        <v>11</v>
      </c>
      <c r="I695" s="3">
        <v>2</v>
      </c>
      <c r="J695" s="3">
        <f>VLOOKUP(B695,'Vta + Mov 80'!$A$3:$B$703,2,FALSE)</f>
        <v>4</v>
      </c>
      <c r="K695" s="3">
        <v>3</v>
      </c>
      <c r="L695" s="3">
        <f>VLOOKUP(B695,'Vta + Mov 80'!$A$3:$D$703,4,FALSE)</f>
        <v>7</v>
      </c>
      <c r="M695" s="7">
        <f>+AVERAGE(F695:K695)</f>
        <v>5.5</v>
      </c>
      <c r="N695" s="62">
        <f>+COUNTIF(F695:K695,"&gt;0")</f>
        <v>6</v>
      </c>
      <c r="O695" s="62" t="str">
        <f>+IF(N695&gt;=6,"A",IF(N695&gt;=5,"B",IF(N695&gt;=4,"C","F")))</f>
        <v>A</v>
      </c>
      <c r="P695" s="7">
        <v>25</v>
      </c>
      <c r="Q695" s="2">
        <v>0</v>
      </c>
      <c r="R695" s="2">
        <v>0</v>
      </c>
      <c r="S695" s="2">
        <v>0</v>
      </c>
      <c r="T695" s="2">
        <f>+IF(S695&gt;R695,S695,R695)</f>
        <v>0</v>
      </c>
      <c r="U695" s="2" t="e">
        <f>+((P695-T695)/#REF!)*30</f>
        <v>#REF!</v>
      </c>
      <c r="V695" s="2" t="e">
        <f>+((P695-T695+Q695)/#REF!)*30</f>
        <v>#REF!</v>
      </c>
      <c r="W695" s="2">
        <v>0</v>
      </c>
      <c r="X695" s="9"/>
      <c r="Y695" s="11">
        <f>+((P695-T695+Q695+X695)/M695)*30</f>
        <v>136.36363636363637</v>
      </c>
      <c r="Z695" s="5">
        <v>1</v>
      </c>
      <c r="AA695" s="46"/>
      <c r="AB695" s="74">
        <f>VLOOKUP(B695,[2]Hoja1!$A$2:$C$9041,3,FALSE)</f>
        <v>628.45000000000005</v>
      </c>
      <c r="AC695" s="76">
        <f>VLOOKUP(B695,'[3]listado de producto'!$A$7:$F$7046,6,FALSE)</f>
        <v>35</v>
      </c>
      <c r="AG695" s="58">
        <v>1163.66003417969</v>
      </c>
      <c r="AH695" s="48">
        <f>+P695*AG695</f>
        <v>29091.500854492249</v>
      </c>
      <c r="AI695" s="48" t="e">
        <f>+AG695*#REF!</f>
        <v>#REF!</v>
      </c>
      <c r="AK695" s="44" t="e">
        <f>+IF(OR(#REF!="A",#REF!="B",#REF!="C",O695="A",O695="B",O695="C"),_xlfn.CEILING.PRECISE(#REF!*0.5,Z695),"0")</f>
        <v>#REF!</v>
      </c>
      <c r="AL695" t="e">
        <f>+AK695*AG695</f>
        <v>#REF!</v>
      </c>
      <c r="AM695" s="51" t="e">
        <f>+IF(OR(#REF!="A",#REF!="B",#REF!="C",O695="A",O695="B",O695="C"),_xlfn.CEILING.PRECISE(#REF!*0.7,Z695),"0")</f>
        <v>#REF!</v>
      </c>
      <c r="AN695" s="48" t="e">
        <f>+AM695*AG695</f>
        <v>#REF!</v>
      </c>
      <c r="AO695" s="44" t="e">
        <f>+IF(OR(#REF!="A",#REF!="B",#REF!="C",O695="A",O695="B",O695="C"),_xlfn.CEILING.PRECISE(#REF!*1,Z695),"0")</f>
        <v>#REF!</v>
      </c>
      <c r="AP695" s="48" t="e">
        <f>+AO695*$AG695</f>
        <v>#REF!</v>
      </c>
      <c r="AQ695" s="48" t="e">
        <f>+IF(OR(#REF!="A",#REF!="B",#REF!="C",O695="A",O695="B",O695="C"),_xlfn.CEILING.PRECISE(#REF!*1.33,Z695),"0")</f>
        <v>#REF!</v>
      </c>
      <c r="AR695" s="48" t="e">
        <f>+AQ695*$AG695</f>
        <v>#REF!</v>
      </c>
      <c r="AS695" s="48" t="e">
        <f>+#REF!*AG695</f>
        <v>#REF!</v>
      </c>
      <c r="AU695" s="52"/>
      <c r="AV695" s="52"/>
      <c r="AW695" t="b">
        <f>+P695&gt;=T695</f>
        <v>1</v>
      </c>
    </row>
    <row r="696" spans="1:52" ht="12.75" customHeight="1" x14ac:dyDescent="0.2">
      <c r="B696" s="79">
        <v>9115</v>
      </c>
      <c r="C696" s="1">
        <f>VLOOKUP(B696,[1]Análisis!$B$3:$C$2141,2,FALSE)</f>
        <v>297497</v>
      </c>
      <c r="D696" s="32" t="s">
        <v>612</v>
      </c>
      <c r="E696" s="47" t="str">
        <f>VLOOKUP(B696,[1]Análisis!$B$3:$F$2141,5,FALSE)</f>
        <v>GP</v>
      </c>
      <c r="F696" s="3">
        <v>469</v>
      </c>
      <c r="G696" s="3">
        <v>360</v>
      </c>
      <c r="H696" s="3">
        <v>490</v>
      </c>
      <c r="I696" s="3">
        <v>348</v>
      </c>
      <c r="J696" s="3">
        <f>VLOOKUP(B696,'Vta + Mov 80'!$A$3:$B$703,2,FALSE)</f>
        <v>476</v>
      </c>
      <c r="K696" s="3">
        <v>221</v>
      </c>
      <c r="L696" s="3">
        <f>VLOOKUP(B696,'Vta + Mov 80'!$A$3:$D$703,4,FALSE)</f>
        <v>263</v>
      </c>
      <c r="M696" s="7">
        <f>+AVERAGE(F696:K696)</f>
        <v>394</v>
      </c>
      <c r="N696" s="62">
        <f>+COUNTIF(F696:K696,"&gt;0")</f>
        <v>6</v>
      </c>
      <c r="O696" s="62" t="str">
        <f>+IF(N696&gt;=6,"A",IF(N696&gt;=5,"B",IF(N696&gt;=4,"C","F")))</f>
        <v>A</v>
      </c>
      <c r="P696" s="7">
        <v>366</v>
      </c>
      <c r="Q696" s="2">
        <v>0</v>
      </c>
      <c r="R696" s="2">
        <v>100</v>
      </c>
      <c r="S696" s="2">
        <v>100</v>
      </c>
      <c r="T696" s="2">
        <f>+IF(S696&gt;R696,S696,R696)</f>
        <v>100</v>
      </c>
      <c r="U696" s="2" t="e">
        <f>+((P696-T696)/#REF!)*30</f>
        <v>#REF!</v>
      </c>
      <c r="V696" s="2" t="e">
        <f>+((P696-T696+Q696)/#REF!)*30</f>
        <v>#REF!</v>
      </c>
      <c r="W696" s="2">
        <v>-34</v>
      </c>
      <c r="X696" s="9"/>
      <c r="Y696" s="11">
        <f>+((P696-T696+Q696+X696)/M696)*30</f>
        <v>20.253807106598984</v>
      </c>
      <c r="Z696" s="5">
        <v>1</v>
      </c>
      <c r="AA696" s="46"/>
      <c r="AB696" s="74">
        <f>VLOOKUP(B696,[2]Hoja1!$A$2:$C$9041,3,FALSE)</f>
        <v>507.1</v>
      </c>
      <c r="AC696" s="76">
        <f>VLOOKUP(B696,'[3]listado de producto'!$A$7:$F$7046,6,FALSE)</f>
        <v>8</v>
      </c>
      <c r="AG696" s="58">
        <v>101.54</v>
      </c>
      <c r="AH696" s="48">
        <f>+P696*AG696</f>
        <v>37163.64</v>
      </c>
      <c r="AI696" s="48" t="e">
        <f>+AG696*#REF!</f>
        <v>#REF!</v>
      </c>
      <c r="AK696" s="44" t="e">
        <f>+IF(OR(#REF!="A",#REF!="B",#REF!="C",O696="A",O696="B",O696="C"),_xlfn.CEILING.PRECISE(#REF!*0.5,Z696),"0")</f>
        <v>#REF!</v>
      </c>
      <c r="AL696" t="e">
        <f>+AK696*AG696</f>
        <v>#REF!</v>
      </c>
      <c r="AM696" s="51" t="e">
        <f>+IF(OR(#REF!="A",#REF!="B",#REF!="C",O696="A",O696="B",O696="C"),_xlfn.CEILING.PRECISE(#REF!*0.7,Z696),"0")</f>
        <v>#REF!</v>
      </c>
      <c r="AN696" s="48" t="e">
        <f>+AM696*AG696</f>
        <v>#REF!</v>
      </c>
      <c r="AO696" s="44" t="e">
        <f>+IF(OR(#REF!="A",#REF!="B",#REF!="C",O696="A",O696="B",O696="C"),_xlfn.CEILING.PRECISE(#REF!*1,Z696),"0")</f>
        <v>#REF!</v>
      </c>
      <c r="AP696" s="48" t="e">
        <f>+AO696*$AG696</f>
        <v>#REF!</v>
      </c>
      <c r="AQ696" s="48" t="e">
        <f>+IF(OR(#REF!="A",#REF!="B",#REF!="C",O696="A",O696="B",O696="C"),_xlfn.CEILING.PRECISE(#REF!*1.33,Z696),"0")</f>
        <v>#REF!</v>
      </c>
      <c r="AR696" s="48" t="e">
        <f>+AQ696*$AG696</f>
        <v>#REF!</v>
      </c>
      <c r="AS696" s="48" t="e">
        <f>+#REF!*AG696</f>
        <v>#REF!</v>
      </c>
      <c r="AU696" s="52" t="e">
        <f>+AT696*#REF!</f>
        <v>#REF!</v>
      </c>
      <c r="AV696" s="52">
        <f>+AT696*M696</f>
        <v>0</v>
      </c>
      <c r="AW696" t="b">
        <f>+P696&gt;=T696</f>
        <v>1</v>
      </c>
    </row>
    <row r="697" spans="1:52" ht="12.75" customHeight="1" x14ac:dyDescent="0.2">
      <c r="A697" s="53" t="s">
        <v>681</v>
      </c>
      <c r="B697" s="79">
        <v>1623</v>
      </c>
      <c r="C697" s="1"/>
      <c r="D697" s="32" t="s">
        <v>92</v>
      </c>
      <c r="E697" s="47" t="str">
        <f>VLOOKUP(B697,[1]Análisis!$B$3:$F$2141,5,FALSE)</f>
        <v>Key</v>
      </c>
      <c r="F697" s="3">
        <v>4</v>
      </c>
      <c r="G697" s="3">
        <v>4</v>
      </c>
      <c r="H697" s="3">
        <v>4</v>
      </c>
      <c r="I697" s="3">
        <v>0</v>
      </c>
      <c r="J697" s="3">
        <f>VLOOKUP(B697,'Vta + Mov 80'!$A$3:$B$703,2,FALSE)</f>
        <v>2</v>
      </c>
      <c r="K697" s="3">
        <v>13</v>
      </c>
      <c r="L697" s="3">
        <f>VLOOKUP(B697,'Vta + Mov 80'!$A$3:$D$703,4,FALSE)</f>
        <v>2</v>
      </c>
      <c r="M697" s="7">
        <f>+AVERAGE(F697:K697)</f>
        <v>4.5</v>
      </c>
      <c r="N697" s="62">
        <f>+COUNTIF(F697:K697,"&gt;0")</f>
        <v>5</v>
      </c>
      <c r="O697" s="62" t="str">
        <f>+IF(N697&gt;=6,"A",IF(N697&gt;=5,"B",IF(N697&gt;=4,"C","F")))</f>
        <v>B</v>
      </c>
      <c r="P697" s="7">
        <v>243</v>
      </c>
      <c r="Q697" s="2">
        <v>0</v>
      </c>
      <c r="R697" s="2">
        <v>2</v>
      </c>
      <c r="S697" s="2">
        <v>2</v>
      </c>
      <c r="T697" s="2">
        <f>+IF(S697&gt;R697,S697,R697)</f>
        <v>2</v>
      </c>
      <c r="U697" s="2" t="e">
        <f>+((P697-T697)/#REF!)*30</f>
        <v>#REF!</v>
      </c>
      <c r="V697" s="2" t="e">
        <f>+((P697-T697+Q697)/#REF!)*30</f>
        <v>#REF!</v>
      </c>
      <c r="W697" s="2">
        <v>0</v>
      </c>
      <c r="X697" s="9"/>
      <c r="Y697" s="11">
        <f>+((P697-T697+Q697+X697)/M697)*30</f>
        <v>1606.6666666666667</v>
      </c>
      <c r="Z697" s="5">
        <v>12</v>
      </c>
      <c r="AA697" s="83"/>
      <c r="AB697" s="74">
        <f>VLOOKUP(B697,[2]Hoja1!$A$2:$C$9041,3,FALSE)</f>
        <v>73.989999999999995</v>
      </c>
      <c r="AC697" s="76">
        <f>VLOOKUP(B697,'[3]listado de producto'!$A$7:$F$7046,6,FALSE)</f>
        <v>8</v>
      </c>
      <c r="AE697" t="s">
        <v>569</v>
      </c>
      <c r="AG697" s="58">
        <v>20.399999999999999</v>
      </c>
      <c r="AH697" s="48">
        <f>+P697*AG697</f>
        <v>4957.2</v>
      </c>
      <c r="AI697" s="48" t="e">
        <f>+AG697*#REF!</f>
        <v>#REF!</v>
      </c>
      <c r="AK697" s="44" t="e">
        <f>+IF(OR(#REF!="A",#REF!="B",#REF!="C",O697="A",O697="B",O697="C"),_xlfn.CEILING.PRECISE(#REF!*0.5,Z697),"0")</f>
        <v>#REF!</v>
      </c>
      <c r="AL697" t="e">
        <f>+AK697*AG697</f>
        <v>#REF!</v>
      </c>
      <c r="AM697" s="51" t="e">
        <f>+IF(OR(#REF!="A",#REF!="B",#REF!="C",O697="A",O697="B",O697="C"),_xlfn.CEILING.PRECISE(#REF!*0.7,Z697),"0")</f>
        <v>#REF!</v>
      </c>
      <c r="AN697" s="48" t="e">
        <f>+AM697*AG697</f>
        <v>#REF!</v>
      </c>
      <c r="AO697" s="44" t="e">
        <f>+IF(OR(#REF!="A",#REF!="B",#REF!="C",O697="A",O697="B",O697="C"),_xlfn.CEILING.PRECISE(#REF!*1,Z697),"0")</f>
        <v>#REF!</v>
      </c>
      <c r="AP697" s="48" t="e">
        <f>+AO697*$AG697</f>
        <v>#REF!</v>
      </c>
      <c r="AQ697" s="48" t="e">
        <f>+IF(OR(#REF!="A",#REF!="B",#REF!="C",O697="A",O697="B",O697="C"),_xlfn.CEILING.PRECISE(#REF!*1.33,Z697),"0")</f>
        <v>#REF!</v>
      </c>
      <c r="AR697" s="48" t="e">
        <f>+AQ697*$AG697</f>
        <v>#REF!</v>
      </c>
      <c r="AS697" s="48" t="e">
        <f>+#REF!*AG697</f>
        <v>#REF!</v>
      </c>
      <c r="AU697" s="52" t="e">
        <f>+AT697*#REF!</f>
        <v>#REF!</v>
      </c>
      <c r="AV697" s="52">
        <f>+AT697*M697</f>
        <v>0</v>
      </c>
      <c r="AW697" t="b">
        <f>+P697&gt;=T697</f>
        <v>1</v>
      </c>
      <c r="AX697" s="78">
        <f>X697*AB697</f>
        <v>0</v>
      </c>
    </row>
    <row r="698" spans="1:52" ht="12.75" customHeight="1" x14ac:dyDescent="0.2">
      <c r="B698" s="79">
        <v>5482</v>
      </c>
      <c r="C698" s="1"/>
      <c r="D698" s="32" t="s">
        <v>742</v>
      </c>
      <c r="E698" s="47" t="str">
        <f>VLOOKUP(B698,[1]Análisis!$B$3:$F$2141,5,FALSE)</f>
        <v>KC</v>
      </c>
      <c r="F698" s="3">
        <v>0</v>
      </c>
      <c r="G698" s="3">
        <v>0</v>
      </c>
      <c r="H698" s="3">
        <v>0</v>
      </c>
      <c r="I698" s="3">
        <v>0</v>
      </c>
      <c r="J698" s="3">
        <f>VLOOKUP(B698,'Vta + Mov 80'!$A$3:$B$703,2,FALSE)</f>
        <v>0</v>
      </c>
      <c r="K698" s="3">
        <v>0</v>
      </c>
      <c r="L698" s="3">
        <f>VLOOKUP(B698,'Vta + Mov 80'!$A$3:$D$703,4,FALSE)</f>
        <v>0</v>
      </c>
      <c r="M698" s="7">
        <f>+AVERAGE(F698:K698)</f>
        <v>0</v>
      </c>
      <c r="N698" s="62">
        <f>+COUNTIF(F698:K698,"&gt;0")</f>
        <v>0</v>
      </c>
      <c r="O698" s="62" t="str">
        <f>+IF(N698&gt;=6,"A",IF(N698&gt;=5,"B",IF(N698&gt;=4,"C","F")))</f>
        <v>F</v>
      </c>
      <c r="P698" s="7">
        <v>2</v>
      </c>
      <c r="Q698" s="2">
        <v>0</v>
      </c>
      <c r="R698" s="2">
        <v>0</v>
      </c>
      <c r="S698" s="2">
        <v>0</v>
      </c>
      <c r="T698" s="2">
        <f>+IF(S698&gt;R698,S698,R698)</f>
        <v>0</v>
      </c>
      <c r="U698" s="2" t="e">
        <f>+((P698-T698)/#REF!)*30</f>
        <v>#REF!</v>
      </c>
      <c r="V698" s="2" t="e">
        <f>+((P698-T698+Q698)/#REF!)*30</f>
        <v>#REF!</v>
      </c>
      <c r="W698" s="2">
        <v>0</v>
      </c>
      <c r="X698" s="9"/>
      <c r="Y698" s="11" t="e">
        <f>+((P698-T698+Q698+X698)/M698)*30</f>
        <v>#DIV/0!</v>
      </c>
      <c r="Z698" s="5" t="e">
        <v>#N/A</v>
      </c>
      <c r="AA698" s="46"/>
      <c r="AB698" s="74">
        <f>VLOOKUP(B698,[2]Hoja1!$A$2:$C$9041,3,FALSE)</f>
        <v>204.49</v>
      </c>
      <c r="AC698" s="76" t="e">
        <f>VLOOKUP(B698,'[3]listado de producto'!$A$7:$F$7046,6,FALSE)</f>
        <v>#N/A</v>
      </c>
      <c r="AG698" s="58">
        <v>269.89001464843801</v>
      </c>
      <c r="AH698" s="48">
        <f>+P698*AG698</f>
        <v>539.78002929687602</v>
      </c>
      <c r="AI698" s="48" t="e">
        <f>+AG698*#REF!</f>
        <v>#REF!</v>
      </c>
      <c r="AK698" s="44" t="e">
        <f>+IF(OR(#REF!="A",#REF!="B",#REF!="C",O698="A",O698="B",O698="C"),_xlfn.CEILING.PRECISE(#REF!*0.5,Z698),"0")</f>
        <v>#REF!</v>
      </c>
      <c r="AL698" t="e">
        <f>+AK698*AG698</f>
        <v>#REF!</v>
      </c>
      <c r="AM698" s="51" t="e">
        <f>+IF(OR(#REF!="A",#REF!="B",#REF!="C",O698="A",O698="B",O698="C"),_xlfn.CEILING.PRECISE(#REF!*0.7,Z698),"0")</f>
        <v>#REF!</v>
      </c>
      <c r="AN698" s="48" t="e">
        <f>+AM698*AG698</f>
        <v>#REF!</v>
      </c>
      <c r="AO698" s="44" t="e">
        <f>+IF(OR(#REF!="A",#REF!="B",#REF!="C",O698="A",O698="B",O698="C"),_xlfn.CEILING.PRECISE(#REF!*1,Z698),"0")</f>
        <v>#REF!</v>
      </c>
      <c r="AP698" s="48" t="e">
        <f>+AO698*$AG698</f>
        <v>#REF!</v>
      </c>
      <c r="AQ698" s="48" t="e">
        <f>+IF(OR(#REF!="A",#REF!="B",#REF!="C",O698="A",O698="B",O698="C"),_xlfn.CEILING.PRECISE(#REF!*1.33,Z698),"0")</f>
        <v>#REF!</v>
      </c>
      <c r="AR698" s="48" t="e">
        <f>+AQ698*$AG698</f>
        <v>#REF!</v>
      </c>
      <c r="AS698" s="48" t="e">
        <f>+#REF!*AG698</f>
        <v>#REF!</v>
      </c>
      <c r="AU698" s="52"/>
      <c r="AV698" s="52"/>
      <c r="AW698" t="b">
        <f>+P698&gt;=T698</f>
        <v>1</v>
      </c>
    </row>
    <row r="699" spans="1:52" ht="12.75" customHeight="1" x14ac:dyDescent="0.2">
      <c r="A699" s="53"/>
      <c r="B699" s="79">
        <v>297</v>
      </c>
      <c r="C699" s="1"/>
      <c r="D699" s="32" t="s">
        <v>28</v>
      </c>
      <c r="E699" s="47" t="str">
        <f>VLOOKUP(B699,[1]Análisis!$B$3:$F$2141,5,FALSE)</f>
        <v>Key</v>
      </c>
      <c r="F699" s="3">
        <v>5</v>
      </c>
      <c r="G699" s="3">
        <v>3</v>
      </c>
      <c r="H699" s="3">
        <v>4</v>
      </c>
      <c r="I699" s="3">
        <v>2</v>
      </c>
      <c r="J699" s="3">
        <f>VLOOKUP(B699,'Vta + Mov 80'!$A$3:$B$703,2,FALSE)</f>
        <v>1</v>
      </c>
      <c r="K699" s="3">
        <v>2</v>
      </c>
      <c r="L699" s="3">
        <f>VLOOKUP(B699,'Vta + Mov 80'!$A$3:$D$703,4,FALSE)</f>
        <v>0</v>
      </c>
      <c r="M699" s="7">
        <f>+AVERAGE(F699:K699)</f>
        <v>2.8333333333333335</v>
      </c>
      <c r="N699" s="62">
        <f>+COUNTIF(F699:K699,"&gt;0")</f>
        <v>6</v>
      </c>
      <c r="O699" s="62" t="str">
        <f>+IF(N699&gt;=6,"A",IF(N699&gt;=5,"B",IF(N699&gt;=4,"C","F")))</f>
        <v>A</v>
      </c>
      <c r="P699" s="7">
        <v>9</v>
      </c>
      <c r="Q699" s="2">
        <v>0</v>
      </c>
      <c r="R699" s="2">
        <v>0</v>
      </c>
      <c r="S699" s="2">
        <v>0</v>
      </c>
      <c r="T699" s="2">
        <f>+IF(S699&gt;R699,S699,R699)</f>
        <v>0</v>
      </c>
      <c r="U699" s="2" t="e">
        <f>+((P699-T699)/#REF!)*30</f>
        <v>#REF!</v>
      </c>
      <c r="V699" s="2" t="e">
        <f>+((P699-T699+Q699)/#REF!)*30</f>
        <v>#REF!</v>
      </c>
      <c r="W699" s="2">
        <v>0</v>
      </c>
      <c r="X699" s="9"/>
      <c r="Y699" s="11">
        <f>+((P699-T699+Q699+X699)/M699)*30</f>
        <v>95.294117647058812</v>
      </c>
      <c r="Z699" s="5">
        <v>12</v>
      </c>
      <c r="AA699" s="83"/>
      <c r="AB699" s="74">
        <f>VLOOKUP(B699,[2]Hoja1!$A$2:$C$9041,3,FALSE)</f>
        <v>55.41</v>
      </c>
      <c r="AC699" s="76">
        <f>VLOOKUP(B699,'[3]listado de producto'!$A$7:$F$7046,6,FALSE)</f>
        <v>8</v>
      </c>
      <c r="AG699" s="58">
        <v>11.77</v>
      </c>
      <c r="AH699" s="48">
        <f>+P699*AG699</f>
        <v>105.92999999999999</v>
      </c>
      <c r="AI699" s="48" t="e">
        <f>+AG699*#REF!</f>
        <v>#REF!</v>
      </c>
      <c r="AK699" s="44" t="e">
        <f>+IF(OR(#REF!="A",#REF!="B",#REF!="C",O699="A",O699="B",O699="C"),_xlfn.CEILING.PRECISE(#REF!*0.5,Z699),"0")</f>
        <v>#REF!</v>
      </c>
      <c r="AL699" t="e">
        <f>+AK699*AG699</f>
        <v>#REF!</v>
      </c>
      <c r="AM699" s="51" t="e">
        <f>+IF(OR(#REF!="A",#REF!="B",#REF!="C",O699="A",O699="B",O699="C"),_xlfn.CEILING.PRECISE(#REF!*0.7,Z699),"0")</f>
        <v>#REF!</v>
      </c>
      <c r="AN699" s="48" t="e">
        <f>+AM699*AG699</f>
        <v>#REF!</v>
      </c>
      <c r="AO699" s="44" t="e">
        <f>+IF(OR(#REF!="A",#REF!="B",#REF!="C",O699="A",O699="B",O699="C"),_xlfn.CEILING.PRECISE(#REF!*1,Z699),"0")</f>
        <v>#REF!</v>
      </c>
      <c r="AP699" s="48" t="e">
        <f>+AO699*$AG699</f>
        <v>#REF!</v>
      </c>
      <c r="AQ699" s="48" t="e">
        <f>+IF(OR(#REF!="A",#REF!="B",#REF!="C",O699="A",O699="B",O699="C"),_xlfn.CEILING.PRECISE(#REF!*1.33,Z699),"0")</f>
        <v>#REF!</v>
      </c>
      <c r="AR699" s="48" t="e">
        <f>+AQ699*$AG699</f>
        <v>#REF!</v>
      </c>
      <c r="AS699" s="48" t="e">
        <f>+#REF!*AG699</f>
        <v>#REF!</v>
      </c>
      <c r="AU699" s="52" t="e">
        <f>+AT699*#REF!</f>
        <v>#REF!</v>
      </c>
      <c r="AV699" s="52">
        <f>+AT699*M699</f>
        <v>0</v>
      </c>
      <c r="AW699" t="b">
        <f>+P699&gt;=T699</f>
        <v>1</v>
      </c>
      <c r="AX699" s="78">
        <f>X699*AB699</f>
        <v>0</v>
      </c>
      <c r="AZ699" s="49"/>
    </row>
    <row r="700" spans="1:52" ht="12.75" customHeight="1" x14ac:dyDescent="0.2">
      <c r="A700" s="53" t="s">
        <v>671</v>
      </c>
      <c r="B700" s="79">
        <v>2002</v>
      </c>
      <c r="C700" s="1"/>
      <c r="D700" s="32" t="s">
        <v>138</v>
      </c>
      <c r="E700" s="47" t="str">
        <f>VLOOKUP(B700,[1]Análisis!$B$3:$F$2141,5,FALSE)</f>
        <v>Key</v>
      </c>
      <c r="F700" s="3">
        <v>1</v>
      </c>
      <c r="G700" s="3">
        <v>1</v>
      </c>
      <c r="H700" s="3">
        <v>6</v>
      </c>
      <c r="I700" s="3">
        <v>4</v>
      </c>
      <c r="J700" s="3">
        <f>VLOOKUP(B700,'Vta + Mov 80'!$A$3:$B$703,2,FALSE)</f>
        <v>15</v>
      </c>
      <c r="K700" s="3">
        <v>2</v>
      </c>
      <c r="L700" s="3">
        <f>VLOOKUP(B700,'Vta + Mov 80'!$A$3:$D$703,4,FALSE)</f>
        <v>2</v>
      </c>
      <c r="M700" s="7">
        <f>+AVERAGE(F700:K700)</f>
        <v>4.833333333333333</v>
      </c>
      <c r="N700" s="62">
        <f>+COUNTIF(F700:K700,"&gt;0")</f>
        <v>6</v>
      </c>
      <c r="O700" s="62" t="str">
        <f>+IF(N700&gt;=6,"A",IF(N700&gt;=5,"B",IF(N700&gt;=4,"C","F")))</f>
        <v>A</v>
      </c>
      <c r="P700" s="7">
        <v>18</v>
      </c>
      <c r="Q700" s="2">
        <v>0</v>
      </c>
      <c r="R700" s="2">
        <v>0</v>
      </c>
      <c r="S700" s="2">
        <v>0</v>
      </c>
      <c r="T700" s="2">
        <f>+IF(S700&gt;R700,S700,R700)</f>
        <v>0</v>
      </c>
      <c r="U700" s="2" t="e">
        <f>+((P700-T700)/#REF!)*30</f>
        <v>#REF!</v>
      </c>
      <c r="V700" s="2" t="e">
        <f>+((P700-T700+Q700)/#REF!)*30</f>
        <v>#REF!</v>
      </c>
      <c r="W700" s="2">
        <v>0</v>
      </c>
      <c r="X700" s="9"/>
      <c r="Y700" s="11">
        <f>+((P700-T700+Q700+X700)/M700)*30</f>
        <v>111.72413793103449</v>
      </c>
      <c r="Z700" s="5">
        <v>1</v>
      </c>
      <c r="AA700" s="83"/>
      <c r="AB700" s="74">
        <f>VLOOKUP(B700,[2]Hoja1!$A$2:$C$9041,3,FALSE)</f>
        <v>323.94</v>
      </c>
      <c r="AC700" s="76">
        <f>VLOOKUP(B700,'[3]listado de producto'!$A$7:$F$7046,6,FALSE)</f>
        <v>8</v>
      </c>
      <c r="AG700" s="58">
        <v>85.85</v>
      </c>
      <c r="AH700" s="48">
        <f>+P700*AG700</f>
        <v>1545.3</v>
      </c>
      <c r="AI700" s="48" t="e">
        <f>+AG700*#REF!</f>
        <v>#REF!</v>
      </c>
      <c r="AK700" s="44" t="e">
        <f>+IF(OR(#REF!="A",#REF!="B",#REF!="C",O700="A",O700="B",O700="C"),_xlfn.CEILING.PRECISE(#REF!*0.5,Z700),"0")</f>
        <v>#REF!</v>
      </c>
      <c r="AL700" t="e">
        <f>+AK700*AG700</f>
        <v>#REF!</v>
      </c>
      <c r="AM700" s="51" t="e">
        <f>+IF(OR(#REF!="A",#REF!="B",#REF!="C",O700="A",O700="B",O700="C"),_xlfn.CEILING.PRECISE(#REF!*0.7,Z700),"0")</f>
        <v>#REF!</v>
      </c>
      <c r="AN700" s="48" t="e">
        <f>+AM700*AG700</f>
        <v>#REF!</v>
      </c>
      <c r="AO700" s="44" t="e">
        <f>+IF(OR(#REF!="A",#REF!="B",#REF!="C",O700="A",O700="B",O700="C"),_xlfn.CEILING.PRECISE(#REF!*1,Z700),"0")</f>
        <v>#REF!</v>
      </c>
      <c r="AP700" s="48" t="e">
        <f>+AO700*$AG700</f>
        <v>#REF!</v>
      </c>
      <c r="AQ700" s="48" t="e">
        <f>+IF(OR(#REF!="A",#REF!="B",#REF!="C",O700="A",O700="B",O700="C"),_xlfn.CEILING.PRECISE(#REF!*1.33,Z700),"0")</f>
        <v>#REF!</v>
      </c>
      <c r="AR700" s="48" t="e">
        <f>+AQ700*$AG700</f>
        <v>#REF!</v>
      </c>
      <c r="AS700" s="48" t="e">
        <f>+#REF!*AG700</f>
        <v>#REF!</v>
      </c>
      <c r="AU700" s="52" t="e">
        <f>+AT700*#REF!</f>
        <v>#REF!</v>
      </c>
      <c r="AV700" s="52">
        <f>+AT700*M700</f>
        <v>0</v>
      </c>
      <c r="AW700" t="b">
        <f>+P700&gt;=T700</f>
        <v>1</v>
      </c>
      <c r="AX700" s="78">
        <f>X700*AB700</f>
        <v>0</v>
      </c>
    </row>
    <row r="701" spans="1:52" ht="12.75" customHeight="1" x14ac:dyDescent="0.2">
      <c r="A701" s="53"/>
      <c r="B701" s="61">
        <v>1782</v>
      </c>
      <c r="C701" s="1"/>
      <c r="D701" s="32" t="s">
        <v>787</v>
      </c>
      <c r="E701" s="47" t="str">
        <f>VLOOKUP(B701,[1]Análisis!$B$3:$F$2141,5,FALSE)</f>
        <v>Key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7">
        <f>+AVERAGE(F701:K701)</f>
        <v>0</v>
      </c>
      <c r="N701" s="62">
        <f>+COUNTIF(F701:K701,"&gt;0")</f>
        <v>0</v>
      </c>
      <c r="O701" s="62" t="str">
        <f>+IF(N701&gt;=6,"A",IF(N701&gt;=5,"B",IF(N701&gt;=4,"C","F")))</f>
        <v>F</v>
      </c>
      <c r="P701" s="7">
        <v>0</v>
      </c>
      <c r="Q701" s="2">
        <v>5</v>
      </c>
      <c r="R701" s="2">
        <v>0</v>
      </c>
      <c r="S701" s="2">
        <v>0</v>
      </c>
      <c r="T701" s="2">
        <f>+IF(S701&gt;R701,S701,R701)</f>
        <v>0</v>
      </c>
      <c r="U701" s="2"/>
      <c r="V701" s="2"/>
      <c r="W701" s="2">
        <v>0</v>
      </c>
      <c r="X701" s="9"/>
      <c r="Y701" s="11"/>
      <c r="Z701" s="5"/>
      <c r="AA701" s="89"/>
      <c r="AB701" s="74"/>
      <c r="AC701" s="76"/>
      <c r="AH701" s="48"/>
      <c r="AI701" s="48"/>
      <c r="AK701" s="44"/>
      <c r="AM701" s="51"/>
      <c r="AN701" s="48"/>
      <c r="AO701" s="44"/>
      <c r="AP701" s="48"/>
      <c r="AQ701" s="48"/>
      <c r="AR701" s="48"/>
      <c r="AS701" s="48"/>
      <c r="AU701" s="52"/>
      <c r="AV701" s="52"/>
      <c r="AZ701" s="49"/>
    </row>
    <row r="702" spans="1:52" ht="12.75" customHeight="1" x14ac:dyDescent="0.2">
      <c r="B702" s="79">
        <v>3341</v>
      </c>
      <c r="C702" s="1"/>
      <c r="D702" s="32" t="s">
        <v>603</v>
      </c>
      <c r="E702" s="47" t="str">
        <f>VLOOKUP(B702,[1]Análisis!$B$3:$F$2141,5,FALSE)</f>
        <v>Key</v>
      </c>
      <c r="F702" s="3">
        <v>3</v>
      </c>
      <c r="G702" s="3">
        <v>4</v>
      </c>
      <c r="H702" s="3">
        <v>3</v>
      </c>
      <c r="I702" s="3">
        <v>3</v>
      </c>
      <c r="J702" s="3">
        <f>VLOOKUP(B702,'Vta + Mov 80'!$A$3:$B$703,2,FALSE)</f>
        <v>3</v>
      </c>
      <c r="K702" s="3">
        <v>11</v>
      </c>
      <c r="L702" s="3">
        <f>VLOOKUP(B702,'Vta + Mov 80'!$A$3:$D$703,4,FALSE)</f>
        <v>0</v>
      </c>
      <c r="M702" s="7">
        <f>+AVERAGE(F702:K702)</f>
        <v>4.5</v>
      </c>
      <c r="N702" s="62">
        <f>+COUNTIF(F702:K702,"&gt;0")</f>
        <v>6</v>
      </c>
      <c r="O702" s="62" t="str">
        <f>+IF(N702&gt;=6,"A",IF(N702&gt;=5,"B",IF(N702&gt;=4,"C","F")))</f>
        <v>A</v>
      </c>
      <c r="P702" s="7">
        <v>17</v>
      </c>
      <c r="Q702" s="2">
        <v>0</v>
      </c>
      <c r="R702" s="2">
        <v>0</v>
      </c>
      <c r="S702" s="2">
        <v>0</v>
      </c>
      <c r="T702" s="2">
        <f>+IF(S702&gt;R702,S702,R702)</f>
        <v>0</v>
      </c>
      <c r="U702" s="2" t="e">
        <f>+((P702-T702)/#REF!)*30</f>
        <v>#REF!</v>
      </c>
      <c r="V702" s="2" t="e">
        <f>+((P702-T702+Q702)/#REF!)*30</f>
        <v>#REF!</v>
      </c>
      <c r="W702" s="2">
        <v>0</v>
      </c>
      <c r="X702" s="9"/>
      <c r="Y702" s="11">
        <f>+((P702-T702+Q702+X702)/M702)*30</f>
        <v>113.33333333333333</v>
      </c>
      <c r="Z702" s="5">
        <v>1</v>
      </c>
      <c r="AA702" s="46"/>
      <c r="AB702" s="74">
        <f>VLOOKUP(B702,[2]Hoja1!$A$2:$C$9041,3,FALSE)</f>
        <v>280.75</v>
      </c>
      <c r="AC702" s="76">
        <f>VLOOKUP(B702,'[3]listado de producto'!$A$7:$F$7046,6,FALSE)</f>
        <v>8</v>
      </c>
      <c r="AG702" s="58">
        <v>8.6899995803833008</v>
      </c>
      <c r="AH702" s="48">
        <f>+P702*AG702</f>
        <v>147.72999286651611</v>
      </c>
      <c r="AI702" s="48" t="e">
        <f>+AG702*#REF!</f>
        <v>#REF!</v>
      </c>
      <c r="AK702" s="44" t="e">
        <f>+IF(OR(#REF!="A",#REF!="B",#REF!="C",O702="A",O702="B",O702="C"),_xlfn.CEILING.PRECISE(#REF!*0.5,Z702),"0")</f>
        <v>#REF!</v>
      </c>
      <c r="AL702" t="e">
        <f>+AK702*AG702</f>
        <v>#REF!</v>
      </c>
      <c r="AM702" s="51" t="e">
        <f>+IF(OR(#REF!="A",#REF!="B",#REF!="C",O702="A",O702="B",O702="C"),_xlfn.CEILING.PRECISE(#REF!*0.7,Z702),"0")</f>
        <v>#REF!</v>
      </c>
      <c r="AN702" s="48" t="e">
        <f>+AM702*AG702</f>
        <v>#REF!</v>
      </c>
      <c r="AO702" s="44" t="e">
        <f>+IF(OR(#REF!="A",#REF!="B",#REF!="C",O702="A",O702="B",O702="C"),_xlfn.CEILING.PRECISE(#REF!*1,Z702),"0")</f>
        <v>#REF!</v>
      </c>
      <c r="AP702" s="48" t="e">
        <f>+AO702*$AG702</f>
        <v>#REF!</v>
      </c>
      <c r="AQ702" s="48" t="e">
        <f>+IF(OR(#REF!="A",#REF!="B",#REF!="C",O702="A",O702="B",O702="C"),_xlfn.CEILING.PRECISE(#REF!*1.33,Z702),"0")</f>
        <v>#REF!</v>
      </c>
      <c r="AR702" s="48" t="e">
        <f>+AQ702*$AG702</f>
        <v>#REF!</v>
      </c>
      <c r="AS702" s="48" t="e">
        <f>+#REF!*AG702</f>
        <v>#REF!</v>
      </c>
      <c r="AU702" s="52" t="e">
        <f>+AT702*#REF!</f>
        <v>#REF!</v>
      </c>
      <c r="AV702" s="52">
        <f>+AT702*M702</f>
        <v>0</v>
      </c>
      <c r="AW702" t="b">
        <f>+P702&gt;=T702</f>
        <v>1</v>
      </c>
    </row>
    <row r="703" spans="1:52" ht="12.75" customHeight="1" x14ac:dyDescent="0.2">
      <c r="B703" s="79">
        <v>6438</v>
      </c>
      <c r="C703" s="1"/>
      <c r="D703" s="32" t="s">
        <v>302</v>
      </c>
      <c r="E703" s="47" t="str">
        <f>VLOOKUP(B703,[1]Análisis!$B$3:$F$2141,5,FALSE)</f>
        <v>Key</v>
      </c>
      <c r="F703" s="3">
        <v>15</v>
      </c>
      <c r="G703" s="3">
        <v>8</v>
      </c>
      <c r="H703" s="3">
        <v>15</v>
      </c>
      <c r="I703" s="3">
        <v>19</v>
      </c>
      <c r="J703" s="3">
        <f>VLOOKUP(B703,'Vta + Mov 80'!$A$3:$B$703,2,FALSE)</f>
        <v>27</v>
      </c>
      <c r="K703" s="3">
        <v>16</v>
      </c>
      <c r="L703" s="3">
        <f>VLOOKUP(B703,'Vta + Mov 80'!$A$3:$D$703,4,FALSE)</f>
        <v>6</v>
      </c>
      <c r="M703" s="7">
        <f>+AVERAGE(F703:K703)</f>
        <v>16.666666666666668</v>
      </c>
      <c r="N703" s="62">
        <f>+COUNTIF(F703:K703,"&gt;0")</f>
        <v>6</v>
      </c>
      <c r="O703" s="62" t="str">
        <f>+IF(N703&gt;=6,"A",IF(N703&gt;=5,"B",IF(N703&gt;=4,"C","F")))</f>
        <v>A</v>
      </c>
      <c r="P703" s="7">
        <v>73</v>
      </c>
      <c r="Q703" s="2">
        <v>0</v>
      </c>
      <c r="R703" s="2">
        <v>0</v>
      </c>
      <c r="S703" s="2">
        <v>0</v>
      </c>
      <c r="T703" s="2">
        <f>+IF(S703&gt;R703,S703,R703)</f>
        <v>0</v>
      </c>
      <c r="U703" s="2" t="e">
        <f>+((P703-T703)/#REF!)*30</f>
        <v>#REF!</v>
      </c>
      <c r="V703" s="2" t="e">
        <f>+((P703-T703+Q703)/#REF!)*30</f>
        <v>#REF!</v>
      </c>
      <c r="W703" s="2">
        <v>0</v>
      </c>
      <c r="X703" s="9"/>
      <c r="Y703" s="11">
        <f>+((P703-T703+Q703+X703)/M703)*30</f>
        <v>131.4</v>
      </c>
      <c r="Z703" s="5">
        <v>4</v>
      </c>
      <c r="AA703" s="86"/>
      <c r="AB703" s="74">
        <f>VLOOKUP(B703,[2]Hoja1!$A$2:$C$9041,3,FALSE)</f>
        <v>145.6</v>
      </c>
      <c r="AC703" s="76">
        <f>VLOOKUP(B703,'[3]listado de producto'!$A$7:$F$7046,6,FALSE)</f>
        <v>8</v>
      </c>
      <c r="AG703" s="58">
        <v>1.6000000238418599</v>
      </c>
      <c r="AH703" s="48">
        <f>+P703*AG703</f>
        <v>116.80000174045577</v>
      </c>
      <c r="AI703" s="48" t="e">
        <f>+AG703*#REF!</f>
        <v>#REF!</v>
      </c>
      <c r="AK703" s="44" t="e">
        <f>+IF(OR(#REF!="A",#REF!="B",#REF!="C",O703="A",O703="B",O703="C"),_xlfn.CEILING.PRECISE(#REF!*0.5,Z703),"0")</f>
        <v>#REF!</v>
      </c>
      <c r="AL703" t="e">
        <f>+AK703*AG703</f>
        <v>#REF!</v>
      </c>
      <c r="AM703" s="51" t="e">
        <f>+IF(OR(#REF!="A",#REF!="B",#REF!="C",O703="A",O703="B",O703="C"),_xlfn.CEILING.PRECISE(#REF!*0.7,Z703),"0")</f>
        <v>#REF!</v>
      </c>
      <c r="AN703" s="48" t="e">
        <f>+AM703*AG703</f>
        <v>#REF!</v>
      </c>
      <c r="AO703" s="44" t="e">
        <f>+IF(OR(#REF!="A",#REF!="B",#REF!="C",O703="A",O703="B",O703="C"),_xlfn.CEILING.PRECISE(#REF!*1,Z703),"0")</f>
        <v>#REF!</v>
      </c>
      <c r="AP703" s="48" t="e">
        <f>+AO703*$AG703</f>
        <v>#REF!</v>
      </c>
      <c r="AQ703" s="48" t="e">
        <f>+IF(OR(#REF!="A",#REF!="B",#REF!="C",O703="A",O703="B",O703="C"),_xlfn.CEILING.PRECISE(#REF!*1.33,Z703),"0")</f>
        <v>#REF!</v>
      </c>
      <c r="AR703" s="48" t="e">
        <f>+AQ703*$AG703</f>
        <v>#REF!</v>
      </c>
      <c r="AS703" s="48" t="e">
        <f>+#REF!*AG703</f>
        <v>#REF!</v>
      </c>
      <c r="AU703" s="52" t="e">
        <f>+AT703*#REF!</f>
        <v>#REF!</v>
      </c>
      <c r="AV703" s="52">
        <f>+AT703*M703</f>
        <v>0</v>
      </c>
      <c r="AW703" t="b">
        <f>+P703&gt;=T703</f>
        <v>1</v>
      </c>
    </row>
    <row r="704" spans="1:52" ht="12.75" customHeight="1" x14ac:dyDescent="0.2">
      <c r="A704" s="53" t="s">
        <v>680</v>
      </c>
      <c r="B704" s="79">
        <v>1622</v>
      </c>
      <c r="C704" s="1"/>
      <c r="D704" s="32" t="s">
        <v>91</v>
      </c>
      <c r="E704" s="47" t="str">
        <f>VLOOKUP(B704,[1]Análisis!$B$3:$F$2141,5,FALSE)</f>
        <v>Key</v>
      </c>
      <c r="F704" s="3">
        <v>9</v>
      </c>
      <c r="G704" s="3">
        <v>10</v>
      </c>
      <c r="H704" s="3">
        <v>25</v>
      </c>
      <c r="I704" s="3">
        <v>10</v>
      </c>
      <c r="J704" s="3">
        <f>VLOOKUP(B704,'Vta + Mov 80'!$A$3:$B$703,2,FALSE)</f>
        <v>8</v>
      </c>
      <c r="K704" s="3">
        <v>5</v>
      </c>
      <c r="L704" s="3">
        <f>VLOOKUP(B704,'Vta + Mov 80'!$A$3:$D$703,4,FALSE)</f>
        <v>0</v>
      </c>
      <c r="M704" s="7">
        <f>+AVERAGE(F704:K704)</f>
        <v>11.166666666666666</v>
      </c>
      <c r="N704" s="62">
        <f>+COUNTIF(F704:K704,"&gt;0")</f>
        <v>6</v>
      </c>
      <c r="O704" s="62" t="str">
        <f>+IF(N704&gt;=6,"A",IF(N704&gt;=5,"B",IF(N704&gt;=4,"C","F")))</f>
        <v>A</v>
      </c>
      <c r="P704" s="7">
        <v>97</v>
      </c>
      <c r="Q704" s="2">
        <v>0</v>
      </c>
      <c r="R704" s="2">
        <v>0</v>
      </c>
      <c r="S704" s="2">
        <v>0</v>
      </c>
      <c r="T704" s="2">
        <f>+IF(S704&gt;R704,S704,R704)</f>
        <v>0</v>
      </c>
      <c r="U704" s="2" t="e">
        <f>+((P704-T704)/#REF!)*30</f>
        <v>#REF!</v>
      </c>
      <c r="V704" s="2" t="e">
        <f>+((P704-T704+Q704)/#REF!)*30</f>
        <v>#REF!</v>
      </c>
      <c r="W704" s="2">
        <v>0</v>
      </c>
      <c r="X704" s="9"/>
      <c r="Y704" s="11">
        <f>+((P704-T704+Q704+X704)/M704)*30</f>
        <v>260.59701492537312</v>
      </c>
      <c r="Z704" s="5">
        <v>12</v>
      </c>
      <c r="AA704" s="46"/>
      <c r="AB704" s="74">
        <f>VLOOKUP(B704,[2]Hoja1!$A$2:$C$9041,3,FALSE)</f>
        <v>73.989999999999995</v>
      </c>
      <c r="AC704" s="76">
        <f>VLOOKUP(B704,'[3]listado de producto'!$A$7:$F$7046,6,FALSE)</f>
        <v>8</v>
      </c>
      <c r="AG704" s="58">
        <v>33.17</v>
      </c>
      <c r="AH704" s="48">
        <f>+P704*AG704</f>
        <v>3217.4900000000002</v>
      </c>
      <c r="AI704" s="48" t="e">
        <f>+AG704*#REF!</f>
        <v>#REF!</v>
      </c>
      <c r="AK704" s="44" t="e">
        <f>+IF(OR(#REF!="A",#REF!="B",#REF!="C",O704="A",O704="B",O704="C"),_xlfn.CEILING.PRECISE(#REF!*0.5,Z704),"0")</f>
        <v>#REF!</v>
      </c>
      <c r="AL704" t="e">
        <f>+AK704*AG704</f>
        <v>#REF!</v>
      </c>
      <c r="AM704" s="51" t="e">
        <f>+IF(OR(#REF!="A",#REF!="B",#REF!="C",O704="A",O704="B",O704="C"),_xlfn.CEILING.PRECISE(#REF!*0.7,Z704),"0")</f>
        <v>#REF!</v>
      </c>
      <c r="AN704" s="48" t="e">
        <f>+AM704*AG704</f>
        <v>#REF!</v>
      </c>
      <c r="AO704" s="44" t="e">
        <f>+IF(OR(#REF!="A",#REF!="B",#REF!="C",O704="A",O704="B",O704="C"),_xlfn.CEILING.PRECISE(#REF!*1,Z704),"0")</f>
        <v>#REF!</v>
      </c>
      <c r="AP704" s="48" t="e">
        <f>+AO704*$AG704</f>
        <v>#REF!</v>
      </c>
      <c r="AQ704" s="48" t="e">
        <f>+IF(OR(#REF!="A",#REF!="B",#REF!="C",O704="A",O704="B",O704="C"),_xlfn.CEILING.PRECISE(#REF!*1.33,Z704),"0")</f>
        <v>#REF!</v>
      </c>
      <c r="AR704" s="48" t="e">
        <f>+AQ704*$AG704</f>
        <v>#REF!</v>
      </c>
      <c r="AS704" s="48" t="e">
        <f>+#REF!*AG704</f>
        <v>#REF!</v>
      </c>
      <c r="AU704" s="52" t="e">
        <f>+AT704*#REF!</f>
        <v>#REF!</v>
      </c>
      <c r="AV704" s="52">
        <f>+AT704*M704</f>
        <v>0</v>
      </c>
      <c r="AW704" t="b">
        <f>+P704&gt;=T704</f>
        <v>1</v>
      </c>
    </row>
  </sheetData>
  <autoFilter ref="A2:BB704"/>
  <conditionalFormatting sqref="B324">
    <cfRule type="duplicateValues" dxfId="5" priority="48"/>
  </conditionalFormatting>
  <conditionalFormatting sqref="B2:B704">
    <cfRule type="duplicateValues" dxfId="4" priority="84"/>
  </conditionalFormatting>
  <conditionalFormatting sqref="B3:B704">
    <cfRule type="duplicateValues" dxfId="3" priority="85"/>
  </conditionalFormatting>
  <pageMargins left="0.19685039370078741" right="0.19685039370078741" top="0.19685039370078741" bottom="0.19685039370078741" header="0" footer="0"/>
  <pageSetup paperSize="5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L705"/>
  <sheetViews>
    <sheetView zoomScale="91" zoomScaleNormal="91" workbookViewId="0">
      <pane xSplit="1" ySplit="2" topLeftCell="B678" activePane="bottomRight" state="frozen"/>
      <selection activeCell="R3" sqref="R3"/>
      <selection pane="topRight" activeCell="R3" sqref="R3"/>
      <selection pane="bottomLeft" activeCell="R3" sqref="R3"/>
      <selection pane="bottomRight" activeCell="E708" sqref="E708"/>
    </sheetView>
  </sheetViews>
  <sheetFormatPr baseColWidth="10" defaultColWidth="11.42578125" defaultRowHeight="12.75" x14ac:dyDescent="0.2"/>
  <cols>
    <col min="2" max="5" width="11.42578125" style="42"/>
    <col min="6" max="6" width="12.28515625" style="42" customWidth="1"/>
    <col min="7" max="10" width="11.42578125" style="42"/>
  </cols>
  <sheetData>
    <row r="1" spans="1:12" x14ac:dyDescent="0.2">
      <c r="B1" s="90"/>
      <c r="C1" s="90"/>
      <c r="D1" s="90"/>
      <c r="F1" s="91"/>
      <c r="J1" s="91"/>
    </row>
    <row r="2" spans="1:12" x14ac:dyDescent="0.2">
      <c r="A2" s="64" t="s">
        <v>700</v>
      </c>
      <c r="B2" s="65" t="s">
        <v>776</v>
      </c>
      <c r="C2" s="65" t="s">
        <v>788</v>
      </c>
      <c r="D2" s="65" t="s">
        <v>789</v>
      </c>
      <c r="E2" s="92"/>
      <c r="F2" s="59" t="s">
        <v>776</v>
      </c>
      <c r="G2" s="59" t="s">
        <v>788</v>
      </c>
      <c r="H2" s="59" t="s">
        <v>789</v>
      </c>
      <c r="I2" s="65"/>
      <c r="J2" s="65" t="s">
        <v>776</v>
      </c>
      <c r="K2" s="65" t="s">
        <v>788</v>
      </c>
      <c r="L2" s="65" t="s">
        <v>789</v>
      </c>
    </row>
    <row r="3" spans="1:12" x14ac:dyDescent="0.2">
      <c r="A3" s="1">
        <v>28</v>
      </c>
      <c r="B3" s="71">
        <v>128</v>
      </c>
      <c r="C3" s="71">
        <v>95</v>
      </c>
      <c r="D3" s="71">
        <f>H3+L3</f>
        <v>58</v>
      </c>
      <c r="E3" s="93"/>
      <c r="F3" s="68">
        <v>36</v>
      </c>
      <c r="G3" s="58">
        <v>14</v>
      </c>
      <c r="H3" s="58">
        <v>10</v>
      </c>
      <c r="J3" s="69">
        <v>92</v>
      </c>
      <c r="K3" s="70">
        <v>81</v>
      </c>
      <c r="L3" s="70">
        <v>48</v>
      </c>
    </row>
    <row r="4" spans="1:12" x14ac:dyDescent="0.2">
      <c r="A4" s="1">
        <v>29</v>
      </c>
      <c r="B4" s="71">
        <v>32</v>
      </c>
      <c r="C4" s="71">
        <v>37</v>
      </c>
      <c r="D4" s="71">
        <f t="shared" ref="D4:D67" si="0">H4+L4</f>
        <v>20</v>
      </c>
      <c r="E4" s="93"/>
      <c r="F4" s="68">
        <v>32</v>
      </c>
      <c r="G4" s="58">
        <v>37</v>
      </c>
      <c r="H4" s="58">
        <v>20</v>
      </c>
      <c r="J4" s="69">
        <v>0</v>
      </c>
      <c r="K4" s="70">
        <v>0</v>
      </c>
      <c r="L4" s="70">
        <v>0</v>
      </c>
    </row>
    <row r="5" spans="1:12" x14ac:dyDescent="0.2">
      <c r="A5" s="1">
        <v>69</v>
      </c>
      <c r="B5" s="71">
        <v>0</v>
      </c>
      <c r="C5" s="71">
        <v>4</v>
      </c>
      <c r="D5" s="71">
        <f t="shared" si="0"/>
        <v>1</v>
      </c>
      <c r="E5" s="93"/>
      <c r="F5" s="68">
        <v>0</v>
      </c>
      <c r="G5" s="58">
        <v>4</v>
      </c>
      <c r="H5" s="58">
        <v>1</v>
      </c>
      <c r="J5" s="69">
        <v>0</v>
      </c>
      <c r="K5" s="70">
        <v>0</v>
      </c>
      <c r="L5" s="70">
        <v>0</v>
      </c>
    </row>
    <row r="6" spans="1:12" x14ac:dyDescent="0.2">
      <c r="A6" s="1">
        <v>89</v>
      </c>
      <c r="B6" s="71">
        <v>1</v>
      </c>
      <c r="C6" s="71">
        <v>6</v>
      </c>
      <c r="D6" s="71">
        <f t="shared" si="0"/>
        <v>0</v>
      </c>
      <c r="E6" s="93"/>
      <c r="F6" s="68">
        <v>1</v>
      </c>
      <c r="G6" s="58">
        <v>6</v>
      </c>
      <c r="H6" s="58">
        <v>0</v>
      </c>
      <c r="J6" s="69">
        <v>0</v>
      </c>
      <c r="K6" s="70">
        <v>0</v>
      </c>
      <c r="L6" s="70">
        <v>0</v>
      </c>
    </row>
    <row r="7" spans="1:12" x14ac:dyDescent="0.2">
      <c r="A7" s="1">
        <v>100</v>
      </c>
      <c r="B7" s="71">
        <v>0</v>
      </c>
      <c r="C7" s="71">
        <v>0</v>
      </c>
      <c r="D7" s="71">
        <f t="shared" si="0"/>
        <v>0</v>
      </c>
      <c r="E7" s="93"/>
      <c r="F7" s="68">
        <v>0</v>
      </c>
      <c r="G7" s="58">
        <v>0</v>
      </c>
      <c r="H7" s="58">
        <v>0</v>
      </c>
      <c r="J7" s="69">
        <v>0</v>
      </c>
      <c r="K7" s="70">
        <v>0</v>
      </c>
      <c r="L7" s="70">
        <v>0</v>
      </c>
    </row>
    <row r="8" spans="1:12" x14ac:dyDescent="0.2">
      <c r="A8" s="1">
        <v>117</v>
      </c>
      <c r="B8" s="71">
        <v>9</v>
      </c>
      <c r="C8" s="71">
        <v>5</v>
      </c>
      <c r="D8" s="71">
        <f t="shared" si="0"/>
        <v>4</v>
      </c>
      <c r="E8" s="93"/>
      <c r="F8" s="68">
        <v>9</v>
      </c>
      <c r="G8" s="58">
        <v>5</v>
      </c>
      <c r="H8" s="58">
        <v>4</v>
      </c>
      <c r="J8" s="69">
        <v>0</v>
      </c>
      <c r="K8" s="70">
        <v>0</v>
      </c>
      <c r="L8" s="70">
        <v>0</v>
      </c>
    </row>
    <row r="9" spans="1:12" x14ac:dyDescent="0.2">
      <c r="A9" s="1">
        <v>118</v>
      </c>
      <c r="B9" s="71">
        <v>4</v>
      </c>
      <c r="C9" s="71">
        <v>2</v>
      </c>
      <c r="D9" s="71">
        <f t="shared" si="0"/>
        <v>2</v>
      </c>
      <c r="E9" s="93"/>
      <c r="F9" s="68">
        <v>4</v>
      </c>
      <c r="G9" s="58">
        <v>2</v>
      </c>
      <c r="H9" s="58">
        <v>2</v>
      </c>
      <c r="J9" s="69">
        <v>0</v>
      </c>
      <c r="K9" s="70">
        <v>0</v>
      </c>
      <c r="L9" s="70">
        <v>0</v>
      </c>
    </row>
    <row r="10" spans="1:12" x14ac:dyDescent="0.2">
      <c r="A10" s="1">
        <v>119</v>
      </c>
      <c r="B10" s="71">
        <v>26</v>
      </c>
      <c r="C10" s="71">
        <v>13</v>
      </c>
      <c r="D10" s="71">
        <f t="shared" si="0"/>
        <v>1</v>
      </c>
      <c r="E10" s="93"/>
      <c r="F10" s="68">
        <v>26</v>
      </c>
      <c r="G10" s="58">
        <v>13</v>
      </c>
      <c r="H10" s="58">
        <v>1</v>
      </c>
      <c r="J10" s="69">
        <v>0</v>
      </c>
      <c r="K10" s="70">
        <v>0</v>
      </c>
      <c r="L10" s="70">
        <v>0</v>
      </c>
    </row>
    <row r="11" spans="1:12" x14ac:dyDescent="0.2">
      <c r="A11" s="1">
        <v>123</v>
      </c>
      <c r="B11" s="71">
        <v>4</v>
      </c>
      <c r="C11" s="71">
        <v>18</v>
      </c>
      <c r="D11" s="71">
        <f t="shared" si="0"/>
        <v>4</v>
      </c>
      <c r="E11" s="93"/>
      <c r="F11" s="68">
        <v>4</v>
      </c>
      <c r="G11" s="58">
        <v>18</v>
      </c>
      <c r="H11" s="58">
        <v>4</v>
      </c>
      <c r="J11" s="69">
        <v>0</v>
      </c>
      <c r="K11" s="70">
        <v>0</v>
      </c>
      <c r="L11" s="70">
        <v>0</v>
      </c>
    </row>
    <row r="12" spans="1:12" x14ac:dyDescent="0.2">
      <c r="A12" s="1">
        <v>124</v>
      </c>
      <c r="B12" s="71">
        <v>8</v>
      </c>
      <c r="C12" s="71">
        <v>19</v>
      </c>
      <c r="D12" s="71">
        <f t="shared" si="0"/>
        <v>11</v>
      </c>
      <c r="E12" s="93"/>
      <c r="F12" s="68">
        <v>8</v>
      </c>
      <c r="G12" s="58">
        <v>19</v>
      </c>
      <c r="H12" s="58">
        <v>11</v>
      </c>
      <c r="J12" s="69">
        <v>0</v>
      </c>
      <c r="K12" s="70">
        <v>0</v>
      </c>
      <c r="L12" s="70">
        <v>0</v>
      </c>
    </row>
    <row r="13" spans="1:12" x14ac:dyDescent="0.2">
      <c r="A13" s="1">
        <v>133</v>
      </c>
      <c r="B13" s="71">
        <v>12</v>
      </c>
      <c r="C13" s="71">
        <v>39</v>
      </c>
      <c r="D13" s="71">
        <f t="shared" si="0"/>
        <v>22</v>
      </c>
      <c r="E13" s="93"/>
      <c r="F13" s="68">
        <v>12</v>
      </c>
      <c r="G13" s="58">
        <v>39</v>
      </c>
      <c r="H13" s="58">
        <v>22</v>
      </c>
      <c r="J13" s="69">
        <v>0</v>
      </c>
      <c r="K13" s="70">
        <v>0</v>
      </c>
      <c r="L13" s="70">
        <v>0</v>
      </c>
    </row>
    <row r="14" spans="1:12" x14ac:dyDescent="0.2">
      <c r="A14" s="1">
        <v>134</v>
      </c>
      <c r="B14" s="71">
        <v>0</v>
      </c>
      <c r="C14" s="71">
        <v>8</v>
      </c>
      <c r="D14" s="71">
        <f t="shared" si="0"/>
        <v>0</v>
      </c>
      <c r="E14" s="93"/>
      <c r="F14" s="68">
        <v>0</v>
      </c>
      <c r="G14" s="58">
        <v>8</v>
      </c>
      <c r="H14" s="58">
        <v>0</v>
      </c>
      <c r="J14" s="69">
        <v>0</v>
      </c>
      <c r="K14" s="70">
        <v>0</v>
      </c>
      <c r="L14" s="70">
        <v>0</v>
      </c>
    </row>
    <row r="15" spans="1:12" x14ac:dyDescent="0.2">
      <c r="A15" s="1">
        <v>142</v>
      </c>
      <c r="B15" s="71">
        <v>0</v>
      </c>
      <c r="C15" s="71">
        <v>0</v>
      </c>
      <c r="D15" s="71">
        <f t="shared" si="0"/>
        <v>0</v>
      </c>
      <c r="E15" s="93"/>
      <c r="F15" s="68">
        <v>0</v>
      </c>
      <c r="G15" s="58">
        <v>0</v>
      </c>
      <c r="H15" s="58">
        <v>0</v>
      </c>
      <c r="J15" s="69">
        <v>0</v>
      </c>
      <c r="K15" s="70">
        <v>0</v>
      </c>
      <c r="L15" s="70">
        <v>0</v>
      </c>
    </row>
    <row r="16" spans="1:12" x14ac:dyDescent="0.2">
      <c r="A16" s="1">
        <v>143</v>
      </c>
      <c r="B16" s="71">
        <v>84</v>
      </c>
      <c r="C16" s="71">
        <v>51</v>
      </c>
      <c r="D16" s="71">
        <f t="shared" si="0"/>
        <v>45</v>
      </c>
      <c r="E16" s="93"/>
      <c r="F16" s="68">
        <v>25</v>
      </c>
      <c r="G16" s="58">
        <v>14</v>
      </c>
      <c r="H16" s="58">
        <v>23</v>
      </c>
      <c r="J16" s="69">
        <v>59</v>
      </c>
      <c r="K16" s="70">
        <v>37</v>
      </c>
      <c r="L16" s="70">
        <v>22</v>
      </c>
    </row>
    <row r="17" spans="1:12" x14ac:dyDescent="0.2">
      <c r="A17" s="1">
        <v>144</v>
      </c>
      <c r="B17" s="71">
        <v>3</v>
      </c>
      <c r="C17" s="71">
        <v>0</v>
      </c>
      <c r="D17" s="71">
        <f t="shared" si="0"/>
        <v>0</v>
      </c>
      <c r="E17" s="93"/>
      <c r="F17" s="68">
        <v>3</v>
      </c>
      <c r="G17" s="58">
        <v>0</v>
      </c>
      <c r="H17" s="58">
        <v>0</v>
      </c>
      <c r="J17" s="69">
        <v>0</v>
      </c>
      <c r="K17" s="70">
        <v>0</v>
      </c>
      <c r="L17" s="70">
        <v>0</v>
      </c>
    </row>
    <row r="18" spans="1:12" x14ac:dyDescent="0.2">
      <c r="A18" s="1">
        <v>148</v>
      </c>
      <c r="B18" s="71">
        <v>18</v>
      </c>
      <c r="C18" s="71">
        <v>10</v>
      </c>
      <c r="D18" s="71">
        <f t="shared" si="0"/>
        <v>-6</v>
      </c>
      <c r="E18" s="93"/>
      <c r="F18" s="68">
        <v>18</v>
      </c>
      <c r="G18" s="58">
        <v>10</v>
      </c>
      <c r="H18" s="58">
        <v>-6</v>
      </c>
      <c r="J18" s="69">
        <v>0</v>
      </c>
      <c r="K18" s="70">
        <v>0</v>
      </c>
      <c r="L18" s="70">
        <v>0</v>
      </c>
    </row>
    <row r="19" spans="1:12" x14ac:dyDescent="0.2">
      <c r="A19" s="1">
        <v>149</v>
      </c>
      <c r="B19" s="71">
        <v>6</v>
      </c>
      <c r="C19" s="71">
        <v>9</v>
      </c>
      <c r="D19" s="71">
        <f t="shared" si="0"/>
        <v>3</v>
      </c>
      <c r="E19" s="93"/>
      <c r="F19" s="68">
        <v>6</v>
      </c>
      <c r="G19" s="58">
        <v>9</v>
      </c>
      <c r="H19" s="58">
        <v>3</v>
      </c>
      <c r="J19" s="69">
        <v>0</v>
      </c>
      <c r="K19" s="70">
        <v>0</v>
      </c>
      <c r="L19" s="70">
        <v>0</v>
      </c>
    </row>
    <row r="20" spans="1:12" x14ac:dyDescent="0.2">
      <c r="A20" s="1">
        <v>159</v>
      </c>
      <c r="B20" s="71">
        <v>0</v>
      </c>
      <c r="C20" s="71">
        <v>0</v>
      </c>
      <c r="D20" s="71">
        <f t="shared" si="0"/>
        <v>0</v>
      </c>
      <c r="E20" s="93"/>
      <c r="F20" s="68">
        <v>0</v>
      </c>
      <c r="G20" s="58">
        <v>0</v>
      </c>
      <c r="H20" s="58">
        <v>0</v>
      </c>
      <c r="J20" s="69">
        <v>0</v>
      </c>
      <c r="K20" s="70">
        <v>0</v>
      </c>
      <c r="L20" s="70">
        <v>0</v>
      </c>
    </row>
    <row r="21" spans="1:12" x14ac:dyDescent="0.2">
      <c r="A21" s="1">
        <v>160</v>
      </c>
      <c r="B21" s="71">
        <v>40</v>
      </c>
      <c r="C21" s="71">
        <v>25</v>
      </c>
      <c r="D21" s="71">
        <f t="shared" si="0"/>
        <v>30</v>
      </c>
      <c r="E21" s="93"/>
      <c r="F21" s="68">
        <v>40</v>
      </c>
      <c r="G21" s="58">
        <v>25</v>
      </c>
      <c r="H21" s="58">
        <v>30</v>
      </c>
      <c r="J21" s="69">
        <v>0</v>
      </c>
      <c r="K21" s="70">
        <v>0</v>
      </c>
      <c r="L21" s="70">
        <v>0</v>
      </c>
    </row>
    <row r="22" spans="1:12" x14ac:dyDescent="0.2">
      <c r="A22" s="1">
        <v>167</v>
      </c>
      <c r="B22" s="71">
        <v>4</v>
      </c>
      <c r="C22" s="71">
        <v>2</v>
      </c>
      <c r="D22" s="71">
        <f t="shared" si="0"/>
        <v>0</v>
      </c>
      <c r="E22" s="93"/>
      <c r="F22" s="68">
        <v>4</v>
      </c>
      <c r="G22" s="58">
        <v>2</v>
      </c>
      <c r="H22" s="58">
        <v>0</v>
      </c>
      <c r="J22" s="69">
        <v>0</v>
      </c>
      <c r="K22" s="70">
        <v>0</v>
      </c>
      <c r="L22" s="70">
        <v>0</v>
      </c>
    </row>
    <row r="23" spans="1:12" x14ac:dyDescent="0.2">
      <c r="A23" s="1">
        <v>168</v>
      </c>
      <c r="B23" s="71">
        <v>93</v>
      </c>
      <c r="C23" s="71">
        <v>65</v>
      </c>
      <c r="D23" s="71">
        <f t="shared" si="0"/>
        <v>12</v>
      </c>
      <c r="E23" s="93"/>
      <c r="F23" s="68">
        <v>93</v>
      </c>
      <c r="G23" s="58">
        <v>65</v>
      </c>
      <c r="H23" s="58">
        <v>12</v>
      </c>
      <c r="J23" s="69">
        <v>0</v>
      </c>
      <c r="K23" s="70">
        <v>0</v>
      </c>
      <c r="L23" s="70">
        <v>0</v>
      </c>
    </row>
    <row r="24" spans="1:12" x14ac:dyDescent="0.2">
      <c r="A24" s="1">
        <v>173</v>
      </c>
      <c r="B24" s="71">
        <v>187</v>
      </c>
      <c r="C24" s="71">
        <v>148</v>
      </c>
      <c r="D24" s="71">
        <f t="shared" si="0"/>
        <v>31</v>
      </c>
      <c r="E24" s="93"/>
      <c r="F24" s="68">
        <v>187</v>
      </c>
      <c r="G24" s="58">
        <v>148</v>
      </c>
      <c r="H24" s="58">
        <v>31</v>
      </c>
      <c r="J24" s="69">
        <v>0</v>
      </c>
      <c r="K24" s="70">
        <v>0</v>
      </c>
      <c r="L24" s="70">
        <v>0</v>
      </c>
    </row>
    <row r="25" spans="1:12" x14ac:dyDescent="0.2">
      <c r="A25" s="1">
        <v>174</v>
      </c>
      <c r="B25" s="71">
        <v>138</v>
      </c>
      <c r="C25" s="71">
        <v>110</v>
      </c>
      <c r="D25" s="71">
        <f t="shared" si="0"/>
        <v>43</v>
      </c>
      <c r="E25" s="93"/>
      <c r="F25" s="68">
        <v>126</v>
      </c>
      <c r="G25" s="58">
        <v>110</v>
      </c>
      <c r="H25" s="58">
        <v>40</v>
      </c>
      <c r="J25" s="69">
        <v>12</v>
      </c>
      <c r="K25" s="70">
        <v>0</v>
      </c>
      <c r="L25" s="70">
        <v>3</v>
      </c>
    </row>
    <row r="26" spans="1:12" x14ac:dyDescent="0.2">
      <c r="A26" s="1">
        <v>183</v>
      </c>
      <c r="B26" s="71">
        <v>8</v>
      </c>
      <c r="C26" s="71">
        <v>6</v>
      </c>
      <c r="D26" s="71">
        <f t="shared" si="0"/>
        <v>8</v>
      </c>
      <c r="E26" s="93"/>
      <c r="F26" s="68">
        <v>8</v>
      </c>
      <c r="G26" s="58">
        <v>6</v>
      </c>
      <c r="H26" s="58">
        <v>8</v>
      </c>
      <c r="J26" s="69">
        <v>0</v>
      </c>
      <c r="K26" s="70">
        <v>0</v>
      </c>
      <c r="L26" s="70">
        <v>0</v>
      </c>
    </row>
    <row r="27" spans="1:12" x14ac:dyDescent="0.2">
      <c r="A27" s="1">
        <v>188</v>
      </c>
      <c r="B27" s="71">
        <v>27</v>
      </c>
      <c r="C27" s="71">
        <v>28</v>
      </c>
      <c r="D27" s="71">
        <f t="shared" si="0"/>
        <v>4</v>
      </c>
      <c r="E27" s="93"/>
      <c r="F27" s="68">
        <v>27</v>
      </c>
      <c r="G27" s="58">
        <v>28</v>
      </c>
      <c r="H27" s="58">
        <v>4</v>
      </c>
      <c r="J27" s="69">
        <v>0</v>
      </c>
      <c r="K27" s="70">
        <v>0</v>
      </c>
      <c r="L27" s="70">
        <v>0</v>
      </c>
    </row>
    <row r="28" spans="1:12" x14ac:dyDescent="0.2">
      <c r="A28" s="1">
        <v>224</v>
      </c>
      <c r="B28" s="71">
        <v>35</v>
      </c>
      <c r="C28" s="71">
        <v>6</v>
      </c>
      <c r="D28" s="71">
        <f t="shared" si="0"/>
        <v>0</v>
      </c>
      <c r="E28" s="93"/>
      <c r="F28" s="68">
        <v>35</v>
      </c>
      <c r="G28" s="58">
        <v>6</v>
      </c>
      <c r="H28" s="58">
        <v>0</v>
      </c>
      <c r="J28" s="69">
        <v>0</v>
      </c>
      <c r="K28" s="70">
        <v>0</v>
      </c>
      <c r="L28" s="70">
        <v>0</v>
      </c>
    </row>
    <row r="29" spans="1:12" x14ac:dyDescent="0.2">
      <c r="A29" s="1">
        <v>225</v>
      </c>
      <c r="B29" s="71">
        <v>6</v>
      </c>
      <c r="C29" s="71">
        <v>4</v>
      </c>
      <c r="D29" s="71">
        <f t="shared" si="0"/>
        <v>2</v>
      </c>
      <c r="E29" s="93"/>
      <c r="F29" s="68">
        <v>6</v>
      </c>
      <c r="G29" s="58">
        <v>4</v>
      </c>
      <c r="H29" s="58">
        <v>2</v>
      </c>
      <c r="J29" s="69">
        <v>0</v>
      </c>
      <c r="K29" s="70">
        <v>0</v>
      </c>
      <c r="L29" s="70">
        <v>0</v>
      </c>
    </row>
    <row r="30" spans="1:12" x14ac:dyDescent="0.2">
      <c r="A30" s="1">
        <v>278</v>
      </c>
      <c r="B30" s="71">
        <v>55</v>
      </c>
      <c r="C30" s="71">
        <v>64</v>
      </c>
      <c r="D30" s="71">
        <f t="shared" si="0"/>
        <v>11</v>
      </c>
      <c r="E30" s="93"/>
      <c r="F30" s="68">
        <v>4</v>
      </c>
      <c r="G30" s="58">
        <v>17</v>
      </c>
      <c r="H30" s="58">
        <v>-3</v>
      </c>
      <c r="J30" s="69">
        <v>51</v>
      </c>
      <c r="K30" s="70">
        <v>47</v>
      </c>
      <c r="L30" s="70">
        <v>14</v>
      </c>
    </row>
    <row r="31" spans="1:12" x14ac:dyDescent="0.2">
      <c r="A31" s="1">
        <v>287</v>
      </c>
      <c r="B31" s="71">
        <v>0</v>
      </c>
      <c r="C31" s="71">
        <v>10</v>
      </c>
      <c r="D31" s="71">
        <f t="shared" si="0"/>
        <v>0</v>
      </c>
      <c r="E31" s="93"/>
      <c r="F31" s="68">
        <v>0</v>
      </c>
      <c r="G31" s="58">
        <v>10</v>
      </c>
      <c r="H31" s="58">
        <v>0</v>
      </c>
      <c r="J31" s="69">
        <v>0</v>
      </c>
      <c r="K31" s="70">
        <v>0</v>
      </c>
      <c r="L31" s="70">
        <v>0</v>
      </c>
    </row>
    <row r="32" spans="1:12" x14ac:dyDescent="0.2">
      <c r="A32" s="1">
        <v>297</v>
      </c>
      <c r="B32" s="71">
        <v>1</v>
      </c>
      <c r="C32" s="71">
        <v>2</v>
      </c>
      <c r="D32" s="71">
        <f t="shared" si="0"/>
        <v>0</v>
      </c>
      <c r="E32" s="93"/>
      <c r="F32" s="68">
        <v>1</v>
      </c>
      <c r="G32" s="58">
        <v>2</v>
      </c>
      <c r="H32" s="58">
        <v>0</v>
      </c>
      <c r="J32" s="69">
        <v>0</v>
      </c>
      <c r="K32" s="70">
        <v>0</v>
      </c>
      <c r="L32" s="70">
        <v>0</v>
      </c>
    </row>
    <row r="33" spans="1:12" x14ac:dyDescent="0.2">
      <c r="A33" s="1">
        <v>304</v>
      </c>
      <c r="B33" s="71">
        <v>0</v>
      </c>
      <c r="C33" s="71">
        <v>2</v>
      </c>
      <c r="D33" s="71">
        <f t="shared" si="0"/>
        <v>4</v>
      </c>
      <c r="E33" s="93"/>
      <c r="F33" s="68">
        <v>0</v>
      </c>
      <c r="G33" s="58">
        <v>2</v>
      </c>
      <c r="H33" s="58">
        <v>4</v>
      </c>
      <c r="J33" s="69">
        <v>0</v>
      </c>
      <c r="K33" s="70">
        <v>0</v>
      </c>
      <c r="L33" s="70">
        <v>0</v>
      </c>
    </row>
    <row r="34" spans="1:12" x14ac:dyDescent="0.2">
      <c r="A34" s="1">
        <v>314</v>
      </c>
      <c r="B34" s="71">
        <v>3</v>
      </c>
      <c r="C34" s="71">
        <v>6</v>
      </c>
      <c r="D34" s="71">
        <f t="shared" si="0"/>
        <v>3</v>
      </c>
      <c r="E34" s="93"/>
      <c r="F34" s="68">
        <v>3</v>
      </c>
      <c r="G34" s="58">
        <v>6</v>
      </c>
      <c r="H34" s="58">
        <v>3</v>
      </c>
      <c r="J34" s="69">
        <v>0</v>
      </c>
      <c r="K34" s="70">
        <v>0</v>
      </c>
      <c r="L34" s="70">
        <v>0</v>
      </c>
    </row>
    <row r="35" spans="1:12" x14ac:dyDescent="0.2">
      <c r="A35" s="1">
        <v>387</v>
      </c>
      <c r="B35" s="71">
        <v>16</v>
      </c>
      <c r="C35" s="71">
        <v>10</v>
      </c>
      <c r="D35" s="71">
        <f t="shared" si="0"/>
        <v>15</v>
      </c>
      <c r="E35" s="93"/>
      <c r="F35" s="68">
        <v>16</v>
      </c>
      <c r="G35" s="58">
        <v>8</v>
      </c>
      <c r="H35" s="58">
        <v>15</v>
      </c>
      <c r="J35" s="69">
        <v>0</v>
      </c>
      <c r="K35" s="70">
        <v>2</v>
      </c>
      <c r="L35" s="70">
        <v>0</v>
      </c>
    </row>
    <row r="36" spans="1:12" x14ac:dyDescent="0.2">
      <c r="A36" s="1">
        <v>388</v>
      </c>
      <c r="B36" s="71">
        <v>10</v>
      </c>
      <c r="C36" s="71">
        <v>24</v>
      </c>
      <c r="D36" s="71">
        <f t="shared" si="0"/>
        <v>8</v>
      </c>
      <c r="E36" s="93"/>
      <c r="F36" s="68">
        <v>10</v>
      </c>
      <c r="G36" s="58">
        <v>24</v>
      </c>
      <c r="H36" s="58">
        <v>8</v>
      </c>
      <c r="J36" s="69">
        <v>0</v>
      </c>
      <c r="K36" s="70">
        <v>0</v>
      </c>
      <c r="L36" s="70">
        <v>0</v>
      </c>
    </row>
    <row r="37" spans="1:12" x14ac:dyDescent="0.2">
      <c r="A37" s="1">
        <v>389</v>
      </c>
      <c r="B37" s="71">
        <v>0</v>
      </c>
      <c r="C37" s="71">
        <v>0</v>
      </c>
      <c r="D37" s="71">
        <f t="shared" si="0"/>
        <v>0</v>
      </c>
      <c r="E37" s="93"/>
      <c r="F37" s="68">
        <v>0</v>
      </c>
      <c r="G37" s="58">
        <v>0</v>
      </c>
      <c r="H37" s="58">
        <v>0</v>
      </c>
      <c r="J37" s="69">
        <v>0</v>
      </c>
      <c r="K37" s="70">
        <v>0</v>
      </c>
      <c r="L37" s="70">
        <v>0</v>
      </c>
    </row>
    <row r="38" spans="1:12" x14ac:dyDescent="0.2">
      <c r="A38" s="1">
        <v>417</v>
      </c>
      <c r="B38" s="71">
        <v>24</v>
      </c>
      <c r="C38" s="71">
        <v>15</v>
      </c>
      <c r="D38" s="71">
        <f t="shared" si="0"/>
        <v>13</v>
      </c>
      <c r="E38" s="93"/>
      <c r="F38" s="68">
        <v>24</v>
      </c>
      <c r="G38" s="58">
        <v>15</v>
      </c>
      <c r="H38" s="58">
        <v>13</v>
      </c>
      <c r="J38" s="69">
        <v>0</v>
      </c>
      <c r="K38" s="70">
        <v>0</v>
      </c>
      <c r="L38" s="70">
        <v>0</v>
      </c>
    </row>
    <row r="39" spans="1:12" x14ac:dyDescent="0.2">
      <c r="A39" s="1">
        <v>420</v>
      </c>
      <c r="B39" s="71">
        <v>1</v>
      </c>
      <c r="C39" s="71">
        <v>0</v>
      </c>
      <c r="D39" s="71">
        <f t="shared" si="0"/>
        <v>1</v>
      </c>
      <c r="E39" s="93"/>
      <c r="F39" s="68">
        <v>1</v>
      </c>
      <c r="G39" s="58">
        <v>0</v>
      </c>
      <c r="H39" s="58">
        <v>1</v>
      </c>
      <c r="J39" s="69">
        <v>0</v>
      </c>
      <c r="K39" s="70">
        <v>0</v>
      </c>
      <c r="L39" s="70">
        <v>0</v>
      </c>
    </row>
    <row r="40" spans="1:12" x14ac:dyDescent="0.2">
      <c r="A40" s="1">
        <v>461</v>
      </c>
      <c r="B40" s="71">
        <v>37</v>
      </c>
      <c r="C40" s="71">
        <v>22</v>
      </c>
      <c r="D40" s="71">
        <f t="shared" si="0"/>
        <v>9</v>
      </c>
      <c r="E40" s="93"/>
      <c r="F40" s="68">
        <v>37</v>
      </c>
      <c r="G40" s="58">
        <v>22</v>
      </c>
      <c r="H40" s="58">
        <v>9</v>
      </c>
      <c r="J40" s="69">
        <v>0</v>
      </c>
      <c r="K40" s="70">
        <v>0</v>
      </c>
      <c r="L40" s="70">
        <v>0</v>
      </c>
    </row>
    <row r="41" spans="1:12" x14ac:dyDescent="0.2">
      <c r="A41" s="1">
        <v>466</v>
      </c>
      <c r="B41" s="71">
        <v>264</v>
      </c>
      <c r="C41" s="71">
        <v>0</v>
      </c>
      <c r="D41" s="71">
        <f t="shared" si="0"/>
        <v>0</v>
      </c>
      <c r="E41" s="93"/>
      <c r="F41" s="68">
        <v>264</v>
      </c>
      <c r="G41" s="58">
        <v>0</v>
      </c>
      <c r="H41" s="58">
        <v>0</v>
      </c>
      <c r="J41" s="69">
        <v>0</v>
      </c>
      <c r="K41" s="70">
        <v>0</v>
      </c>
      <c r="L41" s="70">
        <v>0</v>
      </c>
    </row>
    <row r="42" spans="1:12" x14ac:dyDescent="0.2">
      <c r="A42" s="1">
        <v>468</v>
      </c>
      <c r="B42" s="71">
        <v>48</v>
      </c>
      <c r="C42" s="71">
        <v>5</v>
      </c>
      <c r="D42" s="71">
        <f t="shared" si="0"/>
        <v>0</v>
      </c>
      <c r="E42" s="93"/>
      <c r="F42" s="68">
        <v>48</v>
      </c>
      <c r="G42" s="58">
        <v>5</v>
      </c>
      <c r="H42" s="58">
        <v>0</v>
      </c>
      <c r="J42" s="69">
        <v>0</v>
      </c>
      <c r="K42" s="70">
        <v>0</v>
      </c>
      <c r="L42" s="70">
        <v>0</v>
      </c>
    </row>
    <row r="43" spans="1:12" x14ac:dyDescent="0.2">
      <c r="A43" s="1">
        <v>469</v>
      </c>
      <c r="B43" s="71">
        <v>0</v>
      </c>
      <c r="C43" s="71">
        <v>0</v>
      </c>
      <c r="D43" s="71">
        <f t="shared" si="0"/>
        <v>0</v>
      </c>
      <c r="E43" s="93"/>
      <c r="F43" s="68">
        <v>0</v>
      </c>
      <c r="G43" s="58">
        <v>0</v>
      </c>
      <c r="H43" s="58">
        <v>0</v>
      </c>
      <c r="J43" s="69">
        <v>0</v>
      </c>
      <c r="K43" s="70">
        <v>0</v>
      </c>
      <c r="L43" s="70">
        <v>0</v>
      </c>
    </row>
    <row r="44" spans="1:12" x14ac:dyDescent="0.2">
      <c r="A44" s="1">
        <v>471</v>
      </c>
      <c r="B44" s="71">
        <v>48</v>
      </c>
      <c r="C44" s="71">
        <v>12</v>
      </c>
      <c r="D44" s="71">
        <f t="shared" si="0"/>
        <v>21</v>
      </c>
      <c r="E44" s="93"/>
      <c r="F44" s="68">
        <v>48</v>
      </c>
      <c r="G44" s="58">
        <v>12</v>
      </c>
      <c r="H44" s="58">
        <v>21</v>
      </c>
      <c r="J44" s="69">
        <v>0</v>
      </c>
      <c r="K44" s="70">
        <v>0</v>
      </c>
      <c r="L44" s="70">
        <v>0</v>
      </c>
    </row>
    <row r="45" spans="1:12" x14ac:dyDescent="0.2">
      <c r="A45" s="1">
        <v>472</v>
      </c>
      <c r="B45" s="71">
        <v>22</v>
      </c>
      <c r="C45" s="71">
        <v>-8</v>
      </c>
      <c r="D45" s="71">
        <f t="shared" si="0"/>
        <v>116</v>
      </c>
      <c r="E45" s="93"/>
      <c r="F45" s="68">
        <v>22</v>
      </c>
      <c r="G45" s="58">
        <v>-8</v>
      </c>
      <c r="H45" s="58">
        <v>116</v>
      </c>
      <c r="J45" s="69">
        <v>0</v>
      </c>
      <c r="K45" s="70">
        <v>0</v>
      </c>
      <c r="L45" s="70">
        <v>0</v>
      </c>
    </row>
    <row r="46" spans="1:12" x14ac:dyDescent="0.2">
      <c r="A46" s="1">
        <v>477</v>
      </c>
      <c r="B46" s="71">
        <v>225</v>
      </c>
      <c r="C46" s="71">
        <v>99</v>
      </c>
      <c r="D46" s="71">
        <f t="shared" si="0"/>
        <v>100</v>
      </c>
      <c r="E46" s="93"/>
      <c r="F46" s="68">
        <v>225</v>
      </c>
      <c r="G46" s="58">
        <v>99</v>
      </c>
      <c r="H46" s="58">
        <v>100</v>
      </c>
      <c r="J46" s="69">
        <v>0</v>
      </c>
      <c r="K46" s="70">
        <v>0</v>
      </c>
      <c r="L46" s="70">
        <v>0</v>
      </c>
    </row>
    <row r="47" spans="1:12" x14ac:dyDescent="0.2">
      <c r="A47" s="1">
        <v>484</v>
      </c>
      <c r="B47" s="71">
        <v>17</v>
      </c>
      <c r="C47" s="71">
        <v>0</v>
      </c>
      <c r="D47" s="71">
        <f t="shared" si="0"/>
        <v>8</v>
      </c>
      <c r="E47" s="93"/>
      <c r="F47" s="68">
        <v>17</v>
      </c>
      <c r="G47" s="58">
        <v>0</v>
      </c>
      <c r="H47" s="58">
        <v>8</v>
      </c>
      <c r="J47" s="69">
        <v>0</v>
      </c>
      <c r="K47" s="70">
        <v>0</v>
      </c>
      <c r="L47" s="70">
        <v>0</v>
      </c>
    </row>
    <row r="48" spans="1:12" x14ac:dyDescent="0.2">
      <c r="A48" s="1">
        <v>523</v>
      </c>
      <c r="B48" s="71">
        <v>106</v>
      </c>
      <c r="C48" s="71">
        <v>75</v>
      </c>
      <c r="D48" s="71">
        <f t="shared" si="0"/>
        <v>0</v>
      </c>
      <c r="E48" s="93"/>
      <c r="F48" s="68">
        <v>106</v>
      </c>
      <c r="G48" s="58">
        <v>75</v>
      </c>
      <c r="H48" s="58">
        <v>0</v>
      </c>
      <c r="J48" s="69">
        <v>0</v>
      </c>
      <c r="K48" s="70">
        <v>0</v>
      </c>
      <c r="L48" s="70">
        <v>0</v>
      </c>
    </row>
    <row r="49" spans="1:12" x14ac:dyDescent="0.2">
      <c r="A49" s="1">
        <v>533</v>
      </c>
      <c r="B49" s="71">
        <v>3</v>
      </c>
      <c r="C49" s="71">
        <v>0</v>
      </c>
      <c r="D49" s="71">
        <f t="shared" si="0"/>
        <v>3</v>
      </c>
      <c r="E49" s="93"/>
      <c r="F49" s="68">
        <v>3</v>
      </c>
      <c r="G49" s="58">
        <v>0</v>
      </c>
      <c r="H49" s="58">
        <v>3</v>
      </c>
      <c r="J49" s="69">
        <v>0</v>
      </c>
      <c r="K49" s="70">
        <v>0</v>
      </c>
      <c r="L49" s="70">
        <v>0</v>
      </c>
    </row>
    <row r="50" spans="1:12" x14ac:dyDescent="0.2">
      <c r="A50" s="1">
        <v>538</v>
      </c>
      <c r="B50" s="71">
        <v>12</v>
      </c>
      <c r="C50" s="71">
        <v>12</v>
      </c>
      <c r="D50" s="71">
        <f t="shared" si="0"/>
        <v>0</v>
      </c>
      <c r="E50" s="93"/>
      <c r="F50" s="68">
        <v>12</v>
      </c>
      <c r="G50" s="58">
        <v>12</v>
      </c>
      <c r="H50" s="58">
        <v>0</v>
      </c>
      <c r="J50" s="69">
        <v>0</v>
      </c>
      <c r="K50" s="70">
        <v>0</v>
      </c>
      <c r="L50" s="70">
        <v>0</v>
      </c>
    </row>
    <row r="51" spans="1:12" x14ac:dyDescent="0.2">
      <c r="A51" s="1">
        <v>543</v>
      </c>
      <c r="B51" s="71">
        <v>23</v>
      </c>
      <c r="C51" s="71">
        <v>0</v>
      </c>
      <c r="D51" s="71">
        <f t="shared" si="0"/>
        <v>0</v>
      </c>
      <c r="E51" s="93"/>
      <c r="F51" s="68">
        <v>23</v>
      </c>
      <c r="G51" s="58">
        <v>0</v>
      </c>
      <c r="H51" s="58">
        <v>0</v>
      </c>
      <c r="J51" s="69">
        <v>0</v>
      </c>
      <c r="K51" s="70">
        <v>0</v>
      </c>
      <c r="L51" s="70">
        <v>0</v>
      </c>
    </row>
    <row r="52" spans="1:12" x14ac:dyDescent="0.2">
      <c r="A52" s="1">
        <v>548</v>
      </c>
      <c r="B52" s="71">
        <v>61</v>
      </c>
      <c r="C52" s="71">
        <v>68</v>
      </c>
      <c r="D52" s="71">
        <f t="shared" si="0"/>
        <v>17</v>
      </c>
      <c r="E52" s="93"/>
      <c r="F52" s="68">
        <v>61</v>
      </c>
      <c r="G52" s="58">
        <v>68</v>
      </c>
      <c r="H52" s="58">
        <v>17</v>
      </c>
      <c r="J52" s="69">
        <v>0</v>
      </c>
      <c r="K52" s="70">
        <v>0</v>
      </c>
      <c r="L52" s="70">
        <v>0</v>
      </c>
    </row>
    <row r="53" spans="1:12" x14ac:dyDescent="0.2">
      <c r="A53" s="1">
        <v>549</v>
      </c>
      <c r="B53" s="71">
        <v>4</v>
      </c>
      <c r="C53" s="71">
        <v>3</v>
      </c>
      <c r="D53" s="71">
        <f t="shared" si="0"/>
        <v>0</v>
      </c>
      <c r="E53" s="93"/>
      <c r="F53" s="68">
        <v>4</v>
      </c>
      <c r="G53" s="58">
        <v>3</v>
      </c>
      <c r="H53" s="58">
        <v>0</v>
      </c>
      <c r="J53" s="69">
        <v>0</v>
      </c>
      <c r="K53" s="70">
        <v>0</v>
      </c>
      <c r="L53" s="70">
        <v>0</v>
      </c>
    </row>
    <row r="54" spans="1:12" x14ac:dyDescent="0.2">
      <c r="A54" s="1">
        <v>572</v>
      </c>
      <c r="B54" s="71">
        <v>4</v>
      </c>
      <c r="C54" s="71">
        <v>10</v>
      </c>
      <c r="D54" s="71">
        <f t="shared" si="0"/>
        <v>0</v>
      </c>
      <c r="E54" s="93"/>
      <c r="F54" s="68">
        <v>4</v>
      </c>
      <c r="G54" s="58">
        <v>10</v>
      </c>
      <c r="H54" s="58">
        <v>0</v>
      </c>
      <c r="J54" s="69">
        <v>0</v>
      </c>
      <c r="K54" s="70">
        <v>0</v>
      </c>
      <c r="L54" s="70">
        <v>0</v>
      </c>
    </row>
    <row r="55" spans="1:12" x14ac:dyDescent="0.2">
      <c r="A55" s="1">
        <v>573</v>
      </c>
      <c r="B55" s="71">
        <v>2</v>
      </c>
      <c r="C55" s="71">
        <v>10</v>
      </c>
      <c r="D55" s="71">
        <f t="shared" si="0"/>
        <v>0</v>
      </c>
      <c r="E55" s="93"/>
      <c r="F55" s="68">
        <v>2</v>
      </c>
      <c r="G55" s="58">
        <v>10</v>
      </c>
      <c r="H55" s="58">
        <v>0</v>
      </c>
      <c r="J55" s="69">
        <v>0</v>
      </c>
      <c r="K55" s="70">
        <v>0</v>
      </c>
      <c r="L55" s="70">
        <v>0</v>
      </c>
    </row>
    <row r="56" spans="1:12" x14ac:dyDescent="0.2">
      <c r="A56" s="1">
        <v>574</v>
      </c>
      <c r="B56" s="71">
        <v>6</v>
      </c>
      <c r="C56" s="71">
        <v>13</v>
      </c>
      <c r="D56" s="71">
        <f t="shared" si="0"/>
        <v>7</v>
      </c>
      <c r="E56" s="93"/>
      <c r="F56" s="68">
        <v>6</v>
      </c>
      <c r="G56" s="58">
        <v>13</v>
      </c>
      <c r="H56" s="58">
        <v>7</v>
      </c>
      <c r="J56" s="69">
        <v>0</v>
      </c>
      <c r="K56" s="70">
        <v>0</v>
      </c>
      <c r="L56" s="70">
        <v>0</v>
      </c>
    </row>
    <row r="57" spans="1:12" x14ac:dyDescent="0.2">
      <c r="A57" s="1">
        <v>577</v>
      </c>
      <c r="B57" s="71">
        <v>69</v>
      </c>
      <c r="C57" s="71">
        <v>46</v>
      </c>
      <c r="D57" s="71">
        <f t="shared" si="0"/>
        <v>14</v>
      </c>
      <c r="E57" s="93"/>
      <c r="F57" s="68">
        <v>69</v>
      </c>
      <c r="G57" s="58">
        <v>46</v>
      </c>
      <c r="H57" s="58">
        <v>14</v>
      </c>
      <c r="J57" s="69">
        <v>0</v>
      </c>
      <c r="K57" s="70">
        <v>0</v>
      </c>
      <c r="L57" s="70">
        <v>0</v>
      </c>
    </row>
    <row r="58" spans="1:12" x14ac:dyDescent="0.2">
      <c r="A58" s="1">
        <v>588</v>
      </c>
      <c r="B58" s="71">
        <v>17</v>
      </c>
      <c r="C58" s="71">
        <v>0</v>
      </c>
      <c r="D58" s="71">
        <f t="shared" si="0"/>
        <v>0</v>
      </c>
      <c r="E58" s="93"/>
      <c r="F58" s="68">
        <v>17</v>
      </c>
      <c r="G58" s="58">
        <v>0</v>
      </c>
      <c r="H58" s="58">
        <v>0</v>
      </c>
      <c r="J58" s="69">
        <v>0</v>
      </c>
      <c r="K58" s="70">
        <v>0</v>
      </c>
      <c r="L58" s="70">
        <v>0</v>
      </c>
    </row>
    <row r="59" spans="1:12" x14ac:dyDescent="0.2">
      <c r="A59" s="1">
        <v>589</v>
      </c>
      <c r="B59" s="71">
        <v>2</v>
      </c>
      <c r="C59" s="71">
        <v>1</v>
      </c>
      <c r="D59" s="71">
        <f t="shared" si="0"/>
        <v>0</v>
      </c>
      <c r="E59" s="93"/>
      <c r="F59" s="68">
        <v>2</v>
      </c>
      <c r="G59" s="58">
        <v>1</v>
      </c>
      <c r="H59" s="58">
        <v>0</v>
      </c>
      <c r="J59" s="69">
        <v>0</v>
      </c>
      <c r="K59" s="70">
        <v>0</v>
      </c>
      <c r="L59" s="70">
        <v>0</v>
      </c>
    </row>
    <row r="60" spans="1:12" x14ac:dyDescent="0.2">
      <c r="A60" s="1">
        <v>618</v>
      </c>
      <c r="B60" s="71">
        <v>94</v>
      </c>
      <c r="C60" s="71">
        <v>86</v>
      </c>
      <c r="D60" s="71">
        <f t="shared" si="0"/>
        <v>15</v>
      </c>
      <c r="E60" s="93"/>
      <c r="F60" s="68">
        <v>94</v>
      </c>
      <c r="G60" s="58">
        <v>86</v>
      </c>
      <c r="H60" s="58">
        <v>15</v>
      </c>
      <c r="J60" s="69">
        <v>0</v>
      </c>
      <c r="K60" s="70">
        <v>0</v>
      </c>
      <c r="L60" s="70">
        <v>0</v>
      </c>
    </row>
    <row r="61" spans="1:12" x14ac:dyDescent="0.2">
      <c r="A61" s="1">
        <v>619</v>
      </c>
      <c r="B61" s="71">
        <v>5</v>
      </c>
      <c r="C61" s="71">
        <v>1</v>
      </c>
      <c r="D61" s="71">
        <f t="shared" si="0"/>
        <v>0</v>
      </c>
      <c r="E61" s="93"/>
      <c r="F61" s="68">
        <v>5</v>
      </c>
      <c r="G61" s="58">
        <v>1</v>
      </c>
      <c r="H61" s="58">
        <v>0</v>
      </c>
      <c r="J61" s="69">
        <v>0</v>
      </c>
      <c r="K61" s="70">
        <v>0</v>
      </c>
      <c r="L61" s="70">
        <v>0</v>
      </c>
    </row>
    <row r="62" spans="1:12" x14ac:dyDescent="0.2">
      <c r="A62" s="1">
        <v>628</v>
      </c>
      <c r="B62" s="71">
        <v>11</v>
      </c>
      <c r="C62" s="71">
        <v>10</v>
      </c>
      <c r="D62" s="71">
        <f t="shared" si="0"/>
        <v>0</v>
      </c>
      <c r="E62" s="93"/>
      <c r="F62" s="68">
        <v>11</v>
      </c>
      <c r="G62" s="58">
        <v>10</v>
      </c>
      <c r="H62" s="58">
        <v>0</v>
      </c>
      <c r="J62" s="69">
        <v>0</v>
      </c>
      <c r="K62" s="70">
        <v>0</v>
      </c>
      <c r="L62" s="70">
        <v>0</v>
      </c>
    </row>
    <row r="63" spans="1:12" x14ac:dyDescent="0.2">
      <c r="A63" s="1">
        <v>629</v>
      </c>
      <c r="B63" s="71">
        <v>1</v>
      </c>
      <c r="C63" s="71">
        <v>5</v>
      </c>
      <c r="D63" s="71">
        <f t="shared" si="0"/>
        <v>4</v>
      </c>
      <c r="E63" s="93"/>
      <c r="F63" s="68">
        <v>0</v>
      </c>
      <c r="G63" s="58">
        <v>0</v>
      </c>
      <c r="H63" s="58">
        <v>0</v>
      </c>
      <c r="J63" s="69">
        <v>1</v>
      </c>
      <c r="K63" s="70">
        <v>5</v>
      </c>
      <c r="L63" s="70">
        <v>4</v>
      </c>
    </row>
    <row r="64" spans="1:12" x14ac:dyDescent="0.2">
      <c r="A64" s="1">
        <v>829</v>
      </c>
      <c r="B64" s="71">
        <v>24</v>
      </c>
      <c r="C64" s="71">
        <v>14</v>
      </c>
      <c r="D64" s="71">
        <f t="shared" si="0"/>
        <v>9</v>
      </c>
      <c r="E64" s="93"/>
      <c r="F64" s="68">
        <v>24</v>
      </c>
      <c r="G64" s="58">
        <v>14</v>
      </c>
      <c r="H64" s="58">
        <v>9</v>
      </c>
      <c r="J64" s="69">
        <v>0</v>
      </c>
      <c r="K64" s="70">
        <v>0</v>
      </c>
      <c r="L64" s="70">
        <v>0</v>
      </c>
    </row>
    <row r="65" spans="1:12" x14ac:dyDescent="0.2">
      <c r="A65" s="1">
        <v>873</v>
      </c>
      <c r="B65" s="71">
        <v>10</v>
      </c>
      <c r="C65" s="71">
        <v>0</v>
      </c>
      <c r="D65" s="71">
        <f t="shared" si="0"/>
        <v>0</v>
      </c>
      <c r="E65" s="93"/>
      <c r="F65" s="68">
        <v>10</v>
      </c>
      <c r="G65" s="58">
        <v>0</v>
      </c>
      <c r="H65" s="58">
        <v>0</v>
      </c>
      <c r="J65" s="69">
        <v>0</v>
      </c>
      <c r="K65" s="70">
        <v>0</v>
      </c>
      <c r="L65" s="70">
        <v>0</v>
      </c>
    </row>
    <row r="66" spans="1:12" x14ac:dyDescent="0.2">
      <c r="A66" s="1">
        <v>874</v>
      </c>
      <c r="B66" s="71">
        <v>24</v>
      </c>
      <c r="C66" s="71">
        <v>26</v>
      </c>
      <c r="D66" s="71">
        <f t="shared" si="0"/>
        <v>2</v>
      </c>
      <c r="E66" s="93"/>
      <c r="F66" s="68">
        <v>24</v>
      </c>
      <c r="G66" s="58">
        <v>26</v>
      </c>
      <c r="H66" s="58">
        <v>2</v>
      </c>
      <c r="J66" s="69">
        <v>0</v>
      </c>
      <c r="K66" s="70">
        <v>0</v>
      </c>
      <c r="L66" s="70">
        <v>0</v>
      </c>
    </row>
    <row r="67" spans="1:12" x14ac:dyDescent="0.2">
      <c r="A67" s="1">
        <v>882</v>
      </c>
      <c r="B67" s="71">
        <v>3</v>
      </c>
      <c r="C67" s="71">
        <v>2</v>
      </c>
      <c r="D67" s="71">
        <f t="shared" si="0"/>
        <v>0</v>
      </c>
      <c r="E67" s="93"/>
      <c r="F67" s="68">
        <v>3</v>
      </c>
      <c r="G67" s="58">
        <v>2</v>
      </c>
      <c r="H67" s="58">
        <v>0</v>
      </c>
      <c r="J67" s="69">
        <v>0</v>
      </c>
      <c r="K67" s="70">
        <v>0</v>
      </c>
      <c r="L67" s="70">
        <v>0</v>
      </c>
    </row>
    <row r="68" spans="1:12" x14ac:dyDescent="0.2">
      <c r="A68" s="1">
        <v>884</v>
      </c>
      <c r="B68" s="71">
        <v>2</v>
      </c>
      <c r="C68" s="71">
        <v>58</v>
      </c>
      <c r="D68" s="71">
        <f t="shared" ref="D68:D131" si="1">H68+L68</f>
        <v>0</v>
      </c>
      <c r="E68" s="93"/>
      <c r="F68" s="68">
        <v>2</v>
      </c>
      <c r="G68" s="58">
        <v>58</v>
      </c>
      <c r="H68" s="58">
        <v>0</v>
      </c>
      <c r="J68" s="69">
        <v>0</v>
      </c>
      <c r="K68" s="70">
        <v>0</v>
      </c>
      <c r="L68" s="70">
        <v>0</v>
      </c>
    </row>
    <row r="69" spans="1:12" x14ac:dyDescent="0.2">
      <c r="A69" s="1">
        <v>926</v>
      </c>
      <c r="B69" s="71">
        <v>970</v>
      </c>
      <c r="C69" s="71">
        <v>334</v>
      </c>
      <c r="D69" s="71">
        <f t="shared" si="1"/>
        <v>326</v>
      </c>
      <c r="E69" s="93"/>
      <c r="F69" s="68">
        <v>966</v>
      </c>
      <c r="G69" s="58">
        <v>331</v>
      </c>
      <c r="H69" s="58">
        <v>326</v>
      </c>
      <c r="J69" s="69">
        <v>4</v>
      </c>
      <c r="K69" s="70">
        <v>3</v>
      </c>
      <c r="L69" s="70">
        <v>0</v>
      </c>
    </row>
    <row r="70" spans="1:12" x14ac:dyDescent="0.2">
      <c r="A70" s="1">
        <v>934</v>
      </c>
      <c r="B70" s="71">
        <v>16</v>
      </c>
      <c r="C70" s="71">
        <v>9</v>
      </c>
      <c r="D70" s="71">
        <f t="shared" si="1"/>
        <v>3</v>
      </c>
      <c r="E70" s="93"/>
      <c r="F70" s="68">
        <v>16</v>
      </c>
      <c r="G70" s="58">
        <v>9</v>
      </c>
      <c r="H70" s="58">
        <v>3</v>
      </c>
      <c r="J70" s="69">
        <v>0</v>
      </c>
      <c r="K70" s="70">
        <v>0</v>
      </c>
      <c r="L70" s="70">
        <v>0</v>
      </c>
    </row>
    <row r="71" spans="1:12" x14ac:dyDescent="0.2">
      <c r="A71" s="1">
        <v>948</v>
      </c>
      <c r="B71" s="71">
        <v>97</v>
      </c>
      <c r="C71" s="71">
        <v>40</v>
      </c>
      <c r="D71" s="71">
        <f t="shared" si="1"/>
        <v>1</v>
      </c>
      <c r="E71" s="93"/>
      <c r="F71" s="68">
        <v>97</v>
      </c>
      <c r="G71" s="58">
        <v>40</v>
      </c>
      <c r="H71" s="58">
        <v>1</v>
      </c>
      <c r="J71" s="69">
        <v>0</v>
      </c>
      <c r="K71" s="70">
        <v>0</v>
      </c>
      <c r="L71" s="70">
        <v>0</v>
      </c>
    </row>
    <row r="72" spans="1:12" x14ac:dyDescent="0.2">
      <c r="A72" s="1">
        <v>995</v>
      </c>
      <c r="B72" s="71">
        <v>21</v>
      </c>
      <c r="C72" s="71">
        <v>6</v>
      </c>
      <c r="D72" s="71">
        <f t="shared" si="1"/>
        <v>4</v>
      </c>
      <c r="E72" s="93"/>
      <c r="F72" s="68">
        <v>18</v>
      </c>
      <c r="G72" s="58">
        <v>5</v>
      </c>
      <c r="H72" s="58">
        <v>4</v>
      </c>
      <c r="J72" s="69">
        <v>3</v>
      </c>
      <c r="K72" s="70">
        <v>1</v>
      </c>
      <c r="L72" s="70">
        <v>0</v>
      </c>
    </row>
    <row r="73" spans="1:12" x14ac:dyDescent="0.2">
      <c r="A73" s="1">
        <v>1040</v>
      </c>
      <c r="B73" s="71">
        <v>0</v>
      </c>
      <c r="C73" s="71">
        <v>0</v>
      </c>
      <c r="D73" s="71">
        <f t="shared" si="1"/>
        <v>4</v>
      </c>
      <c r="E73" s="93"/>
      <c r="F73" s="68">
        <v>0</v>
      </c>
      <c r="G73" s="58">
        <v>0</v>
      </c>
      <c r="H73" s="58">
        <v>4</v>
      </c>
      <c r="J73" s="69">
        <v>0</v>
      </c>
      <c r="K73" s="70">
        <v>0</v>
      </c>
      <c r="L73" s="70">
        <v>0</v>
      </c>
    </row>
    <row r="74" spans="1:12" x14ac:dyDescent="0.2">
      <c r="A74" s="1">
        <v>1078</v>
      </c>
      <c r="B74" s="71">
        <v>0</v>
      </c>
      <c r="C74" s="71">
        <v>4</v>
      </c>
      <c r="D74" s="71">
        <f t="shared" si="1"/>
        <v>0</v>
      </c>
      <c r="E74" s="93"/>
      <c r="F74" s="68">
        <v>0</v>
      </c>
      <c r="G74" s="58">
        <v>4</v>
      </c>
      <c r="H74" s="58">
        <v>0</v>
      </c>
      <c r="J74" s="69">
        <v>0</v>
      </c>
      <c r="K74" s="70">
        <v>0</v>
      </c>
      <c r="L74" s="70">
        <v>0</v>
      </c>
    </row>
    <row r="75" spans="1:12" x14ac:dyDescent="0.2">
      <c r="A75" s="1">
        <v>1083</v>
      </c>
      <c r="B75" s="71">
        <v>0</v>
      </c>
      <c r="C75" s="71">
        <v>0</v>
      </c>
      <c r="D75" s="71">
        <f t="shared" si="1"/>
        <v>4</v>
      </c>
      <c r="E75" s="93"/>
      <c r="F75" s="68">
        <v>0</v>
      </c>
      <c r="G75" s="58">
        <v>0</v>
      </c>
      <c r="H75" s="58">
        <v>4</v>
      </c>
      <c r="J75" s="69">
        <v>0</v>
      </c>
      <c r="K75" s="70">
        <v>0</v>
      </c>
      <c r="L75" s="70">
        <v>0</v>
      </c>
    </row>
    <row r="76" spans="1:12" x14ac:dyDescent="0.2">
      <c r="A76" s="1">
        <v>1084</v>
      </c>
      <c r="B76" s="71">
        <v>12</v>
      </c>
      <c r="C76" s="71">
        <v>7</v>
      </c>
      <c r="D76" s="71">
        <f t="shared" si="1"/>
        <v>0</v>
      </c>
      <c r="E76" s="93"/>
      <c r="F76" s="68">
        <v>12</v>
      </c>
      <c r="G76" s="58">
        <v>7</v>
      </c>
      <c r="H76" s="58">
        <v>0</v>
      </c>
      <c r="J76" s="69">
        <v>0</v>
      </c>
      <c r="K76" s="70">
        <v>0</v>
      </c>
      <c r="L76" s="70">
        <v>0</v>
      </c>
    </row>
    <row r="77" spans="1:12" x14ac:dyDescent="0.2">
      <c r="A77" s="1">
        <v>1088</v>
      </c>
      <c r="B77" s="71">
        <v>10</v>
      </c>
      <c r="C77" s="71">
        <v>6</v>
      </c>
      <c r="D77" s="71">
        <f t="shared" si="1"/>
        <v>0</v>
      </c>
      <c r="E77" s="93"/>
      <c r="F77" s="68">
        <v>10</v>
      </c>
      <c r="G77" s="58">
        <v>6</v>
      </c>
      <c r="H77" s="58">
        <v>0</v>
      </c>
      <c r="J77" s="69">
        <v>0</v>
      </c>
      <c r="K77" s="70">
        <v>0</v>
      </c>
      <c r="L77" s="70">
        <v>0</v>
      </c>
    </row>
    <row r="78" spans="1:12" x14ac:dyDescent="0.2">
      <c r="A78" s="1">
        <v>1089</v>
      </c>
      <c r="B78" s="71">
        <v>3</v>
      </c>
      <c r="C78" s="71">
        <v>0</v>
      </c>
      <c r="D78" s="71">
        <f t="shared" si="1"/>
        <v>3</v>
      </c>
      <c r="E78" s="93"/>
      <c r="F78" s="68">
        <v>3</v>
      </c>
      <c r="G78" s="58">
        <v>0</v>
      </c>
      <c r="H78" s="58">
        <v>3</v>
      </c>
      <c r="J78" s="69">
        <v>0</v>
      </c>
      <c r="K78" s="70">
        <v>0</v>
      </c>
      <c r="L78" s="70">
        <v>0</v>
      </c>
    </row>
    <row r="79" spans="1:12" x14ac:dyDescent="0.2">
      <c r="A79" s="1">
        <v>1137</v>
      </c>
      <c r="B79" s="71">
        <v>0</v>
      </c>
      <c r="C79" s="71">
        <v>0</v>
      </c>
      <c r="D79" s="71">
        <f t="shared" si="1"/>
        <v>0</v>
      </c>
      <c r="E79" s="93"/>
      <c r="F79" s="68">
        <v>0</v>
      </c>
      <c r="G79" s="58">
        <v>0</v>
      </c>
      <c r="H79" s="58">
        <v>0</v>
      </c>
      <c r="J79" s="69">
        <v>0</v>
      </c>
      <c r="K79" s="70">
        <v>0</v>
      </c>
      <c r="L79" s="70">
        <v>0</v>
      </c>
    </row>
    <row r="80" spans="1:12" x14ac:dyDescent="0.2">
      <c r="A80" s="1">
        <v>1142</v>
      </c>
      <c r="B80" s="71">
        <v>5</v>
      </c>
      <c r="C80" s="71">
        <v>9</v>
      </c>
      <c r="D80" s="71">
        <f t="shared" si="1"/>
        <v>5</v>
      </c>
      <c r="E80" s="93"/>
      <c r="F80" s="68">
        <v>5</v>
      </c>
      <c r="G80" s="58">
        <v>9</v>
      </c>
      <c r="H80" s="58">
        <v>5</v>
      </c>
      <c r="J80" s="69">
        <v>0</v>
      </c>
      <c r="K80" s="70">
        <v>0</v>
      </c>
      <c r="L80" s="70">
        <v>0</v>
      </c>
    </row>
    <row r="81" spans="1:12" x14ac:dyDescent="0.2">
      <c r="A81" s="1">
        <v>1162</v>
      </c>
      <c r="B81" s="71">
        <v>0</v>
      </c>
      <c r="C81" s="71">
        <v>0</v>
      </c>
      <c r="D81" s="71">
        <f t="shared" si="1"/>
        <v>0</v>
      </c>
      <c r="E81" s="93"/>
      <c r="F81" s="68">
        <v>0</v>
      </c>
      <c r="G81" s="58">
        <v>0</v>
      </c>
      <c r="H81" s="58">
        <v>0</v>
      </c>
      <c r="J81" s="69">
        <v>0</v>
      </c>
      <c r="K81" s="70">
        <v>0</v>
      </c>
      <c r="L81" s="70">
        <v>0</v>
      </c>
    </row>
    <row r="82" spans="1:12" x14ac:dyDescent="0.2">
      <c r="A82" s="1">
        <v>1163</v>
      </c>
      <c r="B82" s="71">
        <v>0</v>
      </c>
      <c r="C82" s="71">
        <v>0</v>
      </c>
      <c r="D82" s="71">
        <f t="shared" si="1"/>
        <v>0</v>
      </c>
      <c r="E82" s="93"/>
      <c r="F82" s="68">
        <v>0</v>
      </c>
      <c r="G82" s="58">
        <v>0</v>
      </c>
      <c r="H82" s="58">
        <v>0</v>
      </c>
      <c r="J82" s="69">
        <v>0</v>
      </c>
      <c r="K82" s="70">
        <v>0</v>
      </c>
      <c r="L82" s="70">
        <v>0</v>
      </c>
    </row>
    <row r="83" spans="1:12" x14ac:dyDescent="0.2">
      <c r="A83" s="1">
        <v>1257</v>
      </c>
      <c r="B83" s="71">
        <v>5</v>
      </c>
      <c r="C83" s="71">
        <v>0</v>
      </c>
      <c r="D83" s="71">
        <f t="shared" si="1"/>
        <v>0</v>
      </c>
      <c r="E83" s="93"/>
      <c r="F83" s="68">
        <v>5</v>
      </c>
      <c r="G83" s="58">
        <v>0</v>
      </c>
      <c r="H83" s="58">
        <v>0</v>
      </c>
      <c r="J83" s="69">
        <v>0</v>
      </c>
      <c r="K83" s="70">
        <v>0</v>
      </c>
      <c r="L83" s="70">
        <v>0</v>
      </c>
    </row>
    <row r="84" spans="1:12" x14ac:dyDescent="0.2">
      <c r="A84" s="1">
        <v>1284</v>
      </c>
      <c r="B84" s="71">
        <v>0</v>
      </c>
      <c r="C84" s="71">
        <v>0</v>
      </c>
      <c r="D84" s="71">
        <f t="shared" si="1"/>
        <v>0</v>
      </c>
      <c r="E84" s="93"/>
      <c r="F84" s="68">
        <v>0</v>
      </c>
      <c r="G84" s="58">
        <v>0</v>
      </c>
      <c r="H84" s="58">
        <v>0</v>
      </c>
      <c r="J84" s="69">
        <v>0</v>
      </c>
      <c r="K84" s="70">
        <v>0</v>
      </c>
      <c r="L84" s="70">
        <v>0</v>
      </c>
    </row>
    <row r="85" spans="1:12" x14ac:dyDescent="0.2">
      <c r="A85" s="1">
        <v>1285</v>
      </c>
      <c r="B85" s="71">
        <v>1</v>
      </c>
      <c r="C85" s="71">
        <v>16</v>
      </c>
      <c r="D85" s="71">
        <f t="shared" si="1"/>
        <v>3</v>
      </c>
      <c r="E85" s="93"/>
      <c r="F85" s="68">
        <v>1</v>
      </c>
      <c r="G85" s="58">
        <v>0</v>
      </c>
      <c r="H85" s="58">
        <v>0</v>
      </c>
      <c r="J85" s="69">
        <v>0</v>
      </c>
      <c r="K85" s="70">
        <v>16</v>
      </c>
      <c r="L85" s="70">
        <v>3</v>
      </c>
    </row>
    <row r="86" spans="1:12" x14ac:dyDescent="0.2">
      <c r="A86" s="1">
        <v>1286</v>
      </c>
      <c r="B86" s="71">
        <v>3</v>
      </c>
      <c r="C86" s="71">
        <v>40</v>
      </c>
      <c r="D86" s="71">
        <f t="shared" si="1"/>
        <v>8</v>
      </c>
      <c r="E86" s="93"/>
      <c r="F86" s="68">
        <v>3</v>
      </c>
      <c r="G86" s="58">
        <v>40</v>
      </c>
      <c r="H86" s="58">
        <v>6</v>
      </c>
      <c r="J86" s="69">
        <v>0</v>
      </c>
      <c r="K86" s="70">
        <v>0</v>
      </c>
      <c r="L86" s="70">
        <v>2</v>
      </c>
    </row>
    <row r="87" spans="1:12" x14ac:dyDescent="0.2">
      <c r="A87" s="1">
        <v>1287</v>
      </c>
      <c r="B87" s="71">
        <v>14</v>
      </c>
      <c r="C87" s="71">
        <v>10</v>
      </c>
      <c r="D87" s="71">
        <f t="shared" si="1"/>
        <v>5</v>
      </c>
      <c r="E87" s="93"/>
      <c r="F87" s="68">
        <v>14</v>
      </c>
      <c r="G87" s="58">
        <v>10</v>
      </c>
      <c r="H87" s="58">
        <v>5</v>
      </c>
      <c r="J87" s="69">
        <v>0</v>
      </c>
      <c r="K87" s="70">
        <v>0</v>
      </c>
      <c r="L87" s="70">
        <v>0</v>
      </c>
    </row>
    <row r="88" spans="1:12" x14ac:dyDescent="0.2">
      <c r="A88" s="1">
        <v>1288</v>
      </c>
      <c r="B88" s="71">
        <v>22</v>
      </c>
      <c r="C88" s="71">
        <v>59</v>
      </c>
      <c r="D88" s="71">
        <f t="shared" si="1"/>
        <v>22</v>
      </c>
      <c r="E88" s="93"/>
      <c r="F88" s="68">
        <v>22</v>
      </c>
      <c r="G88" s="58">
        <v>59</v>
      </c>
      <c r="H88" s="58">
        <v>22</v>
      </c>
      <c r="J88" s="69">
        <v>0</v>
      </c>
      <c r="K88" s="70">
        <v>0</v>
      </c>
      <c r="L88" s="70">
        <v>0</v>
      </c>
    </row>
    <row r="89" spans="1:12" x14ac:dyDescent="0.2">
      <c r="A89" s="1">
        <v>1303</v>
      </c>
      <c r="B89" s="71">
        <v>21</v>
      </c>
      <c r="C89" s="71">
        <v>30</v>
      </c>
      <c r="D89" s="71">
        <f t="shared" si="1"/>
        <v>16</v>
      </c>
      <c r="E89" s="93"/>
      <c r="F89" s="68">
        <v>21</v>
      </c>
      <c r="G89" s="58">
        <v>30</v>
      </c>
      <c r="H89" s="58">
        <v>16</v>
      </c>
      <c r="J89" s="69">
        <v>0</v>
      </c>
      <c r="K89" s="70">
        <v>0</v>
      </c>
      <c r="L89" s="70">
        <v>0</v>
      </c>
    </row>
    <row r="90" spans="1:12" x14ac:dyDescent="0.2">
      <c r="A90" s="1">
        <v>1304</v>
      </c>
      <c r="B90" s="71">
        <v>0</v>
      </c>
      <c r="C90" s="71">
        <v>3</v>
      </c>
      <c r="D90" s="71">
        <f t="shared" si="1"/>
        <v>0</v>
      </c>
      <c r="E90" s="93"/>
      <c r="F90" s="68">
        <v>0</v>
      </c>
      <c r="G90" s="58">
        <v>3</v>
      </c>
      <c r="H90" s="58">
        <v>0</v>
      </c>
      <c r="J90" s="69">
        <v>0</v>
      </c>
      <c r="K90" s="70">
        <v>0</v>
      </c>
      <c r="L90" s="70">
        <v>0</v>
      </c>
    </row>
    <row r="91" spans="1:12" x14ac:dyDescent="0.2">
      <c r="A91" s="1">
        <v>1308</v>
      </c>
      <c r="B91" s="71">
        <v>8</v>
      </c>
      <c r="C91" s="71">
        <v>9</v>
      </c>
      <c r="D91" s="71">
        <f t="shared" si="1"/>
        <v>0</v>
      </c>
      <c r="E91" s="93"/>
      <c r="F91" s="68">
        <v>8</v>
      </c>
      <c r="G91" s="58">
        <v>9</v>
      </c>
      <c r="H91" s="58">
        <v>0</v>
      </c>
      <c r="J91" s="69">
        <v>0</v>
      </c>
      <c r="K91" s="70">
        <v>0</v>
      </c>
      <c r="L91" s="70">
        <v>0</v>
      </c>
    </row>
    <row r="92" spans="1:12" x14ac:dyDescent="0.2">
      <c r="A92" s="1">
        <v>1323</v>
      </c>
      <c r="B92" s="71">
        <v>21</v>
      </c>
      <c r="C92" s="71">
        <v>8</v>
      </c>
      <c r="D92" s="71">
        <f t="shared" si="1"/>
        <v>4</v>
      </c>
      <c r="E92" s="93"/>
      <c r="F92" s="68">
        <v>21</v>
      </c>
      <c r="G92" s="58">
        <v>8</v>
      </c>
      <c r="H92" s="58">
        <v>4</v>
      </c>
      <c r="J92" s="69">
        <v>0</v>
      </c>
      <c r="K92" s="70">
        <v>0</v>
      </c>
      <c r="L92" s="70">
        <v>0</v>
      </c>
    </row>
    <row r="93" spans="1:12" x14ac:dyDescent="0.2">
      <c r="A93" s="1">
        <v>1333</v>
      </c>
      <c r="B93" s="71">
        <v>146</v>
      </c>
      <c r="C93" s="71">
        <v>98</v>
      </c>
      <c r="D93" s="71">
        <f t="shared" si="1"/>
        <v>24</v>
      </c>
      <c r="E93" s="93"/>
      <c r="F93" s="68">
        <v>146</v>
      </c>
      <c r="G93" s="58">
        <v>98</v>
      </c>
      <c r="H93" s="58">
        <v>24</v>
      </c>
      <c r="J93" s="69">
        <v>0</v>
      </c>
      <c r="K93" s="70">
        <v>0</v>
      </c>
      <c r="L93" s="70">
        <v>0</v>
      </c>
    </row>
    <row r="94" spans="1:12" x14ac:dyDescent="0.2">
      <c r="A94" s="1">
        <v>1334</v>
      </c>
      <c r="B94" s="71">
        <v>6</v>
      </c>
      <c r="C94" s="71">
        <v>20</v>
      </c>
      <c r="D94" s="71">
        <f t="shared" si="1"/>
        <v>0</v>
      </c>
      <c r="E94" s="93"/>
      <c r="F94" s="68">
        <v>6</v>
      </c>
      <c r="G94" s="58">
        <v>20</v>
      </c>
      <c r="H94" s="58">
        <v>0</v>
      </c>
      <c r="J94" s="69">
        <v>0</v>
      </c>
      <c r="K94" s="70">
        <v>0</v>
      </c>
      <c r="L94" s="70">
        <v>0</v>
      </c>
    </row>
    <row r="95" spans="1:12" x14ac:dyDescent="0.2">
      <c r="A95" s="1">
        <v>1351</v>
      </c>
      <c r="B95" s="71">
        <v>0</v>
      </c>
      <c r="C95" s="71">
        <v>0</v>
      </c>
      <c r="D95" s="71">
        <f t="shared" si="1"/>
        <v>0</v>
      </c>
      <c r="E95" s="93"/>
      <c r="F95" s="68">
        <v>0</v>
      </c>
      <c r="G95" s="58">
        <v>0</v>
      </c>
      <c r="H95" s="58">
        <v>0</v>
      </c>
      <c r="J95" s="69">
        <v>0</v>
      </c>
      <c r="K95" s="70">
        <v>0</v>
      </c>
      <c r="L95" s="70">
        <v>0</v>
      </c>
    </row>
    <row r="96" spans="1:12" x14ac:dyDescent="0.2">
      <c r="A96" s="1">
        <v>1363</v>
      </c>
      <c r="B96" s="71">
        <v>0</v>
      </c>
      <c r="C96" s="71">
        <v>8</v>
      </c>
      <c r="D96" s="71">
        <f t="shared" si="1"/>
        <v>4</v>
      </c>
      <c r="E96" s="93"/>
      <c r="F96" s="68">
        <v>0</v>
      </c>
      <c r="G96" s="58">
        <v>8</v>
      </c>
      <c r="H96" s="58">
        <v>4</v>
      </c>
      <c r="J96" s="69">
        <v>0</v>
      </c>
      <c r="K96" s="70">
        <v>0</v>
      </c>
      <c r="L96" s="70">
        <v>0</v>
      </c>
    </row>
    <row r="97" spans="1:12" x14ac:dyDescent="0.2">
      <c r="A97" s="1">
        <v>1364</v>
      </c>
      <c r="B97" s="71">
        <v>57</v>
      </c>
      <c r="C97" s="71">
        <v>62</v>
      </c>
      <c r="D97" s="71">
        <f t="shared" si="1"/>
        <v>28</v>
      </c>
      <c r="E97" s="93"/>
      <c r="F97" s="68">
        <v>57</v>
      </c>
      <c r="G97" s="58">
        <v>62</v>
      </c>
      <c r="H97" s="58">
        <v>28</v>
      </c>
      <c r="J97" s="69">
        <v>0</v>
      </c>
      <c r="K97" s="70">
        <v>0</v>
      </c>
      <c r="L97" s="70">
        <v>0</v>
      </c>
    </row>
    <row r="98" spans="1:12" x14ac:dyDescent="0.2">
      <c r="A98" s="1">
        <v>1370</v>
      </c>
      <c r="B98" s="71">
        <v>23</v>
      </c>
      <c r="C98" s="71">
        <v>8</v>
      </c>
      <c r="D98" s="71">
        <f t="shared" si="1"/>
        <v>0</v>
      </c>
      <c r="E98" s="93"/>
      <c r="F98" s="68">
        <v>23</v>
      </c>
      <c r="G98" s="58">
        <v>8</v>
      </c>
      <c r="H98" s="58">
        <v>0</v>
      </c>
      <c r="J98" s="69">
        <v>0</v>
      </c>
      <c r="K98" s="70">
        <v>0</v>
      </c>
      <c r="L98" s="70">
        <v>0</v>
      </c>
    </row>
    <row r="99" spans="1:12" x14ac:dyDescent="0.2">
      <c r="A99" s="1">
        <v>1371</v>
      </c>
      <c r="B99" s="71">
        <v>10</v>
      </c>
      <c r="C99" s="71">
        <v>12</v>
      </c>
      <c r="D99" s="71">
        <f t="shared" si="1"/>
        <v>4</v>
      </c>
      <c r="E99" s="93"/>
      <c r="F99" s="68">
        <v>10</v>
      </c>
      <c r="G99" s="58">
        <v>12</v>
      </c>
      <c r="H99" s="58">
        <v>4</v>
      </c>
      <c r="J99" s="69">
        <v>0</v>
      </c>
      <c r="K99" s="70">
        <v>0</v>
      </c>
      <c r="L99" s="70">
        <v>0</v>
      </c>
    </row>
    <row r="100" spans="1:12" x14ac:dyDescent="0.2">
      <c r="A100" s="1">
        <v>1401</v>
      </c>
      <c r="B100" s="71">
        <v>59</v>
      </c>
      <c r="C100" s="71">
        <v>13</v>
      </c>
      <c r="D100" s="71">
        <f t="shared" si="1"/>
        <v>-5</v>
      </c>
      <c r="E100" s="93"/>
      <c r="F100" s="68">
        <v>59</v>
      </c>
      <c r="G100" s="58">
        <v>13</v>
      </c>
      <c r="H100" s="58">
        <v>-5</v>
      </c>
      <c r="J100" s="69">
        <v>0</v>
      </c>
      <c r="K100" s="70">
        <v>0</v>
      </c>
      <c r="L100" s="70">
        <v>0</v>
      </c>
    </row>
    <row r="101" spans="1:12" x14ac:dyDescent="0.2">
      <c r="A101" s="1">
        <v>1408</v>
      </c>
      <c r="B101" s="71">
        <v>73</v>
      </c>
      <c r="C101" s="71">
        <v>60</v>
      </c>
      <c r="D101" s="71">
        <f t="shared" si="1"/>
        <v>0</v>
      </c>
      <c r="E101" s="93"/>
      <c r="F101" s="68">
        <v>73</v>
      </c>
      <c r="G101" s="58">
        <v>60</v>
      </c>
      <c r="H101" s="58">
        <v>0</v>
      </c>
      <c r="J101" s="69">
        <v>0</v>
      </c>
      <c r="K101" s="70">
        <v>0</v>
      </c>
      <c r="L101" s="70">
        <v>0</v>
      </c>
    </row>
    <row r="102" spans="1:12" x14ac:dyDescent="0.2">
      <c r="A102" s="1">
        <v>1412</v>
      </c>
      <c r="B102" s="71">
        <v>273</v>
      </c>
      <c r="C102" s="71">
        <v>284</v>
      </c>
      <c r="D102" s="71">
        <f t="shared" si="1"/>
        <v>-15</v>
      </c>
      <c r="E102" s="93"/>
      <c r="F102" s="68">
        <v>273</v>
      </c>
      <c r="G102" s="58">
        <v>284</v>
      </c>
      <c r="H102" s="58">
        <v>-15</v>
      </c>
      <c r="J102" s="69">
        <v>0</v>
      </c>
      <c r="K102" s="70">
        <v>0</v>
      </c>
      <c r="L102" s="70">
        <v>0</v>
      </c>
    </row>
    <row r="103" spans="1:12" x14ac:dyDescent="0.2">
      <c r="A103" s="1">
        <v>1413</v>
      </c>
      <c r="B103" s="71">
        <v>217</v>
      </c>
      <c r="C103" s="71">
        <v>280</v>
      </c>
      <c r="D103" s="71">
        <f t="shared" si="1"/>
        <v>51</v>
      </c>
      <c r="E103" s="93"/>
      <c r="F103" s="68">
        <v>217</v>
      </c>
      <c r="G103" s="58">
        <v>254</v>
      </c>
      <c r="H103" s="58">
        <v>51</v>
      </c>
      <c r="J103" s="69">
        <v>0</v>
      </c>
      <c r="K103" s="70">
        <v>26</v>
      </c>
      <c r="L103" s="70">
        <v>0</v>
      </c>
    </row>
    <row r="104" spans="1:12" x14ac:dyDescent="0.2">
      <c r="A104" s="1">
        <v>1416</v>
      </c>
      <c r="B104" s="71">
        <v>27</v>
      </c>
      <c r="C104" s="71">
        <v>84</v>
      </c>
      <c r="D104" s="71">
        <f t="shared" si="1"/>
        <v>0</v>
      </c>
      <c r="E104" s="93"/>
      <c r="F104" s="68">
        <v>27</v>
      </c>
      <c r="G104" s="58">
        <v>84</v>
      </c>
      <c r="H104" s="58">
        <v>0</v>
      </c>
      <c r="J104" s="69">
        <v>0</v>
      </c>
      <c r="K104" s="70">
        <v>0</v>
      </c>
      <c r="L104" s="70">
        <v>0</v>
      </c>
    </row>
    <row r="105" spans="1:12" x14ac:dyDescent="0.2">
      <c r="A105" s="1">
        <v>1421</v>
      </c>
      <c r="B105" s="71">
        <v>300</v>
      </c>
      <c r="C105" s="71">
        <v>300</v>
      </c>
      <c r="D105" s="71">
        <f t="shared" si="1"/>
        <v>43</v>
      </c>
      <c r="E105" s="93"/>
      <c r="F105" s="68">
        <v>300</v>
      </c>
      <c r="G105" s="58">
        <v>300</v>
      </c>
      <c r="H105" s="58">
        <v>43</v>
      </c>
      <c r="J105" s="69">
        <v>0</v>
      </c>
      <c r="K105" s="70">
        <v>0</v>
      </c>
      <c r="L105" s="70">
        <v>0</v>
      </c>
    </row>
    <row r="106" spans="1:12" x14ac:dyDescent="0.2">
      <c r="A106" s="1">
        <v>1591</v>
      </c>
      <c r="B106" s="71">
        <v>223</v>
      </c>
      <c r="C106" s="71">
        <v>85</v>
      </c>
      <c r="D106" s="71">
        <f t="shared" si="1"/>
        <v>7</v>
      </c>
      <c r="E106" s="93"/>
      <c r="F106" s="68">
        <v>223</v>
      </c>
      <c r="G106" s="58">
        <v>85</v>
      </c>
      <c r="H106" s="58">
        <v>7</v>
      </c>
      <c r="J106" s="69">
        <v>0</v>
      </c>
      <c r="K106" s="70">
        <v>0</v>
      </c>
      <c r="L106" s="70">
        <v>0</v>
      </c>
    </row>
    <row r="107" spans="1:12" x14ac:dyDescent="0.2">
      <c r="A107" s="1">
        <v>1592</v>
      </c>
      <c r="B107" s="71">
        <v>809</v>
      </c>
      <c r="C107" s="71">
        <v>457</v>
      </c>
      <c r="D107" s="71">
        <f t="shared" si="1"/>
        <v>382</v>
      </c>
      <c r="E107" s="93"/>
      <c r="F107" s="68">
        <v>805</v>
      </c>
      <c r="G107" s="58">
        <v>454</v>
      </c>
      <c r="H107" s="58">
        <v>382</v>
      </c>
      <c r="J107" s="69">
        <v>4</v>
      </c>
      <c r="K107" s="70">
        <v>3</v>
      </c>
      <c r="L107" s="70">
        <v>0</v>
      </c>
    </row>
    <row r="108" spans="1:12" x14ac:dyDescent="0.2">
      <c r="A108" s="1">
        <v>1620</v>
      </c>
      <c r="B108" s="71">
        <v>0</v>
      </c>
      <c r="C108" s="71">
        <v>0</v>
      </c>
      <c r="D108" s="71">
        <f t="shared" si="1"/>
        <v>0</v>
      </c>
      <c r="E108" s="93"/>
      <c r="F108" s="68">
        <v>0</v>
      </c>
      <c r="G108" s="58">
        <v>0</v>
      </c>
      <c r="H108" s="58">
        <v>0</v>
      </c>
      <c r="J108" s="69">
        <v>0</v>
      </c>
      <c r="K108" s="70">
        <v>0</v>
      </c>
      <c r="L108" s="70">
        <v>0</v>
      </c>
    </row>
    <row r="109" spans="1:12" x14ac:dyDescent="0.2">
      <c r="A109" s="1">
        <v>1621</v>
      </c>
      <c r="B109" s="71">
        <v>0</v>
      </c>
      <c r="C109" s="71">
        <v>0</v>
      </c>
      <c r="D109" s="71">
        <f t="shared" si="1"/>
        <v>0</v>
      </c>
      <c r="E109" s="93"/>
      <c r="F109" s="68">
        <v>0</v>
      </c>
      <c r="G109" s="58">
        <v>0</v>
      </c>
      <c r="H109" s="58">
        <v>0</v>
      </c>
      <c r="J109" s="69">
        <v>0</v>
      </c>
      <c r="K109" s="70">
        <v>0</v>
      </c>
      <c r="L109" s="70">
        <v>0</v>
      </c>
    </row>
    <row r="110" spans="1:12" x14ac:dyDescent="0.2">
      <c r="A110" s="1">
        <v>1622</v>
      </c>
      <c r="B110" s="71">
        <v>8</v>
      </c>
      <c r="C110" s="71">
        <v>5</v>
      </c>
      <c r="D110" s="71">
        <f t="shared" si="1"/>
        <v>0</v>
      </c>
      <c r="E110" s="93"/>
      <c r="F110" s="68">
        <v>8</v>
      </c>
      <c r="G110" s="58">
        <v>5</v>
      </c>
      <c r="H110" s="58">
        <v>0</v>
      </c>
      <c r="J110" s="69">
        <v>0</v>
      </c>
      <c r="K110" s="70">
        <v>0</v>
      </c>
      <c r="L110" s="70">
        <v>0</v>
      </c>
    </row>
    <row r="111" spans="1:12" x14ac:dyDescent="0.2">
      <c r="A111" s="1">
        <v>1623</v>
      </c>
      <c r="B111" s="71">
        <v>2</v>
      </c>
      <c r="C111" s="71">
        <v>13</v>
      </c>
      <c r="D111" s="71">
        <f t="shared" si="1"/>
        <v>2</v>
      </c>
      <c r="E111" s="93"/>
      <c r="F111" s="68">
        <v>2</v>
      </c>
      <c r="G111" s="58">
        <v>13</v>
      </c>
      <c r="H111" s="58">
        <v>2</v>
      </c>
      <c r="J111" s="69">
        <v>0</v>
      </c>
      <c r="K111" s="70">
        <v>0</v>
      </c>
      <c r="L111" s="70">
        <v>0</v>
      </c>
    </row>
    <row r="112" spans="1:12" x14ac:dyDescent="0.2">
      <c r="A112" s="1">
        <v>1624</v>
      </c>
      <c r="B112" s="71">
        <v>11</v>
      </c>
      <c r="C112" s="71">
        <v>0</v>
      </c>
      <c r="D112" s="71">
        <f t="shared" si="1"/>
        <v>0</v>
      </c>
      <c r="E112" s="93"/>
      <c r="F112" s="68">
        <v>11</v>
      </c>
      <c r="G112" s="58">
        <v>0</v>
      </c>
      <c r="H112" s="58">
        <v>0</v>
      </c>
      <c r="J112" s="69">
        <v>0</v>
      </c>
      <c r="K112" s="70">
        <v>0</v>
      </c>
      <c r="L112" s="70">
        <v>0</v>
      </c>
    </row>
    <row r="113" spans="1:12" x14ac:dyDescent="0.2">
      <c r="A113" s="1">
        <v>1630</v>
      </c>
      <c r="B113" s="71">
        <v>2</v>
      </c>
      <c r="C113" s="71">
        <v>22</v>
      </c>
      <c r="D113" s="71">
        <f t="shared" si="1"/>
        <v>0</v>
      </c>
      <c r="E113" s="93"/>
      <c r="F113" s="68">
        <v>2</v>
      </c>
      <c r="G113" s="58">
        <v>22</v>
      </c>
      <c r="H113" s="58">
        <v>0</v>
      </c>
      <c r="J113" s="69">
        <v>0</v>
      </c>
      <c r="K113" s="70">
        <v>0</v>
      </c>
      <c r="L113" s="70">
        <v>0</v>
      </c>
    </row>
    <row r="114" spans="1:12" x14ac:dyDescent="0.2">
      <c r="A114" s="1">
        <v>1631</v>
      </c>
      <c r="B114" s="71">
        <v>104</v>
      </c>
      <c r="C114" s="71">
        <v>200</v>
      </c>
      <c r="D114" s="71">
        <f t="shared" si="1"/>
        <v>51</v>
      </c>
      <c r="E114" s="93"/>
      <c r="F114" s="68">
        <v>104</v>
      </c>
      <c r="G114" s="58">
        <v>200</v>
      </c>
      <c r="H114" s="58">
        <v>51</v>
      </c>
      <c r="J114" s="69">
        <v>0</v>
      </c>
      <c r="K114" s="70">
        <v>0</v>
      </c>
      <c r="L114" s="70">
        <v>0</v>
      </c>
    </row>
    <row r="115" spans="1:12" x14ac:dyDescent="0.2">
      <c r="A115" s="1">
        <v>1632</v>
      </c>
      <c r="B115" s="71">
        <v>298</v>
      </c>
      <c r="C115" s="71">
        <v>255</v>
      </c>
      <c r="D115" s="71">
        <f t="shared" si="1"/>
        <v>312</v>
      </c>
      <c r="E115" s="93"/>
      <c r="F115" s="68">
        <v>298</v>
      </c>
      <c r="G115" s="58">
        <v>255</v>
      </c>
      <c r="H115" s="58">
        <v>312</v>
      </c>
      <c r="J115" s="69">
        <v>0</v>
      </c>
      <c r="K115" s="70">
        <v>0</v>
      </c>
      <c r="L115" s="70">
        <v>0</v>
      </c>
    </row>
    <row r="116" spans="1:12" x14ac:dyDescent="0.2">
      <c r="A116" s="1">
        <v>1633</v>
      </c>
      <c r="B116" s="71">
        <v>68</v>
      </c>
      <c r="C116" s="71">
        <v>96</v>
      </c>
      <c r="D116" s="71">
        <f t="shared" si="1"/>
        <v>25</v>
      </c>
      <c r="E116" s="93"/>
      <c r="F116" s="68">
        <v>68</v>
      </c>
      <c r="G116" s="58">
        <v>96</v>
      </c>
      <c r="H116" s="58">
        <v>25</v>
      </c>
      <c r="J116" s="69">
        <v>0</v>
      </c>
      <c r="K116" s="70">
        <v>0</v>
      </c>
      <c r="L116" s="70">
        <v>0</v>
      </c>
    </row>
    <row r="117" spans="1:12" x14ac:dyDescent="0.2">
      <c r="A117" s="1">
        <v>1637</v>
      </c>
      <c r="B117" s="71">
        <v>0</v>
      </c>
      <c r="C117" s="71">
        <v>0</v>
      </c>
      <c r="D117" s="71">
        <f t="shared" si="1"/>
        <v>0</v>
      </c>
      <c r="E117" s="93"/>
      <c r="F117" s="68">
        <v>0</v>
      </c>
      <c r="G117" s="58">
        <v>0</v>
      </c>
      <c r="H117" s="58">
        <v>0</v>
      </c>
      <c r="J117" s="69">
        <v>0</v>
      </c>
      <c r="K117" s="70">
        <v>0</v>
      </c>
      <c r="L117" s="70">
        <v>0</v>
      </c>
    </row>
    <row r="118" spans="1:12" x14ac:dyDescent="0.2">
      <c r="A118" s="1">
        <v>1638</v>
      </c>
      <c r="B118" s="71">
        <v>0</v>
      </c>
      <c r="C118" s="71">
        <v>0</v>
      </c>
      <c r="D118" s="71">
        <f t="shared" si="1"/>
        <v>0</v>
      </c>
      <c r="E118" s="93"/>
      <c r="F118" s="68">
        <v>0</v>
      </c>
      <c r="G118" s="58">
        <v>0</v>
      </c>
      <c r="H118" s="58">
        <v>0</v>
      </c>
      <c r="J118" s="69">
        <v>0</v>
      </c>
      <c r="K118" s="70">
        <v>0</v>
      </c>
      <c r="L118" s="70">
        <v>0</v>
      </c>
    </row>
    <row r="119" spans="1:12" x14ac:dyDescent="0.2">
      <c r="A119" s="1">
        <v>1639</v>
      </c>
      <c r="B119" s="71">
        <v>0</v>
      </c>
      <c r="C119" s="71">
        <v>0</v>
      </c>
      <c r="D119" s="71">
        <f t="shared" si="1"/>
        <v>0</v>
      </c>
      <c r="E119" s="93"/>
      <c r="F119" s="68">
        <v>0</v>
      </c>
      <c r="G119" s="58">
        <v>0</v>
      </c>
      <c r="H119" s="58">
        <v>0</v>
      </c>
      <c r="J119" s="69">
        <v>0</v>
      </c>
      <c r="K119" s="70">
        <v>0</v>
      </c>
      <c r="L119" s="70">
        <v>0</v>
      </c>
    </row>
    <row r="120" spans="1:12" x14ac:dyDescent="0.2">
      <c r="A120" s="1">
        <v>1655</v>
      </c>
      <c r="B120" s="71">
        <v>1</v>
      </c>
      <c r="C120" s="71">
        <v>0</v>
      </c>
      <c r="D120" s="71">
        <f t="shared" si="1"/>
        <v>0</v>
      </c>
      <c r="E120" s="93"/>
      <c r="F120" s="68">
        <v>1</v>
      </c>
      <c r="G120" s="58">
        <v>0</v>
      </c>
      <c r="H120" s="58">
        <v>0</v>
      </c>
      <c r="J120" s="69">
        <v>0</v>
      </c>
      <c r="K120" s="70">
        <v>0</v>
      </c>
      <c r="L120" s="70">
        <v>0</v>
      </c>
    </row>
    <row r="121" spans="1:12" x14ac:dyDescent="0.2">
      <c r="A121" s="1">
        <v>1657</v>
      </c>
      <c r="B121" s="71">
        <v>2</v>
      </c>
      <c r="C121" s="71">
        <v>0</v>
      </c>
      <c r="D121" s="71">
        <f t="shared" si="1"/>
        <v>0</v>
      </c>
      <c r="E121" s="93"/>
      <c r="F121" s="68">
        <v>2</v>
      </c>
      <c r="G121" s="58">
        <v>0</v>
      </c>
      <c r="H121" s="58">
        <v>0</v>
      </c>
      <c r="J121" s="69">
        <v>0</v>
      </c>
      <c r="K121" s="70">
        <v>0</v>
      </c>
      <c r="L121" s="70">
        <v>0</v>
      </c>
    </row>
    <row r="122" spans="1:12" x14ac:dyDescent="0.2">
      <c r="A122" s="1">
        <v>1658</v>
      </c>
      <c r="B122" s="71">
        <v>3</v>
      </c>
      <c r="C122" s="71">
        <v>0</v>
      </c>
      <c r="D122" s="71">
        <f t="shared" si="1"/>
        <v>1</v>
      </c>
      <c r="E122" s="93"/>
      <c r="F122" s="68">
        <v>3</v>
      </c>
      <c r="G122" s="58">
        <v>0</v>
      </c>
      <c r="H122" s="58">
        <v>1</v>
      </c>
      <c r="J122" s="69">
        <v>0</v>
      </c>
      <c r="K122" s="70">
        <v>0</v>
      </c>
      <c r="L122" s="70">
        <v>0</v>
      </c>
    </row>
    <row r="123" spans="1:12" x14ac:dyDescent="0.2">
      <c r="A123" s="1">
        <v>1659</v>
      </c>
      <c r="B123" s="71">
        <v>34</v>
      </c>
      <c r="C123" s="71">
        <v>26</v>
      </c>
      <c r="D123" s="71">
        <f t="shared" si="1"/>
        <v>5</v>
      </c>
      <c r="E123" s="93"/>
      <c r="F123" s="68">
        <v>34</v>
      </c>
      <c r="G123" s="58">
        <v>26</v>
      </c>
      <c r="H123" s="58">
        <v>5</v>
      </c>
      <c r="J123" s="69">
        <v>0</v>
      </c>
      <c r="K123" s="70">
        <v>0</v>
      </c>
      <c r="L123" s="70">
        <v>0</v>
      </c>
    </row>
    <row r="124" spans="1:12" x14ac:dyDescent="0.2">
      <c r="A124" s="1">
        <v>1661</v>
      </c>
      <c r="B124" s="71">
        <v>4</v>
      </c>
      <c r="C124" s="71">
        <v>0</v>
      </c>
      <c r="D124" s="71">
        <f t="shared" si="1"/>
        <v>1</v>
      </c>
      <c r="E124" s="93"/>
      <c r="F124" s="68">
        <v>4</v>
      </c>
      <c r="G124" s="58">
        <v>0</v>
      </c>
      <c r="H124" s="58">
        <v>1</v>
      </c>
      <c r="J124" s="69">
        <v>0</v>
      </c>
      <c r="K124" s="70">
        <v>0</v>
      </c>
      <c r="L124" s="70">
        <v>0</v>
      </c>
    </row>
    <row r="125" spans="1:12" x14ac:dyDescent="0.2">
      <c r="A125" s="1">
        <v>1663</v>
      </c>
      <c r="B125" s="71">
        <v>59</v>
      </c>
      <c r="C125" s="71">
        <v>110</v>
      </c>
      <c r="D125" s="71">
        <f t="shared" si="1"/>
        <v>15</v>
      </c>
      <c r="E125" s="93"/>
      <c r="F125" s="68">
        <v>59</v>
      </c>
      <c r="G125" s="58">
        <v>110</v>
      </c>
      <c r="H125" s="58">
        <v>15</v>
      </c>
      <c r="J125" s="69">
        <v>0</v>
      </c>
      <c r="K125" s="70">
        <v>0</v>
      </c>
      <c r="L125" s="70">
        <v>0</v>
      </c>
    </row>
    <row r="126" spans="1:12" x14ac:dyDescent="0.2">
      <c r="A126" s="1">
        <v>1664</v>
      </c>
      <c r="B126" s="71">
        <v>71</v>
      </c>
      <c r="C126" s="71">
        <v>2</v>
      </c>
      <c r="D126" s="71">
        <f t="shared" si="1"/>
        <v>-3</v>
      </c>
      <c r="E126" s="93"/>
      <c r="F126" s="68">
        <v>71</v>
      </c>
      <c r="G126" s="58">
        <v>2</v>
      </c>
      <c r="H126" s="58">
        <v>-3</v>
      </c>
      <c r="J126" s="69">
        <v>0</v>
      </c>
      <c r="K126" s="70">
        <v>0</v>
      </c>
      <c r="L126" s="70">
        <v>0</v>
      </c>
    </row>
    <row r="127" spans="1:12" x14ac:dyDescent="0.2">
      <c r="A127" s="1">
        <v>1665</v>
      </c>
      <c r="B127" s="71">
        <v>0</v>
      </c>
      <c r="C127" s="71">
        <v>16</v>
      </c>
      <c r="D127" s="71">
        <f t="shared" si="1"/>
        <v>0</v>
      </c>
      <c r="E127" s="93"/>
      <c r="F127" s="68">
        <v>0</v>
      </c>
      <c r="G127" s="58">
        <v>16</v>
      </c>
      <c r="H127" s="58">
        <v>0</v>
      </c>
      <c r="J127" s="69">
        <v>0</v>
      </c>
      <c r="K127" s="70">
        <v>0</v>
      </c>
      <c r="L127" s="70">
        <v>0</v>
      </c>
    </row>
    <row r="128" spans="1:12" x14ac:dyDescent="0.2">
      <c r="A128" s="1">
        <v>1675</v>
      </c>
      <c r="B128" s="71">
        <v>3</v>
      </c>
      <c r="C128" s="71">
        <v>0</v>
      </c>
      <c r="D128" s="71">
        <f t="shared" si="1"/>
        <v>0</v>
      </c>
      <c r="E128" s="93"/>
      <c r="F128" s="68">
        <v>3</v>
      </c>
      <c r="G128" s="58">
        <v>0</v>
      </c>
      <c r="H128" s="58">
        <v>0</v>
      </c>
      <c r="J128" s="69">
        <v>0</v>
      </c>
      <c r="K128" s="70">
        <v>0</v>
      </c>
      <c r="L128" s="70">
        <v>0</v>
      </c>
    </row>
    <row r="129" spans="1:12" x14ac:dyDescent="0.2">
      <c r="A129" s="1">
        <v>1679</v>
      </c>
      <c r="B129" s="71">
        <v>2</v>
      </c>
      <c r="C129" s="71">
        <v>0</v>
      </c>
      <c r="D129" s="71">
        <f t="shared" si="1"/>
        <v>0</v>
      </c>
      <c r="E129" s="93"/>
      <c r="F129" s="68">
        <v>2</v>
      </c>
      <c r="G129" s="58">
        <v>0</v>
      </c>
      <c r="H129" s="58">
        <v>0</v>
      </c>
      <c r="J129" s="69">
        <v>0</v>
      </c>
      <c r="K129" s="70">
        <v>0</v>
      </c>
      <c r="L129" s="70">
        <v>0</v>
      </c>
    </row>
    <row r="130" spans="1:12" x14ac:dyDescent="0.2">
      <c r="A130" s="1">
        <v>1700</v>
      </c>
      <c r="B130" s="71">
        <v>25</v>
      </c>
      <c r="C130" s="71">
        <v>0</v>
      </c>
      <c r="D130" s="71">
        <f t="shared" si="1"/>
        <v>0</v>
      </c>
      <c r="E130" s="93"/>
      <c r="F130" s="68">
        <v>25</v>
      </c>
      <c r="G130" s="58">
        <v>0</v>
      </c>
      <c r="H130" s="58">
        <v>0</v>
      </c>
      <c r="J130" s="69">
        <v>0</v>
      </c>
      <c r="K130" s="70">
        <v>0</v>
      </c>
      <c r="L130" s="70">
        <v>0</v>
      </c>
    </row>
    <row r="131" spans="1:12" x14ac:dyDescent="0.2">
      <c r="A131" s="1">
        <v>1717</v>
      </c>
      <c r="B131" s="71">
        <v>4</v>
      </c>
      <c r="C131" s="71">
        <v>10</v>
      </c>
      <c r="D131" s="71">
        <f t="shared" si="1"/>
        <v>0</v>
      </c>
      <c r="E131" s="93"/>
      <c r="F131" s="68">
        <v>4</v>
      </c>
      <c r="G131" s="58">
        <v>10</v>
      </c>
      <c r="H131" s="58">
        <v>0</v>
      </c>
      <c r="J131" s="69">
        <v>0</v>
      </c>
      <c r="K131" s="70">
        <v>0</v>
      </c>
      <c r="L131" s="70">
        <v>0</v>
      </c>
    </row>
    <row r="132" spans="1:12" x14ac:dyDescent="0.2">
      <c r="A132" s="1">
        <v>1732</v>
      </c>
      <c r="B132" s="71">
        <v>16</v>
      </c>
      <c r="C132" s="71">
        <v>8</v>
      </c>
      <c r="D132" s="71">
        <f t="shared" ref="D132:D195" si="2">H132+L132</f>
        <v>0</v>
      </c>
      <c r="E132" s="93"/>
      <c r="F132" s="68">
        <v>16</v>
      </c>
      <c r="G132" s="58">
        <v>8</v>
      </c>
      <c r="H132" s="58">
        <v>0</v>
      </c>
      <c r="J132" s="69">
        <v>0</v>
      </c>
      <c r="K132" s="70">
        <v>0</v>
      </c>
      <c r="L132" s="70">
        <v>0</v>
      </c>
    </row>
    <row r="133" spans="1:12" x14ac:dyDescent="0.2">
      <c r="A133" s="1">
        <v>1733</v>
      </c>
      <c r="B133" s="71">
        <v>92</v>
      </c>
      <c r="C133" s="71">
        <v>47</v>
      </c>
      <c r="D133" s="71">
        <f t="shared" si="2"/>
        <v>33</v>
      </c>
      <c r="E133" s="93"/>
      <c r="F133" s="68">
        <v>92</v>
      </c>
      <c r="G133" s="58">
        <v>47</v>
      </c>
      <c r="H133" s="58">
        <v>33</v>
      </c>
      <c r="J133" s="69">
        <v>0</v>
      </c>
      <c r="K133" s="70">
        <v>0</v>
      </c>
      <c r="L133" s="70">
        <v>0</v>
      </c>
    </row>
    <row r="134" spans="1:12" x14ac:dyDescent="0.2">
      <c r="A134" s="1">
        <v>1734</v>
      </c>
      <c r="B134" s="71">
        <v>0</v>
      </c>
      <c r="C134" s="71">
        <v>0</v>
      </c>
      <c r="D134" s="71">
        <f t="shared" si="2"/>
        <v>0</v>
      </c>
      <c r="E134" s="93"/>
      <c r="F134" s="68">
        <v>0</v>
      </c>
      <c r="G134" s="58">
        <v>0</v>
      </c>
      <c r="H134" s="58">
        <v>0</v>
      </c>
      <c r="J134" s="69">
        <v>0</v>
      </c>
      <c r="K134" s="70">
        <v>0</v>
      </c>
      <c r="L134" s="70">
        <v>0</v>
      </c>
    </row>
    <row r="135" spans="1:12" x14ac:dyDescent="0.2">
      <c r="A135" s="1">
        <v>1744</v>
      </c>
      <c r="B135" s="71">
        <v>343</v>
      </c>
      <c r="C135" s="71">
        <v>93</v>
      </c>
      <c r="D135" s="71">
        <f t="shared" si="2"/>
        <v>3</v>
      </c>
      <c r="E135" s="93"/>
      <c r="F135" s="68">
        <v>6</v>
      </c>
      <c r="G135" s="58">
        <v>0</v>
      </c>
      <c r="H135" s="58">
        <v>3</v>
      </c>
      <c r="J135" s="69">
        <v>337</v>
      </c>
      <c r="K135" s="70">
        <v>93</v>
      </c>
      <c r="L135" s="70">
        <v>0</v>
      </c>
    </row>
    <row r="136" spans="1:12" x14ac:dyDescent="0.2">
      <c r="A136" s="1">
        <v>1746</v>
      </c>
      <c r="B136" s="71">
        <v>0</v>
      </c>
      <c r="C136" s="71">
        <v>1</v>
      </c>
      <c r="D136" s="71">
        <f t="shared" si="2"/>
        <v>0</v>
      </c>
      <c r="E136" s="93"/>
      <c r="F136" s="68">
        <v>0</v>
      </c>
      <c r="G136" s="58">
        <v>1</v>
      </c>
      <c r="H136" s="58">
        <v>0</v>
      </c>
      <c r="J136" s="69">
        <v>0</v>
      </c>
      <c r="K136" s="70">
        <v>0</v>
      </c>
      <c r="L136" s="70">
        <v>0</v>
      </c>
    </row>
    <row r="137" spans="1:12" x14ac:dyDescent="0.2">
      <c r="A137" s="1">
        <v>1747</v>
      </c>
      <c r="B137" s="71">
        <v>25</v>
      </c>
      <c r="C137" s="71">
        <v>12</v>
      </c>
      <c r="D137" s="71">
        <f t="shared" si="2"/>
        <v>6</v>
      </c>
      <c r="E137" s="93"/>
      <c r="F137" s="68">
        <v>25</v>
      </c>
      <c r="G137" s="58">
        <v>12</v>
      </c>
      <c r="H137" s="58">
        <v>6</v>
      </c>
      <c r="J137" s="69">
        <v>0</v>
      </c>
      <c r="K137" s="70">
        <v>0</v>
      </c>
      <c r="L137" s="70">
        <v>0</v>
      </c>
    </row>
    <row r="138" spans="1:12" x14ac:dyDescent="0.2">
      <c r="A138" s="1">
        <v>1748</v>
      </c>
      <c r="B138" s="71">
        <v>5</v>
      </c>
      <c r="C138" s="71">
        <v>11</v>
      </c>
      <c r="D138" s="71">
        <f t="shared" si="2"/>
        <v>0</v>
      </c>
      <c r="E138" s="93"/>
      <c r="F138" s="68">
        <v>5</v>
      </c>
      <c r="G138" s="58">
        <v>11</v>
      </c>
      <c r="H138" s="58">
        <v>0</v>
      </c>
      <c r="J138" s="69">
        <v>0</v>
      </c>
      <c r="K138" s="70">
        <v>0</v>
      </c>
      <c r="L138" s="70">
        <v>0</v>
      </c>
    </row>
    <row r="139" spans="1:12" x14ac:dyDescent="0.2">
      <c r="A139" s="1">
        <v>1749</v>
      </c>
      <c r="B139" s="71">
        <v>25</v>
      </c>
      <c r="C139" s="71">
        <v>14</v>
      </c>
      <c r="D139" s="71">
        <f t="shared" si="2"/>
        <v>32</v>
      </c>
      <c r="E139" s="93"/>
      <c r="F139" s="68">
        <v>25</v>
      </c>
      <c r="G139" s="58">
        <v>14</v>
      </c>
      <c r="H139" s="58">
        <v>32</v>
      </c>
      <c r="J139" s="69">
        <v>0</v>
      </c>
      <c r="K139" s="70">
        <v>0</v>
      </c>
      <c r="L139" s="70">
        <v>0</v>
      </c>
    </row>
    <row r="140" spans="1:12" x14ac:dyDescent="0.2">
      <c r="A140" s="1">
        <v>1783</v>
      </c>
      <c r="B140" s="71">
        <v>13</v>
      </c>
      <c r="C140" s="71">
        <v>-1</v>
      </c>
      <c r="D140" s="71">
        <f t="shared" si="2"/>
        <v>0</v>
      </c>
      <c r="E140" s="93"/>
      <c r="F140" s="68">
        <v>13</v>
      </c>
      <c r="G140" s="58">
        <v>-1</v>
      </c>
      <c r="H140" s="58">
        <v>0</v>
      </c>
      <c r="J140" s="69">
        <v>0</v>
      </c>
      <c r="K140" s="70">
        <v>0</v>
      </c>
      <c r="L140" s="70">
        <v>0</v>
      </c>
    </row>
    <row r="141" spans="1:12" x14ac:dyDescent="0.2">
      <c r="A141" s="1">
        <v>1784</v>
      </c>
      <c r="B141" s="71">
        <v>4</v>
      </c>
      <c r="C141" s="71">
        <v>1</v>
      </c>
      <c r="D141" s="71">
        <f t="shared" si="2"/>
        <v>0</v>
      </c>
      <c r="E141" s="93"/>
      <c r="F141" s="68">
        <v>4</v>
      </c>
      <c r="G141" s="58">
        <v>1</v>
      </c>
      <c r="H141" s="58">
        <v>0</v>
      </c>
      <c r="J141" s="69">
        <v>0</v>
      </c>
      <c r="K141" s="70">
        <v>0</v>
      </c>
      <c r="L141" s="70">
        <v>0</v>
      </c>
    </row>
    <row r="142" spans="1:12" x14ac:dyDescent="0.2">
      <c r="A142" s="1">
        <v>1838</v>
      </c>
      <c r="B142" s="71">
        <v>0</v>
      </c>
      <c r="C142" s="71">
        <v>0</v>
      </c>
      <c r="D142" s="71">
        <f t="shared" si="2"/>
        <v>0</v>
      </c>
      <c r="E142" s="93"/>
      <c r="F142" s="68">
        <v>0</v>
      </c>
      <c r="G142" s="58">
        <v>0</v>
      </c>
      <c r="H142" s="58">
        <v>0</v>
      </c>
      <c r="J142" s="69">
        <v>0</v>
      </c>
      <c r="K142" s="70">
        <v>0</v>
      </c>
      <c r="L142" s="70">
        <v>0</v>
      </c>
    </row>
    <row r="143" spans="1:12" x14ac:dyDescent="0.2">
      <c r="A143" s="1">
        <v>1839</v>
      </c>
      <c r="B143" s="71">
        <v>7</v>
      </c>
      <c r="C143" s="71">
        <v>0</v>
      </c>
      <c r="D143" s="71">
        <f t="shared" si="2"/>
        <v>0</v>
      </c>
      <c r="E143" s="93"/>
      <c r="F143" s="68">
        <v>7</v>
      </c>
      <c r="G143" s="58">
        <v>0</v>
      </c>
      <c r="H143" s="58">
        <v>0</v>
      </c>
      <c r="J143" s="69">
        <v>0</v>
      </c>
      <c r="K143" s="70">
        <v>0</v>
      </c>
      <c r="L143" s="70">
        <v>0</v>
      </c>
    </row>
    <row r="144" spans="1:12" x14ac:dyDescent="0.2">
      <c r="A144" s="1">
        <v>1863</v>
      </c>
      <c r="B144" s="71">
        <v>0</v>
      </c>
      <c r="C144" s="71">
        <v>0</v>
      </c>
      <c r="D144" s="71">
        <f t="shared" si="2"/>
        <v>0</v>
      </c>
      <c r="E144" s="93"/>
      <c r="F144" s="68">
        <v>0</v>
      </c>
      <c r="G144" s="58">
        <v>0</v>
      </c>
      <c r="H144" s="58">
        <v>0</v>
      </c>
      <c r="J144" s="69">
        <v>0</v>
      </c>
      <c r="K144" s="70">
        <v>0</v>
      </c>
      <c r="L144" s="70">
        <v>0</v>
      </c>
    </row>
    <row r="145" spans="1:12" x14ac:dyDescent="0.2">
      <c r="A145" s="1">
        <v>1884</v>
      </c>
      <c r="B145" s="71">
        <v>1</v>
      </c>
      <c r="C145" s="71">
        <v>2</v>
      </c>
      <c r="D145" s="71">
        <f t="shared" si="2"/>
        <v>0</v>
      </c>
      <c r="E145" s="93"/>
      <c r="F145" s="68">
        <v>1</v>
      </c>
      <c r="G145" s="58">
        <v>2</v>
      </c>
      <c r="H145" s="58">
        <v>0</v>
      </c>
      <c r="J145" s="69">
        <v>0</v>
      </c>
      <c r="K145" s="70">
        <v>0</v>
      </c>
      <c r="L145" s="70">
        <v>0</v>
      </c>
    </row>
    <row r="146" spans="1:12" x14ac:dyDescent="0.2">
      <c r="A146" s="1">
        <v>1900</v>
      </c>
      <c r="B146" s="71">
        <v>23</v>
      </c>
      <c r="C146" s="71">
        <v>5</v>
      </c>
      <c r="D146" s="71">
        <f t="shared" si="2"/>
        <v>32</v>
      </c>
      <c r="E146" s="93"/>
      <c r="F146" s="68">
        <v>23</v>
      </c>
      <c r="G146" s="58">
        <v>5</v>
      </c>
      <c r="H146" s="58">
        <v>32</v>
      </c>
      <c r="J146" s="69">
        <v>0</v>
      </c>
      <c r="K146" s="70">
        <v>0</v>
      </c>
      <c r="L146" s="70">
        <v>0</v>
      </c>
    </row>
    <row r="147" spans="1:12" x14ac:dyDescent="0.2">
      <c r="A147" s="1">
        <v>1904</v>
      </c>
      <c r="B147" s="71">
        <v>36</v>
      </c>
      <c r="C147" s="71">
        <v>11</v>
      </c>
      <c r="D147" s="71">
        <f t="shared" si="2"/>
        <v>31</v>
      </c>
      <c r="E147" s="93"/>
      <c r="F147" s="68">
        <v>36</v>
      </c>
      <c r="G147" s="58">
        <v>11</v>
      </c>
      <c r="H147" s="58">
        <v>31</v>
      </c>
      <c r="J147" s="69">
        <v>0</v>
      </c>
      <c r="K147" s="70">
        <v>0</v>
      </c>
      <c r="L147" s="70">
        <v>0</v>
      </c>
    </row>
    <row r="148" spans="1:12" x14ac:dyDescent="0.2">
      <c r="A148" s="1">
        <v>1919</v>
      </c>
      <c r="B148" s="71">
        <v>5</v>
      </c>
      <c r="C148" s="71">
        <v>7</v>
      </c>
      <c r="D148" s="71">
        <f t="shared" si="2"/>
        <v>0</v>
      </c>
      <c r="E148" s="93"/>
      <c r="F148" s="68">
        <v>5</v>
      </c>
      <c r="G148" s="58">
        <v>7</v>
      </c>
      <c r="H148" s="58">
        <v>0</v>
      </c>
      <c r="J148" s="69">
        <v>0</v>
      </c>
      <c r="K148" s="70">
        <v>0</v>
      </c>
      <c r="L148" s="70">
        <v>0</v>
      </c>
    </row>
    <row r="149" spans="1:12" x14ac:dyDescent="0.2">
      <c r="A149" s="1">
        <v>1928</v>
      </c>
      <c r="B149" s="71">
        <v>0</v>
      </c>
      <c r="C149" s="71">
        <v>0</v>
      </c>
      <c r="D149" s="71">
        <f t="shared" si="2"/>
        <v>0</v>
      </c>
      <c r="E149" s="93"/>
      <c r="F149" s="68">
        <v>0</v>
      </c>
      <c r="G149" s="58">
        <v>0</v>
      </c>
      <c r="H149" s="58">
        <v>0</v>
      </c>
      <c r="J149" s="69">
        <v>0</v>
      </c>
      <c r="K149" s="70">
        <v>0</v>
      </c>
      <c r="L149" s="70">
        <v>0</v>
      </c>
    </row>
    <row r="150" spans="1:12" x14ac:dyDescent="0.2">
      <c r="A150" s="1">
        <v>1929</v>
      </c>
      <c r="B150" s="71">
        <v>265</v>
      </c>
      <c r="C150" s="71">
        <v>225</v>
      </c>
      <c r="D150" s="71">
        <f t="shared" si="2"/>
        <v>210</v>
      </c>
      <c r="E150" s="93"/>
      <c r="F150" s="68">
        <v>265</v>
      </c>
      <c r="G150" s="58">
        <v>225</v>
      </c>
      <c r="H150" s="58">
        <v>210</v>
      </c>
      <c r="J150" s="69">
        <v>0</v>
      </c>
      <c r="K150" s="70">
        <v>0</v>
      </c>
      <c r="L150" s="70">
        <v>0</v>
      </c>
    </row>
    <row r="151" spans="1:12" x14ac:dyDescent="0.2">
      <c r="A151" s="1">
        <v>1930</v>
      </c>
      <c r="B151" s="71">
        <v>3</v>
      </c>
      <c r="C151" s="71">
        <v>0</v>
      </c>
      <c r="D151" s="71">
        <f t="shared" si="2"/>
        <v>0</v>
      </c>
      <c r="E151" s="93"/>
      <c r="F151" s="68">
        <v>3</v>
      </c>
      <c r="G151" s="58">
        <v>0</v>
      </c>
      <c r="H151" s="58">
        <v>0</v>
      </c>
      <c r="J151" s="69">
        <v>0</v>
      </c>
      <c r="K151" s="70">
        <v>0</v>
      </c>
      <c r="L151" s="70">
        <v>0</v>
      </c>
    </row>
    <row r="152" spans="1:12" x14ac:dyDescent="0.2">
      <c r="A152" s="1">
        <v>1950</v>
      </c>
      <c r="B152" s="71">
        <v>0</v>
      </c>
      <c r="C152" s="71">
        <v>5</v>
      </c>
      <c r="D152" s="71">
        <f t="shared" si="2"/>
        <v>15</v>
      </c>
      <c r="E152" s="93"/>
      <c r="F152" s="68">
        <v>0</v>
      </c>
      <c r="G152" s="58">
        <v>5</v>
      </c>
      <c r="H152" s="58">
        <v>15</v>
      </c>
      <c r="J152" s="69">
        <v>0</v>
      </c>
      <c r="K152" s="70">
        <v>0</v>
      </c>
      <c r="L152" s="70">
        <v>0</v>
      </c>
    </row>
    <row r="153" spans="1:12" x14ac:dyDescent="0.2">
      <c r="A153" s="1">
        <v>1957</v>
      </c>
      <c r="B153" s="71">
        <v>0</v>
      </c>
      <c r="C153" s="71">
        <v>0</v>
      </c>
      <c r="D153" s="71">
        <f t="shared" si="2"/>
        <v>20</v>
      </c>
      <c r="E153" s="93"/>
      <c r="F153" s="68">
        <v>0</v>
      </c>
      <c r="G153" s="58">
        <v>0</v>
      </c>
      <c r="H153" s="58">
        <v>20</v>
      </c>
      <c r="J153" s="69">
        <v>0</v>
      </c>
      <c r="K153" s="70">
        <v>0</v>
      </c>
      <c r="L153" s="70">
        <v>0</v>
      </c>
    </row>
    <row r="154" spans="1:12" x14ac:dyDescent="0.2">
      <c r="A154" s="1">
        <v>1966</v>
      </c>
      <c r="B154" s="71">
        <v>0</v>
      </c>
      <c r="C154" s="71">
        <v>2</v>
      </c>
      <c r="D154" s="71">
        <f t="shared" si="2"/>
        <v>18</v>
      </c>
      <c r="E154" s="93"/>
      <c r="F154" s="68">
        <v>0</v>
      </c>
      <c r="G154" s="58">
        <v>2</v>
      </c>
      <c r="H154" s="58">
        <v>18</v>
      </c>
      <c r="J154" s="69">
        <v>0</v>
      </c>
      <c r="K154" s="70">
        <v>0</v>
      </c>
      <c r="L154" s="70">
        <v>0</v>
      </c>
    </row>
    <row r="155" spans="1:12" x14ac:dyDescent="0.2">
      <c r="A155" s="1">
        <v>1971</v>
      </c>
      <c r="B155" s="71">
        <v>0</v>
      </c>
      <c r="C155" s="71">
        <v>0</v>
      </c>
      <c r="D155" s="71">
        <f t="shared" si="2"/>
        <v>0</v>
      </c>
      <c r="E155" s="93"/>
      <c r="F155" s="68">
        <v>0</v>
      </c>
      <c r="G155" s="58">
        <v>0</v>
      </c>
      <c r="H155" s="58">
        <v>0</v>
      </c>
      <c r="J155" s="69">
        <v>0</v>
      </c>
      <c r="K155" s="70">
        <v>0</v>
      </c>
      <c r="L155" s="70">
        <v>0</v>
      </c>
    </row>
    <row r="156" spans="1:12" x14ac:dyDescent="0.2">
      <c r="A156" s="1">
        <v>1972</v>
      </c>
      <c r="B156" s="71">
        <v>0</v>
      </c>
      <c r="C156" s="71">
        <v>0</v>
      </c>
      <c r="D156" s="71">
        <f t="shared" si="2"/>
        <v>0</v>
      </c>
      <c r="E156" s="93"/>
      <c r="F156" s="68">
        <v>0</v>
      </c>
      <c r="G156" s="58">
        <v>0</v>
      </c>
      <c r="H156" s="58">
        <v>0</v>
      </c>
      <c r="J156" s="69">
        <v>0</v>
      </c>
      <c r="K156" s="70">
        <v>0</v>
      </c>
      <c r="L156" s="70">
        <v>0</v>
      </c>
    </row>
    <row r="157" spans="1:12" x14ac:dyDescent="0.2">
      <c r="A157" s="1">
        <v>1974</v>
      </c>
      <c r="B157" s="71">
        <v>0</v>
      </c>
      <c r="C157" s="71">
        <v>0</v>
      </c>
      <c r="D157" s="71">
        <f t="shared" si="2"/>
        <v>0</v>
      </c>
      <c r="E157" s="93"/>
      <c r="F157" s="68">
        <v>0</v>
      </c>
      <c r="G157" s="58">
        <v>0</v>
      </c>
      <c r="H157" s="58">
        <v>0</v>
      </c>
      <c r="J157" s="69">
        <v>0</v>
      </c>
      <c r="K157" s="70">
        <v>0</v>
      </c>
      <c r="L157" s="70">
        <v>0</v>
      </c>
    </row>
    <row r="158" spans="1:12" x14ac:dyDescent="0.2">
      <c r="A158" s="1">
        <v>1996</v>
      </c>
      <c r="B158" s="71">
        <v>23</v>
      </c>
      <c r="C158" s="71">
        <v>4</v>
      </c>
      <c r="D158" s="71">
        <f t="shared" si="2"/>
        <v>0</v>
      </c>
      <c r="E158" s="93"/>
      <c r="F158" s="68">
        <v>23</v>
      </c>
      <c r="G158" s="58">
        <v>4</v>
      </c>
      <c r="H158" s="58">
        <v>0</v>
      </c>
      <c r="J158" s="69">
        <v>0</v>
      </c>
      <c r="K158" s="70">
        <v>0</v>
      </c>
      <c r="L158" s="70">
        <v>0</v>
      </c>
    </row>
    <row r="159" spans="1:12" x14ac:dyDescent="0.2">
      <c r="A159" s="1">
        <v>1997</v>
      </c>
      <c r="B159" s="71">
        <v>16</v>
      </c>
      <c r="C159" s="71">
        <v>7</v>
      </c>
      <c r="D159" s="71">
        <f t="shared" si="2"/>
        <v>3</v>
      </c>
      <c r="E159" s="93"/>
      <c r="F159" s="68">
        <v>16</v>
      </c>
      <c r="G159" s="58">
        <v>7</v>
      </c>
      <c r="H159" s="58">
        <v>3</v>
      </c>
      <c r="J159" s="69">
        <v>0</v>
      </c>
      <c r="K159" s="70">
        <v>0</v>
      </c>
      <c r="L159" s="70">
        <v>0</v>
      </c>
    </row>
    <row r="160" spans="1:12" x14ac:dyDescent="0.2">
      <c r="A160" s="1">
        <v>1998</v>
      </c>
      <c r="B160" s="71">
        <v>22</v>
      </c>
      <c r="C160" s="71">
        <v>9</v>
      </c>
      <c r="D160" s="71">
        <f t="shared" si="2"/>
        <v>0</v>
      </c>
      <c r="E160" s="93"/>
      <c r="F160" s="68">
        <v>22</v>
      </c>
      <c r="G160" s="58">
        <v>9</v>
      </c>
      <c r="H160" s="58">
        <v>0</v>
      </c>
      <c r="J160" s="69">
        <v>0</v>
      </c>
      <c r="K160" s="70">
        <v>0</v>
      </c>
      <c r="L160" s="70">
        <v>0</v>
      </c>
    </row>
    <row r="161" spans="1:12" x14ac:dyDescent="0.2">
      <c r="A161" s="1">
        <v>2001</v>
      </c>
      <c r="B161" s="71">
        <v>16</v>
      </c>
      <c r="C161" s="71">
        <v>6</v>
      </c>
      <c r="D161" s="71">
        <f t="shared" si="2"/>
        <v>0</v>
      </c>
      <c r="E161" s="93"/>
      <c r="F161" s="68">
        <v>16</v>
      </c>
      <c r="G161" s="58">
        <v>6</v>
      </c>
      <c r="H161" s="58">
        <v>0</v>
      </c>
      <c r="J161" s="69">
        <v>0</v>
      </c>
      <c r="K161" s="70">
        <v>0</v>
      </c>
      <c r="L161" s="70">
        <v>0</v>
      </c>
    </row>
    <row r="162" spans="1:12" x14ac:dyDescent="0.2">
      <c r="A162" s="1">
        <v>2002</v>
      </c>
      <c r="B162" s="71">
        <v>15</v>
      </c>
      <c r="C162" s="71">
        <v>2</v>
      </c>
      <c r="D162" s="71">
        <f t="shared" si="2"/>
        <v>2</v>
      </c>
      <c r="E162" s="93"/>
      <c r="F162" s="68">
        <v>15</v>
      </c>
      <c r="G162" s="58">
        <v>2</v>
      </c>
      <c r="H162" s="58">
        <v>2</v>
      </c>
      <c r="J162" s="69">
        <v>0</v>
      </c>
      <c r="K162" s="70">
        <v>0</v>
      </c>
      <c r="L162" s="70">
        <v>0</v>
      </c>
    </row>
    <row r="163" spans="1:12" x14ac:dyDescent="0.2">
      <c r="A163" s="1">
        <v>2044</v>
      </c>
      <c r="B163" s="71">
        <v>0</v>
      </c>
      <c r="C163" s="71">
        <v>1</v>
      </c>
      <c r="D163" s="71">
        <f t="shared" si="2"/>
        <v>0</v>
      </c>
      <c r="E163" s="93"/>
      <c r="F163" s="68">
        <v>0</v>
      </c>
      <c r="G163" s="58">
        <v>1</v>
      </c>
      <c r="H163" s="58">
        <v>0</v>
      </c>
      <c r="J163" s="69">
        <v>0</v>
      </c>
      <c r="K163" s="70">
        <v>0</v>
      </c>
      <c r="L163" s="70">
        <v>0</v>
      </c>
    </row>
    <row r="164" spans="1:12" x14ac:dyDescent="0.2">
      <c r="A164" s="1">
        <v>2048</v>
      </c>
      <c r="B164" s="71">
        <v>0</v>
      </c>
      <c r="C164" s="71">
        <v>2</v>
      </c>
      <c r="D164" s="71">
        <f t="shared" si="2"/>
        <v>0</v>
      </c>
      <c r="E164" s="93"/>
      <c r="F164" s="68">
        <v>0</v>
      </c>
      <c r="G164" s="58">
        <v>2</v>
      </c>
      <c r="H164" s="58">
        <v>0</v>
      </c>
      <c r="J164" s="69">
        <v>0</v>
      </c>
      <c r="K164" s="70">
        <v>0</v>
      </c>
      <c r="L164" s="70">
        <v>0</v>
      </c>
    </row>
    <row r="165" spans="1:12" x14ac:dyDescent="0.2">
      <c r="A165" s="1">
        <v>2054</v>
      </c>
      <c r="B165" s="71">
        <v>184</v>
      </c>
      <c r="C165" s="71">
        <v>65</v>
      </c>
      <c r="D165" s="71">
        <f t="shared" si="2"/>
        <v>39</v>
      </c>
      <c r="E165" s="93"/>
      <c r="F165" s="68">
        <v>184</v>
      </c>
      <c r="G165" s="58">
        <v>60</v>
      </c>
      <c r="H165" s="58">
        <v>39</v>
      </c>
      <c r="J165" s="69">
        <v>0</v>
      </c>
      <c r="K165" s="70">
        <v>5</v>
      </c>
      <c r="L165" s="70">
        <v>0</v>
      </c>
    </row>
    <row r="166" spans="1:12" x14ac:dyDescent="0.2">
      <c r="A166" s="1">
        <v>2068</v>
      </c>
      <c r="B166" s="71">
        <v>53</v>
      </c>
      <c r="C166" s="71">
        <v>8</v>
      </c>
      <c r="D166" s="71">
        <f t="shared" si="2"/>
        <v>0</v>
      </c>
      <c r="E166" s="93"/>
      <c r="F166" s="68">
        <v>53</v>
      </c>
      <c r="G166" s="58">
        <v>8</v>
      </c>
      <c r="H166" s="58">
        <v>0</v>
      </c>
      <c r="J166" s="69">
        <v>0</v>
      </c>
      <c r="K166" s="70">
        <v>0</v>
      </c>
      <c r="L166" s="70">
        <v>0</v>
      </c>
    </row>
    <row r="167" spans="1:12" x14ac:dyDescent="0.2">
      <c r="A167" s="1">
        <v>2084</v>
      </c>
      <c r="B167" s="71">
        <v>13</v>
      </c>
      <c r="C167" s="71">
        <v>0</v>
      </c>
      <c r="D167" s="71">
        <f t="shared" si="2"/>
        <v>0</v>
      </c>
      <c r="E167" s="93"/>
      <c r="F167" s="68">
        <v>13</v>
      </c>
      <c r="G167" s="58">
        <v>0</v>
      </c>
      <c r="H167" s="58">
        <v>0</v>
      </c>
      <c r="J167" s="69">
        <v>0</v>
      </c>
      <c r="K167" s="70">
        <v>0</v>
      </c>
      <c r="L167" s="70">
        <v>0</v>
      </c>
    </row>
    <row r="168" spans="1:12" x14ac:dyDescent="0.2">
      <c r="A168" s="1">
        <v>2098</v>
      </c>
      <c r="B168" s="71">
        <v>278</v>
      </c>
      <c r="C168" s="71">
        <v>82</v>
      </c>
      <c r="D168" s="71">
        <f t="shared" si="2"/>
        <v>73</v>
      </c>
      <c r="E168" s="93"/>
      <c r="F168" s="68">
        <v>278</v>
      </c>
      <c r="G168" s="58">
        <v>82</v>
      </c>
      <c r="H168" s="58">
        <v>73</v>
      </c>
      <c r="J168" s="69">
        <v>0</v>
      </c>
      <c r="K168" s="70">
        <v>0</v>
      </c>
      <c r="L168" s="70">
        <v>0</v>
      </c>
    </row>
    <row r="169" spans="1:12" x14ac:dyDescent="0.2">
      <c r="A169" s="1">
        <v>2099</v>
      </c>
      <c r="B169" s="71">
        <v>10</v>
      </c>
      <c r="C169" s="71">
        <v>10</v>
      </c>
      <c r="D169" s="71">
        <f t="shared" si="2"/>
        <v>0</v>
      </c>
      <c r="E169" s="93"/>
      <c r="F169" s="68">
        <v>10</v>
      </c>
      <c r="G169" s="58">
        <v>10</v>
      </c>
      <c r="H169" s="58">
        <v>0</v>
      </c>
      <c r="J169" s="69">
        <v>0</v>
      </c>
      <c r="K169" s="70">
        <v>0</v>
      </c>
      <c r="L169" s="70">
        <v>0</v>
      </c>
    </row>
    <row r="170" spans="1:12" x14ac:dyDescent="0.2">
      <c r="A170" s="1">
        <v>2103</v>
      </c>
      <c r="B170" s="71">
        <v>0</v>
      </c>
      <c r="C170" s="71">
        <v>0</v>
      </c>
      <c r="D170" s="71">
        <f t="shared" si="2"/>
        <v>0</v>
      </c>
      <c r="E170" s="93"/>
      <c r="F170" s="68">
        <v>0</v>
      </c>
      <c r="G170" s="58">
        <v>0</v>
      </c>
      <c r="H170" s="58">
        <v>0</v>
      </c>
      <c r="J170" s="69">
        <v>0</v>
      </c>
      <c r="K170" s="70">
        <v>0</v>
      </c>
      <c r="L170" s="70">
        <v>0</v>
      </c>
    </row>
    <row r="171" spans="1:12" x14ac:dyDescent="0.2">
      <c r="A171" s="1">
        <v>2104</v>
      </c>
      <c r="B171" s="71">
        <v>2</v>
      </c>
      <c r="C171" s="71">
        <v>-2</v>
      </c>
      <c r="D171" s="71">
        <f t="shared" si="2"/>
        <v>0</v>
      </c>
      <c r="E171" s="93"/>
      <c r="F171" s="68">
        <v>2</v>
      </c>
      <c r="G171" s="58">
        <v>-2</v>
      </c>
      <c r="H171" s="58">
        <v>0</v>
      </c>
      <c r="J171" s="69">
        <v>0</v>
      </c>
      <c r="K171" s="70">
        <v>0</v>
      </c>
      <c r="L171" s="70">
        <v>0</v>
      </c>
    </row>
    <row r="172" spans="1:12" x14ac:dyDescent="0.2">
      <c r="A172" s="1">
        <v>2128</v>
      </c>
      <c r="B172" s="71">
        <v>24</v>
      </c>
      <c r="C172" s="71">
        <v>0</v>
      </c>
      <c r="D172" s="71">
        <f t="shared" si="2"/>
        <v>0</v>
      </c>
      <c r="E172" s="93"/>
      <c r="F172" s="68">
        <v>24</v>
      </c>
      <c r="G172" s="58">
        <v>0</v>
      </c>
      <c r="H172" s="58">
        <v>0</v>
      </c>
      <c r="J172" s="69">
        <v>0</v>
      </c>
      <c r="K172" s="70">
        <v>0</v>
      </c>
      <c r="L172" s="70">
        <v>0</v>
      </c>
    </row>
    <row r="173" spans="1:12" x14ac:dyDescent="0.2">
      <c r="A173" s="1">
        <v>2136</v>
      </c>
      <c r="B173" s="71">
        <v>18</v>
      </c>
      <c r="C173" s="71">
        <v>5</v>
      </c>
      <c r="D173" s="71">
        <f t="shared" si="2"/>
        <v>0</v>
      </c>
      <c r="E173" s="93"/>
      <c r="F173" s="68">
        <v>18</v>
      </c>
      <c r="G173" s="58">
        <v>5</v>
      </c>
      <c r="H173" s="58">
        <v>0</v>
      </c>
      <c r="J173" s="69">
        <v>0</v>
      </c>
      <c r="K173" s="70">
        <v>0</v>
      </c>
      <c r="L173" s="70">
        <v>0</v>
      </c>
    </row>
    <row r="174" spans="1:12" x14ac:dyDescent="0.2">
      <c r="A174" s="1">
        <v>2140</v>
      </c>
      <c r="B174" s="71">
        <v>42</v>
      </c>
      <c r="C174" s="71">
        <v>107</v>
      </c>
      <c r="D174" s="71">
        <f t="shared" si="2"/>
        <v>24</v>
      </c>
      <c r="E174" s="93"/>
      <c r="F174" s="68">
        <v>42</v>
      </c>
      <c r="G174" s="58">
        <v>107</v>
      </c>
      <c r="H174" s="58">
        <v>24</v>
      </c>
      <c r="J174" s="69">
        <v>0</v>
      </c>
      <c r="K174" s="70">
        <v>0</v>
      </c>
      <c r="L174" s="70">
        <v>0</v>
      </c>
    </row>
    <row r="175" spans="1:12" x14ac:dyDescent="0.2">
      <c r="A175" s="1">
        <v>2143</v>
      </c>
      <c r="B175" s="71">
        <v>148</v>
      </c>
      <c r="C175" s="71">
        <v>33</v>
      </c>
      <c r="D175" s="71">
        <f t="shared" si="2"/>
        <v>6</v>
      </c>
      <c r="E175" s="93"/>
      <c r="F175" s="68">
        <v>148</v>
      </c>
      <c r="G175" s="58">
        <v>33</v>
      </c>
      <c r="H175" s="58">
        <v>6</v>
      </c>
      <c r="J175" s="69">
        <v>0</v>
      </c>
      <c r="K175" s="70">
        <v>0</v>
      </c>
      <c r="L175" s="70">
        <v>0</v>
      </c>
    </row>
    <row r="176" spans="1:12" x14ac:dyDescent="0.2">
      <c r="A176" s="1">
        <v>2144</v>
      </c>
      <c r="B176" s="71">
        <v>136</v>
      </c>
      <c r="C176" s="71">
        <v>99</v>
      </c>
      <c r="D176" s="71">
        <f t="shared" si="2"/>
        <v>8</v>
      </c>
      <c r="E176" s="93"/>
      <c r="F176" s="68">
        <v>136</v>
      </c>
      <c r="G176" s="58">
        <v>99</v>
      </c>
      <c r="H176" s="58">
        <v>8</v>
      </c>
      <c r="J176" s="69">
        <v>0</v>
      </c>
      <c r="K176" s="70">
        <v>0</v>
      </c>
      <c r="L176" s="70">
        <v>0</v>
      </c>
    </row>
    <row r="177" spans="1:12" x14ac:dyDescent="0.2">
      <c r="A177" s="1">
        <v>2154</v>
      </c>
      <c r="B177" s="71">
        <v>11</v>
      </c>
      <c r="C177" s="71">
        <v>143</v>
      </c>
      <c r="D177" s="71">
        <f t="shared" si="2"/>
        <v>3</v>
      </c>
      <c r="E177" s="93"/>
      <c r="F177" s="68">
        <v>11</v>
      </c>
      <c r="G177" s="58">
        <v>143</v>
      </c>
      <c r="H177" s="58">
        <v>3</v>
      </c>
      <c r="J177" s="69">
        <v>0</v>
      </c>
      <c r="K177" s="70">
        <v>0</v>
      </c>
      <c r="L177" s="70">
        <v>0</v>
      </c>
    </row>
    <row r="178" spans="1:12" x14ac:dyDescent="0.2">
      <c r="A178" s="1">
        <v>2158</v>
      </c>
      <c r="B178" s="71">
        <v>0</v>
      </c>
      <c r="C178" s="71">
        <v>531</v>
      </c>
      <c r="D178" s="71">
        <f t="shared" si="2"/>
        <v>0</v>
      </c>
      <c r="E178" s="93"/>
      <c r="F178" s="68">
        <v>0</v>
      </c>
      <c r="G178" s="58">
        <v>531</v>
      </c>
      <c r="H178" s="58">
        <v>0</v>
      </c>
      <c r="J178" s="69">
        <v>0</v>
      </c>
      <c r="K178" s="70">
        <v>0</v>
      </c>
      <c r="L178" s="70">
        <v>0</v>
      </c>
    </row>
    <row r="179" spans="1:12" x14ac:dyDescent="0.2">
      <c r="A179" s="1">
        <v>2159</v>
      </c>
      <c r="B179" s="71">
        <v>60</v>
      </c>
      <c r="C179" s="71">
        <v>612</v>
      </c>
      <c r="D179" s="71">
        <f t="shared" si="2"/>
        <v>0</v>
      </c>
      <c r="E179" s="93"/>
      <c r="F179" s="68">
        <v>60</v>
      </c>
      <c r="G179" s="58">
        <v>612</v>
      </c>
      <c r="H179" s="58">
        <v>0</v>
      </c>
      <c r="J179" s="69">
        <v>0</v>
      </c>
      <c r="K179" s="70">
        <v>0</v>
      </c>
      <c r="L179" s="70">
        <v>0</v>
      </c>
    </row>
    <row r="180" spans="1:12" x14ac:dyDescent="0.2">
      <c r="A180" s="1">
        <v>2160</v>
      </c>
      <c r="B180" s="71">
        <v>24</v>
      </c>
      <c r="C180" s="71">
        <v>60</v>
      </c>
      <c r="D180" s="71">
        <f t="shared" si="2"/>
        <v>0</v>
      </c>
      <c r="E180" s="93"/>
      <c r="F180" s="68">
        <v>24</v>
      </c>
      <c r="G180" s="58">
        <v>60</v>
      </c>
      <c r="H180" s="58">
        <v>0</v>
      </c>
      <c r="J180" s="69">
        <v>0</v>
      </c>
      <c r="K180" s="70">
        <v>0</v>
      </c>
      <c r="L180" s="70">
        <v>0</v>
      </c>
    </row>
    <row r="181" spans="1:12" x14ac:dyDescent="0.2">
      <c r="A181" s="1">
        <v>2161</v>
      </c>
      <c r="B181" s="71">
        <v>34</v>
      </c>
      <c r="C181" s="71">
        <v>79</v>
      </c>
      <c r="D181" s="71">
        <f t="shared" si="2"/>
        <v>0</v>
      </c>
      <c r="E181" s="93"/>
      <c r="F181" s="68">
        <v>34</v>
      </c>
      <c r="G181" s="58">
        <v>79</v>
      </c>
      <c r="H181" s="58">
        <v>0</v>
      </c>
      <c r="J181" s="69">
        <v>0</v>
      </c>
      <c r="K181" s="70">
        <v>0</v>
      </c>
      <c r="L181" s="70">
        <v>0</v>
      </c>
    </row>
    <row r="182" spans="1:12" x14ac:dyDescent="0.2">
      <c r="A182" s="1">
        <v>2168</v>
      </c>
      <c r="B182" s="71">
        <v>12</v>
      </c>
      <c r="C182" s="71">
        <v>11</v>
      </c>
      <c r="D182" s="71">
        <f t="shared" si="2"/>
        <v>0</v>
      </c>
      <c r="E182" s="93"/>
      <c r="F182" s="68">
        <v>12</v>
      </c>
      <c r="G182" s="58">
        <v>11</v>
      </c>
      <c r="H182" s="58">
        <v>0</v>
      </c>
      <c r="J182" s="69">
        <v>0</v>
      </c>
      <c r="K182" s="70">
        <v>0</v>
      </c>
      <c r="L182" s="70">
        <v>0</v>
      </c>
    </row>
    <row r="183" spans="1:12" x14ac:dyDescent="0.2">
      <c r="A183" s="1">
        <v>2173</v>
      </c>
      <c r="B183" s="71">
        <v>0</v>
      </c>
      <c r="C183" s="71">
        <v>0</v>
      </c>
      <c r="D183" s="71">
        <f t="shared" si="2"/>
        <v>0</v>
      </c>
      <c r="E183" s="93"/>
      <c r="F183" s="68">
        <v>0</v>
      </c>
      <c r="G183" s="58">
        <v>0</v>
      </c>
      <c r="H183" s="58">
        <v>0</v>
      </c>
      <c r="J183" s="69">
        <v>0</v>
      </c>
      <c r="K183" s="70">
        <v>0</v>
      </c>
      <c r="L183" s="70">
        <v>0</v>
      </c>
    </row>
    <row r="184" spans="1:12" x14ac:dyDescent="0.2">
      <c r="A184" s="1">
        <v>2178</v>
      </c>
      <c r="B184" s="71">
        <v>17</v>
      </c>
      <c r="C184" s="71">
        <v>0</v>
      </c>
      <c r="D184" s="71">
        <f t="shared" si="2"/>
        <v>0</v>
      </c>
      <c r="E184" s="93"/>
      <c r="F184" s="68">
        <v>17</v>
      </c>
      <c r="G184" s="58">
        <v>0</v>
      </c>
      <c r="H184" s="58">
        <v>0</v>
      </c>
      <c r="J184" s="69">
        <v>0</v>
      </c>
      <c r="K184" s="70">
        <v>0</v>
      </c>
      <c r="L184" s="70">
        <v>0</v>
      </c>
    </row>
    <row r="185" spans="1:12" x14ac:dyDescent="0.2">
      <c r="A185" s="1">
        <v>2193</v>
      </c>
      <c r="B185" s="71">
        <v>0</v>
      </c>
      <c r="C185" s="71">
        <v>0</v>
      </c>
      <c r="D185" s="71">
        <f t="shared" si="2"/>
        <v>0</v>
      </c>
      <c r="E185" s="93"/>
      <c r="F185" s="68">
        <v>0</v>
      </c>
      <c r="G185" s="58">
        <v>0</v>
      </c>
      <c r="H185" s="58">
        <v>0</v>
      </c>
      <c r="J185" s="69">
        <v>0</v>
      </c>
      <c r="K185" s="70">
        <v>0</v>
      </c>
      <c r="L185" s="70">
        <v>0</v>
      </c>
    </row>
    <row r="186" spans="1:12" x14ac:dyDescent="0.2">
      <c r="A186" s="1">
        <v>2194</v>
      </c>
      <c r="B186" s="71">
        <v>167</v>
      </c>
      <c r="C186" s="71">
        <v>120</v>
      </c>
      <c r="D186" s="71">
        <f t="shared" si="2"/>
        <v>41</v>
      </c>
      <c r="E186" s="93"/>
      <c r="F186" s="68">
        <v>167</v>
      </c>
      <c r="G186" s="58">
        <v>120</v>
      </c>
      <c r="H186" s="58">
        <v>41</v>
      </c>
      <c r="J186" s="69">
        <v>0</v>
      </c>
      <c r="K186" s="70">
        <v>0</v>
      </c>
      <c r="L186" s="70">
        <v>0</v>
      </c>
    </row>
    <row r="187" spans="1:12" x14ac:dyDescent="0.2">
      <c r="A187" s="1">
        <v>2195</v>
      </c>
      <c r="B187" s="71">
        <v>56</v>
      </c>
      <c r="C187" s="71">
        <v>67</v>
      </c>
      <c r="D187" s="71">
        <f t="shared" si="2"/>
        <v>8</v>
      </c>
      <c r="E187" s="93"/>
      <c r="F187" s="68">
        <v>56</v>
      </c>
      <c r="G187" s="58">
        <v>67</v>
      </c>
      <c r="H187" s="58">
        <v>8</v>
      </c>
      <c r="J187" s="69">
        <v>0</v>
      </c>
      <c r="K187" s="70">
        <v>0</v>
      </c>
      <c r="L187" s="70">
        <v>0</v>
      </c>
    </row>
    <row r="188" spans="1:12" x14ac:dyDescent="0.2">
      <c r="A188" s="1">
        <v>2196</v>
      </c>
      <c r="B188" s="71">
        <v>228</v>
      </c>
      <c r="C188" s="71">
        <v>273</v>
      </c>
      <c r="D188" s="71">
        <f t="shared" si="2"/>
        <v>93</v>
      </c>
      <c r="E188" s="93"/>
      <c r="F188" s="68">
        <v>228</v>
      </c>
      <c r="G188" s="58">
        <v>273</v>
      </c>
      <c r="H188" s="58">
        <v>93</v>
      </c>
      <c r="J188" s="69">
        <v>0</v>
      </c>
      <c r="K188" s="70">
        <v>0</v>
      </c>
      <c r="L188" s="70">
        <v>0</v>
      </c>
    </row>
    <row r="189" spans="1:12" x14ac:dyDescent="0.2">
      <c r="A189" s="1">
        <v>2197</v>
      </c>
      <c r="B189" s="71">
        <v>68</v>
      </c>
      <c r="C189" s="71">
        <v>57</v>
      </c>
      <c r="D189" s="71">
        <f t="shared" si="2"/>
        <v>40</v>
      </c>
      <c r="E189" s="93"/>
      <c r="F189" s="68">
        <v>68</v>
      </c>
      <c r="G189" s="58">
        <v>57</v>
      </c>
      <c r="H189" s="58">
        <v>40</v>
      </c>
      <c r="J189" s="69">
        <v>0</v>
      </c>
      <c r="K189" s="70">
        <v>0</v>
      </c>
      <c r="L189" s="70">
        <v>0</v>
      </c>
    </row>
    <row r="190" spans="1:12" x14ac:dyDescent="0.2">
      <c r="A190" s="1">
        <v>2198</v>
      </c>
      <c r="B190" s="71">
        <v>21</v>
      </c>
      <c r="C190" s="71">
        <v>4</v>
      </c>
      <c r="D190" s="71">
        <f t="shared" si="2"/>
        <v>0</v>
      </c>
      <c r="E190" s="93"/>
      <c r="F190" s="68">
        <v>21</v>
      </c>
      <c r="G190" s="58">
        <v>4</v>
      </c>
      <c r="H190" s="58">
        <v>0</v>
      </c>
      <c r="J190" s="69">
        <v>0</v>
      </c>
      <c r="K190" s="70">
        <v>0</v>
      </c>
      <c r="L190" s="70">
        <v>0</v>
      </c>
    </row>
    <row r="191" spans="1:12" x14ac:dyDescent="0.2">
      <c r="A191" s="1">
        <v>2199</v>
      </c>
      <c r="B191" s="71">
        <v>299</v>
      </c>
      <c r="C191" s="71">
        <v>224</v>
      </c>
      <c r="D191" s="71">
        <f t="shared" si="2"/>
        <v>117</v>
      </c>
      <c r="E191" s="93"/>
      <c r="F191" s="68">
        <v>299</v>
      </c>
      <c r="G191" s="58">
        <v>224</v>
      </c>
      <c r="H191" s="58">
        <v>117</v>
      </c>
      <c r="J191" s="69">
        <v>0</v>
      </c>
      <c r="K191" s="70">
        <v>0</v>
      </c>
      <c r="L191" s="70">
        <v>0</v>
      </c>
    </row>
    <row r="192" spans="1:12" x14ac:dyDescent="0.2">
      <c r="A192" s="1">
        <v>2224</v>
      </c>
      <c r="B192" s="71">
        <v>19</v>
      </c>
      <c r="C192" s="71">
        <v>13</v>
      </c>
      <c r="D192" s="71">
        <f t="shared" si="2"/>
        <v>7</v>
      </c>
      <c r="E192" s="93"/>
      <c r="F192" s="68">
        <v>19</v>
      </c>
      <c r="G192" s="58">
        <v>13</v>
      </c>
      <c r="H192" s="58">
        <v>7</v>
      </c>
      <c r="J192" s="69">
        <v>0</v>
      </c>
      <c r="K192" s="70">
        <v>0</v>
      </c>
      <c r="L192" s="70">
        <v>0</v>
      </c>
    </row>
    <row r="193" spans="1:12" x14ac:dyDescent="0.2">
      <c r="A193" s="1">
        <v>2243</v>
      </c>
      <c r="B193" s="71">
        <v>204</v>
      </c>
      <c r="C193" s="71">
        <v>148</v>
      </c>
      <c r="D193" s="71">
        <f t="shared" si="2"/>
        <v>78</v>
      </c>
      <c r="E193" s="93"/>
      <c r="F193" s="68">
        <v>204</v>
      </c>
      <c r="G193" s="58">
        <v>148</v>
      </c>
      <c r="H193" s="58">
        <v>78</v>
      </c>
      <c r="J193" s="69">
        <v>0</v>
      </c>
      <c r="K193" s="70">
        <v>0</v>
      </c>
      <c r="L193" s="70">
        <v>0</v>
      </c>
    </row>
    <row r="194" spans="1:12" x14ac:dyDescent="0.2">
      <c r="A194" s="1">
        <v>2252</v>
      </c>
      <c r="B194" s="71">
        <v>26</v>
      </c>
      <c r="C194" s="71">
        <v>51</v>
      </c>
      <c r="D194" s="71">
        <f t="shared" si="2"/>
        <v>10</v>
      </c>
      <c r="E194" s="93"/>
      <c r="F194" s="68">
        <v>26</v>
      </c>
      <c r="G194" s="58">
        <v>51</v>
      </c>
      <c r="H194" s="58">
        <v>10</v>
      </c>
      <c r="J194" s="69">
        <v>0</v>
      </c>
      <c r="K194" s="70">
        <v>0</v>
      </c>
      <c r="L194" s="70">
        <v>0</v>
      </c>
    </row>
    <row r="195" spans="1:12" x14ac:dyDescent="0.2">
      <c r="A195" s="1">
        <v>2254</v>
      </c>
      <c r="B195" s="71">
        <v>2</v>
      </c>
      <c r="C195" s="71">
        <v>2</v>
      </c>
      <c r="D195" s="71">
        <f t="shared" si="2"/>
        <v>1</v>
      </c>
      <c r="E195" s="93"/>
      <c r="F195" s="68">
        <v>2</v>
      </c>
      <c r="G195" s="58">
        <v>2</v>
      </c>
      <c r="H195" s="58">
        <v>1</v>
      </c>
      <c r="J195" s="69">
        <v>0</v>
      </c>
      <c r="K195" s="70">
        <v>0</v>
      </c>
      <c r="L195" s="70">
        <v>0</v>
      </c>
    </row>
    <row r="196" spans="1:12" x14ac:dyDescent="0.2">
      <c r="A196" s="1">
        <v>2259</v>
      </c>
      <c r="B196" s="71">
        <v>4</v>
      </c>
      <c r="C196" s="71">
        <v>3</v>
      </c>
      <c r="D196" s="71">
        <f t="shared" ref="D196:D259" si="3">H196+L196</f>
        <v>0</v>
      </c>
      <c r="E196" s="93"/>
      <c r="F196" s="68">
        <v>4</v>
      </c>
      <c r="G196" s="58">
        <v>3</v>
      </c>
      <c r="H196" s="58">
        <v>0</v>
      </c>
      <c r="J196" s="69">
        <v>0</v>
      </c>
      <c r="K196" s="70">
        <v>0</v>
      </c>
      <c r="L196" s="70">
        <v>0</v>
      </c>
    </row>
    <row r="197" spans="1:12" x14ac:dyDescent="0.2">
      <c r="A197" s="1">
        <v>2286</v>
      </c>
      <c r="B197" s="71">
        <v>20</v>
      </c>
      <c r="C197" s="71">
        <v>18</v>
      </c>
      <c r="D197" s="71">
        <f t="shared" si="3"/>
        <v>16</v>
      </c>
      <c r="E197" s="93"/>
      <c r="F197" s="68">
        <v>20</v>
      </c>
      <c r="G197" s="58">
        <v>18</v>
      </c>
      <c r="H197" s="58">
        <v>16</v>
      </c>
      <c r="J197" s="69">
        <v>0</v>
      </c>
      <c r="K197" s="70">
        <v>0</v>
      </c>
      <c r="L197" s="70">
        <v>0</v>
      </c>
    </row>
    <row r="198" spans="1:12" x14ac:dyDescent="0.2">
      <c r="A198" s="1">
        <v>2287</v>
      </c>
      <c r="B198" s="71">
        <v>25</v>
      </c>
      <c r="C198" s="71">
        <v>4</v>
      </c>
      <c r="D198" s="71">
        <f t="shared" si="3"/>
        <v>7</v>
      </c>
      <c r="E198" s="93"/>
      <c r="F198" s="68">
        <v>25</v>
      </c>
      <c r="G198" s="58">
        <v>4</v>
      </c>
      <c r="H198" s="58">
        <v>7</v>
      </c>
      <c r="J198" s="69">
        <v>0</v>
      </c>
      <c r="K198" s="70">
        <v>0</v>
      </c>
      <c r="L198" s="70">
        <v>0</v>
      </c>
    </row>
    <row r="199" spans="1:12" x14ac:dyDescent="0.2">
      <c r="A199" s="1">
        <v>2288</v>
      </c>
      <c r="B199" s="71">
        <v>17</v>
      </c>
      <c r="C199" s="71">
        <v>3</v>
      </c>
      <c r="D199" s="71">
        <f t="shared" si="3"/>
        <v>5</v>
      </c>
      <c r="E199" s="93"/>
      <c r="F199" s="68">
        <v>17</v>
      </c>
      <c r="G199" s="58">
        <v>3</v>
      </c>
      <c r="H199" s="58">
        <v>5</v>
      </c>
      <c r="J199" s="69">
        <v>0</v>
      </c>
      <c r="K199" s="70">
        <v>0</v>
      </c>
      <c r="L199" s="70">
        <v>0</v>
      </c>
    </row>
    <row r="200" spans="1:12" x14ac:dyDescent="0.2">
      <c r="A200" s="1">
        <v>2311</v>
      </c>
      <c r="B200" s="71">
        <v>0</v>
      </c>
      <c r="C200" s="71">
        <v>0</v>
      </c>
      <c r="D200" s="71">
        <f t="shared" si="3"/>
        <v>0</v>
      </c>
      <c r="E200" s="93"/>
      <c r="F200" s="68">
        <v>0</v>
      </c>
      <c r="G200" s="58">
        <v>0</v>
      </c>
      <c r="H200" s="58">
        <v>0</v>
      </c>
      <c r="J200" s="69">
        <v>0</v>
      </c>
      <c r="K200" s="70">
        <v>0</v>
      </c>
      <c r="L200" s="70">
        <v>0</v>
      </c>
    </row>
    <row r="201" spans="1:12" x14ac:dyDescent="0.2">
      <c r="A201" s="1">
        <v>2338</v>
      </c>
      <c r="B201" s="71">
        <v>2</v>
      </c>
      <c r="C201" s="71">
        <v>0</v>
      </c>
      <c r="D201" s="71">
        <f t="shared" si="3"/>
        <v>0</v>
      </c>
      <c r="E201" s="93"/>
      <c r="F201" s="68">
        <v>2</v>
      </c>
      <c r="G201" s="58">
        <v>0</v>
      </c>
      <c r="H201" s="58">
        <v>0</v>
      </c>
      <c r="J201" s="69">
        <v>0</v>
      </c>
      <c r="K201" s="70">
        <v>0</v>
      </c>
      <c r="L201" s="70">
        <v>0</v>
      </c>
    </row>
    <row r="202" spans="1:12" x14ac:dyDescent="0.2">
      <c r="A202" s="1">
        <v>2339</v>
      </c>
      <c r="B202" s="71">
        <v>16</v>
      </c>
      <c r="C202" s="71">
        <v>0</v>
      </c>
      <c r="D202" s="71">
        <f t="shared" si="3"/>
        <v>0</v>
      </c>
      <c r="E202" s="93"/>
      <c r="F202" s="68">
        <v>16</v>
      </c>
      <c r="G202" s="58">
        <v>0</v>
      </c>
      <c r="H202" s="58">
        <v>0</v>
      </c>
      <c r="J202" s="69">
        <v>0</v>
      </c>
      <c r="K202" s="70">
        <v>0</v>
      </c>
      <c r="L202" s="70">
        <v>0</v>
      </c>
    </row>
    <row r="203" spans="1:12" x14ac:dyDescent="0.2">
      <c r="A203" s="1">
        <v>2418</v>
      </c>
      <c r="B203" s="71">
        <v>518</v>
      </c>
      <c r="C203" s="71">
        <v>280</v>
      </c>
      <c r="D203" s="71">
        <f t="shared" si="3"/>
        <v>0</v>
      </c>
      <c r="E203" s="93"/>
      <c r="F203" s="68">
        <v>518</v>
      </c>
      <c r="G203" s="58">
        <v>280</v>
      </c>
      <c r="H203" s="58">
        <v>0</v>
      </c>
      <c r="J203" s="69">
        <v>0</v>
      </c>
      <c r="K203" s="70">
        <v>0</v>
      </c>
      <c r="L203" s="70">
        <v>0</v>
      </c>
    </row>
    <row r="204" spans="1:12" x14ac:dyDescent="0.2">
      <c r="A204" s="1">
        <v>2433</v>
      </c>
      <c r="B204" s="71">
        <v>16</v>
      </c>
      <c r="C204" s="71">
        <v>5</v>
      </c>
      <c r="D204" s="71">
        <f t="shared" si="3"/>
        <v>0</v>
      </c>
      <c r="E204" s="93"/>
      <c r="F204" s="68">
        <v>16</v>
      </c>
      <c r="G204" s="58">
        <v>5</v>
      </c>
      <c r="H204" s="58">
        <v>0</v>
      </c>
      <c r="J204" s="69">
        <v>0</v>
      </c>
      <c r="K204" s="70">
        <v>0</v>
      </c>
      <c r="L204" s="70">
        <v>0</v>
      </c>
    </row>
    <row r="205" spans="1:12" x14ac:dyDescent="0.2">
      <c r="A205" s="1">
        <v>2468</v>
      </c>
      <c r="B205" s="71">
        <v>2</v>
      </c>
      <c r="C205" s="71">
        <v>5</v>
      </c>
      <c r="D205" s="71">
        <f t="shared" si="3"/>
        <v>3</v>
      </c>
      <c r="E205" s="93"/>
      <c r="F205" s="68">
        <v>2</v>
      </c>
      <c r="G205" s="58">
        <v>5</v>
      </c>
      <c r="H205" s="58">
        <v>3</v>
      </c>
      <c r="J205" s="69">
        <v>0</v>
      </c>
      <c r="K205" s="70">
        <v>0</v>
      </c>
      <c r="L205" s="70">
        <v>0</v>
      </c>
    </row>
    <row r="206" spans="1:12" x14ac:dyDescent="0.2">
      <c r="A206" s="1">
        <v>2493</v>
      </c>
      <c r="B206" s="71">
        <v>0</v>
      </c>
      <c r="C206" s="71">
        <v>4</v>
      </c>
      <c r="D206" s="71">
        <f t="shared" si="3"/>
        <v>0</v>
      </c>
      <c r="E206" s="93"/>
      <c r="F206" s="68">
        <v>0</v>
      </c>
      <c r="G206" s="58">
        <v>4</v>
      </c>
      <c r="H206" s="58">
        <v>0</v>
      </c>
      <c r="J206" s="69">
        <v>0</v>
      </c>
      <c r="K206" s="70">
        <v>0</v>
      </c>
      <c r="L206" s="70">
        <v>0</v>
      </c>
    </row>
    <row r="207" spans="1:12" x14ac:dyDescent="0.2">
      <c r="A207" s="1">
        <v>2494</v>
      </c>
      <c r="B207" s="71">
        <v>86</v>
      </c>
      <c r="C207" s="71">
        <v>50</v>
      </c>
      <c r="D207" s="71">
        <f t="shared" si="3"/>
        <v>33</v>
      </c>
      <c r="E207" s="93"/>
      <c r="F207" s="68">
        <v>86</v>
      </c>
      <c r="G207" s="58">
        <v>48</v>
      </c>
      <c r="H207" s="58">
        <v>33</v>
      </c>
      <c r="J207" s="69">
        <v>0</v>
      </c>
      <c r="K207" s="70">
        <v>2</v>
      </c>
      <c r="L207" s="70">
        <v>0</v>
      </c>
    </row>
    <row r="208" spans="1:12" x14ac:dyDescent="0.2">
      <c r="A208" s="1">
        <v>2623</v>
      </c>
      <c r="B208" s="71">
        <v>9</v>
      </c>
      <c r="C208" s="71">
        <v>9</v>
      </c>
      <c r="D208" s="71">
        <f t="shared" si="3"/>
        <v>8</v>
      </c>
      <c r="E208" s="93"/>
      <c r="F208" s="68">
        <v>1</v>
      </c>
      <c r="G208" s="58">
        <v>0</v>
      </c>
      <c r="H208" s="58">
        <v>0</v>
      </c>
      <c r="J208" s="69">
        <v>8</v>
      </c>
      <c r="K208" s="70">
        <v>9</v>
      </c>
      <c r="L208" s="70">
        <v>8</v>
      </c>
    </row>
    <row r="209" spans="1:12" x14ac:dyDescent="0.2">
      <c r="A209" s="1">
        <v>2633</v>
      </c>
      <c r="B209" s="71">
        <v>27</v>
      </c>
      <c r="C209" s="71">
        <v>7</v>
      </c>
      <c r="D209" s="71">
        <f t="shared" si="3"/>
        <v>10</v>
      </c>
      <c r="E209" s="93"/>
      <c r="F209" s="68">
        <v>27</v>
      </c>
      <c r="G209" s="58">
        <v>7</v>
      </c>
      <c r="H209" s="58">
        <v>10</v>
      </c>
      <c r="J209" s="69">
        <v>0</v>
      </c>
      <c r="K209" s="70">
        <v>0</v>
      </c>
      <c r="L209" s="70">
        <v>0</v>
      </c>
    </row>
    <row r="210" spans="1:12" x14ac:dyDescent="0.2">
      <c r="A210" s="1">
        <v>2647</v>
      </c>
      <c r="B210" s="71">
        <v>0</v>
      </c>
      <c r="C210" s="71">
        <v>75</v>
      </c>
      <c r="D210" s="71">
        <f t="shared" si="3"/>
        <v>10</v>
      </c>
      <c r="E210" s="93"/>
      <c r="F210" s="68">
        <v>0</v>
      </c>
      <c r="G210" s="58">
        <v>75</v>
      </c>
      <c r="H210" s="58">
        <v>10</v>
      </c>
      <c r="J210" s="69">
        <v>0</v>
      </c>
      <c r="K210" s="70">
        <v>0</v>
      </c>
      <c r="L210" s="70">
        <v>0</v>
      </c>
    </row>
    <row r="211" spans="1:12" x14ac:dyDescent="0.2">
      <c r="A211" s="1">
        <v>2648</v>
      </c>
      <c r="B211" s="71">
        <v>107</v>
      </c>
      <c r="C211" s="71">
        <v>29</v>
      </c>
      <c r="D211" s="71">
        <f t="shared" si="3"/>
        <v>0</v>
      </c>
      <c r="E211" s="93"/>
      <c r="F211" s="68">
        <v>107</v>
      </c>
      <c r="G211" s="58">
        <v>29</v>
      </c>
      <c r="H211" s="58">
        <v>0</v>
      </c>
      <c r="J211" s="69">
        <v>0</v>
      </c>
      <c r="K211" s="70">
        <v>0</v>
      </c>
      <c r="L211" s="70">
        <v>0</v>
      </c>
    </row>
    <row r="212" spans="1:12" x14ac:dyDescent="0.2">
      <c r="A212" s="1">
        <v>2652</v>
      </c>
      <c r="B212" s="71">
        <v>24</v>
      </c>
      <c r="C212" s="71">
        <v>12</v>
      </c>
      <c r="D212" s="71">
        <f t="shared" si="3"/>
        <v>0</v>
      </c>
      <c r="E212" s="93"/>
      <c r="F212" s="68">
        <v>24</v>
      </c>
      <c r="G212" s="58">
        <v>12</v>
      </c>
      <c r="H212" s="58">
        <v>0</v>
      </c>
      <c r="J212" s="69">
        <v>0</v>
      </c>
      <c r="K212" s="70">
        <v>0</v>
      </c>
      <c r="L212" s="70">
        <v>0</v>
      </c>
    </row>
    <row r="213" spans="1:12" x14ac:dyDescent="0.2">
      <c r="A213" s="1">
        <v>2653</v>
      </c>
      <c r="B213" s="71">
        <v>0</v>
      </c>
      <c r="C213" s="71">
        <v>0</v>
      </c>
      <c r="D213" s="71">
        <f t="shared" si="3"/>
        <v>0</v>
      </c>
      <c r="E213" s="93"/>
      <c r="F213" s="68">
        <v>0</v>
      </c>
      <c r="G213" s="58">
        <v>0</v>
      </c>
      <c r="H213" s="58">
        <v>0</v>
      </c>
      <c r="J213" s="69">
        <v>0</v>
      </c>
      <c r="K213" s="70">
        <v>0</v>
      </c>
      <c r="L213" s="70">
        <v>0</v>
      </c>
    </row>
    <row r="214" spans="1:12" x14ac:dyDescent="0.2">
      <c r="A214" s="1">
        <v>2659</v>
      </c>
      <c r="B214" s="71">
        <v>2</v>
      </c>
      <c r="C214" s="71">
        <v>2</v>
      </c>
      <c r="D214" s="71">
        <f t="shared" si="3"/>
        <v>3</v>
      </c>
      <c r="E214" s="93"/>
      <c r="F214" s="68">
        <v>2</v>
      </c>
      <c r="G214" s="58">
        <v>2</v>
      </c>
      <c r="H214" s="58">
        <v>3</v>
      </c>
      <c r="J214" s="69">
        <v>0</v>
      </c>
      <c r="K214" s="70">
        <v>0</v>
      </c>
      <c r="L214" s="70">
        <v>0</v>
      </c>
    </row>
    <row r="215" spans="1:12" x14ac:dyDescent="0.2">
      <c r="A215" s="1">
        <v>2661</v>
      </c>
      <c r="B215" s="71">
        <v>0</v>
      </c>
      <c r="C215" s="71">
        <v>0</v>
      </c>
      <c r="D215" s="71">
        <f t="shared" si="3"/>
        <v>0</v>
      </c>
      <c r="E215" s="93"/>
      <c r="F215" s="68">
        <v>0</v>
      </c>
      <c r="G215" s="58">
        <v>0</v>
      </c>
      <c r="H215" s="58">
        <v>0</v>
      </c>
      <c r="J215" s="69">
        <v>0</v>
      </c>
      <c r="K215" s="70">
        <v>0</v>
      </c>
      <c r="L215" s="70">
        <v>0</v>
      </c>
    </row>
    <row r="216" spans="1:12" x14ac:dyDescent="0.2">
      <c r="A216" s="1">
        <v>2663</v>
      </c>
      <c r="B216" s="71">
        <v>117</v>
      </c>
      <c r="C216" s="71">
        <v>71</v>
      </c>
      <c r="D216" s="71">
        <f t="shared" si="3"/>
        <v>4</v>
      </c>
      <c r="E216" s="93"/>
      <c r="F216" s="68">
        <v>101</v>
      </c>
      <c r="G216" s="58">
        <v>60</v>
      </c>
      <c r="H216" s="58">
        <v>0</v>
      </c>
      <c r="J216" s="69">
        <v>16</v>
      </c>
      <c r="K216" s="70">
        <v>11</v>
      </c>
      <c r="L216" s="70">
        <v>4</v>
      </c>
    </row>
    <row r="217" spans="1:12" x14ac:dyDescent="0.2">
      <c r="A217" s="1">
        <v>2664</v>
      </c>
      <c r="B217" s="71">
        <v>0</v>
      </c>
      <c r="C217" s="71">
        <v>0</v>
      </c>
      <c r="D217" s="71">
        <f t="shared" si="3"/>
        <v>0</v>
      </c>
      <c r="E217" s="93"/>
      <c r="F217" s="68">
        <v>0</v>
      </c>
      <c r="G217" s="58">
        <v>0</v>
      </c>
      <c r="H217" s="58">
        <v>0</v>
      </c>
      <c r="J217" s="69">
        <v>0</v>
      </c>
      <c r="K217" s="70">
        <v>0</v>
      </c>
      <c r="L217" s="70">
        <v>0</v>
      </c>
    </row>
    <row r="218" spans="1:12" x14ac:dyDescent="0.2">
      <c r="A218" s="1">
        <v>2668</v>
      </c>
      <c r="B218" s="71">
        <v>59</v>
      </c>
      <c r="C218" s="71">
        <v>42</v>
      </c>
      <c r="D218" s="71">
        <f t="shared" si="3"/>
        <v>41</v>
      </c>
      <c r="E218" s="93"/>
      <c r="F218" s="68">
        <v>45</v>
      </c>
      <c r="G218" s="58">
        <v>40</v>
      </c>
      <c r="H218" s="58">
        <v>33</v>
      </c>
      <c r="J218" s="69">
        <v>14</v>
      </c>
      <c r="K218" s="70">
        <v>2</v>
      </c>
      <c r="L218" s="70">
        <v>8</v>
      </c>
    </row>
    <row r="219" spans="1:12" x14ac:dyDescent="0.2">
      <c r="A219" s="1">
        <v>2849</v>
      </c>
      <c r="B219" s="71">
        <v>2</v>
      </c>
      <c r="C219" s="71">
        <v>3</v>
      </c>
      <c r="D219" s="71">
        <f t="shared" si="3"/>
        <v>0</v>
      </c>
      <c r="E219" s="93"/>
      <c r="F219" s="68">
        <v>2</v>
      </c>
      <c r="G219" s="58">
        <v>3</v>
      </c>
      <c r="H219" s="58">
        <v>0</v>
      </c>
      <c r="J219" s="69">
        <v>0</v>
      </c>
      <c r="K219" s="70">
        <v>0</v>
      </c>
      <c r="L219" s="70">
        <v>0</v>
      </c>
    </row>
    <row r="220" spans="1:12" x14ac:dyDescent="0.2">
      <c r="A220" s="1">
        <v>2877</v>
      </c>
      <c r="B220" s="71">
        <v>5</v>
      </c>
      <c r="C220" s="71">
        <v>0</v>
      </c>
      <c r="D220" s="71">
        <f t="shared" si="3"/>
        <v>0</v>
      </c>
      <c r="E220" s="93"/>
      <c r="F220" s="68">
        <v>5</v>
      </c>
      <c r="G220" s="58">
        <v>0</v>
      </c>
      <c r="H220" s="58">
        <v>0</v>
      </c>
      <c r="J220" s="69">
        <v>0</v>
      </c>
      <c r="K220" s="70">
        <v>0</v>
      </c>
      <c r="L220" s="70">
        <v>0</v>
      </c>
    </row>
    <row r="221" spans="1:12" x14ac:dyDescent="0.2">
      <c r="A221" s="1">
        <v>2895</v>
      </c>
      <c r="B221" s="71">
        <v>13</v>
      </c>
      <c r="C221" s="71">
        <v>46</v>
      </c>
      <c r="D221" s="71">
        <f t="shared" si="3"/>
        <v>6</v>
      </c>
      <c r="E221" s="93"/>
      <c r="F221" s="68">
        <v>4</v>
      </c>
      <c r="G221" s="58">
        <v>26</v>
      </c>
      <c r="H221" s="58">
        <v>6</v>
      </c>
      <c r="J221" s="69">
        <v>9</v>
      </c>
      <c r="K221" s="70">
        <v>20</v>
      </c>
      <c r="L221" s="70">
        <v>0</v>
      </c>
    </row>
    <row r="222" spans="1:12" x14ac:dyDescent="0.2">
      <c r="A222" s="1">
        <v>2898</v>
      </c>
      <c r="B222" s="71">
        <v>277</v>
      </c>
      <c r="C222" s="71">
        <v>114</v>
      </c>
      <c r="D222" s="71">
        <f t="shared" si="3"/>
        <v>1</v>
      </c>
      <c r="E222" s="93"/>
      <c r="F222" s="68">
        <v>11</v>
      </c>
      <c r="G222" s="58">
        <v>1</v>
      </c>
      <c r="H222" s="58">
        <v>1</v>
      </c>
      <c r="J222" s="69">
        <v>266</v>
      </c>
      <c r="K222" s="70">
        <v>113</v>
      </c>
      <c r="L222" s="70">
        <v>0</v>
      </c>
    </row>
    <row r="223" spans="1:12" x14ac:dyDescent="0.2">
      <c r="A223" s="1">
        <v>2911</v>
      </c>
      <c r="B223" s="71">
        <v>0</v>
      </c>
      <c r="C223" s="71">
        <v>0</v>
      </c>
      <c r="D223" s="71">
        <f t="shared" si="3"/>
        <v>4</v>
      </c>
      <c r="E223" s="93"/>
      <c r="F223" s="68">
        <v>0</v>
      </c>
      <c r="G223" s="58">
        <v>0</v>
      </c>
      <c r="H223" s="58">
        <v>4</v>
      </c>
      <c r="J223" s="69">
        <v>0</v>
      </c>
      <c r="K223" s="70">
        <v>0</v>
      </c>
      <c r="L223" s="70">
        <v>0</v>
      </c>
    </row>
    <row r="224" spans="1:12" x14ac:dyDescent="0.2">
      <c r="A224" s="1">
        <v>2924</v>
      </c>
      <c r="B224" s="71">
        <v>0</v>
      </c>
      <c r="C224" s="71">
        <v>0</v>
      </c>
      <c r="D224" s="71">
        <f t="shared" si="3"/>
        <v>0</v>
      </c>
      <c r="E224" s="93"/>
      <c r="F224" s="68">
        <v>0</v>
      </c>
      <c r="G224" s="58">
        <v>0</v>
      </c>
      <c r="H224" s="58">
        <v>0</v>
      </c>
      <c r="J224" s="69">
        <v>0</v>
      </c>
      <c r="K224" s="70">
        <v>0</v>
      </c>
      <c r="L224" s="70">
        <v>0</v>
      </c>
    </row>
    <row r="225" spans="1:12" x14ac:dyDescent="0.2">
      <c r="A225" s="1">
        <v>2925</v>
      </c>
      <c r="B225" s="71">
        <v>8</v>
      </c>
      <c r="C225" s="71">
        <v>19</v>
      </c>
      <c r="D225" s="71">
        <f t="shared" si="3"/>
        <v>-10</v>
      </c>
      <c r="E225" s="93"/>
      <c r="F225" s="68">
        <v>8</v>
      </c>
      <c r="G225" s="58">
        <v>19</v>
      </c>
      <c r="H225" s="58">
        <v>-10</v>
      </c>
      <c r="J225" s="69">
        <v>0</v>
      </c>
      <c r="K225" s="70">
        <v>0</v>
      </c>
      <c r="L225" s="70">
        <v>0</v>
      </c>
    </row>
    <row r="226" spans="1:12" x14ac:dyDescent="0.2">
      <c r="A226" s="1">
        <v>2932</v>
      </c>
      <c r="B226" s="71">
        <v>5</v>
      </c>
      <c r="C226" s="71">
        <v>0</v>
      </c>
      <c r="D226" s="71">
        <f t="shared" si="3"/>
        <v>0</v>
      </c>
      <c r="E226" s="93"/>
      <c r="F226" s="68">
        <v>5</v>
      </c>
      <c r="G226" s="58">
        <v>0</v>
      </c>
      <c r="H226" s="58">
        <v>0</v>
      </c>
      <c r="J226" s="69">
        <v>0</v>
      </c>
      <c r="K226" s="70">
        <v>0</v>
      </c>
      <c r="L226" s="70">
        <v>0</v>
      </c>
    </row>
    <row r="227" spans="1:12" x14ac:dyDescent="0.2">
      <c r="A227" s="1">
        <v>2974</v>
      </c>
      <c r="B227" s="71">
        <v>0</v>
      </c>
      <c r="C227" s="71">
        <v>0</v>
      </c>
      <c r="D227" s="71">
        <f t="shared" si="3"/>
        <v>0</v>
      </c>
      <c r="E227" s="93"/>
      <c r="F227" s="68">
        <v>0</v>
      </c>
      <c r="G227" s="58">
        <v>0</v>
      </c>
      <c r="H227" s="58">
        <v>0</v>
      </c>
      <c r="J227" s="69">
        <v>0</v>
      </c>
      <c r="K227" s="70">
        <v>0</v>
      </c>
      <c r="L227" s="70">
        <v>0</v>
      </c>
    </row>
    <row r="228" spans="1:12" x14ac:dyDescent="0.2">
      <c r="A228" s="1">
        <v>2985</v>
      </c>
      <c r="B228" s="71">
        <v>6</v>
      </c>
      <c r="C228" s="71">
        <v>0</v>
      </c>
      <c r="D228" s="71">
        <f t="shared" si="3"/>
        <v>0</v>
      </c>
      <c r="E228" s="93"/>
      <c r="F228" s="68">
        <v>4</v>
      </c>
      <c r="G228" s="58">
        <v>0</v>
      </c>
      <c r="H228" s="58">
        <v>0</v>
      </c>
      <c r="J228" s="69">
        <v>2</v>
      </c>
      <c r="K228" s="70">
        <v>0</v>
      </c>
      <c r="L228" s="70">
        <v>0</v>
      </c>
    </row>
    <row r="229" spans="1:12" x14ac:dyDescent="0.2">
      <c r="A229" s="1">
        <v>3302</v>
      </c>
      <c r="B229" s="71">
        <v>0</v>
      </c>
      <c r="C229" s="71">
        <v>0</v>
      </c>
      <c r="D229" s="71">
        <f t="shared" si="3"/>
        <v>0</v>
      </c>
      <c r="E229" s="93"/>
      <c r="F229" s="68">
        <v>0</v>
      </c>
      <c r="G229" s="58">
        <v>0</v>
      </c>
      <c r="H229" s="58">
        <v>0</v>
      </c>
      <c r="J229" s="69">
        <v>0</v>
      </c>
      <c r="K229" s="70">
        <v>0</v>
      </c>
      <c r="L229" s="70">
        <v>0</v>
      </c>
    </row>
    <row r="230" spans="1:12" x14ac:dyDescent="0.2">
      <c r="A230" s="1">
        <v>3303</v>
      </c>
      <c r="B230" s="71">
        <v>0</v>
      </c>
      <c r="C230" s="71">
        <v>0</v>
      </c>
      <c r="D230" s="71">
        <f t="shared" si="3"/>
        <v>0</v>
      </c>
      <c r="E230" s="93"/>
      <c r="F230" s="68">
        <v>0</v>
      </c>
      <c r="G230" s="58">
        <v>0</v>
      </c>
      <c r="H230" s="58">
        <v>0</v>
      </c>
      <c r="J230" s="69">
        <v>0</v>
      </c>
      <c r="K230" s="70">
        <v>0</v>
      </c>
      <c r="L230" s="70">
        <v>0</v>
      </c>
    </row>
    <row r="231" spans="1:12" x14ac:dyDescent="0.2">
      <c r="A231" s="1">
        <v>3306</v>
      </c>
      <c r="B231" s="71">
        <v>0</v>
      </c>
      <c r="C231" s="71">
        <v>0</v>
      </c>
      <c r="D231" s="71">
        <f t="shared" si="3"/>
        <v>0</v>
      </c>
      <c r="E231" s="93"/>
      <c r="F231" s="68">
        <v>0</v>
      </c>
      <c r="G231" s="58">
        <v>0</v>
      </c>
      <c r="H231" s="58">
        <v>0</v>
      </c>
      <c r="J231" s="69">
        <v>0</v>
      </c>
      <c r="K231" s="70">
        <v>0</v>
      </c>
      <c r="L231" s="70">
        <v>0</v>
      </c>
    </row>
    <row r="232" spans="1:12" x14ac:dyDescent="0.2">
      <c r="A232" s="1">
        <v>3307</v>
      </c>
      <c r="B232" s="71">
        <v>0</v>
      </c>
      <c r="C232" s="71">
        <v>0</v>
      </c>
      <c r="D232" s="71">
        <f t="shared" si="3"/>
        <v>0</v>
      </c>
      <c r="E232" s="93"/>
      <c r="F232" s="68">
        <v>0</v>
      </c>
      <c r="G232" s="58">
        <v>0</v>
      </c>
      <c r="H232" s="58">
        <v>0</v>
      </c>
      <c r="J232" s="69">
        <v>0</v>
      </c>
      <c r="K232" s="70">
        <v>0</v>
      </c>
      <c r="L232" s="70">
        <v>0</v>
      </c>
    </row>
    <row r="233" spans="1:12" x14ac:dyDescent="0.2">
      <c r="A233" s="1">
        <v>3312</v>
      </c>
      <c r="B233" s="71">
        <v>4</v>
      </c>
      <c r="C233" s="71">
        <v>0</v>
      </c>
      <c r="D233" s="71">
        <f t="shared" si="3"/>
        <v>0</v>
      </c>
      <c r="E233" s="93"/>
      <c r="F233" s="68">
        <v>4</v>
      </c>
      <c r="G233" s="58">
        <v>0</v>
      </c>
      <c r="H233" s="58">
        <v>0</v>
      </c>
      <c r="J233" s="69">
        <v>0</v>
      </c>
      <c r="K233" s="70">
        <v>0</v>
      </c>
      <c r="L233" s="70">
        <v>0</v>
      </c>
    </row>
    <row r="234" spans="1:12" x14ac:dyDescent="0.2">
      <c r="A234" s="1">
        <v>3313</v>
      </c>
      <c r="B234" s="71">
        <v>6</v>
      </c>
      <c r="C234" s="71">
        <v>5</v>
      </c>
      <c r="D234" s="71">
        <f t="shared" si="3"/>
        <v>-4</v>
      </c>
      <c r="E234" s="93"/>
      <c r="F234" s="68">
        <v>6</v>
      </c>
      <c r="G234" s="58">
        <v>5</v>
      </c>
      <c r="H234" s="58">
        <v>-4</v>
      </c>
      <c r="J234" s="69">
        <v>0</v>
      </c>
      <c r="K234" s="70">
        <v>0</v>
      </c>
      <c r="L234" s="70">
        <v>0</v>
      </c>
    </row>
    <row r="235" spans="1:12" x14ac:dyDescent="0.2">
      <c r="A235" s="1">
        <v>3317</v>
      </c>
      <c r="B235" s="71">
        <v>0</v>
      </c>
      <c r="C235" s="71">
        <v>0</v>
      </c>
      <c r="D235" s="71">
        <f t="shared" si="3"/>
        <v>0</v>
      </c>
      <c r="E235" s="93"/>
      <c r="F235" s="68">
        <v>0</v>
      </c>
      <c r="G235" s="58">
        <v>0</v>
      </c>
      <c r="H235" s="58">
        <v>0</v>
      </c>
      <c r="J235" s="69">
        <v>0</v>
      </c>
      <c r="K235" s="70">
        <v>0</v>
      </c>
      <c r="L235" s="70">
        <v>0</v>
      </c>
    </row>
    <row r="236" spans="1:12" x14ac:dyDescent="0.2">
      <c r="A236" s="1">
        <v>3328</v>
      </c>
      <c r="B236" s="71">
        <v>0</v>
      </c>
      <c r="C236" s="71">
        <v>0</v>
      </c>
      <c r="D236" s="71">
        <f t="shared" si="3"/>
        <v>0</v>
      </c>
      <c r="E236" s="93"/>
      <c r="F236" s="68">
        <v>0</v>
      </c>
      <c r="G236" s="58">
        <v>0</v>
      </c>
      <c r="H236" s="58">
        <v>0</v>
      </c>
      <c r="J236" s="69">
        <v>0</v>
      </c>
      <c r="K236" s="70">
        <v>0</v>
      </c>
      <c r="L236" s="70">
        <v>0</v>
      </c>
    </row>
    <row r="237" spans="1:12" x14ac:dyDescent="0.2">
      <c r="A237" s="1">
        <v>3329</v>
      </c>
      <c r="B237" s="71">
        <v>0</v>
      </c>
      <c r="C237" s="71">
        <v>0</v>
      </c>
      <c r="D237" s="71">
        <f t="shared" si="3"/>
        <v>0</v>
      </c>
      <c r="E237" s="93"/>
      <c r="F237" s="68">
        <v>0</v>
      </c>
      <c r="G237" s="58">
        <v>0</v>
      </c>
      <c r="H237" s="58">
        <v>0</v>
      </c>
      <c r="J237" s="69">
        <v>0</v>
      </c>
      <c r="K237" s="70">
        <v>0</v>
      </c>
      <c r="L237" s="70">
        <v>0</v>
      </c>
    </row>
    <row r="238" spans="1:12" x14ac:dyDescent="0.2">
      <c r="A238" s="1">
        <v>3334</v>
      </c>
      <c r="B238" s="71">
        <v>1</v>
      </c>
      <c r="C238" s="71">
        <v>1</v>
      </c>
      <c r="D238" s="71">
        <f t="shared" si="3"/>
        <v>-1</v>
      </c>
      <c r="E238" s="93"/>
      <c r="F238" s="68">
        <v>1</v>
      </c>
      <c r="G238" s="58">
        <v>1</v>
      </c>
      <c r="H238" s="58">
        <v>-1</v>
      </c>
      <c r="J238" s="69">
        <v>0</v>
      </c>
      <c r="K238" s="70">
        <v>0</v>
      </c>
      <c r="L238" s="70">
        <v>0</v>
      </c>
    </row>
    <row r="239" spans="1:12" x14ac:dyDescent="0.2">
      <c r="A239" s="1">
        <v>3335</v>
      </c>
      <c r="B239" s="71">
        <v>0</v>
      </c>
      <c r="C239" s="71">
        <v>0</v>
      </c>
      <c r="D239" s="71">
        <f t="shared" si="3"/>
        <v>0</v>
      </c>
      <c r="E239" s="93"/>
      <c r="F239" s="68">
        <v>0</v>
      </c>
      <c r="G239" s="58">
        <v>0</v>
      </c>
      <c r="H239" s="58">
        <v>0</v>
      </c>
      <c r="J239" s="69">
        <v>0</v>
      </c>
      <c r="K239" s="70">
        <v>0</v>
      </c>
      <c r="L239" s="70">
        <v>0</v>
      </c>
    </row>
    <row r="240" spans="1:12" x14ac:dyDescent="0.2">
      <c r="A240" s="1">
        <v>3341</v>
      </c>
      <c r="B240" s="71">
        <v>3</v>
      </c>
      <c r="C240" s="71">
        <v>11</v>
      </c>
      <c r="D240" s="71">
        <f t="shared" si="3"/>
        <v>0</v>
      </c>
      <c r="E240" s="93"/>
      <c r="F240" s="68">
        <v>3</v>
      </c>
      <c r="G240" s="58">
        <v>11</v>
      </c>
      <c r="H240" s="58">
        <v>0</v>
      </c>
      <c r="J240" s="69">
        <v>0</v>
      </c>
      <c r="K240" s="70">
        <v>0</v>
      </c>
      <c r="L240" s="70">
        <v>0</v>
      </c>
    </row>
    <row r="241" spans="1:12" x14ac:dyDescent="0.2">
      <c r="A241" s="1">
        <v>3384</v>
      </c>
      <c r="B241" s="71">
        <v>1</v>
      </c>
      <c r="C241" s="71">
        <v>3</v>
      </c>
      <c r="D241" s="71">
        <f t="shared" si="3"/>
        <v>1</v>
      </c>
      <c r="E241" s="93"/>
      <c r="F241" s="68">
        <v>1</v>
      </c>
      <c r="G241" s="58">
        <v>2</v>
      </c>
      <c r="H241" s="58">
        <v>1</v>
      </c>
      <c r="J241" s="69">
        <v>0</v>
      </c>
      <c r="K241" s="70">
        <v>1</v>
      </c>
      <c r="L241" s="70">
        <v>0</v>
      </c>
    </row>
    <row r="242" spans="1:12" x14ac:dyDescent="0.2">
      <c r="A242" s="1">
        <v>3385</v>
      </c>
      <c r="B242" s="71">
        <v>18</v>
      </c>
      <c r="C242" s="71">
        <v>4</v>
      </c>
      <c r="D242" s="71">
        <f t="shared" si="3"/>
        <v>2</v>
      </c>
      <c r="E242" s="93"/>
      <c r="F242" s="68">
        <v>17</v>
      </c>
      <c r="G242" s="58">
        <v>1</v>
      </c>
      <c r="H242" s="58">
        <v>2</v>
      </c>
      <c r="J242" s="69">
        <v>1</v>
      </c>
      <c r="K242" s="70">
        <v>3</v>
      </c>
      <c r="L242" s="70">
        <v>0</v>
      </c>
    </row>
    <row r="243" spans="1:12" x14ac:dyDescent="0.2">
      <c r="A243" s="1">
        <v>3386</v>
      </c>
      <c r="B243" s="71">
        <v>47</v>
      </c>
      <c r="C243" s="71">
        <v>31</v>
      </c>
      <c r="D243" s="71">
        <f t="shared" si="3"/>
        <v>20</v>
      </c>
      <c r="E243" s="93"/>
      <c r="F243" s="68">
        <v>43</v>
      </c>
      <c r="G243" s="58">
        <v>12</v>
      </c>
      <c r="H243" s="58">
        <v>14</v>
      </c>
      <c r="J243" s="69">
        <v>4</v>
      </c>
      <c r="K243" s="70">
        <v>19</v>
      </c>
      <c r="L243" s="70">
        <v>6</v>
      </c>
    </row>
    <row r="244" spans="1:12" x14ac:dyDescent="0.2">
      <c r="A244" s="1">
        <v>3387</v>
      </c>
      <c r="B244" s="71">
        <v>8</v>
      </c>
      <c r="C244" s="71">
        <v>37</v>
      </c>
      <c r="D244" s="71">
        <f t="shared" si="3"/>
        <v>9</v>
      </c>
      <c r="E244" s="93"/>
      <c r="F244" s="68">
        <v>2</v>
      </c>
      <c r="G244" s="58">
        <v>4</v>
      </c>
      <c r="H244" s="58">
        <v>-1</v>
      </c>
      <c r="J244" s="69">
        <v>6</v>
      </c>
      <c r="K244" s="70">
        <v>33</v>
      </c>
      <c r="L244" s="70">
        <v>10</v>
      </c>
    </row>
    <row r="245" spans="1:12" x14ac:dyDescent="0.2">
      <c r="A245" s="1">
        <v>3389</v>
      </c>
      <c r="B245" s="71">
        <v>35</v>
      </c>
      <c r="C245" s="71">
        <v>35</v>
      </c>
      <c r="D245" s="71">
        <f t="shared" si="3"/>
        <v>6</v>
      </c>
      <c r="E245" s="93"/>
      <c r="F245" s="68">
        <v>2</v>
      </c>
      <c r="G245" s="58">
        <v>0</v>
      </c>
      <c r="H245" s="58">
        <v>0</v>
      </c>
      <c r="J245" s="69">
        <v>33</v>
      </c>
      <c r="K245" s="70">
        <v>35</v>
      </c>
      <c r="L245" s="70">
        <v>6</v>
      </c>
    </row>
    <row r="246" spans="1:12" x14ac:dyDescent="0.2">
      <c r="A246" s="1">
        <v>3390</v>
      </c>
      <c r="B246" s="71">
        <v>2</v>
      </c>
      <c r="C246" s="71">
        <v>0</v>
      </c>
      <c r="D246" s="71">
        <f t="shared" si="3"/>
        <v>0</v>
      </c>
      <c r="E246" s="93"/>
      <c r="F246" s="68">
        <v>2</v>
      </c>
      <c r="G246" s="58">
        <v>0</v>
      </c>
      <c r="H246" s="58">
        <v>0</v>
      </c>
      <c r="J246" s="69">
        <v>0</v>
      </c>
      <c r="K246" s="70">
        <v>0</v>
      </c>
      <c r="L246" s="70">
        <v>0</v>
      </c>
    </row>
    <row r="247" spans="1:12" x14ac:dyDescent="0.2">
      <c r="A247" s="1">
        <v>3923</v>
      </c>
      <c r="B247" s="71">
        <v>18</v>
      </c>
      <c r="C247" s="71">
        <v>41</v>
      </c>
      <c r="D247" s="71">
        <f t="shared" si="3"/>
        <v>41</v>
      </c>
      <c r="E247" s="93"/>
      <c r="F247" s="68">
        <v>18</v>
      </c>
      <c r="G247" s="58">
        <v>41</v>
      </c>
      <c r="H247" s="58">
        <v>41</v>
      </c>
      <c r="J247" s="69">
        <v>0</v>
      </c>
      <c r="K247" s="70">
        <v>0</v>
      </c>
      <c r="L247" s="70">
        <v>0</v>
      </c>
    </row>
    <row r="248" spans="1:12" x14ac:dyDescent="0.2">
      <c r="A248" s="1">
        <v>3924</v>
      </c>
      <c r="B248" s="71">
        <v>147</v>
      </c>
      <c r="C248" s="71">
        <v>56</v>
      </c>
      <c r="D248" s="71">
        <f t="shared" si="3"/>
        <v>20</v>
      </c>
      <c r="E248" s="93"/>
      <c r="F248" s="68">
        <v>147</v>
      </c>
      <c r="G248" s="58">
        <v>56</v>
      </c>
      <c r="H248" s="58">
        <v>20</v>
      </c>
      <c r="J248" s="69">
        <v>0</v>
      </c>
      <c r="K248" s="70">
        <v>0</v>
      </c>
      <c r="L248" s="70">
        <v>0</v>
      </c>
    </row>
    <row r="249" spans="1:12" x14ac:dyDescent="0.2">
      <c r="A249" s="1">
        <v>4002</v>
      </c>
      <c r="B249" s="71">
        <v>0</v>
      </c>
      <c r="C249" s="71">
        <v>-5</v>
      </c>
      <c r="D249" s="71">
        <f t="shared" si="3"/>
        <v>0</v>
      </c>
      <c r="E249" s="93"/>
      <c r="F249" s="68">
        <v>0</v>
      </c>
      <c r="G249" s="58">
        <v>-5</v>
      </c>
      <c r="H249" s="58">
        <v>0</v>
      </c>
      <c r="J249" s="69">
        <v>0</v>
      </c>
      <c r="K249" s="70">
        <v>0</v>
      </c>
      <c r="L249" s="70">
        <v>0</v>
      </c>
    </row>
    <row r="250" spans="1:12" x14ac:dyDescent="0.2">
      <c r="A250" s="1">
        <v>4006</v>
      </c>
      <c r="B250" s="71">
        <v>0</v>
      </c>
      <c r="C250" s="71">
        <v>2</v>
      </c>
      <c r="D250" s="71">
        <f t="shared" si="3"/>
        <v>0</v>
      </c>
      <c r="E250" s="93"/>
      <c r="F250" s="68">
        <v>0</v>
      </c>
      <c r="G250" s="58">
        <v>2</v>
      </c>
      <c r="H250" s="58">
        <v>0</v>
      </c>
      <c r="J250" s="69">
        <v>0</v>
      </c>
      <c r="K250" s="70">
        <v>0</v>
      </c>
      <c r="L250" s="70">
        <v>0</v>
      </c>
    </row>
    <row r="251" spans="1:12" x14ac:dyDescent="0.2">
      <c r="A251" s="1">
        <v>4007</v>
      </c>
      <c r="B251" s="71">
        <v>0</v>
      </c>
      <c r="C251" s="71">
        <v>1</v>
      </c>
      <c r="D251" s="71">
        <f t="shared" si="3"/>
        <v>-1</v>
      </c>
      <c r="E251" s="93"/>
      <c r="F251" s="68">
        <v>0</v>
      </c>
      <c r="G251" s="58">
        <v>1</v>
      </c>
      <c r="H251" s="58">
        <v>-1</v>
      </c>
      <c r="J251" s="69">
        <v>0</v>
      </c>
      <c r="K251" s="70">
        <v>0</v>
      </c>
      <c r="L251" s="70">
        <v>0</v>
      </c>
    </row>
    <row r="252" spans="1:12" x14ac:dyDescent="0.2">
      <c r="A252" s="1">
        <v>4152</v>
      </c>
      <c r="B252" s="71">
        <v>9</v>
      </c>
      <c r="C252" s="71">
        <v>1</v>
      </c>
      <c r="D252" s="71">
        <f t="shared" si="3"/>
        <v>1</v>
      </c>
      <c r="E252" s="93"/>
      <c r="F252" s="68">
        <v>9</v>
      </c>
      <c r="G252" s="58">
        <v>1</v>
      </c>
      <c r="H252" s="58">
        <v>1</v>
      </c>
      <c r="J252" s="69">
        <v>0</v>
      </c>
      <c r="K252" s="70">
        <v>0</v>
      </c>
      <c r="L252" s="70">
        <v>0</v>
      </c>
    </row>
    <row r="253" spans="1:12" x14ac:dyDescent="0.2">
      <c r="A253" s="1">
        <v>4154</v>
      </c>
      <c r="B253" s="71">
        <v>1</v>
      </c>
      <c r="C253" s="71">
        <v>6</v>
      </c>
      <c r="D253" s="71">
        <f t="shared" si="3"/>
        <v>0</v>
      </c>
      <c r="E253" s="93"/>
      <c r="F253" s="68">
        <v>1</v>
      </c>
      <c r="G253" s="58">
        <v>6</v>
      </c>
      <c r="H253" s="58">
        <v>0</v>
      </c>
      <c r="J253" s="69">
        <v>0</v>
      </c>
      <c r="K253" s="70">
        <v>0</v>
      </c>
      <c r="L253" s="70">
        <v>0</v>
      </c>
    </row>
    <row r="254" spans="1:12" x14ac:dyDescent="0.2">
      <c r="A254" s="1">
        <v>4204</v>
      </c>
      <c r="B254" s="71">
        <v>2</v>
      </c>
      <c r="C254" s="71">
        <v>0</v>
      </c>
      <c r="D254" s="71">
        <f t="shared" si="3"/>
        <v>0</v>
      </c>
      <c r="E254" s="93"/>
      <c r="F254" s="68">
        <v>2</v>
      </c>
      <c r="G254" s="58">
        <v>0</v>
      </c>
      <c r="H254" s="58">
        <v>0</v>
      </c>
      <c r="J254" s="69">
        <v>0</v>
      </c>
      <c r="K254" s="70">
        <v>0</v>
      </c>
      <c r="L254" s="70">
        <v>0</v>
      </c>
    </row>
    <row r="255" spans="1:12" x14ac:dyDescent="0.2">
      <c r="A255" s="1">
        <v>4212</v>
      </c>
      <c r="B255" s="71">
        <v>0</v>
      </c>
      <c r="C255" s="71">
        <v>10</v>
      </c>
      <c r="D255" s="71">
        <f t="shared" si="3"/>
        <v>0</v>
      </c>
      <c r="E255" s="93"/>
      <c r="F255" s="68">
        <v>0</v>
      </c>
      <c r="G255" s="58">
        <v>10</v>
      </c>
      <c r="H255" s="58">
        <v>0</v>
      </c>
      <c r="J255" s="69">
        <v>0</v>
      </c>
      <c r="K255" s="70">
        <v>0</v>
      </c>
      <c r="L255" s="70">
        <v>0</v>
      </c>
    </row>
    <row r="256" spans="1:12" x14ac:dyDescent="0.2">
      <c r="A256" s="1">
        <v>4213</v>
      </c>
      <c r="B256" s="71">
        <v>0</v>
      </c>
      <c r="C256" s="71">
        <v>0</v>
      </c>
      <c r="D256" s="71">
        <f t="shared" si="3"/>
        <v>0</v>
      </c>
      <c r="E256" s="93"/>
      <c r="F256" s="68">
        <v>0</v>
      </c>
      <c r="G256" s="58">
        <v>0</v>
      </c>
      <c r="H256" s="58">
        <v>0</v>
      </c>
      <c r="J256" s="69">
        <v>0</v>
      </c>
      <c r="K256" s="70">
        <v>0</v>
      </c>
      <c r="L256" s="70">
        <v>0</v>
      </c>
    </row>
    <row r="257" spans="1:12" x14ac:dyDescent="0.2">
      <c r="A257" s="1">
        <v>4606</v>
      </c>
      <c r="B257" s="71">
        <v>8</v>
      </c>
      <c r="C257" s="71">
        <v>0</v>
      </c>
      <c r="D257" s="71">
        <f t="shared" si="3"/>
        <v>0</v>
      </c>
      <c r="E257" s="93"/>
      <c r="F257" s="68">
        <v>8</v>
      </c>
      <c r="G257" s="58">
        <v>0</v>
      </c>
      <c r="H257" s="58">
        <v>0</v>
      </c>
      <c r="J257" s="69">
        <v>0</v>
      </c>
      <c r="K257" s="70">
        <v>0</v>
      </c>
      <c r="L257" s="70">
        <v>0</v>
      </c>
    </row>
    <row r="258" spans="1:12" x14ac:dyDescent="0.2">
      <c r="A258" s="1">
        <v>4628</v>
      </c>
      <c r="B258" s="71">
        <v>120</v>
      </c>
      <c r="C258" s="71">
        <v>89</v>
      </c>
      <c r="D258" s="71">
        <f t="shared" si="3"/>
        <v>93</v>
      </c>
      <c r="E258" s="93"/>
      <c r="F258" s="68">
        <v>69</v>
      </c>
      <c r="G258" s="58">
        <v>50</v>
      </c>
      <c r="H258" s="58">
        <v>72</v>
      </c>
      <c r="J258" s="69">
        <v>51</v>
      </c>
      <c r="K258" s="70">
        <v>39</v>
      </c>
      <c r="L258" s="70">
        <v>21</v>
      </c>
    </row>
    <row r="259" spans="1:12" x14ac:dyDescent="0.2">
      <c r="A259" s="1">
        <v>4633</v>
      </c>
      <c r="B259" s="71">
        <v>59</v>
      </c>
      <c r="C259" s="71">
        <v>25</v>
      </c>
      <c r="D259" s="71">
        <f t="shared" si="3"/>
        <v>12</v>
      </c>
      <c r="E259" s="93"/>
      <c r="F259" s="68">
        <v>59</v>
      </c>
      <c r="G259" s="58">
        <v>25</v>
      </c>
      <c r="H259" s="58">
        <v>12</v>
      </c>
      <c r="J259" s="69">
        <v>0</v>
      </c>
      <c r="K259" s="70">
        <v>0</v>
      </c>
      <c r="L259" s="70">
        <v>0</v>
      </c>
    </row>
    <row r="260" spans="1:12" x14ac:dyDescent="0.2">
      <c r="A260" s="1">
        <v>4643</v>
      </c>
      <c r="B260" s="71">
        <v>14</v>
      </c>
      <c r="C260" s="71">
        <v>0</v>
      </c>
      <c r="D260" s="71">
        <f t="shared" ref="D260:D323" si="4">H260+L260</f>
        <v>0</v>
      </c>
      <c r="E260" s="93"/>
      <c r="F260" s="68">
        <v>14</v>
      </c>
      <c r="G260" s="58">
        <v>0</v>
      </c>
      <c r="H260" s="58">
        <v>0</v>
      </c>
      <c r="J260" s="69">
        <v>0</v>
      </c>
      <c r="K260" s="70">
        <v>0</v>
      </c>
      <c r="L260" s="70">
        <v>0</v>
      </c>
    </row>
    <row r="261" spans="1:12" x14ac:dyDescent="0.2">
      <c r="A261" s="1">
        <v>4656</v>
      </c>
      <c r="B261" s="71">
        <v>8</v>
      </c>
      <c r="C261" s="71">
        <v>5</v>
      </c>
      <c r="D261" s="71">
        <f t="shared" si="4"/>
        <v>6</v>
      </c>
      <c r="E261" s="93"/>
      <c r="F261" s="68">
        <v>8</v>
      </c>
      <c r="G261" s="58">
        <v>5</v>
      </c>
      <c r="H261" s="58">
        <v>6</v>
      </c>
      <c r="J261" s="69">
        <v>0</v>
      </c>
      <c r="K261" s="70">
        <v>0</v>
      </c>
      <c r="L261" s="70">
        <v>0</v>
      </c>
    </row>
    <row r="262" spans="1:12" x14ac:dyDescent="0.2">
      <c r="A262" s="1">
        <v>4815</v>
      </c>
      <c r="B262" s="71">
        <v>65</v>
      </c>
      <c r="C262" s="71">
        <v>0</v>
      </c>
      <c r="D262" s="71">
        <f t="shared" si="4"/>
        <v>2</v>
      </c>
      <c r="E262" s="93"/>
      <c r="F262" s="68">
        <v>65</v>
      </c>
      <c r="G262" s="58">
        <v>0</v>
      </c>
      <c r="H262" s="58">
        <v>2</v>
      </c>
      <c r="J262" s="69">
        <v>0</v>
      </c>
      <c r="K262" s="70">
        <v>0</v>
      </c>
      <c r="L262" s="70">
        <v>0</v>
      </c>
    </row>
    <row r="263" spans="1:12" x14ac:dyDescent="0.2">
      <c r="A263" s="66">
        <v>4817</v>
      </c>
      <c r="B263" s="71">
        <v>12</v>
      </c>
      <c r="C263" s="71">
        <v>0</v>
      </c>
      <c r="D263" s="71">
        <f t="shared" si="4"/>
        <v>0</v>
      </c>
      <c r="E263" s="93"/>
      <c r="F263" s="68">
        <v>12</v>
      </c>
      <c r="G263" s="58">
        <v>0</v>
      </c>
      <c r="H263" s="58">
        <v>0</v>
      </c>
      <c r="J263" s="69">
        <v>0</v>
      </c>
      <c r="K263" s="70">
        <v>0</v>
      </c>
      <c r="L263" s="70">
        <v>0</v>
      </c>
    </row>
    <row r="264" spans="1:12" x14ac:dyDescent="0.2">
      <c r="A264" s="1">
        <v>4819</v>
      </c>
      <c r="B264" s="71">
        <v>10</v>
      </c>
      <c r="C264" s="71">
        <v>12</v>
      </c>
      <c r="D264" s="71">
        <f t="shared" si="4"/>
        <v>0</v>
      </c>
      <c r="E264" s="93"/>
      <c r="F264" s="68">
        <v>10</v>
      </c>
      <c r="G264" s="58">
        <v>12</v>
      </c>
      <c r="H264" s="58">
        <v>0</v>
      </c>
      <c r="J264" s="69">
        <v>0</v>
      </c>
      <c r="K264" s="70">
        <v>0</v>
      </c>
      <c r="L264" s="70">
        <v>0</v>
      </c>
    </row>
    <row r="265" spans="1:12" x14ac:dyDescent="0.2">
      <c r="A265" s="1">
        <v>4824</v>
      </c>
      <c r="B265" s="71">
        <v>7</v>
      </c>
      <c r="C265" s="71">
        <v>0</v>
      </c>
      <c r="D265" s="71">
        <f t="shared" si="4"/>
        <v>0</v>
      </c>
      <c r="E265" s="93"/>
      <c r="F265" s="68">
        <v>7</v>
      </c>
      <c r="G265" s="58">
        <v>0</v>
      </c>
      <c r="H265" s="58">
        <v>0</v>
      </c>
      <c r="J265" s="69">
        <v>0</v>
      </c>
      <c r="K265" s="70">
        <v>0</v>
      </c>
      <c r="L265" s="70">
        <v>0</v>
      </c>
    </row>
    <row r="266" spans="1:12" x14ac:dyDescent="0.2">
      <c r="A266" s="1">
        <v>4825</v>
      </c>
      <c r="B266" s="71">
        <v>1</v>
      </c>
      <c r="C266" s="71">
        <v>5</v>
      </c>
      <c r="D266" s="71">
        <f t="shared" si="4"/>
        <v>0</v>
      </c>
      <c r="E266" s="93"/>
      <c r="F266" s="68">
        <v>1</v>
      </c>
      <c r="G266" s="58">
        <v>5</v>
      </c>
      <c r="H266" s="58">
        <v>0</v>
      </c>
      <c r="J266" s="69">
        <v>0</v>
      </c>
      <c r="K266" s="70">
        <v>0</v>
      </c>
      <c r="L266" s="70">
        <v>0</v>
      </c>
    </row>
    <row r="267" spans="1:12" x14ac:dyDescent="0.2">
      <c r="A267" s="1">
        <v>4826</v>
      </c>
      <c r="B267" s="71">
        <v>2</v>
      </c>
      <c r="C267" s="71">
        <v>0</v>
      </c>
      <c r="D267" s="71">
        <f t="shared" si="4"/>
        <v>0</v>
      </c>
      <c r="E267" s="93"/>
      <c r="F267" s="68">
        <v>2</v>
      </c>
      <c r="G267" s="58">
        <v>0</v>
      </c>
      <c r="H267" s="58">
        <v>0</v>
      </c>
      <c r="J267" s="69">
        <v>0</v>
      </c>
      <c r="K267" s="70">
        <v>0</v>
      </c>
      <c r="L267" s="70">
        <v>0</v>
      </c>
    </row>
    <row r="268" spans="1:12" x14ac:dyDescent="0.2">
      <c r="A268" s="1">
        <v>4827</v>
      </c>
      <c r="B268" s="71">
        <v>0</v>
      </c>
      <c r="C268" s="71">
        <v>0</v>
      </c>
      <c r="D268" s="71">
        <f t="shared" si="4"/>
        <v>0</v>
      </c>
      <c r="E268" s="93"/>
      <c r="F268" s="68">
        <v>0</v>
      </c>
      <c r="G268" s="58">
        <v>0</v>
      </c>
      <c r="H268" s="58">
        <v>0</v>
      </c>
      <c r="J268" s="69">
        <v>0</v>
      </c>
      <c r="K268" s="70">
        <v>0</v>
      </c>
      <c r="L268" s="70">
        <v>0</v>
      </c>
    </row>
    <row r="269" spans="1:12" x14ac:dyDescent="0.2">
      <c r="A269" s="1">
        <v>4828</v>
      </c>
      <c r="B269" s="71">
        <v>2</v>
      </c>
      <c r="C269" s="71">
        <v>2</v>
      </c>
      <c r="D269" s="71">
        <f t="shared" si="4"/>
        <v>2</v>
      </c>
      <c r="E269" s="93"/>
      <c r="F269" s="68">
        <v>2</v>
      </c>
      <c r="G269" s="58">
        <v>2</v>
      </c>
      <c r="H269" s="58">
        <v>2</v>
      </c>
      <c r="J269" s="69">
        <v>0</v>
      </c>
      <c r="K269" s="70">
        <v>0</v>
      </c>
      <c r="L269" s="70">
        <v>0</v>
      </c>
    </row>
    <row r="270" spans="1:12" x14ac:dyDescent="0.2">
      <c r="A270" s="1">
        <v>4829</v>
      </c>
      <c r="B270" s="71">
        <v>2</v>
      </c>
      <c r="C270" s="71">
        <v>0</v>
      </c>
      <c r="D270" s="71">
        <f t="shared" si="4"/>
        <v>0</v>
      </c>
      <c r="E270" s="93"/>
      <c r="F270" s="68">
        <v>2</v>
      </c>
      <c r="G270" s="58">
        <v>0</v>
      </c>
      <c r="H270" s="58">
        <v>0</v>
      </c>
      <c r="J270" s="69">
        <v>0</v>
      </c>
      <c r="K270" s="70">
        <v>0</v>
      </c>
      <c r="L270" s="70">
        <v>0</v>
      </c>
    </row>
    <row r="271" spans="1:12" x14ac:dyDescent="0.2">
      <c r="A271" s="1">
        <v>4831</v>
      </c>
      <c r="B271" s="71">
        <v>0</v>
      </c>
      <c r="C271" s="71">
        <v>0</v>
      </c>
      <c r="D271" s="71">
        <f t="shared" si="4"/>
        <v>0</v>
      </c>
      <c r="E271" s="93"/>
      <c r="F271" s="68">
        <v>0</v>
      </c>
      <c r="G271" s="58">
        <v>0</v>
      </c>
      <c r="H271" s="58">
        <v>0</v>
      </c>
      <c r="J271" s="69">
        <v>0</v>
      </c>
      <c r="K271" s="70">
        <v>0</v>
      </c>
      <c r="L271" s="70">
        <v>0</v>
      </c>
    </row>
    <row r="272" spans="1:12" x14ac:dyDescent="0.2">
      <c r="A272" s="1">
        <v>4840</v>
      </c>
      <c r="B272" s="71">
        <v>6</v>
      </c>
      <c r="C272" s="71">
        <v>0</v>
      </c>
      <c r="D272" s="71">
        <f t="shared" si="4"/>
        <v>0</v>
      </c>
      <c r="E272" s="93"/>
      <c r="F272" s="68">
        <v>6</v>
      </c>
      <c r="G272" s="58">
        <v>0</v>
      </c>
      <c r="H272" s="58">
        <v>0</v>
      </c>
      <c r="J272" s="69">
        <v>0</v>
      </c>
      <c r="K272" s="70">
        <v>0</v>
      </c>
      <c r="L272" s="70">
        <v>0</v>
      </c>
    </row>
    <row r="273" spans="1:12" x14ac:dyDescent="0.2">
      <c r="A273" s="1">
        <v>4842</v>
      </c>
      <c r="B273" s="71">
        <v>0</v>
      </c>
      <c r="C273" s="71">
        <v>0</v>
      </c>
      <c r="D273" s="71">
        <f t="shared" si="4"/>
        <v>0</v>
      </c>
      <c r="E273" s="93"/>
      <c r="F273" s="68">
        <v>0</v>
      </c>
      <c r="G273" s="58">
        <v>0</v>
      </c>
      <c r="H273" s="58">
        <v>0</v>
      </c>
      <c r="J273" s="69">
        <v>0</v>
      </c>
      <c r="K273" s="70">
        <v>0</v>
      </c>
      <c r="L273" s="70">
        <v>0</v>
      </c>
    </row>
    <row r="274" spans="1:12" x14ac:dyDescent="0.2">
      <c r="A274" s="1">
        <v>4843</v>
      </c>
      <c r="B274" s="71">
        <v>3</v>
      </c>
      <c r="C274" s="71">
        <v>-35</v>
      </c>
      <c r="D274" s="71">
        <f t="shared" si="4"/>
        <v>0</v>
      </c>
      <c r="E274" s="93"/>
      <c r="F274" s="68">
        <v>3</v>
      </c>
      <c r="G274" s="58">
        <v>-35</v>
      </c>
      <c r="H274" s="58">
        <v>0</v>
      </c>
      <c r="J274" s="69">
        <v>0</v>
      </c>
      <c r="K274" s="70">
        <v>0</v>
      </c>
      <c r="L274" s="70">
        <v>0</v>
      </c>
    </row>
    <row r="275" spans="1:12" x14ac:dyDescent="0.2">
      <c r="A275" s="1">
        <v>4845</v>
      </c>
      <c r="B275" s="71">
        <v>15</v>
      </c>
      <c r="C275" s="71">
        <v>20</v>
      </c>
      <c r="D275" s="71">
        <f t="shared" si="4"/>
        <v>-3</v>
      </c>
      <c r="E275" s="93"/>
      <c r="F275" s="68">
        <v>15</v>
      </c>
      <c r="G275" s="58">
        <v>20</v>
      </c>
      <c r="H275" s="58">
        <v>-3</v>
      </c>
      <c r="J275" s="69">
        <v>0</v>
      </c>
      <c r="K275" s="70">
        <v>0</v>
      </c>
      <c r="L275" s="70">
        <v>0</v>
      </c>
    </row>
    <row r="276" spans="1:12" x14ac:dyDescent="0.2">
      <c r="A276" s="1">
        <v>4847</v>
      </c>
      <c r="B276" s="71">
        <v>15</v>
      </c>
      <c r="C276" s="71">
        <v>14</v>
      </c>
      <c r="D276" s="71">
        <f t="shared" si="4"/>
        <v>0</v>
      </c>
      <c r="E276" s="93"/>
      <c r="F276" s="68">
        <v>15</v>
      </c>
      <c r="G276" s="58">
        <v>14</v>
      </c>
      <c r="H276" s="58">
        <v>0</v>
      </c>
      <c r="J276" s="69">
        <v>0</v>
      </c>
      <c r="K276" s="70">
        <v>0</v>
      </c>
      <c r="L276" s="70">
        <v>0</v>
      </c>
    </row>
    <row r="277" spans="1:12" x14ac:dyDescent="0.2">
      <c r="A277" s="1">
        <v>4848</v>
      </c>
      <c r="B277" s="71">
        <v>34</v>
      </c>
      <c r="C277" s="71">
        <v>0</v>
      </c>
      <c r="D277" s="71">
        <f t="shared" si="4"/>
        <v>0</v>
      </c>
      <c r="E277" s="93"/>
      <c r="F277" s="68">
        <v>34</v>
      </c>
      <c r="G277" s="58">
        <v>0</v>
      </c>
      <c r="H277" s="58">
        <v>0</v>
      </c>
      <c r="J277" s="69">
        <v>0</v>
      </c>
      <c r="K277" s="70">
        <v>0</v>
      </c>
      <c r="L277" s="70">
        <v>0</v>
      </c>
    </row>
    <row r="278" spans="1:12" x14ac:dyDescent="0.2">
      <c r="A278" s="1">
        <v>4849</v>
      </c>
      <c r="B278" s="71">
        <v>20</v>
      </c>
      <c r="C278" s="71">
        <v>0</v>
      </c>
      <c r="D278" s="71">
        <f t="shared" si="4"/>
        <v>2</v>
      </c>
      <c r="E278" s="93"/>
      <c r="F278" s="68">
        <v>20</v>
      </c>
      <c r="G278" s="58">
        <v>0</v>
      </c>
      <c r="H278" s="58">
        <v>2</v>
      </c>
      <c r="J278" s="69">
        <v>0</v>
      </c>
      <c r="K278" s="70">
        <v>0</v>
      </c>
      <c r="L278" s="70">
        <v>0</v>
      </c>
    </row>
    <row r="279" spans="1:12" x14ac:dyDescent="0.2">
      <c r="A279" s="1">
        <v>4850</v>
      </c>
      <c r="B279" s="71">
        <v>26</v>
      </c>
      <c r="C279" s="71">
        <v>17</v>
      </c>
      <c r="D279" s="71">
        <f t="shared" si="4"/>
        <v>6</v>
      </c>
      <c r="E279" s="93"/>
      <c r="F279" s="68">
        <v>26</v>
      </c>
      <c r="G279" s="58">
        <v>17</v>
      </c>
      <c r="H279" s="58">
        <v>6</v>
      </c>
      <c r="J279" s="69">
        <v>0</v>
      </c>
      <c r="K279" s="70">
        <v>0</v>
      </c>
      <c r="L279" s="70">
        <v>0</v>
      </c>
    </row>
    <row r="280" spans="1:12" x14ac:dyDescent="0.2">
      <c r="A280" s="1">
        <v>4854</v>
      </c>
      <c r="B280" s="71">
        <v>6</v>
      </c>
      <c r="C280" s="71">
        <v>0</v>
      </c>
      <c r="D280" s="71">
        <f t="shared" si="4"/>
        <v>0</v>
      </c>
      <c r="E280" s="93"/>
      <c r="F280" s="68">
        <v>6</v>
      </c>
      <c r="G280" s="58">
        <v>0</v>
      </c>
      <c r="H280" s="58">
        <v>0</v>
      </c>
      <c r="J280" s="69">
        <v>0</v>
      </c>
      <c r="K280" s="70">
        <v>0</v>
      </c>
      <c r="L280" s="70">
        <v>0</v>
      </c>
    </row>
    <row r="281" spans="1:12" x14ac:dyDescent="0.2">
      <c r="A281" s="1">
        <v>4857</v>
      </c>
      <c r="B281" s="71">
        <v>30</v>
      </c>
      <c r="C281" s="71">
        <v>60</v>
      </c>
      <c r="D281" s="71">
        <f t="shared" si="4"/>
        <v>0</v>
      </c>
      <c r="E281" s="93"/>
      <c r="F281" s="68">
        <v>30</v>
      </c>
      <c r="G281" s="58">
        <v>60</v>
      </c>
      <c r="H281" s="58">
        <v>0</v>
      </c>
      <c r="J281" s="69">
        <v>0</v>
      </c>
      <c r="K281" s="70">
        <v>0</v>
      </c>
      <c r="L281" s="70">
        <v>0</v>
      </c>
    </row>
    <row r="282" spans="1:12" x14ac:dyDescent="0.2">
      <c r="A282" s="1">
        <v>4858</v>
      </c>
      <c r="B282" s="71">
        <v>0</v>
      </c>
      <c r="C282" s="71">
        <v>0</v>
      </c>
      <c r="D282" s="71">
        <f t="shared" si="4"/>
        <v>0</v>
      </c>
      <c r="E282" s="93"/>
      <c r="F282" s="68">
        <v>0</v>
      </c>
      <c r="G282" s="58">
        <v>0</v>
      </c>
      <c r="H282" s="58">
        <v>0</v>
      </c>
      <c r="J282" s="69">
        <v>0</v>
      </c>
      <c r="K282" s="70">
        <v>0</v>
      </c>
      <c r="L282" s="70">
        <v>0</v>
      </c>
    </row>
    <row r="283" spans="1:12" x14ac:dyDescent="0.2">
      <c r="A283" s="1">
        <v>4877</v>
      </c>
      <c r="B283" s="71">
        <v>0</v>
      </c>
      <c r="C283" s="71">
        <v>0</v>
      </c>
      <c r="D283" s="71">
        <f t="shared" si="4"/>
        <v>0</v>
      </c>
      <c r="E283" s="93"/>
      <c r="F283" s="68">
        <v>0</v>
      </c>
      <c r="G283" s="58">
        <v>0</v>
      </c>
      <c r="H283" s="58">
        <v>0</v>
      </c>
      <c r="J283" s="69">
        <v>0</v>
      </c>
      <c r="K283" s="70">
        <v>0</v>
      </c>
      <c r="L283" s="70">
        <v>0</v>
      </c>
    </row>
    <row r="284" spans="1:12" x14ac:dyDescent="0.2">
      <c r="A284" s="1">
        <v>4883</v>
      </c>
      <c r="B284" s="71">
        <v>0</v>
      </c>
      <c r="C284" s="71">
        <v>0</v>
      </c>
      <c r="D284" s="71">
        <f t="shared" si="4"/>
        <v>0</v>
      </c>
      <c r="E284" s="93"/>
      <c r="F284" s="68">
        <v>0</v>
      </c>
      <c r="G284" s="58">
        <v>0</v>
      </c>
      <c r="H284" s="58">
        <v>0</v>
      </c>
      <c r="J284" s="69">
        <v>0</v>
      </c>
      <c r="K284" s="70">
        <v>0</v>
      </c>
      <c r="L284" s="70">
        <v>0</v>
      </c>
    </row>
    <row r="285" spans="1:12" x14ac:dyDescent="0.2">
      <c r="A285" s="1">
        <v>4985</v>
      </c>
      <c r="B285" s="71">
        <v>10</v>
      </c>
      <c r="C285" s="71">
        <v>0</v>
      </c>
      <c r="D285" s="71">
        <f t="shared" si="4"/>
        <v>0</v>
      </c>
      <c r="E285" s="93"/>
      <c r="F285" s="68">
        <v>10</v>
      </c>
      <c r="G285" s="58">
        <v>0</v>
      </c>
      <c r="H285" s="58">
        <v>0</v>
      </c>
      <c r="J285" s="69">
        <v>0</v>
      </c>
      <c r="K285" s="70">
        <v>0</v>
      </c>
      <c r="L285" s="70">
        <v>0</v>
      </c>
    </row>
    <row r="286" spans="1:12" x14ac:dyDescent="0.2">
      <c r="A286" s="1">
        <v>5018</v>
      </c>
      <c r="B286" s="71">
        <v>11</v>
      </c>
      <c r="C286" s="71">
        <v>0</v>
      </c>
      <c r="D286" s="71">
        <f t="shared" si="4"/>
        <v>9</v>
      </c>
      <c r="E286" s="93"/>
      <c r="F286" s="68">
        <v>11</v>
      </c>
      <c r="G286" s="58">
        <v>0</v>
      </c>
      <c r="H286" s="58">
        <v>9</v>
      </c>
      <c r="J286" s="69">
        <v>0</v>
      </c>
      <c r="K286" s="70">
        <v>0</v>
      </c>
      <c r="L286" s="70">
        <v>0</v>
      </c>
    </row>
    <row r="287" spans="1:12" x14ac:dyDescent="0.2">
      <c r="A287" s="1">
        <v>5065</v>
      </c>
      <c r="B287" s="71">
        <v>9</v>
      </c>
      <c r="C287" s="71">
        <v>10</v>
      </c>
      <c r="D287" s="71">
        <f t="shared" si="4"/>
        <v>0</v>
      </c>
      <c r="E287" s="93"/>
      <c r="F287" s="68">
        <v>9</v>
      </c>
      <c r="G287" s="58">
        <v>10</v>
      </c>
      <c r="H287" s="58">
        <v>0</v>
      </c>
      <c r="J287" s="69">
        <v>0</v>
      </c>
      <c r="K287" s="70">
        <v>0</v>
      </c>
      <c r="L287" s="70">
        <v>0</v>
      </c>
    </row>
    <row r="288" spans="1:12" x14ac:dyDescent="0.2">
      <c r="A288" s="1">
        <v>5100</v>
      </c>
      <c r="B288" s="71">
        <v>507</v>
      </c>
      <c r="C288" s="71">
        <v>326</v>
      </c>
      <c r="D288" s="71">
        <f t="shared" si="4"/>
        <v>49</v>
      </c>
      <c r="E288" s="93"/>
      <c r="F288" s="68">
        <v>479</v>
      </c>
      <c r="G288" s="58">
        <v>312</v>
      </c>
      <c r="H288" s="58">
        <v>49</v>
      </c>
      <c r="J288" s="69">
        <v>28</v>
      </c>
      <c r="K288" s="70">
        <v>14</v>
      </c>
      <c r="L288" s="70">
        <v>0</v>
      </c>
    </row>
    <row r="289" spans="1:12" x14ac:dyDescent="0.2">
      <c r="A289" s="1">
        <v>5101</v>
      </c>
      <c r="B289" s="71">
        <v>319</v>
      </c>
      <c r="C289" s="71">
        <v>154</v>
      </c>
      <c r="D289" s="71">
        <f t="shared" si="4"/>
        <v>114</v>
      </c>
      <c r="E289" s="93"/>
      <c r="F289" s="68">
        <v>319</v>
      </c>
      <c r="G289" s="58">
        <v>154</v>
      </c>
      <c r="H289" s="58">
        <v>114</v>
      </c>
      <c r="J289" s="69">
        <v>0</v>
      </c>
      <c r="K289" s="70">
        <v>0</v>
      </c>
      <c r="L289" s="70">
        <v>0</v>
      </c>
    </row>
    <row r="290" spans="1:12" x14ac:dyDescent="0.2">
      <c r="A290" s="1">
        <v>5102</v>
      </c>
      <c r="B290" s="71">
        <v>36</v>
      </c>
      <c r="C290" s="71">
        <v>42</v>
      </c>
      <c r="D290" s="71">
        <f t="shared" si="4"/>
        <v>0</v>
      </c>
      <c r="E290" s="93"/>
      <c r="F290" s="68">
        <v>36</v>
      </c>
      <c r="G290" s="58">
        <v>42</v>
      </c>
      <c r="H290" s="58">
        <v>0</v>
      </c>
      <c r="J290" s="69">
        <v>0</v>
      </c>
      <c r="K290" s="70">
        <v>0</v>
      </c>
      <c r="L290" s="70">
        <v>0</v>
      </c>
    </row>
    <row r="291" spans="1:12" x14ac:dyDescent="0.2">
      <c r="A291" s="1">
        <v>5104</v>
      </c>
      <c r="B291" s="71">
        <v>218</v>
      </c>
      <c r="C291" s="71">
        <v>212</v>
      </c>
      <c r="D291" s="71">
        <f t="shared" si="4"/>
        <v>65</v>
      </c>
      <c r="E291" s="93"/>
      <c r="F291" s="68">
        <v>218</v>
      </c>
      <c r="G291" s="58">
        <v>212</v>
      </c>
      <c r="H291" s="58">
        <v>65</v>
      </c>
      <c r="J291" s="69">
        <v>0</v>
      </c>
      <c r="K291" s="70">
        <v>0</v>
      </c>
      <c r="L291" s="70">
        <v>0</v>
      </c>
    </row>
    <row r="292" spans="1:12" x14ac:dyDescent="0.2">
      <c r="A292" s="1">
        <v>5105</v>
      </c>
      <c r="B292" s="71">
        <v>501</v>
      </c>
      <c r="C292" s="71">
        <v>178</v>
      </c>
      <c r="D292" s="71">
        <f t="shared" si="4"/>
        <v>71</v>
      </c>
      <c r="E292" s="93"/>
      <c r="F292" s="68">
        <v>501</v>
      </c>
      <c r="G292" s="58">
        <v>178</v>
      </c>
      <c r="H292" s="58">
        <v>71</v>
      </c>
      <c r="J292" s="69">
        <v>0</v>
      </c>
      <c r="K292" s="70">
        <v>0</v>
      </c>
      <c r="L292" s="70">
        <v>0</v>
      </c>
    </row>
    <row r="293" spans="1:12" x14ac:dyDescent="0.2">
      <c r="A293" s="1">
        <v>5106</v>
      </c>
      <c r="B293" s="71">
        <v>169</v>
      </c>
      <c r="C293" s="71">
        <v>191</v>
      </c>
      <c r="D293" s="71">
        <f t="shared" si="4"/>
        <v>22</v>
      </c>
      <c r="E293" s="93"/>
      <c r="F293" s="68">
        <v>169</v>
      </c>
      <c r="G293" s="58">
        <v>185</v>
      </c>
      <c r="H293" s="58">
        <v>22</v>
      </c>
      <c r="J293" s="69">
        <v>0</v>
      </c>
      <c r="K293" s="70">
        <v>6</v>
      </c>
      <c r="L293" s="70">
        <v>0</v>
      </c>
    </row>
    <row r="294" spans="1:12" x14ac:dyDescent="0.2">
      <c r="A294" s="1">
        <v>5111</v>
      </c>
      <c r="B294" s="71">
        <v>10</v>
      </c>
      <c r="C294" s="71">
        <v>10</v>
      </c>
      <c r="D294" s="71">
        <f t="shared" si="4"/>
        <v>5</v>
      </c>
      <c r="E294" s="93"/>
      <c r="F294" s="68">
        <v>10</v>
      </c>
      <c r="G294" s="58">
        <v>10</v>
      </c>
      <c r="H294" s="58">
        <v>5</v>
      </c>
      <c r="J294" s="69">
        <v>0</v>
      </c>
      <c r="K294" s="70">
        <v>0</v>
      </c>
      <c r="L294" s="70">
        <v>0</v>
      </c>
    </row>
    <row r="295" spans="1:12" x14ac:dyDescent="0.2">
      <c r="A295" s="1">
        <v>5201</v>
      </c>
      <c r="B295" s="71">
        <v>391</v>
      </c>
      <c r="C295" s="71">
        <v>352</v>
      </c>
      <c r="D295" s="71">
        <f t="shared" si="4"/>
        <v>213</v>
      </c>
      <c r="E295" s="93"/>
      <c r="F295" s="68">
        <v>227</v>
      </c>
      <c r="G295" s="58">
        <v>214</v>
      </c>
      <c r="H295" s="58">
        <v>108</v>
      </c>
      <c r="J295" s="69">
        <v>164</v>
      </c>
      <c r="K295" s="70">
        <v>138</v>
      </c>
      <c r="L295" s="70">
        <v>105</v>
      </c>
    </row>
    <row r="296" spans="1:12" x14ac:dyDescent="0.2">
      <c r="A296" s="1">
        <v>5203</v>
      </c>
      <c r="B296" s="71">
        <v>22</v>
      </c>
      <c r="C296" s="71">
        <v>24</v>
      </c>
      <c r="D296" s="71">
        <f t="shared" si="4"/>
        <v>27</v>
      </c>
      <c r="E296" s="93"/>
      <c r="F296" s="68">
        <v>22</v>
      </c>
      <c r="G296" s="58">
        <v>24</v>
      </c>
      <c r="H296" s="58">
        <v>27</v>
      </c>
      <c r="J296" s="69">
        <v>0</v>
      </c>
      <c r="K296" s="70">
        <v>0</v>
      </c>
      <c r="L296" s="70">
        <v>0</v>
      </c>
    </row>
    <row r="297" spans="1:12" x14ac:dyDescent="0.2">
      <c r="A297" s="1">
        <v>5205</v>
      </c>
      <c r="B297" s="71">
        <v>27</v>
      </c>
      <c r="C297" s="71">
        <v>16</v>
      </c>
      <c r="D297" s="71">
        <f t="shared" si="4"/>
        <v>0</v>
      </c>
      <c r="E297" s="93"/>
      <c r="F297" s="68">
        <v>27</v>
      </c>
      <c r="G297" s="58">
        <v>16</v>
      </c>
      <c r="H297" s="58">
        <v>0</v>
      </c>
      <c r="J297" s="69">
        <v>0</v>
      </c>
      <c r="K297" s="70">
        <v>0</v>
      </c>
      <c r="L297" s="70">
        <v>0</v>
      </c>
    </row>
    <row r="298" spans="1:12" x14ac:dyDescent="0.2">
      <c r="A298" s="1">
        <v>5209</v>
      </c>
      <c r="B298" s="71">
        <v>4</v>
      </c>
      <c r="C298" s="71">
        <v>3</v>
      </c>
      <c r="D298" s="71">
        <f t="shared" si="4"/>
        <v>7</v>
      </c>
      <c r="E298" s="93"/>
      <c r="F298" s="68">
        <v>4</v>
      </c>
      <c r="G298" s="58">
        <v>3</v>
      </c>
      <c r="H298" s="58">
        <v>7</v>
      </c>
      <c r="J298" s="69">
        <v>0</v>
      </c>
      <c r="K298" s="70">
        <v>0</v>
      </c>
      <c r="L298" s="70">
        <v>0</v>
      </c>
    </row>
    <row r="299" spans="1:12" x14ac:dyDescent="0.2">
      <c r="A299" s="1">
        <v>5210</v>
      </c>
      <c r="B299" s="71">
        <v>611</v>
      </c>
      <c r="C299" s="71">
        <v>308</v>
      </c>
      <c r="D299" s="71">
        <f t="shared" si="4"/>
        <v>243</v>
      </c>
      <c r="E299" s="93"/>
      <c r="F299" s="68">
        <v>1</v>
      </c>
      <c r="G299" s="58">
        <v>3</v>
      </c>
      <c r="H299" s="58">
        <v>0</v>
      </c>
      <c r="J299" s="69">
        <v>610</v>
      </c>
      <c r="K299" s="70">
        <v>305</v>
      </c>
      <c r="L299" s="70">
        <v>243</v>
      </c>
    </row>
    <row r="300" spans="1:12" x14ac:dyDescent="0.2">
      <c r="A300" s="1">
        <v>5211</v>
      </c>
      <c r="B300" s="71">
        <v>262</v>
      </c>
      <c r="C300" s="71">
        <v>411</v>
      </c>
      <c r="D300" s="71">
        <f t="shared" si="4"/>
        <v>44</v>
      </c>
      <c r="E300" s="93"/>
      <c r="F300" s="68">
        <v>262</v>
      </c>
      <c r="G300" s="58">
        <v>411</v>
      </c>
      <c r="H300" s="58">
        <v>44</v>
      </c>
      <c r="J300" s="69">
        <v>0</v>
      </c>
      <c r="K300" s="70">
        <v>0</v>
      </c>
      <c r="L300" s="70">
        <v>0</v>
      </c>
    </row>
    <row r="301" spans="1:12" x14ac:dyDescent="0.2">
      <c r="A301" s="1">
        <v>5214</v>
      </c>
      <c r="B301" s="71">
        <v>52</v>
      </c>
      <c r="C301" s="71">
        <v>41</v>
      </c>
      <c r="D301" s="71">
        <f t="shared" si="4"/>
        <v>9</v>
      </c>
      <c r="E301" s="93"/>
      <c r="F301" s="68">
        <v>52</v>
      </c>
      <c r="G301" s="58">
        <v>41</v>
      </c>
      <c r="H301" s="58">
        <v>9</v>
      </c>
      <c r="J301" s="69">
        <v>0</v>
      </c>
      <c r="K301" s="70">
        <v>0</v>
      </c>
      <c r="L301" s="70">
        <v>0</v>
      </c>
    </row>
    <row r="302" spans="1:12" x14ac:dyDescent="0.2">
      <c r="A302" s="1">
        <v>5223</v>
      </c>
      <c r="B302" s="71">
        <v>281</v>
      </c>
      <c r="C302" s="71">
        <v>160</v>
      </c>
      <c r="D302" s="71">
        <f t="shared" si="4"/>
        <v>99</v>
      </c>
      <c r="E302" s="93"/>
      <c r="F302" s="68">
        <v>281</v>
      </c>
      <c r="G302" s="58">
        <v>160</v>
      </c>
      <c r="H302" s="58">
        <v>99</v>
      </c>
      <c r="J302" s="69">
        <v>0</v>
      </c>
      <c r="K302" s="70">
        <v>0</v>
      </c>
      <c r="L302" s="70">
        <v>0</v>
      </c>
    </row>
    <row r="303" spans="1:12" x14ac:dyDescent="0.2">
      <c r="A303" s="1">
        <v>5226</v>
      </c>
      <c r="B303" s="71">
        <v>6</v>
      </c>
      <c r="C303" s="71">
        <v>6</v>
      </c>
      <c r="D303" s="71">
        <f t="shared" si="4"/>
        <v>0</v>
      </c>
      <c r="E303" s="93"/>
      <c r="F303" s="68">
        <v>6</v>
      </c>
      <c r="G303" s="58">
        <v>6</v>
      </c>
      <c r="H303" s="58">
        <v>0</v>
      </c>
      <c r="J303" s="69">
        <v>0</v>
      </c>
      <c r="K303" s="70">
        <v>0</v>
      </c>
      <c r="L303" s="70">
        <v>0</v>
      </c>
    </row>
    <row r="304" spans="1:12" x14ac:dyDescent="0.2">
      <c r="A304" s="1">
        <v>5229</v>
      </c>
      <c r="B304" s="71">
        <v>0</v>
      </c>
      <c r="C304" s="71">
        <v>0</v>
      </c>
      <c r="D304" s="71">
        <f t="shared" si="4"/>
        <v>0</v>
      </c>
      <c r="E304" s="93"/>
      <c r="F304" s="68">
        <v>0</v>
      </c>
      <c r="G304" s="58">
        <v>0</v>
      </c>
      <c r="H304" s="58">
        <v>0</v>
      </c>
      <c r="J304" s="69">
        <v>0</v>
      </c>
      <c r="K304" s="70">
        <v>0</v>
      </c>
      <c r="L304" s="70">
        <v>0</v>
      </c>
    </row>
    <row r="305" spans="1:12" x14ac:dyDescent="0.2">
      <c r="A305" s="1">
        <v>5230</v>
      </c>
      <c r="B305" s="71">
        <v>984</v>
      </c>
      <c r="C305" s="71">
        <v>625</v>
      </c>
      <c r="D305" s="71">
        <f t="shared" si="4"/>
        <v>289</v>
      </c>
      <c r="E305" s="93"/>
      <c r="F305" s="68">
        <v>0</v>
      </c>
      <c r="G305" s="58">
        <v>0</v>
      </c>
      <c r="H305" s="58">
        <v>0</v>
      </c>
      <c r="J305" s="69">
        <v>984</v>
      </c>
      <c r="K305" s="70">
        <v>625</v>
      </c>
      <c r="L305" s="70">
        <v>289</v>
      </c>
    </row>
    <row r="306" spans="1:12" x14ac:dyDescent="0.2">
      <c r="A306" s="1">
        <v>5231</v>
      </c>
      <c r="B306" s="71">
        <v>37</v>
      </c>
      <c r="C306" s="71">
        <v>24</v>
      </c>
      <c r="D306" s="71">
        <f t="shared" si="4"/>
        <v>28</v>
      </c>
      <c r="E306" s="93"/>
      <c r="F306" s="68">
        <v>37</v>
      </c>
      <c r="G306" s="58">
        <v>24</v>
      </c>
      <c r="H306" s="58">
        <v>28</v>
      </c>
      <c r="J306" s="69">
        <v>0</v>
      </c>
      <c r="K306" s="70">
        <v>0</v>
      </c>
      <c r="L306" s="70">
        <v>0</v>
      </c>
    </row>
    <row r="307" spans="1:12" x14ac:dyDescent="0.2">
      <c r="A307" s="1">
        <v>5233</v>
      </c>
      <c r="B307" s="71">
        <v>570</v>
      </c>
      <c r="C307" s="71">
        <v>795</v>
      </c>
      <c r="D307" s="71">
        <f t="shared" si="4"/>
        <v>359</v>
      </c>
      <c r="E307" s="93"/>
      <c r="F307" s="68">
        <v>371</v>
      </c>
      <c r="G307" s="58">
        <v>524</v>
      </c>
      <c r="H307" s="58">
        <v>131</v>
      </c>
      <c r="J307" s="69">
        <v>199</v>
      </c>
      <c r="K307" s="70">
        <v>271</v>
      </c>
      <c r="L307" s="70">
        <v>228</v>
      </c>
    </row>
    <row r="308" spans="1:12" x14ac:dyDescent="0.2">
      <c r="A308" s="1">
        <v>5235</v>
      </c>
      <c r="B308" s="71">
        <v>0</v>
      </c>
      <c r="C308" s="71">
        <v>0</v>
      </c>
      <c r="D308" s="71">
        <f t="shared" si="4"/>
        <v>0</v>
      </c>
      <c r="E308" s="93"/>
      <c r="F308" s="68">
        <v>0</v>
      </c>
      <c r="G308" s="58">
        <v>0</v>
      </c>
      <c r="H308" s="58">
        <v>0</v>
      </c>
      <c r="J308" s="69">
        <v>0</v>
      </c>
      <c r="K308" s="70">
        <v>0</v>
      </c>
      <c r="L308" s="70">
        <v>0</v>
      </c>
    </row>
    <row r="309" spans="1:12" x14ac:dyDescent="0.2">
      <c r="A309" s="1">
        <v>5237</v>
      </c>
      <c r="B309" s="71">
        <v>0</v>
      </c>
      <c r="C309" s="71">
        <v>0</v>
      </c>
      <c r="D309" s="71">
        <f t="shared" si="4"/>
        <v>0</v>
      </c>
      <c r="E309" s="93"/>
      <c r="F309" s="68">
        <v>0</v>
      </c>
      <c r="G309" s="58">
        <v>0</v>
      </c>
      <c r="H309" s="58">
        <v>0</v>
      </c>
      <c r="J309" s="69">
        <v>0</v>
      </c>
      <c r="K309" s="70">
        <v>0</v>
      </c>
      <c r="L309" s="70">
        <v>0</v>
      </c>
    </row>
    <row r="310" spans="1:12" x14ac:dyDescent="0.2">
      <c r="A310" s="1">
        <v>5243</v>
      </c>
      <c r="B310" s="71">
        <v>9</v>
      </c>
      <c r="C310" s="71">
        <v>5</v>
      </c>
      <c r="D310" s="71">
        <f t="shared" si="4"/>
        <v>11</v>
      </c>
      <c r="E310" s="93"/>
      <c r="F310" s="68">
        <v>9</v>
      </c>
      <c r="G310" s="58">
        <v>5</v>
      </c>
      <c r="H310" s="58">
        <v>11</v>
      </c>
      <c r="J310" s="69">
        <v>0</v>
      </c>
      <c r="K310" s="70">
        <v>0</v>
      </c>
      <c r="L310" s="70">
        <v>0</v>
      </c>
    </row>
    <row r="311" spans="1:12" x14ac:dyDescent="0.2">
      <c r="A311" s="1">
        <v>5250</v>
      </c>
      <c r="B311" s="71">
        <v>0</v>
      </c>
      <c r="C311" s="71">
        <v>0</v>
      </c>
      <c r="D311" s="71">
        <f t="shared" si="4"/>
        <v>0</v>
      </c>
      <c r="E311" s="93"/>
      <c r="F311" s="68">
        <v>0</v>
      </c>
      <c r="G311" s="58">
        <v>0</v>
      </c>
      <c r="H311" s="58">
        <v>0</v>
      </c>
      <c r="J311" s="69">
        <v>0</v>
      </c>
      <c r="K311" s="70">
        <v>0</v>
      </c>
      <c r="L311" s="70">
        <v>0</v>
      </c>
    </row>
    <row r="312" spans="1:12" x14ac:dyDescent="0.2">
      <c r="A312" s="1">
        <v>5251</v>
      </c>
      <c r="B312" s="71">
        <v>0</v>
      </c>
      <c r="C312" s="71">
        <v>2</v>
      </c>
      <c r="D312" s="71">
        <f t="shared" si="4"/>
        <v>4</v>
      </c>
      <c r="E312" s="93"/>
      <c r="F312" s="68">
        <v>0</v>
      </c>
      <c r="G312" s="58">
        <v>2</v>
      </c>
      <c r="H312" s="58">
        <v>4</v>
      </c>
      <c r="J312" s="69">
        <v>0</v>
      </c>
      <c r="K312" s="70">
        <v>0</v>
      </c>
      <c r="L312" s="70">
        <v>0</v>
      </c>
    </row>
    <row r="313" spans="1:12" x14ac:dyDescent="0.2">
      <c r="A313" s="1">
        <v>5252</v>
      </c>
      <c r="B313" s="71">
        <v>4</v>
      </c>
      <c r="C313" s="71">
        <v>7</v>
      </c>
      <c r="D313" s="71">
        <f t="shared" si="4"/>
        <v>8</v>
      </c>
      <c r="E313" s="93"/>
      <c r="F313" s="68">
        <v>4</v>
      </c>
      <c r="G313" s="58">
        <v>3</v>
      </c>
      <c r="H313" s="58">
        <v>4</v>
      </c>
      <c r="J313" s="69">
        <v>0</v>
      </c>
      <c r="K313" s="70">
        <v>4</v>
      </c>
      <c r="L313" s="70">
        <v>4</v>
      </c>
    </row>
    <row r="314" spans="1:12" x14ac:dyDescent="0.2">
      <c r="A314" s="1">
        <v>5254</v>
      </c>
      <c r="B314" s="71">
        <v>0</v>
      </c>
      <c r="C314" s="71">
        <v>0</v>
      </c>
      <c r="D314" s="71">
        <f t="shared" si="4"/>
        <v>0</v>
      </c>
      <c r="E314" s="93"/>
      <c r="F314" s="68">
        <v>0</v>
      </c>
      <c r="G314" s="58">
        <v>0</v>
      </c>
      <c r="H314" s="58">
        <v>0</v>
      </c>
      <c r="J314" s="69">
        <v>0</v>
      </c>
      <c r="K314" s="70">
        <v>0</v>
      </c>
      <c r="L314" s="70">
        <v>0</v>
      </c>
    </row>
    <row r="315" spans="1:12" x14ac:dyDescent="0.2">
      <c r="A315" s="1">
        <v>5255</v>
      </c>
      <c r="B315" s="71">
        <v>0</v>
      </c>
      <c r="C315" s="71">
        <v>2</v>
      </c>
      <c r="D315" s="71">
        <f t="shared" si="4"/>
        <v>0</v>
      </c>
      <c r="E315" s="93"/>
      <c r="F315" s="68">
        <v>0</v>
      </c>
      <c r="G315" s="58">
        <v>2</v>
      </c>
      <c r="H315" s="58">
        <v>0</v>
      </c>
      <c r="J315" s="69">
        <v>0</v>
      </c>
      <c r="K315" s="70">
        <v>0</v>
      </c>
      <c r="L315" s="70">
        <v>0</v>
      </c>
    </row>
    <row r="316" spans="1:12" x14ac:dyDescent="0.2">
      <c r="A316" s="1">
        <v>5256</v>
      </c>
      <c r="B316" s="71">
        <v>22</v>
      </c>
      <c r="C316" s="71">
        <v>8</v>
      </c>
      <c r="D316" s="71">
        <f t="shared" si="4"/>
        <v>13</v>
      </c>
      <c r="E316" s="93"/>
      <c r="F316" s="68">
        <v>22</v>
      </c>
      <c r="G316" s="58">
        <v>8</v>
      </c>
      <c r="H316" s="58">
        <v>13</v>
      </c>
      <c r="J316" s="69">
        <v>0</v>
      </c>
      <c r="K316" s="70">
        <v>0</v>
      </c>
      <c r="L316" s="70">
        <v>0</v>
      </c>
    </row>
    <row r="317" spans="1:12" x14ac:dyDescent="0.2">
      <c r="A317" s="1">
        <v>5259</v>
      </c>
      <c r="B317" s="71">
        <v>0</v>
      </c>
      <c r="C317" s="71">
        <v>0</v>
      </c>
      <c r="D317" s="71">
        <f t="shared" si="4"/>
        <v>0</v>
      </c>
      <c r="E317" s="93"/>
      <c r="F317" s="68">
        <v>0</v>
      </c>
      <c r="G317" s="58">
        <v>0</v>
      </c>
      <c r="H317" s="58">
        <v>0</v>
      </c>
      <c r="J317" s="69">
        <v>0</v>
      </c>
      <c r="K317" s="70">
        <v>0</v>
      </c>
      <c r="L317" s="70">
        <v>0</v>
      </c>
    </row>
    <row r="318" spans="1:12" x14ac:dyDescent="0.2">
      <c r="A318" s="1">
        <v>5261</v>
      </c>
      <c r="B318" s="71">
        <v>4</v>
      </c>
      <c r="C318" s="71">
        <v>3</v>
      </c>
      <c r="D318" s="71">
        <f t="shared" si="4"/>
        <v>3</v>
      </c>
      <c r="E318" s="93"/>
      <c r="F318" s="68">
        <v>4</v>
      </c>
      <c r="G318" s="58">
        <v>3</v>
      </c>
      <c r="H318" s="58">
        <v>3</v>
      </c>
      <c r="J318" s="69">
        <v>0</v>
      </c>
      <c r="K318" s="70">
        <v>0</v>
      </c>
      <c r="L318" s="70">
        <v>0</v>
      </c>
    </row>
    <row r="319" spans="1:12" x14ac:dyDescent="0.2">
      <c r="A319" s="1">
        <v>5264</v>
      </c>
      <c r="B319" s="71">
        <v>7</v>
      </c>
      <c r="C319" s="71">
        <v>15</v>
      </c>
      <c r="D319" s="71">
        <f t="shared" si="4"/>
        <v>6</v>
      </c>
      <c r="E319" s="93"/>
      <c r="F319" s="68">
        <v>7</v>
      </c>
      <c r="G319" s="58">
        <v>15</v>
      </c>
      <c r="H319" s="58">
        <v>6</v>
      </c>
      <c r="J319" s="69">
        <v>0</v>
      </c>
      <c r="K319" s="70">
        <v>0</v>
      </c>
      <c r="L319" s="70">
        <v>0</v>
      </c>
    </row>
    <row r="320" spans="1:12" x14ac:dyDescent="0.2">
      <c r="A320" s="1">
        <v>5269</v>
      </c>
      <c r="B320" s="71">
        <v>14</v>
      </c>
      <c r="C320" s="71">
        <v>11</v>
      </c>
      <c r="D320" s="71">
        <f t="shared" si="4"/>
        <v>6</v>
      </c>
      <c r="E320" s="93"/>
      <c r="F320" s="68">
        <v>14</v>
      </c>
      <c r="G320" s="58">
        <v>6</v>
      </c>
      <c r="H320" s="58">
        <v>6</v>
      </c>
      <c r="J320" s="69">
        <v>0</v>
      </c>
      <c r="K320" s="70">
        <v>5</v>
      </c>
      <c r="L320" s="70">
        <v>0</v>
      </c>
    </row>
    <row r="321" spans="1:12" x14ac:dyDescent="0.2">
      <c r="A321" s="1">
        <v>5272</v>
      </c>
      <c r="B321" s="71">
        <v>0</v>
      </c>
      <c r="C321" s="71">
        <v>18</v>
      </c>
      <c r="D321" s="71">
        <f t="shared" si="4"/>
        <v>1</v>
      </c>
      <c r="E321" s="93"/>
      <c r="F321" s="68">
        <v>0</v>
      </c>
      <c r="G321" s="58">
        <v>8</v>
      </c>
      <c r="H321" s="58">
        <v>0</v>
      </c>
      <c r="J321" s="69">
        <v>0</v>
      </c>
      <c r="K321" s="70">
        <v>10</v>
      </c>
      <c r="L321" s="70">
        <v>1</v>
      </c>
    </row>
    <row r="322" spans="1:12" x14ac:dyDescent="0.2">
      <c r="A322" s="1">
        <v>5276</v>
      </c>
      <c r="B322" s="71">
        <v>0</v>
      </c>
      <c r="C322" s="71">
        <v>0</v>
      </c>
      <c r="D322" s="71">
        <f t="shared" si="4"/>
        <v>0</v>
      </c>
      <c r="E322" s="93"/>
      <c r="F322" s="68">
        <v>0</v>
      </c>
      <c r="G322" s="58">
        <v>0</v>
      </c>
      <c r="H322" s="58">
        <v>0</v>
      </c>
      <c r="J322" s="69">
        <v>0</v>
      </c>
      <c r="K322" s="70">
        <v>0</v>
      </c>
      <c r="L322" s="70">
        <v>0</v>
      </c>
    </row>
    <row r="323" spans="1:12" x14ac:dyDescent="0.2">
      <c r="A323" s="1">
        <v>5289</v>
      </c>
      <c r="B323" s="71">
        <v>50</v>
      </c>
      <c r="C323" s="71">
        <v>16</v>
      </c>
      <c r="D323" s="71">
        <f t="shared" si="4"/>
        <v>19</v>
      </c>
      <c r="E323" s="93"/>
      <c r="F323" s="68">
        <v>50</v>
      </c>
      <c r="G323" s="58">
        <v>16</v>
      </c>
      <c r="H323" s="58">
        <v>19</v>
      </c>
      <c r="J323" s="69">
        <v>0</v>
      </c>
      <c r="K323" s="70">
        <v>0</v>
      </c>
      <c r="L323" s="70">
        <v>0</v>
      </c>
    </row>
    <row r="324" spans="1:12" x14ac:dyDescent="0.2">
      <c r="A324" s="61">
        <v>5292</v>
      </c>
      <c r="B324" s="71">
        <v>107</v>
      </c>
      <c r="C324" s="71">
        <v>23</v>
      </c>
      <c r="D324" s="71">
        <f t="shared" ref="D324:D387" si="5">H324+L324</f>
        <v>46</v>
      </c>
      <c r="E324" s="93"/>
      <c r="F324" s="68">
        <v>107</v>
      </c>
      <c r="G324" s="58">
        <v>23</v>
      </c>
      <c r="H324" s="58">
        <v>46</v>
      </c>
      <c r="J324" s="69">
        <v>0</v>
      </c>
      <c r="K324" s="70">
        <v>0</v>
      </c>
      <c r="L324" s="70">
        <v>0</v>
      </c>
    </row>
    <row r="325" spans="1:12" x14ac:dyDescent="0.2">
      <c r="A325" s="61">
        <v>5407</v>
      </c>
      <c r="B325" s="71">
        <v>3</v>
      </c>
      <c r="C325" s="71">
        <v>-14</v>
      </c>
      <c r="D325" s="71">
        <f t="shared" si="5"/>
        <v>0</v>
      </c>
      <c r="E325" s="93"/>
      <c r="F325" s="68">
        <v>3</v>
      </c>
      <c r="G325" s="58">
        <v>-14</v>
      </c>
      <c r="H325" s="58">
        <v>0</v>
      </c>
      <c r="J325" s="69">
        <v>0</v>
      </c>
      <c r="K325" s="70">
        <v>0</v>
      </c>
      <c r="L325" s="70">
        <v>0</v>
      </c>
    </row>
    <row r="326" spans="1:12" x14ac:dyDescent="0.2">
      <c r="A326" s="61">
        <v>5412</v>
      </c>
      <c r="B326" s="71">
        <v>1</v>
      </c>
      <c r="C326" s="71">
        <v>3</v>
      </c>
      <c r="D326" s="71">
        <f t="shared" si="5"/>
        <v>0</v>
      </c>
      <c r="E326" s="93"/>
      <c r="F326" s="68">
        <v>1</v>
      </c>
      <c r="G326" s="58">
        <v>3</v>
      </c>
      <c r="H326" s="58">
        <v>0</v>
      </c>
      <c r="J326" s="69">
        <v>0</v>
      </c>
      <c r="K326" s="70">
        <v>0</v>
      </c>
      <c r="L326" s="70">
        <v>0</v>
      </c>
    </row>
    <row r="327" spans="1:12" x14ac:dyDescent="0.2">
      <c r="A327" s="1">
        <v>5413</v>
      </c>
      <c r="B327" s="71">
        <v>4</v>
      </c>
      <c r="C327" s="71">
        <v>14</v>
      </c>
      <c r="D327" s="71">
        <f t="shared" si="5"/>
        <v>3</v>
      </c>
      <c r="E327" s="93"/>
      <c r="F327" s="68">
        <v>4</v>
      </c>
      <c r="G327" s="58">
        <v>14</v>
      </c>
      <c r="H327" s="58">
        <v>3</v>
      </c>
      <c r="J327" s="69">
        <v>0</v>
      </c>
      <c r="K327" s="70">
        <v>0</v>
      </c>
      <c r="L327" s="70">
        <v>0</v>
      </c>
    </row>
    <row r="328" spans="1:12" x14ac:dyDescent="0.2">
      <c r="A328" s="1">
        <v>5421</v>
      </c>
      <c r="B328" s="71">
        <v>10</v>
      </c>
      <c r="C328" s="71">
        <v>8</v>
      </c>
      <c r="D328" s="71">
        <f t="shared" si="5"/>
        <v>2</v>
      </c>
      <c r="E328" s="93"/>
      <c r="F328" s="68">
        <v>10</v>
      </c>
      <c r="G328" s="58">
        <v>8</v>
      </c>
      <c r="H328" s="58">
        <v>2</v>
      </c>
      <c r="J328" s="69">
        <v>0</v>
      </c>
      <c r="K328" s="70">
        <v>0</v>
      </c>
      <c r="L328" s="70">
        <v>0</v>
      </c>
    </row>
    <row r="329" spans="1:12" x14ac:dyDescent="0.2">
      <c r="A329" s="1">
        <v>5450</v>
      </c>
      <c r="B329" s="71">
        <v>0</v>
      </c>
      <c r="C329" s="71">
        <v>16</v>
      </c>
      <c r="D329" s="71">
        <f t="shared" si="5"/>
        <v>0</v>
      </c>
      <c r="E329" s="93"/>
      <c r="F329" s="68">
        <v>0</v>
      </c>
      <c r="G329" s="58">
        <v>0</v>
      </c>
      <c r="H329" s="58">
        <v>0</v>
      </c>
      <c r="J329" s="69">
        <v>0</v>
      </c>
      <c r="K329" s="70">
        <v>16</v>
      </c>
      <c r="L329" s="70">
        <v>0</v>
      </c>
    </row>
    <row r="330" spans="1:12" x14ac:dyDescent="0.2">
      <c r="A330" s="1">
        <v>5453</v>
      </c>
      <c r="B330" s="71">
        <v>0</v>
      </c>
      <c r="C330" s="71">
        <v>0</v>
      </c>
      <c r="D330" s="71">
        <f t="shared" si="5"/>
        <v>0</v>
      </c>
      <c r="E330" s="93"/>
      <c r="F330" s="68">
        <v>0</v>
      </c>
      <c r="G330" s="58">
        <v>0</v>
      </c>
      <c r="H330" s="58">
        <v>0</v>
      </c>
      <c r="J330" s="69">
        <v>0</v>
      </c>
      <c r="K330" s="70">
        <v>0</v>
      </c>
      <c r="L330" s="70">
        <v>0</v>
      </c>
    </row>
    <row r="331" spans="1:12" x14ac:dyDescent="0.2">
      <c r="A331" s="1">
        <v>5481</v>
      </c>
      <c r="B331" s="71">
        <v>1</v>
      </c>
      <c r="C331" s="71">
        <v>45</v>
      </c>
      <c r="D331" s="71">
        <f t="shared" si="5"/>
        <v>5</v>
      </c>
      <c r="E331" s="93"/>
      <c r="F331" s="68">
        <v>1</v>
      </c>
      <c r="G331" s="58">
        <v>45</v>
      </c>
      <c r="H331" s="58">
        <v>5</v>
      </c>
      <c r="J331" s="69">
        <v>0</v>
      </c>
      <c r="K331" s="70">
        <v>0</v>
      </c>
      <c r="L331" s="70">
        <v>0</v>
      </c>
    </row>
    <row r="332" spans="1:12" x14ac:dyDescent="0.2">
      <c r="A332" s="1">
        <v>5482</v>
      </c>
      <c r="B332" s="71">
        <v>0</v>
      </c>
      <c r="C332" s="71">
        <v>0</v>
      </c>
      <c r="D332" s="71">
        <f t="shared" si="5"/>
        <v>0</v>
      </c>
      <c r="E332" s="93"/>
      <c r="F332" s="68">
        <v>0</v>
      </c>
      <c r="G332" s="58">
        <v>0</v>
      </c>
      <c r="H332" s="58">
        <v>0</v>
      </c>
      <c r="J332" s="69">
        <v>0</v>
      </c>
      <c r="K332" s="70">
        <v>0</v>
      </c>
      <c r="L332" s="70">
        <v>0</v>
      </c>
    </row>
    <row r="333" spans="1:12" x14ac:dyDescent="0.2">
      <c r="A333" s="1">
        <v>5503</v>
      </c>
      <c r="B333" s="71">
        <v>24</v>
      </c>
      <c r="C333" s="71">
        <v>4</v>
      </c>
      <c r="D333" s="71">
        <f t="shared" si="5"/>
        <v>50</v>
      </c>
      <c r="E333" s="93"/>
      <c r="F333" s="68">
        <v>24</v>
      </c>
      <c r="G333" s="58">
        <v>4</v>
      </c>
      <c r="H333" s="58">
        <v>50</v>
      </c>
      <c r="J333" s="69">
        <v>0</v>
      </c>
      <c r="K333" s="70">
        <v>0</v>
      </c>
      <c r="L333" s="70">
        <v>0</v>
      </c>
    </row>
    <row r="334" spans="1:12" x14ac:dyDescent="0.2">
      <c r="A334" s="1">
        <v>5511</v>
      </c>
      <c r="B334" s="71">
        <v>0</v>
      </c>
      <c r="C334" s="71">
        <v>0</v>
      </c>
      <c r="D334" s="71">
        <f t="shared" si="5"/>
        <v>0</v>
      </c>
      <c r="E334" s="93"/>
      <c r="F334" s="68">
        <v>0</v>
      </c>
      <c r="G334" s="58">
        <v>0</v>
      </c>
      <c r="H334" s="58">
        <v>0</v>
      </c>
      <c r="J334" s="69">
        <v>0</v>
      </c>
      <c r="K334" s="70">
        <v>0</v>
      </c>
      <c r="L334" s="70">
        <v>0</v>
      </c>
    </row>
    <row r="335" spans="1:12" x14ac:dyDescent="0.2">
      <c r="A335" s="1">
        <v>5513</v>
      </c>
      <c r="B335" s="71">
        <v>1387</v>
      </c>
      <c r="C335" s="71">
        <v>300</v>
      </c>
      <c r="D335" s="71">
        <f t="shared" si="5"/>
        <v>300</v>
      </c>
      <c r="E335" s="93"/>
      <c r="F335" s="68">
        <v>1387</v>
      </c>
      <c r="G335" s="58">
        <v>300</v>
      </c>
      <c r="H335" s="58">
        <v>300</v>
      </c>
      <c r="J335" s="69">
        <v>0</v>
      </c>
      <c r="K335" s="70">
        <v>0</v>
      </c>
      <c r="L335" s="70">
        <v>0</v>
      </c>
    </row>
    <row r="336" spans="1:12" x14ac:dyDescent="0.2">
      <c r="A336" s="1">
        <v>5518</v>
      </c>
      <c r="B336" s="71">
        <v>0</v>
      </c>
      <c r="C336" s="71">
        <v>0</v>
      </c>
      <c r="D336" s="71">
        <f t="shared" si="5"/>
        <v>0</v>
      </c>
      <c r="E336" s="93"/>
      <c r="F336" s="68">
        <v>0</v>
      </c>
      <c r="G336" s="58">
        <v>0</v>
      </c>
      <c r="H336" s="58">
        <v>0</v>
      </c>
      <c r="J336" s="69">
        <v>0</v>
      </c>
      <c r="K336" s="70">
        <v>0</v>
      </c>
      <c r="L336" s="70">
        <v>0</v>
      </c>
    </row>
    <row r="337" spans="1:12" x14ac:dyDescent="0.2">
      <c r="A337" s="1">
        <v>5522</v>
      </c>
      <c r="B337" s="71">
        <v>0</v>
      </c>
      <c r="C337" s="71">
        <v>8</v>
      </c>
      <c r="D337" s="71">
        <f t="shared" si="5"/>
        <v>40</v>
      </c>
      <c r="E337" s="93"/>
      <c r="F337" s="68">
        <v>0</v>
      </c>
      <c r="G337" s="58">
        <v>8</v>
      </c>
      <c r="H337" s="58">
        <v>40</v>
      </c>
      <c r="J337" s="69">
        <v>0</v>
      </c>
      <c r="K337" s="70">
        <v>0</v>
      </c>
      <c r="L337" s="70">
        <v>0</v>
      </c>
    </row>
    <row r="338" spans="1:12" x14ac:dyDescent="0.2">
      <c r="A338" s="1">
        <v>5523</v>
      </c>
      <c r="B338" s="71">
        <v>0</v>
      </c>
      <c r="C338" s="71">
        <v>0</v>
      </c>
      <c r="D338" s="71">
        <f t="shared" si="5"/>
        <v>23</v>
      </c>
      <c r="E338" s="93"/>
      <c r="F338" s="68">
        <v>0</v>
      </c>
      <c r="G338" s="58">
        <v>0</v>
      </c>
      <c r="H338" s="58">
        <v>23</v>
      </c>
      <c r="J338" s="69">
        <v>0</v>
      </c>
      <c r="K338" s="70">
        <v>0</v>
      </c>
      <c r="L338" s="70">
        <v>0</v>
      </c>
    </row>
    <row r="339" spans="1:12" x14ac:dyDescent="0.2">
      <c r="A339" s="1">
        <v>5533</v>
      </c>
      <c r="B339" s="71">
        <v>1153</v>
      </c>
      <c r="C339" s="71">
        <v>405</v>
      </c>
      <c r="D339" s="71">
        <f t="shared" si="5"/>
        <v>263</v>
      </c>
      <c r="E339" s="93"/>
      <c r="F339" s="68">
        <v>1153</v>
      </c>
      <c r="G339" s="58">
        <v>405</v>
      </c>
      <c r="H339" s="58">
        <v>263</v>
      </c>
      <c r="J339" s="69">
        <v>0</v>
      </c>
      <c r="K339" s="70">
        <v>0</v>
      </c>
      <c r="L339" s="70">
        <v>0</v>
      </c>
    </row>
    <row r="340" spans="1:12" x14ac:dyDescent="0.2">
      <c r="A340" s="1">
        <v>5545</v>
      </c>
      <c r="B340" s="71">
        <v>0</v>
      </c>
      <c r="C340" s="71">
        <v>0</v>
      </c>
      <c r="D340" s="71">
        <f t="shared" si="5"/>
        <v>0</v>
      </c>
      <c r="E340" s="93"/>
      <c r="F340" s="68">
        <v>0</v>
      </c>
      <c r="G340" s="58">
        <v>0</v>
      </c>
      <c r="H340" s="58">
        <v>0</v>
      </c>
      <c r="J340" s="69">
        <v>0</v>
      </c>
      <c r="K340" s="70">
        <v>0</v>
      </c>
      <c r="L340" s="70">
        <v>0</v>
      </c>
    </row>
    <row r="341" spans="1:12" x14ac:dyDescent="0.2">
      <c r="A341" s="1">
        <v>5573</v>
      </c>
      <c r="B341" s="71">
        <v>15</v>
      </c>
      <c r="C341" s="71">
        <v>7</v>
      </c>
      <c r="D341" s="71">
        <f t="shared" si="5"/>
        <v>0</v>
      </c>
      <c r="E341" s="93"/>
      <c r="F341" s="68">
        <v>15</v>
      </c>
      <c r="G341" s="58">
        <v>7</v>
      </c>
      <c r="H341" s="58">
        <v>0</v>
      </c>
      <c r="J341" s="69">
        <v>0</v>
      </c>
      <c r="K341" s="70">
        <v>0</v>
      </c>
      <c r="L341" s="70">
        <v>0</v>
      </c>
    </row>
    <row r="342" spans="1:12" x14ac:dyDescent="0.2">
      <c r="A342" s="1">
        <v>5575</v>
      </c>
      <c r="B342" s="71">
        <v>61</v>
      </c>
      <c r="C342" s="71">
        <v>30</v>
      </c>
      <c r="D342" s="71">
        <f t="shared" si="5"/>
        <v>15</v>
      </c>
      <c r="E342" s="93"/>
      <c r="F342" s="68">
        <v>61</v>
      </c>
      <c r="G342" s="58">
        <v>30</v>
      </c>
      <c r="H342" s="58">
        <v>15</v>
      </c>
      <c r="J342" s="69">
        <v>0</v>
      </c>
      <c r="K342" s="70">
        <v>0</v>
      </c>
      <c r="L342" s="70">
        <v>0</v>
      </c>
    </row>
    <row r="343" spans="1:12" x14ac:dyDescent="0.2">
      <c r="A343" s="1">
        <v>5614</v>
      </c>
      <c r="B343" s="71">
        <v>100</v>
      </c>
      <c r="C343" s="71">
        <v>0</v>
      </c>
      <c r="D343" s="71">
        <f t="shared" si="5"/>
        <v>0</v>
      </c>
      <c r="E343" s="93"/>
      <c r="F343" s="68">
        <v>100</v>
      </c>
      <c r="G343" s="58">
        <v>0</v>
      </c>
      <c r="H343" s="58">
        <v>0</v>
      </c>
      <c r="J343" s="69">
        <v>0</v>
      </c>
      <c r="K343" s="70">
        <v>0</v>
      </c>
      <c r="L343" s="70">
        <v>0</v>
      </c>
    </row>
    <row r="344" spans="1:12" x14ac:dyDescent="0.2">
      <c r="A344" s="1">
        <v>5653</v>
      </c>
      <c r="B344" s="71">
        <v>17</v>
      </c>
      <c r="C344" s="71">
        <v>11</v>
      </c>
      <c r="D344" s="71">
        <f t="shared" si="5"/>
        <v>8</v>
      </c>
      <c r="E344" s="93"/>
      <c r="F344" s="68">
        <v>0</v>
      </c>
      <c r="G344" s="58">
        <v>0</v>
      </c>
      <c r="H344" s="58">
        <v>0</v>
      </c>
      <c r="J344" s="69">
        <v>17</v>
      </c>
      <c r="K344" s="70">
        <v>11</v>
      </c>
      <c r="L344" s="70">
        <v>8</v>
      </c>
    </row>
    <row r="345" spans="1:12" x14ac:dyDescent="0.2">
      <c r="A345" s="1">
        <v>5654</v>
      </c>
      <c r="B345" s="71">
        <v>15</v>
      </c>
      <c r="C345" s="71">
        <v>13</v>
      </c>
      <c r="D345" s="71">
        <f t="shared" si="5"/>
        <v>8</v>
      </c>
      <c r="E345" s="93"/>
      <c r="F345" s="68">
        <v>0</v>
      </c>
      <c r="G345" s="58">
        <v>0</v>
      </c>
      <c r="H345" s="58">
        <v>0</v>
      </c>
      <c r="J345" s="69">
        <v>15</v>
      </c>
      <c r="K345" s="70">
        <v>13</v>
      </c>
      <c r="L345" s="70">
        <v>8</v>
      </c>
    </row>
    <row r="346" spans="1:12" x14ac:dyDescent="0.2">
      <c r="A346" s="1">
        <v>5655</v>
      </c>
      <c r="B346" s="71">
        <v>28</v>
      </c>
      <c r="C346" s="71">
        <v>26</v>
      </c>
      <c r="D346" s="71">
        <f t="shared" si="5"/>
        <v>10</v>
      </c>
      <c r="E346" s="93"/>
      <c r="F346" s="68">
        <v>0</v>
      </c>
      <c r="G346" s="58">
        <v>0</v>
      </c>
      <c r="H346" s="58">
        <v>0</v>
      </c>
      <c r="J346" s="69">
        <v>28</v>
      </c>
      <c r="K346" s="70">
        <v>26</v>
      </c>
      <c r="L346" s="70">
        <v>10</v>
      </c>
    </row>
    <row r="347" spans="1:12" x14ac:dyDescent="0.2">
      <c r="A347" s="1">
        <v>5656</v>
      </c>
      <c r="B347" s="71">
        <v>19</v>
      </c>
      <c r="C347" s="71">
        <v>21</v>
      </c>
      <c r="D347" s="71">
        <f t="shared" si="5"/>
        <v>10</v>
      </c>
      <c r="E347" s="93"/>
      <c r="F347" s="68">
        <v>0</v>
      </c>
      <c r="G347" s="58">
        <v>0</v>
      </c>
      <c r="H347" s="58">
        <v>0</v>
      </c>
      <c r="J347" s="69">
        <v>19</v>
      </c>
      <c r="K347" s="70">
        <v>21</v>
      </c>
      <c r="L347" s="70">
        <v>10</v>
      </c>
    </row>
    <row r="348" spans="1:12" x14ac:dyDescent="0.2">
      <c r="A348" s="1">
        <v>5657</v>
      </c>
      <c r="B348" s="71">
        <v>7</v>
      </c>
      <c r="C348" s="71">
        <v>3</v>
      </c>
      <c r="D348" s="71">
        <f t="shared" si="5"/>
        <v>2</v>
      </c>
      <c r="E348" s="93"/>
      <c r="F348" s="68">
        <v>0</v>
      </c>
      <c r="G348" s="58">
        <v>0</v>
      </c>
      <c r="H348" s="58">
        <v>0</v>
      </c>
      <c r="J348" s="69">
        <v>7</v>
      </c>
      <c r="K348" s="70">
        <v>3</v>
      </c>
      <c r="L348" s="70">
        <v>2</v>
      </c>
    </row>
    <row r="349" spans="1:12" x14ac:dyDescent="0.2">
      <c r="A349" s="1">
        <v>5917</v>
      </c>
      <c r="B349" s="71">
        <v>4</v>
      </c>
      <c r="C349" s="71">
        <v>0</v>
      </c>
      <c r="D349" s="71">
        <f t="shared" si="5"/>
        <v>0</v>
      </c>
      <c r="E349" s="93"/>
      <c r="F349" s="68">
        <v>4</v>
      </c>
      <c r="G349" s="58">
        <v>0</v>
      </c>
      <c r="H349" s="58">
        <v>0</v>
      </c>
      <c r="J349" s="69">
        <v>0</v>
      </c>
      <c r="K349" s="70">
        <v>0</v>
      </c>
      <c r="L349" s="70">
        <v>0</v>
      </c>
    </row>
    <row r="350" spans="1:12" x14ac:dyDescent="0.2">
      <c r="A350" s="1">
        <v>5940</v>
      </c>
      <c r="B350" s="71">
        <v>13</v>
      </c>
      <c r="C350" s="71">
        <v>0</v>
      </c>
      <c r="D350" s="71">
        <f t="shared" si="5"/>
        <v>15</v>
      </c>
      <c r="E350" s="93"/>
      <c r="F350" s="68">
        <v>13</v>
      </c>
      <c r="G350" s="58">
        <v>0</v>
      </c>
      <c r="H350" s="58">
        <v>15</v>
      </c>
      <c r="J350" s="69">
        <v>0</v>
      </c>
      <c r="K350" s="70">
        <v>0</v>
      </c>
      <c r="L350" s="70">
        <v>0</v>
      </c>
    </row>
    <row r="351" spans="1:12" x14ac:dyDescent="0.2">
      <c r="A351" s="1">
        <v>5943</v>
      </c>
      <c r="B351" s="71">
        <v>5</v>
      </c>
      <c r="C351" s="71">
        <v>4</v>
      </c>
      <c r="D351" s="71">
        <f t="shared" si="5"/>
        <v>-4</v>
      </c>
      <c r="E351" s="93"/>
      <c r="F351" s="68">
        <v>5</v>
      </c>
      <c r="G351" s="58">
        <v>4</v>
      </c>
      <c r="H351" s="58">
        <v>-4</v>
      </c>
      <c r="J351" s="69">
        <v>0</v>
      </c>
      <c r="K351" s="70">
        <v>0</v>
      </c>
      <c r="L351" s="70">
        <v>0</v>
      </c>
    </row>
    <row r="352" spans="1:12" x14ac:dyDescent="0.2">
      <c r="A352" s="1">
        <v>5944</v>
      </c>
      <c r="B352" s="71">
        <v>0</v>
      </c>
      <c r="C352" s="71">
        <v>0</v>
      </c>
      <c r="D352" s="71">
        <f t="shared" si="5"/>
        <v>0</v>
      </c>
      <c r="E352" s="93"/>
      <c r="F352" s="68">
        <v>0</v>
      </c>
      <c r="G352" s="58">
        <v>0</v>
      </c>
      <c r="H352" s="58">
        <v>0</v>
      </c>
      <c r="J352" s="69">
        <v>0</v>
      </c>
      <c r="K352" s="70">
        <v>0</v>
      </c>
      <c r="L352" s="70">
        <v>0</v>
      </c>
    </row>
    <row r="353" spans="1:12" x14ac:dyDescent="0.2">
      <c r="A353" s="1">
        <v>5949</v>
      </c>
      <c r="B353" s="71">
        <v>0</v>
      </c>
      <c r="C353" s="71">
        <v>0</v>
      </c>
      <c r="D353" s="71">
        <f t="shared" si="5"/>
        <v>0</v>
      </c>
      <c r="E353" s="93"/>
      <c r="F353" s="68">
        <v>0</v>
      </c>
      <c r="G353" s="58">
        <v>0</v>
      </c>
      <c r="H353" s="58">
        <v>0</v>
      </c>
      <c r="J353" s="69">
        <v>0</v>
      </c>
      <c r="K353" s="70">
        <v>0</v>
      </c>
      <c r="L353" s="70">
        <v>0</v>
      </c>
    </row>
    <row r="354" spans="1:12" x14ac:dyDescent="0.2">
      <c r="A354" s="1">
        <v>5991</v>
      </c>
      <c r="B354" s="71">
        <v>0</v>
      </c>
      <c r="C354" s="71">
        <v>0</v>
      </c>
      <c r="D354" s="71">
        <f t="shared" si="5"/>
        <v>0</v>
      </c>
      <c r="E354" s="93"/>
      <c r="F354" s="68">
        <v>0</v>
      </c>
      <c r="G354" s="58">
        <v>0</v>
      </c>
      <c r="H354" s="58">
        <v>0</v>
      </c>
      <c r="J354" s="69">
        <v>0</v>
      </c>
      <c r="K354" s="70">
        <v>0</v>
      </c>
      <c r="L354" s="70">
        <v>0</v>
      </c>
    </row>
    <row r="355" spans="1:12" x14ac:dyDescent="0.2">
      <c r="A355" s="1">
        <v>6113</v>
      </c>
      <c r="B355" s="71">
        <v>19</v>
      </c>
      <c r="C355" s="71">
        <v>12</v>
      </c>
      <c r="D355" s="71">
        <f t="shared" si="5"/>
        <v>5</v>
      </c>
      <c r="E355" s="93"/>
      <c r="F355" s="68">
        <v>19</v>
      </c>
      <c r="G355" s="58">
        <v>12</v>
      </c>
      <c r="H355" s="58">
        <v>5</v>
      </c>
      <c r="J355" s="69">
        <v>0</v>
      </c>
      <c r="K355" s="70">
        <v>0</v>
      </c>
      <c r="L355" s="70">
        <v>0</v>
      </c>
    </row>
    <row r="356" spans="1:12" x14ac:dyDescent="0.2">
      <c r="A356" s="1">
        <v>6114</v>
      </c>
      <c r="B356" s="71">
        <v>11</v>
      </c>
      <c r="C356" s="71">
        <v>20</v>
      </c>
      <c r="D356" s="71">
        <f t="shared" si="5"/>
        <v>8</v>
      </c>
      <c r="E356" s="93"/>
      <c r="F356" s="68">
        <v>11</v>
      </c>
      <c r="G356" s="58">
        <v>20</v>
      </c>
      <c r="H356" s="58">
        <v>8</v>
      </c>
      <c r="J356" s="69">
        <v>0</v>
      </c>
      <c r="K356" s="70">
        <v>0</v>
      </c>
      <c r="L356" s="70">
        <v>0</v>
      </c>
    </row>
    <row r="357" spans="1:12" x14ac:dyDescent="0.2">
      <c r="A357" s="1">
        <v>6118</v>
      </c>
      <c r="B357" s="71">
        <v>31</v>
      </c>
      <c r="C357" s="71">
        <v>43</v>
      </c>
      <c r="D357" s="71">
        <f t="shared" si="5"/>
        <v>38</v>
      </c>
      <c r="E357" s="93"/>
      <c r="F357" s="68">
        <v>29</v>
      </c>
      <c r="G357" s="58">
        <v>38</v>
      </c>
      <c r="H357" s="58">
        <v>33</v>
      </c>
      <c r="J357" s="69">
        <v>2</v>
      </c>
      <c r="K357" s="70">
        <v>5</v>
      </c>
      <c r="L357" s="70">
        <v>5</v>
      </c>
    </row>
    <row r="358" spans="1:12" x14ac:dyDescent="0.2">
      <c r="A358" s="1">
        <v>6123</v>
      </c>
      <c r="B358" s="71">
        <v>2351</v>
      </c>
      <c r="C358" s="71">
        <v>1078</v>
      </c>
      <c r="D358" s="71">
        <f t="shared" si="5"/>
        <v>234</v>
      </c>
      <c r="E358" s="93"/>
      <c r="F358" s="68">
        <v>2247</v>
      </c>
      <c r="G358" s="58">
        <v>980</v>
      </c>
      <c r="H358" s="58">
        <v>110</v>
      </c>
      <c r="J358" s="69">
        <v>104</v>
      </c>
      <c r="K358" s="70">
        <v>98</v>
      </c>
      <c r="L358" s="70">
        <v>124</v>
      </c>
    </row>
    <row r="359" spans="1:12" x14ac:dyDescent="0.2">
      <c r="A359" s="1">
        <v>6128</v>
      </c>
      <c r="B359" s="71">
        <v>618</v>
      </c>
      <c r="C359" s="71">
        <v>452</v>
      </c>
      <c r="D359" s="71">
        <f t="shared" si="5"/>
        <v>150</v>
      </c>
      <c r="E359" s="93"/>
      <c r="F359" s="68">
        <v>608</v>
      </c>
      <c r="G359" s="58">
        <v>444</v>
      </c>
      <c r="H359" s="58">
        <v>144</v>
      </c>
      <c r="J359" s="69">
        <v>10</v>
      </c>
      <c r="K359" s="70">
        <v>8</v>
      </c>
      <c r="L359" s="70">
        <v>6</v>
      </c>
    </row>
    <row r="360" spans="1:12" x14ac:dyDescent="0.2">
      <c r="A360" s="1">
        <v>6303</v>
      </c>
      <c r="B360" s="71">
        <v>219</v>
      </c>
      <c r="C360" s="71">
        <v>196</v>
      </c>
      <c r="D360" s="71">
        <f t="shared" si="5"/>
        <v>189</v>
      </c>
      <c r="E360" s="93"/>
      <c r="F360" s="68">
        <v>219</v>
      </c>
      <c r="G360" s="58">
        <v>196</v>
      </c>
      <c r="H360" s="58">
        <v>189</v>
      </c>
      <c r="J360" s="69">
        <v>0</v>
      </c>
      <c r="K360" s="70">
        <v>0</v>
      </c>
      <c r="L360" s="70">
        <v>0</v>
      </c>
    </row>
    <row r="361" spans="1:12" x14ac:dyDescent="0.2">
      <c r="A361" s="1">
        <v>6304</v>
      </c>
      <c r="B361" s="71">
        <v>31</v>
      </c>
      <c r="C361" s="71">
        <v>20</v>
      </c>
      <c r="D361" s="71">
        <f t="shared" si="5"/>
        <v>35</v>
      </c>
      <c r="E361" s="93"/>
      <c r="F361" s="68">
        <v>31</v>
      </c>
      <c r="G361" s="58">
        <v>20</v>
      </c>
      <c r="H361" s="58">
        <v>35</v>
      </c>
      <c r="J361" s="69">
        <v>0</v>
      </c>
      <c r="K361" s="70">
        <v>0</v>
      </c>
      <c r="L361" s="70">
        <v>0</v>
      </c>
    </row>
    <row r="362" spans="1:12" x14ac:dyDescent="0.2">
      <c r="A362" s="1">
        <v>6308</v>
      </c>
      <c r="B362" s="71">
        <v>41</v>
      </c>
      <c r="C362" s="71">
        <v>42</v>
      </c>
      <c r="D362" s="71">
        <f t="shared" si="5"/>
        <v>16</v>
      </c>
      <c r="E362" s="93"/>
      <c r="F362" s="68">
        <v>41</v>
      </c>
      <c r="G362" s="58">
        <v>42</v>
      </c>
      <c r="H362" s="58">
        <v>16</v>
      </c>
      <c r="J362" s="69">
        <v>0</v>
      </c>
      <c r="K362" s="70">
        <v>0</v>
      </c>
      <c r="L362" s="70">
        <v>0</v>
      </c>
    </row>
    <row r="363" spans="1:12" x14ac:dyDescent="0.2">
      <c r="A363" s="1">
        <v>6312</v>
      </c>
      <c r="B363" s="71">
        <v>11</v>
      </c>
      <c r="C363" s="71">
        <v>14</v>
      </c>
      <c r="D363" s="71">
        <f t="shared" si="5"/>
        <v>17</v>
      </c>
      <c r="E363" s="93"/>
      <c r="F363" s="68">
        <v>11</v>
      </c>
      <c r="G363" s="58">
        <v>14</v>
      </c>
      <c r="H363" s="58">
        <v>17</v>
      </c>
      <c r="J363" s="69">
        <v>0</v>
      </c>
      <c r="K363" s="70">
        <v>0</v>
      </c>
      <c r="L363" s="70">
        <v>0</v>
      </c>
    </row>
    <row r="364" spans="1:12" x14ac:dyDescent="0.2">
      <c r="A364" s="1">
        <v>6313</v>
      </c>
      <c r="B364" s="71">
        <v>60</v>
      </c>
      <c r="C364" s="71">
        <v>46</v>
      </c>
      <c r="D364" s="71">
        <f t="shared" si="5"/>
        <v>9</v>
      </c>
      <c r="E364" s="93"/>
      <c r="F364" s="68">
        <v>60</v>
      </c>
      <c r="G364" s="58">
        <v>46</v>
      </c>
      <c r="H364" s="58">
        <v>9</v>
      </c>
      <c r="J364" s="69">
        <v>0</v>
      </c>
      <c r="K364" s="70">
        <v>0</v>
      </c>
      <c r="L364" s="70">
        <v>0</v>
      </c>
    </row>
    <row r="365" spans="1:12" x14ac:dyDescent="0.2">
      <c r="A365" s="1">
        <v>6314</v>
      </c>
      <c r="B365" s="71">
        <v>27</v>
      </c>
      <c r="C365" s="71">
        <v>20</v>
      </c>
      <c r="D365" s="71">
        <f t="shared" si="5"/>
        <v>8</v>
      </c>
      <c r="E365" s="93"/>
      <c r="F365" s="68">
        <v>21</v>
      </c>
      <c r="G365" s="58">
        <v>15</v>
      </c>
      <c r="H365" s="58">
        <v>3</v>
      </c>
      <c r="J365" s="69">
        <v>6</v>
      </c>
      <c r="K365" s="70">
        <v>5</v>
      </c>
      <c r="L365" s="70">
        <v>5</v>
      </c>
    </row>
    <row r="366" spans="1:12" x14ac:dyDescent="0.2">
      <c r="A366" s="1">
        <v>6323</v>
      </c>
      <c r="B366" s="71">
        <v>7</v>
      </c>
      <c r="C366" s="71">
        <v>7</v>
      </c>
      <c r="D366" s="71">
        <f t="shared" si="5"/>
        <v>9</v>
      </c>
      <c r="E366" s="93"/>
      <c r="F366" s="68">
        <v>7</v>
      </c>
      <c r="G366" s="58">
        <v>3</v>
      </c>
      <c r="H366" s="58">
        <v>0</v>
      </c>
      <c r="J366" s="69">
        <v>0</v>
      </c>
      <c r="K366" s="70">
        <v>4</v>
      </c>
      <c r="L366" s="70">
        <v>9</v>
      </c>
    </row>
    <row r="367" spans="1:12" x14ac:dyDescent="0.2">
      <c r="A367" s="1">
        <v>6338</v>
      </c>
      <c r="B367" s="71">
        <v>83</v>
      </c>
      <c r="C367" s="71">
        <v>83</v>
      </c>
      <c r="D367" s="71">
        <f t="shared" si="5"/>
        <v>52</v>
      </c>
      <c r="E367" s="93"/>
      <c r="F367" s="68">
        <v>83</v>
      </c>
      <c r="G367" s="58">
        <v>83</v>
      </c>
      <c r="H367" s="58">
        <v>52</v>
      </c>
      <c r="J367" s="69">
        <v>0</v>
      </c>
      <c r="K367" s="70">
        <v>0</v>
      </c>
      <c r="L367" s="70">
        <v>0</v>
      </c>
    </row>
    <row r="368" spans="1:12" x14ac:dyDescent="0.2">
      <c r="A368" s="1">
        <v>6339</v>
      </c>
      <c r="B368" s="71">
        <v>11</v>
      </c>
      <c r="C368" s="71">
        <v>8</v>
      </c>
      <c r="D368" s="71">
        <f t="shared" si="5"/>
        <v>5</v>
      </c>
      <c r="E368" s="93"/>
      <c r="F368" s="68">
        <v>11</v>
      </c>
      <c r="G368" s="58">
        <v>8</v>
      </c>
      <c r="H368" s="58">
        <v>5</v>
      </c>
      <c r="J368" s="69">
        <v>0</v>
      </c>
      <c r="K368" s="70">
        <v>0</v>
      </c>
      <c r="L368" s="70">
        <v>0</v>
      </c>
    </row>
    <row r="369" spans="1:12" x14ac:dyDescent="0.2">
      <c r="A369" s="1">
        <v>6363</v>
      </c>
      <c r="B369" s="71">
        <v>45</v>
      </c>
      <c r="C369" s="71">
        <v>38</v>
      </c>
      <c r="D369" s="71">
        <f t="shared" si="5"/>
        <v>8</v>
      </c>
      <c r="E369" s="93"/>
      <c r="F369" s="68">
        <v>45</v>
      </c>
      <c r="G369" s="58">
        <v>38</v>
      </c>
      <c r="H369" s="58">
        <v>8</v>
      </c>
      <c r="J369" s="69">
        <v>0</v>
      </c>
      <c r="K369" s="70">
        <v>0</v>
      </c>
      <c r="L369" s="70">
        <v>0</v>
      </c>
    </row>
    <row r="370" spans="1:12" x14ac:dyDescent="0.2">
      <c r="A370" s="1">
        <v>6364</v>
      </c>
      <c r="B370" s="71">
        <v>8</v>
      </c>
      <c r="C370" s="71">
        <v>4</v>
      </c>
      <c r="D370" s="71">
        <f t="shared" si="5"/>
        <v>0</v>
      </c>
      <c r="E370" s="93"/>
      <c r="F370" s="68">
        <v>8</v>
      </c>
      <c r="G370" s="58">
        <v>4</v>
      </c>
      <c r="H370" s="58">
        <v>0</v>
      </c>
      <c r="J370" s="69">
        <v>0</v>
      </c>
      <c r="K370" s="70">
        <v>0</v>
      </c>
      <c r="L370" s="70">
        <v>0</v>
      </c>
    </row>
    <row r="371" spans="1:12" x14ac:dyDescent="0.2">
      <c r="A371" s="1">
        <v>6368</v>
      </c>
      <c r="B371" s="71">
        <v>218</v>
      </c>
      <c r="C371" s="71">
        <v>155</v>
      </c>
      <c r="D371" s="71">
        <f t="shared" si="5"/>
        <v>16</v>
      </c>
      <c r="E371" s="93"/>
      <c r="F371" s="68">
        <v>218</v>
      </c>
      <c r="G371" s="58">
        <v>155</v>
      </c>
      <c r="H371" s="58">
        <v>16</v>
      </c>
      <c r="J371" s="69">
        <v>0</v>
      </c>
      <c r="K371" s="70">
        <v>0</v>
      </c>
      <c r="L371" s="70">
        <v>0</v>
      </c>
    </row>
    <row r="372" spans="1:12" x14ac:dyDescent="0.2">
      <c r="A372" s="1">
        <v>6369</v>
      </c>
      <c r="B372" s="71">
        <v>62</v>
      </c>
      <c r="C372" s="71">
        <v>39</v>
      </c>
      <c r="D372" s="71">
        <f t="shared" si="5"/>
        <v>35</v>
      </c>
      <c r="E372" s="93"/>
      <c r="F372" s="68">
        <v>62</v>
      </c>
      <c r="G372" s="58">
        <v>39</v>
      </c>
      <c r="H372" s="58">
        <v>35</v>
      </c>
      <c r="J372" s="69">
        <v>0</v>
      </c>
      <c r="K372" s="70">
        <v>0</v>
      </c>
      <c r="L372" s="70">
        <v>0</v>
      </c>
    </row>
    <row r="373" spans="1:12" x14ac:dyDescent="0.2">
      <c r="A373" s="1">
        <v>6373</v>
      </c>
      <c r="B373" s="71">
        <v>38</v>
      </c>
      <c r="C373" s="71">
        <v>26</v>
      </c>
      <c r="D373" s="71">
        <f t="shared" si="5"/>
        <v>6</v>
      </c>
      <c r="E373" s="93"/>
      <c r="F373" s="68">
        <v>38</v>
      </c>
      <c r="G373" s="58">
        <v>26</v>
      </c>
      <c r="H373" s="58">
        <v>6</v>
      </c>
      <c r="J373" s="69">
        <v>0</v>
      </c>
      <c r="K373" s="70">
        <v>0</v>
      </c>
      <c r="L373" s="70">
        <v>0</v>
      </c>
    </row>
    <row r="374" spans="1:12" x14ac:dyDescent="0.2">
      <c r="A374" s="1">
        <v>6378</v>
      </c>
      <c r="B374" s="71">
        <v>110</v>
      </c>
      <c r="C374" s="71">
        <v>124</v>
      </c>
      <c r="D374" s="71">
        <f t="shared" si="5"/>
        <v>89</v>
      </c>
      <c r="E374" s="93"/>
      <c r="F374" s="68">
        <v>86</v>
      </c>
      <c r="G374" s="58">
        <v>84</v>
      </c>
      <c r="H374" s="58">
        <v>59</v>
      </c>
      <c r="J374" s="69">
        <v>24</v>
      </c>
      <c r="K374" s="70">
        <v>40</v>
      </c>
      <c r="L374" s="70">
        <v>30</v>
      </c>
    </row>
    <row r="375" spans="1:12" x14ac:dyDescent="0.2">
      <c r="A375" s="1">
        <v>6383</v>
      </c>
      <c r="B375" s="71">
        <v>2</v>
      </c>
      <c r="C375" s="71">
        <v>0</v>
      </c>
      <c r="D375" s="71">
        <f t="shared" si="5"/>
        <v>0</v>
      </c>
      <c r="E375" s="93"/>
      <c r="F375" s="68">
        <v>2</v>
      </c>
      <c r="G375" s="58">
        <v>0</v>
      </c>
      <c r="H375" s="58">
        <v>0</v>
      </c>
      <c r="J375" s="69">
        <v>0</v>
      </c>
      <c r="K375" s="70">
        <v>0</v>
      </c>
      <c r="L375" s="70">
        <v>0</v>
      </c>
    </row>
    <row r="376" spans="1:12" x14ac:dyDescent="0.2">
      <c r="A376" s="1">
        <v>6389</v>
      </c>
      <c r="B376" s="71">
        <v>10</v>
      </c>
      <c r="C376" s="71">
        <v>10</v>
      </c>
      <c r="D376" s="71">
        <f t="shared" si="5"/>
        <v>0</v>
      </c>
      <c r="E376" s="93"/>
      <c r="F376" s="68">
        <v>10</v>
      </c>
      <c r="G376" s="58">
        <v>10</v>
      </c>
      <c r="H376" s="58">
        <v>0</v>
      </c>
      <c r="J376" s="69">
        <v>0</v>
      </c>
      <c r="K376" s="70">
        <v>0</v>
      </c>
      <c r="L376" s="70">
        <v>0</v>
      </c>
    </row>
    <row r="377" spans="1:12" x14ac:dyDescent="0.2">
      <c r="A377" s="1">
        <v>6390</v>
      </c>
      <c r="B377" s="71">
        <v>12</v>
      </c>
      <c r="C377" s="71">
        <v>5</v>
      </c>
      <c r="D377" s="71">
        <f t="shared" si="5"/>
        <v>0</v>
      </c>
      <c r="E377" s="93"/>
      <c r="F377" s="68">
        <v>12</v>
      </c>
      <c r="G377" s="58">
        <v>5</v>
      </c>
      <c r="H377" s="58">
        <v>0</v>
      </c>
      <c r="J377" s="69">
        <v>0</v>
      </c>
      <c r="K377" s="70">
        <v>0</v>
      </c>
      <c r="L377" s="70">
        <v>0</v>
      </c>
    </row>
    <row r="378" spans="1:12" x14ac:dyDescent="0.2">
      <c r="A378" s="1">
        <v>6423</v>
      </c>
      <c r="B378" s="71">
        <v>315</v>
      </c>
      <c r="C378" s="71">
        <v>202</v>
      </c>
      <c r="D378" s="71">
        <f t="shared" si="5"/>
        <v>159</v>
      </c>
      <c r="E378" s="93"/>
      <c r="F378" s="68">
        <v>257</v>
      </c>
      <c r="G378" s="58">
        <v>172</v>
      </c>
      <c r="H378" s="58">
        <v>146</v>
      </c>
      <c r="J378" s="69">
        <v>58</v>
      </c>
      <c r="K378" s="70">
        <v>30</v>
      </c>
      <c r="L378" s="70">
        <v>13</v>
      </c>
    </row>
    <row r="379" spans="1:12" x14ac:dyDescent="0.2">
      <c r="A379" s="1">
        <v>6428</v>
      </c>
      <c r="B379" s="71">
        <v>140</v>
      </c>
      <c r="C379" s="71">
        <v>122</v>
      </c>
      <c r="D379" s="71">
        <f t="shared" si="5"/>
        <v>85</v>
      </c>
      <c r="E379" s="93"/>
      <c r="F379" s="68">
        <v>97</v>
      </c>
      <c r="G379" s="58">
        <v>99</v>
      </c>
      <c r="H379" s="58">
        <v>77</v>
      </c>
      <c r="J379" s="69">
        <v>43</v>
      </c>
      <c r="K379" s="70">
        <v>23</v>
      </c>
      <c r="L379" s="70">
        <v>8</v>
      </c>
    </row>
    <row r="380" spans="1:12" x14ac:dyDescent="0.2">
      <c r="A380" s="1">
        <v>6432</v>
      </c>
      <c r="B380" s="71">
        <v>9</v>
      </c>
      <c r="C380" s="71">
        <v>8</v>
      </c>
      <c r="D380" s="71">
        <f t="shared" si="5"/>
        <v>5</v>
      </c>
      <c r="E380" s="93"/>
      <c r="F380" s="68">
        <v>9</v>
      </c>
      <c r="G380" s="58">
        <v>8</v>
      </c>
      <c r="H380" s="58">
        <v>5</v>
      </c>
      <c r="J380" s="69">
        <v>0</v>
      </c>
      <c r="K380" s="70">
        <v>0</v>
      </c>
      <c r="L380" s="70">
        <v>0</v>
      </c>
    </row>
    <row r="381" spans="1:12" x14ac:dyDescent="0.2">
      <c r="A381" s="1">
        <v>6433</v>
      </c>
      <c r="B381" s="71">
        <v>37</v>
      </c>
      <c r="C381" s="71">
        <v>31</v>
      </c>
      <c r="D381" s="71">
        <f t="shared" si="5"/>
        <v>5</v>
      </c>
      <c r="E381" s="93"/>
      <c r="F381" s="68">
        <v>34</v>
      </c>
      <c r="G381" s="58">
        <v>29</v>
      </c>
      <c r="H381" s="58">
        <v>5</v>
      </c>
      <c r="J381" s="69">
        <v>3</v>
      </c>
      <c r="K381" s="70">
        <v>2</v>
      </c>
      <c r="L381" s="70">
        <v>0</v>
      </c>
    </row>
    <row r="382" spans="1:12" x14ac:dyDescent="0.2">
      <c r="A382" s="1">
        <v>6434</v>
      </c>
      <c r="B382" s="71">
        <v>19</v>
      </c>
      <c r="C382" s="71">
        <v>11</v>
      </c>
      <c r="D382" s="71">
        <f t="shared" si="5"/>
        <v>2</v>
      </c>
      <c r="E382" s="93"/>
      <c r="F382" s="68">
        <v>19</v>
      </c>
      <c r="G382" s="58">
        <v>11</v>
      </c>
      <c r="H382" s="58">
        <v>2</v>
      </c>
      <c r="J382" s="69">
        <v>0</v>
      </c>
      <c r="K382" s="70">
        <v>0</v>
      </c>
      <c r="L382" s="70">
        <v>0</v>
      </c>
    </row>
    <row r="383" spans="1:12" x14ac:dyDescent="0.2">
      <c r="A383" s="1">
        <v>6438</v>
      </c>
      <c r="B383" s="71">
        <v>27</v>
      </c>
      <c r="C383" s="71">
        <v>16</v>
      </c>
      <c r="D383" s="71">
        <f t="shared" si="5"/>
        <v>6</v>
      </c>
      <c r="E383" s="93"/>
      <c r="F383" s="68">
        <v>17</v>
      </c>
      <c r="G383" s="58">
        <v>8</v>
      </c>
      <c r="H383" s="58">
        <v>0</v>
      </c>
      <c r="J383" s="69">
        <v>10</v>
      </c>
      <c r="K383" s="70">
        <v>8</v>
      </c>
      <c r="L383" s="70">
        <v>6</v>
      </c>
    </row>
    <row r="384" spans="1:12" x14ac:dyDescent="0.2">
      <c r="A384" s="1">
        <v>6448</v>
      </c>
      <c r="B384" s="71">
        <v>0</v>
      </c>
      <c r="C384" s="71">
        <v>0</v>
      </c>
      <c r="D384" s="71">
        <f t="shared" si="5"/>
        <v>0</v>
      </c>
      <c r="E384" s="93"/>
      <c r="F384" s="68">
        <v>0</v>
      </c>
      <c r="G384" s="58">
        <v>0</v>
      </c>
      <c r="H384" s="58">
        <v>0</v>
      </c>
      <c r="J384" s="69">
        <v>0</v>
      </c>
      <c r="K384" s="70">
        <v>0</v>
      </c>
      <c r="L384" s="70">
        <v>0</v>
      </c>
    </row>
    <row r="385" spans="1:12" x14ac:dyDescent="0.2">
      <c r="A385" s="1">
        <v>6450</v>
      </c>
      <c r="B385" s="71">
        <v>1</v>
      </c>
      <c r="C385" s="71">
        <v>4</v>
      </c>
      <c r="D385" s="71">
        <f t="shared" si="5"/>
        <v>0</v>
      </c>
      <c r="E385" s="93"/>
      <c r="F385" s="68">
        <v>1</v>
      </c>
      <c r="G385" s="58">
        <v>4</v>
      </c>
      <c r="H385" s="58">
        <v>0</v>
      </c>
      <c r="J385" s="69">
        <v>0</v>
      </c>
      <c r="K385" s="70">
        <v>0</v>
      </c>
      <c r="L385" s="70">
        <v>0</v>
      </c>
    </row>
    <row r="386" spans="1:12" x14ac:dyDescent="0.2">
      <c r="A386" s="1">
        <v>6476</v>
      </c>
      <c r="B386" s="71">
        <v>0</v>
      </c>
      <c r="C386" s="71">
        <v>0</v>
      </c>
      <c r="D386" s="71">
        <f t="shared" si="5"/>
        <v>0</v>
      </c>
      <c r="E386" s="93"/>
      <c r="F386" s="68">
        <v>0</v>
      </c>
      <c r="G386" s="58">
        <v>0</v>
      </c>
      <c r="H386" s="58">
        <v>0</v>
      </c>
      <c r="J386" s="69">
        <v>0</v>
      </c>
      <c r="K386" s="70">
        <v>0</v>
      </c>
      <c r="L386" s="70">
        <v>0</v>
      </c>
    </row>
    <row r="387" spans="1:12" x14ac:dyDescent="0.2">
      <c r="A387" s="1">
        <v>6484</v>
      </c>
      <c r="B387" s="71">
        <v>8</v>
      </c>
      <c r="C387" s="71">
        <v>2</v>
      </c>
      <c r="D387" s="71">
        <f t="shared" si="5"/>
        <v>0</v>
      </c>
      <c r="E387" s="93"/>
      <c r="F387" s="68">
        <v>8</v>
      </c>
      <c r="G387" s="58">
        <v>2</v>
      </c>
      <c r="H387" s="58">
        <v>0</v>
      </c>
      <c r="J387" s="69">
        <v>0</v>
      </c>
      <c r="K387" s="70">
        <v>0</v>
      </c>
      <c r="L387" s="70">
        <v>0</v>
      </c>
    </row>
    <row r="388" spans="1:12" x14ac:dyDescent="0.2">
      <c r="A388" s="1">
        <v>6489</v>
      </c>
      <c r="B388" s="71">
        <v>1</v>
      </c>
      <c r="C388" s="71">
        <v>0</v>
      </c>
      <c r="D388" s="71">
        <f t="shared" ref="D388:D451" si="6">H388+L388</f>
        <v>1</v>
      </c>
      <c r="E388" s="93"/>
      <c r="F388" s="68">
        <v>1</v>
      </c>
      <c r="G388" s="58">
        <v>0</v>
      </c>
      <c r="H388" s="58">
        <v>1</v>
      </c>
      <c r="J388" s="69">
        <v>0</v>
      </c>
      <c r="K388" s="70">
        <v>0</v>
      </c>
      <c r="L388" s="70">
        <v>0</v>
      </c>
    </row>
    <row r="389" spans="1:12" x14ac:dyDescent="0.2">
      <c r="A389" s="1">
        <v>6492</v>
      </c>
      <c r="B389" s="71">
        <v>24</v>
      </c>
      <c r="C389" s="71">
        <v>12</v>
      </c>
      <c r="D389" s="71">
        <f t="shared" si="6"/>
        <v>0</v>
      </c>
      <c r="E389" s="93"/>
      <c r="F389" s="68">
        <v>24</v>
      </c>
      <c r="G389" s="58">
        <v>12</v>
      </c>
      <c r="H389" s="58">
        <v>0</v>
      </c>
      <c r="J389" s="69">
        <v>0</v>
      </c>
      <c r="K389" s="70">
        <v>0</v>
      </c>
      <c r="L389" s="70">
        <v>0</v>
      </c>
    </row>
    <row r="390" spans="1:12" x14ac:dyDescent="0.2">
      <c r="A390" s="1">
        <v>6503</v>
      </c>
      <c r="B390" s="71">
        <v>15</v>
      </c>
      <c r="C390" s="71">
        <v>3</v>
      </c>
      <c r="D390" s="71">
        <f t="shared" si="6"/>
        <v>0</v>
      </c>
      <c r="E390" s="93"/>
      <c r="F390" s="68">
        <v>15</v>
      </c>
      <c r="G390" s="58">
        <v>3</v>
      </c>
      <c r="H390" s="58">
        <v>0</v>
      </c>
      <c r="J390" s="69">
        <v>0</v>
      </c>
      <c r="K390" s="70">
        <v>0</v>
      </c>
      <c r="L390" s="70">
        <v>0</v>
      </c>
    </row>
    <row r="391" spans="1:12" x14ac:dyDescent="0.2">
      <c r="A391" s="1">
        <v>6504</v>
      </c>
      <c r="B391" s="71">
        <v>9</v>
      </c>
      <c r="C391" s="71">
        <v>-1</v>
      </c>
      <c r="D391" s="71">
        <f t="shared" si="6"/>
        <v>4</v>
      </c>
      <c r="E391" s="93"/>
      <c r="F391" s="68">
        <v>9</v>
      </c>
      <c r="G391" s="58">
        <v>-1</v>
      </c>
      <c r="H391" s="58">
        <v>4</v>
      </c>
      <c r="J391" s="69">
        <v>0</v>
      </c>
      <c r="K391" s="70">
        <v>0</v>
      </c>
      <c r="L391" s="70">
        <v>0</v>
      </c>
    </row>
    <row r="392" spans="1:12" x14ac:dyDescent="0.2">
      <c r="A392" s="1">
        <v>6529</v>
      </c>
      <c r="B392" s="71">
        <v>1</v>
      </c>
      <c r="C392" s="71">
        <v>0</v>
      </c>
      <c r="D392" s="71">
        <f t="shared" si="6"/>
        <v>0</v>
      </c>
      <c r="E392" s="93"/>
      <c r="F392" s="68">
        <v>1</v>
      </c>
      <c r="G392" s="58">
        <v>0</v>
      </c>
      <c r="H392" s="58">
        <v>0</v>
      </c>
      <c r="J392" s="69">
        <v>0</v>
      </c>
      <c r="K392" s="70">
        <v>0</v>
      </c>
      <c r="L392" s="70">
        <v>0</v>
      </c>
    </row>
    <row r="393" spans="1:12" x14ac:dyDescent="0.2">
      <c r="A393" s="1">
        <v>6534</v>
      </c>
      <c r="B393" s="71">
        <v>0</v>
      </c>
      <c r="C393" s="71">
        <v>0</v>
      </c>
      <c r="D393" s="71">
        <f t="shared" si="6"/>
        <v>2</v>
      </c>
      <c r="E393" s="93"/>
      <c r="F393" s="68">
        <v>0</v>
      </c>
      <c r="G393" s="58">
        <v>0</v>
      </c>
      <c r="H393" s="58">
        <v>2</v>
      </c>
      <c r="J393" s="69">
        <v>0</v>
      </c>
      <c r="K393" s="70">
        <v>0</v>
      </c>
      <c r="L393" s="70">
        <v>0</v>
      </c>
    </row>
    <row r="394" spans="1:12" x14ac:dyDescent="0.2">
      <c r="A394" s="1">
        <v>6539</v>
      </c>
      <c r="B394" s="71">
        <v>6</v>
      </c>
      <c r="C394" s="71">
        <v>4</v>
      </c>
      <c r="D394" s="71">
        <f t="shared" si="6"/>
        <v>3</v>
      </c>
      <c r="E394" s="93"/>
      <c r="F394" s="68">
        <v>6</v>
      </c>
      <c r="G394" s="58">
        <v>4</v>
      </c>
      <c r="H394" s="58">
        <v>3</v>
      </c>
      <c r="J394" s="69">
        <v>0</v>
      </c>
      <c r="K394" s="70">
        <v>0</v>
      </c>
      <c r="L394" s="70">
        <v>0</v>
      </c>
    </row>
    <row r="395" spans="1:12" x14ac:dyDescent="0.2">
      <c r="A395" s="1">
        <v>6604</v>
      </c>
      <c r="B395" s="71">
        <v>0</v>
      </c>
      <c r="C395" s="71">
        <v>0</v>
      </c>
      <c r="D395" s="71">
        <f t="shared" si="6"/>
        <v>0</v>
      </c>
      <c r="E395" s="93"/>
      <c r="F395" s="68">
        <v>0</v>
      </c>
      <c r="G395" s="58">
        <v>0</v>
      </c>
      <c r="H395" s="58">
        <v>0</v>
      </c>
      <c r="J395" s="69">
        <v>0</v>
      </c>
      <c r="K395" s="70">
        <v>0</v>
      </c>
      <c r="L395" s="70">
        <v>0</v>
      </c>
    </row>
    <row r="396" spans="1:12" x14ac:dyDescent="0.2">
      <c r="A396" s="1">
        <v>6629</v>
      </c>
      <c r="B396" s="71">
        <v>0</v>
      </c>
      <c r="C396" s="71">
        <v>0</v>
      </c>
      <c r="D396" s="71">
        <f t="shared" si="6"/>
        <v>0</v>
      </c>
      <c r="E396" s="93"/>
      <c r="F396" s="68">
        <v>0</v>
      </c>
      <c r="G396" s="58">
        <v>0</v>
      </c>
      <c r="H396" s="58">
        <v>0</v>
      </c>
      <c r="J396" s="69">
        <v>0</v>
      </c>
      <c r="K396" s="70">
        <v>0</v>
      </c>
      <c r="L396" s="70">
        <v>0</v>
      </c>
    </row>
    <row r="397" spans="1:12" x14ac:dyDescent="0.2">
      <c r="A397" s="1">
        <v>6634</v>
      </c>
      <c r="B397" s="71">
        <v>7</v>
      </c>
      <c r="C397" s="71">
        <v>2</v>
      </c>
      <c r="D397" s="71">
        <f t="shared" si="6"/>
        <v>4</v>
      </c>
      <c r="E397" s="93"/>
      <c r="F397" s="68">
        <v>7</v>
      </c>
      <c r="G397" s="58">
        <v>2</v>
      </c>
      <c r="H397" s="58">
        <v>4</v>
      </c>
      <c r="J397" s="69">
        <v>0</v>
      </c>
      <c r="K397" s="70">
        <v>0</v>
      </c>
      <c r="L397" s="70">
        <v>0</v>
      </c>
    </row>
    <row r="398" spans="1:12" x14ac:dyDescent="0.2">
      <c r="A398" s="1">
        <v>6635</v>
      </c>
      <c r="B398" s="71">
        <v>3</v>
      </c>
      <c r="C398" s="71">
        <v>2</v>
      </c>
      <c r="D398" s="71">
        <f t="shared" si="6"/>
        <v>1</v>
      </c>
      <c r="E398" s="93"/>
      <c r="F398" s="68">
        <v>3</v>
      </c>
      <c r="G398" s="58">
        <v>2</v>
      </c>
      <c r="H398" s="58">
        <v>1</v>
      </c>
      <c r="J398" s="69">
        <v>0</v>
      </c>
      <c r="K398" s="70">
        <v>0</v>
      </c>
      <c r="L398" s="70">
        <v>0</v>
      </c>
    </row>
    <row r="399" spans="1:12" x14ac:dyDescent="0.2">
      <c r="A399" s="1">
        <v>6643</v>
      </c>
      <c r="B399" s="71">
        <v>7</v>
      </c>
      <c r="C399" s="71">
        <v>2</v>
      </c>
      <c r="D399" s="71">
        <f t="shared" si="6"/>
        <v>0</v>
      </c>
      <c r="E399" s="93"/>
      <c r="F399" s="68">
        <v>7</v>
      </c>
      <c r="G399" s="58">
        <v>2</v>
      </c>
      <c r="H399" s="58">
        <v>0</v>
      </c>
      <c r="J399" s="69">
        <v>0</v>
      </c>
      <c r="K399" s="70">
        <v>0</v>
      </c>
      <c r="L399" s="70">
        <v>0</v>
      </c>
    </row>
    <row r="400" spans="1:12" x14ac:dyDescent="0.2">
      <c r="A400" s="1">
        <v>6644</v>
      </c>
      <c r="B400" s="71">
        <v>17</v>
      </c>
      <c r="C400" s="71">
        <v>14</v>
      </c>
      <c r="D400" s="71">
        <f t="shared" si="6"/>
        <v>0</v>
      </c>
      <c r="E400" s="93"/>
      <c r="F400" s="68">
        <v>17</v>
      </c>
      <c r="G400" s="58">
        <v>14</v>
      </c>
      <c r="H400" s="58">
        <v>0</v>
      </c>
      <c r="J400" s="69">
        <v>0</v>
      </c>
      <c r="K400" s="70">
        <v>0</v>
      </c>
      <c r="L400" s="70">
        <v>0</v>
      </c>
    </row>
    <row r="401" spans="1:12" x14ac:dyDescent="0.2">
      <c r="A401" s="1">
        <v>6678</v>
      </c>
      <c r="B401" s="71">
        <v>35</v>
      </c>
      <c r="C401" s="71">
        <v>7</v>
      </c>
      <c r="D401" s="71">
        <f t="shared" si="6"/>
        <v>0</v>
      </c>
      <c r="E401" s="93"/>
      <c r="F401" s="68">
        <v>35</v>
      </c>
      <c r="G401" s="58">
        <v>7</v>
      </c>
      <c r="H401" s="58">
        <v>0</v>
      </c>
      <c r="J401" s="69">
        <v>0</v>
      </c>
      <c r="K401" s="70">
        <v>0</v>
      </c>
      <c r="L401" s="70">
        <v>0</v>
      </c>
    </row>
    <row r="402" spans="1:12" x14ac:dyDescent="0.2">
      <c r="A402" s="1">
        <v>6679</v>
      </c>
      <c r="B402" s="71">
        <v>3</v>
      </c>
      <c r="C402" s="71">
        <v>5</v>
      </c>
      <c r="D402" s="71">
        <f t="shared" si="6"/>
        <v>0</v>
      </c>
      <c r="E402" s="93"/>
      <c r="F402" s="68">
        <v>3</v>
      </c>
      <c r="G402" s="58">
        <v>5</v>
      </c>
      <c r="H402" s="58">
        <v>0</v>
      </c>
      <c r="J402" s="69">
        <v>0</v>
      </c>
      <c r="K402" s="70">
        <v>0</v>
      </c>
      <c r="L402" s="70">
        <v>0</v>
      </c>
    </row>
    <row r="403" spans="1:12" x14ac:dyDescent="0.2">
      <c r="A403" s="1">
        <v>6698</v>
      </c>
      <c r="B403" s="71">
        <v>13</v>
      </c>
      <c r="C403" s="71">
        <v>11</v>
      </c>
      <c r="D403" s="71">
        <f t="shared" si="6"/>
        <v>5</v>
      </c>
      <c r="E403" s="93"/>
      <c r="F403" s="68">
        <v>13</v>
      </c>
      <c r="G403" s="58">
        <v>11</v>
      </c>
      <c r="H403" s="58">
        <v>5</v>
      </c>
      <c r="J403" s="69">
        <v>0</v>
      </c>
      <c r="K403" s="70">
        <v>0</v>
      </c>
      <c r="L403" s="70">
        <v>0</v>
      </c>
    </row>
    <row r="404" spans="1:12" x14ac:dyDescent="0.2">
      <c r="A404" s="1">
        <v>6699</v>
      </c>
      <c r="B404" s="71">
        <v>0</v>
      </c>
      <c r="C404" s="71">
        <v>0</v>
      </c>
      <c r="D404" s="71">
        <f t="shared" si="6"/>
        <v>0</v>
      </c>
      <c r="E404" s="93"/>
      <c r="F404" s="68">
        <v>0</v>
      </c>
      <c r="G404" s="58">
        <v>0</v>
      </c>
      <c r="H404" s="58">
        <v>0</v>
      </c>
      <c r="J404" s="69">
        <v>0</v>
      </c>
      <c r="K404" s="70">
        <v>0</v>
      </c>
      <c r="L404" s="70">
        <v>0</v>
      </c>
    </row>
    <row r="405" spans="1:12" x14ac:dyDescent="0.2">
      <c r="A405" s="1">
        <v>6704</v>
      </c>
      <c r="B405" s="71">
        <v>1</v>
      </c>
      <c r="C405" s="71">
        <v>-3</v>
      </c>
      <c r="D405" s="71">
        <f t="shared" si="6"/>
        <v>2</v>
      </c>
      <c r="E405" s="93"/>
      <c r="F405" s="68">
        <v>1</v>
      </c>
      <c r="G405" s="58">
        <v>-3</v>
      </c>
      <c r="H405" s="58">
        <v>2</v>
      </c>
      <c r="J405" s="69">
        <v>0</v>
      </c>
      <c r="K405" s="70">
        <v>0</v>
      </c>
      <c r="L405" s="70">
        <v>0</v>
      </c>
    </row>
    <row r="406" spans="1:12" x14ac:dyDescent="0.2">
      <c r="A406" s="1">
        <v>6708</v>
      </c>
      <c r="B406" s="71">
        <v>0</v>
      </c>
      <c r="C406" s="71">
        <v>0</v>
      </c>
      <c r="D406" s="71">
        <f t="shared" si="6"/>
        <v>4</v>
      </c>
      <c r="E406" s="93"/>
      <c r="F406" s="68">
        <v>0</v>
      </c>
      <c r="G406" s="58">
        <v>0</v>
      </c>
      <c r="H406" s="58">
        <v>4</v>
      </c>
      <c r="J406" s="69">
        <v>0</v>
      </c>
      <c r="K406" s="70">
        <v>0</v>
      </c>
      <c r="L406" s="70">
        <v>0</v>
      </c>
    </row>
    <row r="407" spans="1:12" x14ac:dyDescent="0.2">
      <c r="A407" s="1">
        <v>6713</v>
      </c>
      <c r="B407" s="71">
        <v>4</v>
      </c>
      <c r="C407" s="71">
        <v>0</v>
      </c>
      <c r="D407" s="71">
        <f t="shared" si="6"/>
        <v>4</v>
      </c>
      <c r="E407" s="93"/>
      <c r="F407" s="68">
        <v>4</v>
      </c>
      <c r="G407" s="58">
        <v>0</v>
      </c>
      <c r="H407" s="58">
        <v>4</v>
      </c>
      <c r="J407" s="69">
        <v>0</v>
      </c>
      <c r="K407" s="70">
        <v>0</v>
      </c>
      <c r="L407" s="70">
        <v>0</v>
      </c>
    </row>
    <row r="408" spans="1:12" x14ac:dyDescent="0.2">
      <c r="A408" s="1">
        <v>6739</v>
      </c>
      <c r="B408" s="71">
        <v>5</v>
      </c>
      <c r="C408" s="71">
        <v>0</v>
      </c>
      <c r="D408" s="71">
        <f t="shared" si="6"/>
        <v>0</v>
      </c>
      <c r="E408" s="93"/>
      <c r="F408" s="68">
        <v>5</v>
      </c>
      <c r="G408" s="58">
        <v>0</v>
      </c>
      <c r="H408" s="58">
        <v>0</v>
      </c>
      <c r="J408" s="69">
        <v>0</v>
      </c>
      <c r="K408" s="70">
        <v>0</v>
      </c>
      <c r="L408" s="70">
        <v>0</v>
      </c>
    </row>
    <row r="409" spans="1:12" x14ac:dyDescent="0.2">
      <c r="A409" s="1">
        <v>6748</v>
      </c>
      <c r="B409" s="71">
        <v>156</v>
      </c>
      <c r="C409" s="71">
        <v>56</v>
      </c>
      <c r="D409" s="71">
        <f t="shared" si="6"/>
        <v>0</v>
      </c>
      <c r="E409" s="93"/>
      <c r="F409" s="68">
        <v>156</v>
      </c>
      <c r="G409" s="58">
        <v>56</v>
      </c>
      <c r="H409" s="58">
        <v>0</v>
      </c>
      <c r="J409" s="69">
        <v>0</v>
      </c>
      <c r="K409" s="70">
        <v>0</v>
      </c>
      <c r="L409" s="70">
        <v>0</v>
      </c>
    </row>
    <row r="410" spans="1:12" x14ac:dyDescent="0.2">
      <c r="A410" s="1">
        <v>6804</v>
      </c>
      <c r="B410" s="71">
        <v>0</v>
      </c>
      <c r="C410" s="71">
        <v>0</v>
      </c>
      <c r="D410" s="71">
        <f t="shared" si="6"/>
        <v>0</v>
      </c>
      <c r="E410" s="93"/>
      <c r="F410" s="68">
        <v>0</v>
      </c>
      <c r="G410" s="58">
        <v>0</v>
      </c>
      <c r="H410" s="58">
        <v>0</v>
      </c>
      <c r="J410" s="69">
        <v>0</v>
      </c>
      <c r="K410" s="70">
        <v>0</v>
      </c>
      <c r="L410" s="70">
        <v>0</v>
      </c>
    </row>
    <row r="411" spans="1:12" x14ac:dyDescent="0.2">
      <c r="A411" s="1">
        <v>6853</v>
      </c>
      <c r="B411" s="71">
        <v>0</v>
      </c>
      <c r="C411" s="71">
        <v>0</v>
      </c>
      <c r="D411" s="71">
        <f t="shared" si="6"/>
        <v>0</v>
      </c>
      <c r="E411" s="93"/>
      <c r="F411" s="68">
        <v>0</v>
      </c>
      <c r="G411" s="58">
        <v>0</v>
      </c>
      <c r="H411" s="58">
        <v>0</v>
      </c>
      <c r="J411" s="69">
        <v>0</v>
      </c>
      <c r="K411" s="70">
        <v>0</v>
      </c>
      <c r="L411" s="70">
        <v>0</v>
      </c>
    </row>
    <row r="412" spans="1:12" x14ac:dyDescent="0.2">
      <c r="A412" s="1">
        <v>6908</v>
      </c>
      <c r="B412" s="71">
        <v>13</v>
      </c>
      <c r="C412" s="71">
        <v>11</v>
      </c>
      <c r="D412" s="71">
        <f t="shared" si="6"/>
        <v>0</v>
      </c>
      <c r="E412" s="93"/>
      <c r="F412" s="68">
        <v>13</v>
      </c>
      <c r="G412" s="58">
        <v>11</v>
      </c>
      <c r="H412" s="58">
        <v>0</v>
      </c>
      <c r="J412" s="69">
        <v>0</v>
      </c>
      <c r="K412" s="70">
        <v>0</v>
      </c>
      <c r="L412" s="70">
        <v>0</v>
      </c>
    </row>
    <row r="413" spans="1:12" x14ac:dyDescent="0.2">
      <c r="A413" s="1">
        <v>6944</v>
      </c>
      <c r="B413" s="71">
        <v>19</v>
      </c>
      <c r="C413" s="71">
        <v>15</v>
      </c>
      <c r="D413" s="71">
        <f t="shared" si="6"/>
        <v>8</v>
      </c>
      <c r="E413" s="93"/>
      <c r="F413" s="68">
        <v>19</v>
      </c>
      <c r="G413" s="58">
        <v>15</v>
      </c>
      <c r="H413" s="58">
        <v>8</v>
      </c>
      <c r="J413" s="69">
        <v>0</v>
      </c>
      <c r="K413" s="70">
        <v>0</v>
      </c>
      <c r="L413" s="70">
        <v>0</v>
      </c>
    </row>
    <row r="414" spans="1:12" x14ac:dyDescent="0.2">
      <c r="A414" s="1">
        <v>7074</v>
      </c>
      <c r="B414" s="71">
        <v>0</v>
      </c>
      <c r="C414" s="71">
        <v>4</v>
      </c>
      <c r="D414" s="71">
        <f t="shared" si="6"/>
        <v>1</v>
      </c>
      <c r="E414" s="93"/>
      <c r="F414" s="68">
        <v>0</v>
      </c>
      <c r="G414" s="58">
        <v>4</v>
      </c>
      <c r="H414" s="58">
        <v>1</v>
      </c>
      <c r="J414" s="69">
        <v>0</v>
      </c>
      <c r="K414" s="70">
        <v>0</v>
      </c>
      <c r="L414" s="70">
        <v>0</v>
      </c>
    </row>
    <row r="415" spans="1:12" x14ac:dyDescent="0.2">
      <c r="A415" s="1">
        <v>7088</v>
      </c>
      <c r="B415" s="71">
        <v>6</v>
      </c>
      <c r="C415" s="71">
        <v>0</v>
      </c>
      <c r="D415" s="71">
        <f t="shared" si="6"/>
        <v>-2</v>
      </c>
      <c r="E415" s="93"/>
      <c r="F415" s="68">
        <v>0</v>
      </c>
      <c r="G415" s="58">
        <v>0</v>
      </c>
      <c r="H415" s="58">
        <v>-2</v>
      </c>
      <c r="J415" s="69">
        <v>6</v>
      </c>
      <c r="K415" s="70">
        <v>0</v>
      </c>
      <c r="L415" s="70">
        <v>0</v>
      </c>
    </row>
    <row r="416" spans="1:12" x14ac:dyDescent="0.2">
      <c r="A416" s="1">
        <v>7100</v>
      </c>
      <c r="B416" s="71">
        <v>50</v>
      </c>
      <c r="C416" s="71">
        <v>78</v>
      </c>
      <c r="D416" s="71">
        <f t="shared" si="6"/>
        <v>23</v>
      </c>
      <c r="E416" s="93"/>
      <c r="F416" s="68">
        <v>50</v>
      </c>
      <c r="G416" s="58">
        <v>78</v>
      </c>
      <c r="H416" s="58">
        <v>23</v>
      </c>
      <c r="J416" s="69">
        <v>0</v>
      </c>
      <c r="K416" s="70">
        <v>0</v>
      </c>
      <c r="L416" s="70">
        <v>0</v>
      </c>
    </row>
    <row r="417" spans="1:12" x14ac:dyDescent="0.2">
      <c r="A417" s="1">
        <v>7482</v>
      </c>
      <c r="B417" s="71">
        <v>0</v>
      </c>
      <c r="C417" s="71">
        <v>0</v>
      </c>
      <c r="D417" s="71">
        <f t="shared" si="6"/>
        <v>0</v>
      </c>
      <c r="E417" s="93"/>
      <c r="F417" s="68">
        <v>0</v>
      </c>
      <c r="G417" s="58">
        <v>0</v>
      </c>
      <c r="H417" s="58">
        <v>0</v>
      </c>
      <c r="J417" s="69">
        <v>0</v>
      </c>
      <c r="K417" s="70">
        <v>0</v>
      </c>
      <c r="L417" s="70">
        <v>0</v>
      </c>
    </row>
    <row r="418" spans="1:12" x14ac:dyDescent="0.2">
      <c r="A418" s="1">
        <v>7607</v>
      </c>
      <c r="B418" s="71">
        <v>38</v>
      </c>
      <c r="C418" s="71">
        <v>25</v>
      </c>
      <c r="D418" s="71">
        <f t="shared" si="6"/>
        <v>37</v>
      </c>
      <c r="E418" s="93"/>
      <c r="F418" s="68">
        <v>38</v>
      </c>
      <c r="G418" s="58">
        <v>25</v>
      </c>
      <c r="H418" s="58">
        <v>37</v>
      </c>
      <c r="J418" s="69">
        <v>0</v>
      </c>
      <c r="K418" s="70">
        <v>0</v>
      </c>
      <c r="L418" s="70">
        <v>0</v>
      </c>
    </row>
    <row r="419" spans="1:12" x14ac:dyDescent="0.2">
      <c r="A419" s="1">
        <v>7608</v>
      </c>
      <c r="B419" s="71">
        <v>3</v>
      </c>
      <c r="C419" s="71">
        <v>14</v>
      </c>
      <c r="D419" s="71">
        <f t="shared" si="6"/>
        <v>0</v>
      </c>
      <c r="E419" s="93"/>
      <c r="F419" s="68">
        <v>3</v>
      </c>
      <c r="G419" s="58">
        <v>14</v>
      </c>
      <c r="H419" s="58">
        <v>0</v>
      </c>
      <c r="J419" s="69">
        <v>0</v>
      </c>
      <c r="K419" s="70">
        <v>0</v>
      </c>
      <c r="L419" s="70">
        <v>0</v>
      </c>
    </row>
    <row r="420" spans="1:12" x14ac:dyDescent="0.2">
      <c r="A420" s="1">
        <v>7618</v>
      </c>
      <c r="B420" s="71">
        <v>4</v>
      </c>
      <c r="C420" s="71">
        <v>4</v>
      </c>
      <c r="D420" s="71">
        <f t="shared" si="6"/>
        <v>0</v>
      </c>
      <c r="E420" s="93"/>
      <c r="F420" s="68">
        <v>4</v>
      </c>
      <c r="G420" s="58">
        <v>4</v>
      </c>
      <c r="H420" s="58">
        <v>0</v>
      </c>
      <c r="J420" s="69">
        <v>0</v>
      </c>
      <c r="K420" s="70">
        <v>0</v>
      </c>
      <c r="L420" s="70">
        <v>0</v>
      </c>
    </row>
    <row r="421" spans="1:12" x14ac:dyDescent="0.2">
      <c r="A421" s="1">
        <v>7653</v>
      </c>
      <c r="B421" s="71">
        <v>94</v>
      </c>
      <c r="C421" s="71">
        <v>93</v>
      </c>
      <c r="D421" s="71">
        <f t="shared" si="6"/>
        <v>55</v>
      </c>
      <c r="E421" s="93"/>
      <c r="F421" s="68">
        <v>94</v>
      </c>
      <c r="G421" s="58">
        <v>93</v>
      </c>
      <c r="H421" s="58">
        <v>55</v>
      </c>
      <c r="J421" s="69">
        <v>0</v>
      </c>
      <c r="K421" s="70">
        <v>0</v>
      </c>
      <c r="L421" s="70">
        <v>0</v>
      </c>
    </row>
    <row r="422" spans="1:12" x14ac:dyDescent="0.2">
      <c r="A422" s="1">
        <v>7656</v>
      </c>
      <c r="B422" s="71">
        <v>45</v>
      </c>
      <c r="C422" s="71">
        <v>12</v>
      </c>
      <c r="D422" s="71">
        <f t="shared" si="6"/>
        <v>30</v>
      </c>
      <c r="E422" s="93"/>
      <c r="F422" s="68">
        <v>45</v>
      </c>
      <c r="G422" s="58">
        <v>12</v>
      </c>
      <c r="H422" s="58">
        <v>30</v>
      </c>
      <c r="J422" s="69">
        <v>0</v>
      </c>
      <c r="K422" s="70">
        <v>0</v>
      </c>
      <c r="L422" s="70">
        <v>0</v>
      </c>
    </row>
    <row r="423" spans="1:12" x14ac:dyDescent="0.2">
      <c r="A423" s="1">
        <v>7664</v>
      </c>
      <c r="B423" s="71">
        <v>9</v>
      </c>
      <c r="C423" s="71">
        <v>10</v>
      </c>
      <c r="D423" s="71">
        <f t="shared" si="6"/>
        <v>0</v>
      </c>
      <c r="E423" s="93"/>
      <c r="F423" s="68">
        <v>9</v>
      </c>
      <c r="G423" s="58">
        <v>10</v>
      </c>
      <c r="H423" s="58">
        <v>0</v>
      </c>
      <c r="J423" s="69">
        <v>0</v>
      </c>
      <c r="K423" s="70">
        <v>0</v>
      </c>
      <c r="L423" s="70">
        <v>0</v>
      </c>
    </row>
    <row r="424" spans="1:12" x14ac:dyDescent="0.2">
      <c r="A424" s="1">
        <v>7703</v>
      </c>
      <c r="B424" s="71">
        <v>95</v>
      </c>
      <c r="C424" s="71">
        <v>76</v>
      </c>
      <c r="D424" s="71">
        <f t="shared" si="6"/>
        <v>35</v>
      </c>
      <c r="E424" s="93"/>
      <c r="F424" s="68">
        <v>0</v>
      </c>
      <c r="G424" s="58">
        <v>0</v>
      </c>
      <c r="H424" s="58">
        <v>0</v>
      </c>
      <c r="J424" s="69">
        <v>95</v>
      </c>
      <c r="K424" s="70">
        <v>76</v>
      </c>
      <c r="L424" s="70">
        <v>35</v>
      </c>
    </row>
    <row r="425" spans="1:12" x14ac:dyDescent="0.2">
      <c r="A425" s="1">
        <v>8619</v>
      </c>
      <c r="B425" s="71">
        <v>54</v>
      </c>
      <c r="C425" s="71">
        <v>100</v>
      </c>
      <c r="D425" s="71">
        <f t="shared" si="6"/>
        <v>0</v>
      </c>
      <c r="E425" s="93"/>
      <c r="F425" s="68">
        <v>54</v>
      </c>
      <c r="G425" s="58">
        <v>100</v>
      </c>
      <c r="H425" s="58">
        <v>0</v>
      </c>
      <c r="J425" s="69">
        <v>0</v>
      </c>
      <c r="K425" s="70">
        <v>0</v>
      </c>
      <c r="L425" s="70">
        <v>0</v>
      </c>
    </row>
    <row r="426" spans="1:12" x14ac:dyDescent="0.2">
      <c r="A426" s="1">
        <v>8620</v>
      </c>
      <c r="B426" s="71">
        <v>0</v>
      </c>
      <c r="C426" s="71">
        <v>0</v>
      </c>
      <c r="D426" s="71">
        <f t="shared" si="6"/>
        <v>0</v>
      </c>
      <c r="E426" s="93"/>
      <c r="F426" s="68">
        <v>0</v>
      </c>
      <c r="G426" s="58">
        <v>0</v>
      </c>
      <c r="H426" s="58">
        <v>0</v>
      </c>
      <c r="J426" s="69">
        <v>0</v>
      </c>
      <c r="K426" s="70">
        <v>0</v>
      </c>
      <c r="L426" s="70">
        <v>0</v>
      </c>
    </row>
    <row r="427" spans="1:12" x14ac:dyDescent="0.2">
      <c r="A427" s="1">
        <v>8656</v>
      </c>
      <c r="B427" s="71">
        <v>625</v>
      </c>
      <c r="C427" s="71">
        <v>20</v>
      </c>
      <c r="D427" s="71">
        <f t="shared" si="6"/>
        <v>0</v>
      </c>
      <c r="E427" s="93"/>
      <c r="F427" s="68">
        <v>595</v>
      </c>
      <c r="G427" s="58">
        <v>20</v>
      </c>
      <c r="H427" s="58">
        <v>0</v>
      </c>
      <c r="J427" s="69">
        <v>30</v>
      </c>
      <c r="K427" s="70">
        <v>0</v>
      </c>
      <c r="L427" s="70">
        <v>0</v>
      </c>
    </row>
    <row r="428" spans="1:12" x14ac:dyDescent="0.2">
      <c r="A428" s="1">
        <v>8657</v>
      </c>
      <c r="B428" s="71">
        <v>20</v>
      </c>
      <c r="C428" s="71">
        <v>172</v>
      </c>
      <c r="D428" s="71">
        <f t="shared" si="6"/>
        <v>1</v>
      </c>
      <c r="E428" s="93"/>
      <c r="F428" s="68">
        <v>20</v>
      </c>
      <c r="G428" s="58">
        <v>151</v>
      </c>
      <c r="H428" s="58">
        <v>1</v>
      </c>
      <c r="J428" s="69">
        <v>0</v>
      </c>
      <c r="K428" s="70">
        <v>21</v>
      </c>
      <c r="L428" s="70">
        <v>0</v>
      </c>
    </row>
    <row r="429" spans="1:12" x14ac:dyDescent="0.2">
      <c r="A429" s="1">
        <v>8658</v>
      </c>
      <c r="B429" s="71">
        <v>0</v>
      </c>
      <c r="C429" s="71">
        <v>0</v>
      </c>
      <c r="D429" s="71">
        <f t="shared" si="6"/>
        <v>0</v>
      </c>
      <c r="E429" s="93"/>
      <c r="F429" s="68">
        <v>0</v>
      </c>
      <c r="G429" s="58">
        <v>0</v>
      </c>
      <c r="H429" s="58">
        <v>0</v>
      </c>
      <c r="J429" s="69">
        <v>0</v>
      </c>
      <c r="K429" s="70">
        <v>0</v>
      </c>
      <c r="L429" s="70">
        <v>0</v>
      </c>
    </row>
    <row r="430" spans="1:12" x14ac:dyDescent="0.2">
      <c r="A430" s="1">
        <v>8659</v>
      </c>
      <c r="B430" s="71">
        <v>0</v>
      </c>
      <c r="C430" s="71">
        <v>-12</v>
      </c>
      <c r="D430" s="71">
        <f t="shared" si="6"/>
        <v>0</v>
      </c>
      <c r="E430" s="93"/>
      <c r="F430" s="68">
        <v>0</v>
      </c>
      <c r="G430" s="58">
        <v>-12</v>
      </c>
      <c r="H430" s="58">
        <v>0</v>
      </c>
      <c r="J430" s="69">
        <v>0</v>
      </c>
      <c r="K430" s="70">
        <v>0</v>
      </c>
      <c r="L430" s="70">
        <v>0</v>
      </c>
    </row>
    <row r="431" spans="1:12" x14ac:dyDescent="0.2">
      <c r="A431" s="1">
        <v>8670</v>
      </c>
      <c r="B431" s="71">
        <v>378</v>
      </c>
      <c r="C431" s="71">
        <v>176</v>
      </c>
      <c r="D431" s="71">
        <f t="shared" si="6"/>
        <v>26</v>
      </c>
      <c r="E431" s="93"/>
      <c r="F431" s="68">
        <v>378</v>
      </c>
      <c r="G431" s="58">
        <v>176</v>
      </c>
      <c r="H431" s="58">
        <v>26</v>
      </c>
      <c r="J431" s="69">
        <v>0</v>
      </c>
      <c r="K431" s="70">
        <v>0</v>
      </c>
      <c r="L431" s="70">
        <v>0</v>
      </c>
    </row>
    <row r="432" spans="1:12" x14ac:dyDescent="0.2">
      <c r="A432" s="1">
        <v>8675</v>
      </c>
      <c r="B432" s="71">
        <v>0</v>
      </c>
      <c r="C432" s="71">
        <v>2</v>
      </c>
      <c r="D432" s="71">
        <f t="shared" si="6"/>
        <v>0</v>
      </c>
      <c r="E432" s="93"/>
      <c r="F432" s="68">
        <v>0</v>
      </c>
      <c r="G432" s="58">
        <v>2</v>
      </c>
      <c r="H432" s="58">
        <v>0</v>
      </c>
      <c r="J432" s="69">
        <v>0</v>
      </c>
      <c r="K432" s="70">
        <v>0</v>
      </c>
      <c r="L432" s="70">
        <v>0</v>
      </c>
    </row>
    <row r="433" spans="1:12" x14ac:dyDescent="0.2">
      <c r="A433" s="1">
        <v>8676</v>
      </c>
      <c r="B433" s="71">
        <v>3</v>
      </c>
      <c r="C433" s="71">
        <v>0</v>
      </c>
      <c r="D433" s="71">
        <f t="shared" si="6"/>
        <v>0</v>
      </c>
      <c r="E433" s="93"/>
      <c r="F433" s="68">
        <v>3</v>
      </c>
      <c r="G433" s="58">
        <v>0</v>
      </c>
      <c r="H433" s="58">
        <v>0</v>
      </c>
      <c r="J433" s="69">
        <v>0</v>
      </c>
      <c r="K433" s="70">
        <v>0</v>
      </c>
      <c r="L433" s="70">
        <v>0</v>
      </c>
    </row>
    <row r="434" spans="1:12" x14ac:dyDescent="0.2">
      <c r="A434" s="1">
        <v>8680</v>
      </c>
      <c r="B434" s="71">
        <v>35</v>
      </c>
      <c r="C434" s="71">
        <v>11</v>
      </c>
      <c r="D434" s="71">
        <f t="shared" si="6"/>
        <v>0</v>
      </c>
      <c r="E434" s="93"/>
      <c r="F434" s="68">
        <v>35</v>
      </c>
      <c r="G434" s="58">
        <v>7</v>
      </c>
      <c r="H434" s="58">
        <v>0</v>
      </c>
      <c r="J434" s="69">
        <v>0</v>
      </c>
      <c r="K434" s="70">
        <v>4</v>
      </c>
      <c r="L434" s="70">
        <v>0</v>
      </c>
    </row>
    <row r="435" spans="1:12" x14ac:dyDescent="0.2">
      <c r="A435" s="1">
        <v>8685</v>
      </c>
      <c r="B435" s="71">
        <v>26</v>
      </c>
      <c r="C435" s="71">
        <v>15</v>
      </c>
      <c r="D435" s="71">
        <f t="shared" si="6"/>
        <v>0</v>
      </c>
      <c r="E435" s="93"/>
      <c r="F435" s="68">
        <v>26</v>
      </c>
      <c r="G435" s="58">
        <v>15</v>
      </c>
      <c r="H435" s="58">
        <v>0</v>
      </c>
      <c r="J435" s="69">
        <v>0</v>
      </c>
      <c r="K435" s="70">
        <v>0</v>
      </c>
      <c r="L435" s="70">
        <v>0</v>
      </c>
    </row>
    <row r="436" spans="1:12" x14ac:dyDescent="0.2">
      <c r="A436" s="1">
        <v>8686</v>
      </c>
      <c r="B436" s="71">
        <v>8</v>
      </c>
      <c r="C436" s="71">
        <v>0</v>
      </c>
      <c r="D436" s="71">
        <f t="shared" si="6"/>
        <v>0</v>
      </c>
      <c r="E436" s="93"/>
      <c r="F436" s="68">
        <v>8</v>
      </c>
      <c r="G436" s="58">
        <v>0</v>
      </c>
      <c r="H436" s="58">
        <v>0</v>
      </c>
      <c r="J436" s="69">
        <v>0</v>
      </c>
      <c r="K436" s="70">
        <v>0</v>
      </c>
      <c r="L436" s="70">
        <v>0</v>
      </c>
    </row>
    <row r="437" spans="1:12" x14ac:dyDescent="0.2">
      <c r="A437" s="1">
        <v>8687</v>
      </c>
      <c r="B437" s="71">
        <v>5</v>
      </c>
      <c r="C437" s="71">
        <v>0</v>
      </c>
      <c r="D437" s="71">
        <f t="shared" si="6"/>
        <v>9</v>
      </c>
      <c r="E437" s="93"/>
      <c r="F437" s="68">
        <v>5</v>
      </c>
      <c r="G437" s="58">
        <v>0</v>
      </c>
      <c r="H437" s="58">
        <v>9</v>
      </c>
      <c r="J437" s="69">
        <v>0</v>
      </c>
      <c r="K437" s="70">
        <v>0</v>
      </c>
      <c r="L437" s="70">
        <v>0</v>
      </c>
    </row>
    <row r="438" spans="1:12" x14ac:dyDescent="0.2">
      <c r="A438" s="1">
        <v>8690</v>
      </c>
      <c r="B438" s="71">
        <v>0</v>
      </c>
      <c r="C438" s="71">
        <v>72</v>
      </c>
      <c r="D438" s="71">
        <f t="shared" si="6"/>
        <v>16</v>
      </c>
      <c r="E438" s="93"/>
      <c r="F438" s="68">
        <v>0</v>
      </c>
      <c r="G438" s="58">
        <v>-3</v>
      </c>
      <c r="H438" s="58">
        <v>16</v>
      </c>
      <c r="J438" s="69">
        <v>0</v>
      </c>
      <c r="K438" s="70">
        <v>75</v>
      </c>
      <c r="L438" s="70">
        <v>0</v>
      </c>
    </row>
    <row r="439" spans="1:12" x14ac:dyDescent="0.2">
      <c r="A439" s="1">
        <v>8691</v>
      </c>
      <c r="B439" s="71">
        <v>0</v>
      </c>
      <c r="C439" s="71">
        <v>0</v>
      </c>
      <c r="D439" s="71">
        <f t="shared" si="6"/>
        <v>0</v>
      </c>
      <c r="E439" s="93"/>
      <c r="F439" s="68">
        <v>0</v>
      </c>
      <c r="G439" s="58">
        <v>0</v>
      </c>
      <c r="H439" s="58">
        <v>0</v>
      </c>
      <c r="J439" s="69">
        <v>0</v>
      </c>
      <c r="K439" s="70">
        <v>0</v>
      </c>
      <c r="L439" s="70">
        <v>0</v>
      </c>
    </row>
    <row r="440" spans="1:12" x14ac:dyDescent="0.2">
      <c r="A440" s="1">
        <v>8692</v>
      </c>
      <c r="B440" s="71">
        <v>293</v>
      </c>
      <c r="C440" s="71">
        <v>96</v>
      </c>
      <c r="D440" s="71">
        <f t="shared" si="6"/>
        <v>0</v>
      </c>
      <c r="E440" s="93"/>
      <c r="F440" s="68">
        <v>20</v>
      </c>
      <c r="G440" s="58">
        <v>0</v>
      </c>
      <c r="H440" s="58">
        <v>0</v>
      </c>
      <c r="J440" s="69">
        <v>273</v>
      </c>
      <c r="K440" s="70">
        <v>96</v>
      </c>
      <c r="L440" s="70">
        <v>0</v>
      </c>
    </row>
    <row r="441" spans="1:12" x14ac:dyDescent="0.2">
      <c r="A441" s="1">
        <v>8693</v>
      </c>
      <c r="B441" s="71">
        <v>101</v>
      </c>
      <c r="C441" s="71">
        <v>82</v>
      </c>
      <c r="D441" s="71">
        <f t="shared" si="6"/>
        <v>23</v>
      </c>
      <c r="E441" s="93"/>
      <c r="F441" s="68">
        <v>101</v>
      </c>
      <c r="G441" s="58">
        <v>57</v>
      </c>
      <c r="H441" s="58">
        <v>23</v>
      </c>
      <c r="J441" s="69">
        <v>0</v>
      </c>
      <c r="K441" s="70">
        <v>25</v>
      </c>
      <c r="L441" s="70">
        <v>0</v>
      </c>
    </row>
    <row r="442" spans="1:12" x14ac:dyDescent="0.2">
      <c r="A442" s="1">
        <v>8694</v>
      </c>
      <c r="B442" s="71">
        <v>16</v>
      </c>
      <c r="C442" s="71">
        <v>0</v>
      </c>
      <c r="D442" s="71">
        <f t="shared" si="6"/>
        <v>0</v>
      </c>
      <c r="E442" s="93"/>
      <c r="F442" s="68">
        <v>16</v>
      </c>
      <c r="G442" s="58">
        <v>0</v>
      </c>
      <c r="H442" s="58">
        <v>0</v>
      </c>
      <c r="J442" s="69">
        <v>0</v>
      </c>
      <c r="K442" s="70">
        <v>0</v>
      </c>
      <c r="L442" s="70">
        <v>0</v>
      </c>
    </row>
    <row r="443" spans="1:12" x14ac:dyDescent="0.2">
      <c r="A443" s="1">
        <v>8697</v>
      </c>
      <c r="B443" s="71">
        <v>0</v>
      </c>
      <c r="C443" s="71">
        <v>0</v>
      </c>
      <c r="D443" s="71">
        <f t="shared" si="6"/>
        <v>0</v>
      </c>
      <c r="E443" s="93"/>
      <c r="F443" s="68">
        <v>0</v>
      </c>
      <c r="G443" s="58">
        <v>0</v>
      </c>
      <c r="H443" s="58">
        <v>0</v>
      </c>
      <c r="J443" s="69">
        <v>0</v>
      </c>
      <c r="K443" s="70">
        <v>0</v>
      </c>
      <c r="L443" s="70">
        <v>0</v>
      </c>
    </row>
    <row r="444" spans="1:12" x14ac:dyDescent="0.2">
      <c r="A444" s="1">
        <v>8699</v>
      </c>
      <c r="B444" s="71">
        <v>8</v>
      </c>
      <c r="C444" s="71">
        <v>5</v>
      </c>
      <c r="D444" s="71">
        <f t="shared" si="6"/>
        <v>1</v>
      </c>
      <c r="E444" s="93"/>
      <c r="F444" s="68">
        <v>8</v>
      </c>
      <c r="G444" s="58">
        <v>5</v>
      </c>
      <c r="H444" s="58">
        <v>1</v>
      </c>
      <c r="J444" s="69">
        <v>0</v>
      </c>
      <c r="K444" s="70">
        <v>0</v>
      </c>
      <c r="L444" s="70">
        <v>0</v>
      </c>
    </row>
    <row r="445" spans="1:12" x14ac:dyDescent="0.2">
      <c r="A445" s="1">
        <v>8700</v>
      </c>
      <c r="B445" s="71">
        <v>45</v>
      </c>
      <c r="C445" s="71">
        <v>21</v>
      </c>
      <c r="D445" s="71">
        <f t="shared" si="6"/>
        <v>15</v>
      </c>
      <c r="E445" s="93"/>
      <c r="F445" s="68">
        <v>45</v>
      </c>
      <c r="G445" s="58">
        <v>21</v>
      </c>
      <c r="H445" s="58">
        <v>15</v>
      </c>
      <c r="J445" s="69">
        <v>0</v>
      </c>
      <c r="K445" s="70">
        <v>0</v>
      </c>
      <c r="L445" s="70">
        <v>0</v>
      </c>
    </row>
    <row r="446" spans="1:12" x14ac:dyDescent="0.2">
      <c r="A446" s="1">
        <v>8704</v>
      </c>
      <c r="B446" s="71">
        <v>57</v>
      </c>
      <c r="C446" s="71">
        <v>16</v>
      </c>
      <c r="D446" s="71">
        <f t="shared" si="6"/>
        <v>11</v>
      </c>
      <c r="E446" s="93"/>
      <c r="F446" s="68">
        <v>57</v>
      </c>
      <c r="G446" s="58">
        <v>3</v>
      </c>
      <c r="H446" s="58">
        <v>1</v>
      </c>
      <c r="J446" s="69">
        <v>0</v>
      </c>
      <c r="K446" s="70">
        <v>13</v>
      </c>
      <c r="L446" s="70">
        <v>10</v>
      </c>
    </row>
    <row r="447" spans="1:12" x14ac:dyDescent="0.2">
      <c r="A447" s="1">
        <v>8903</v>
      </c>
      <c r="B447" s="71">
        <v>360</v>
      </c>
      <c r="C447" s="71">
        <v>247</v>
      </c>
      <c r="D447" s="71">
        <f t="shared" si="6"/>
        <v>90</v>
      </c>
      <c r="E447" s="93"/>
      <c r="F447" s="68">
        <v>340</v>
      </c>
      <c r="G447" s="58">
        <v>241</v>
      </c>
      <c r="H447" s="58">
        <v>90</v>
      </c>
      <c r="J447" s="69">
        <v>20</v>
      </c>
      <c r="K447" s="70">
        <v>6</v>
      </c>
      <c r="L447" s="70">
        <v>0</v>
      </c>
    </row>
    <row r="448" spans="1:12" x14ac:dyDescent="0.2">
      <c r="A448" s="1">
        <v>8904</v>
      </c>
      <c r="B448" s="71">
        <v>4</v>
      </c>
      <c r="C448" s="71">
        <v>3</v>
      </c>
      <c r="D448" s="71">
        <f t="shared" si="6"/>
        <v>5</v>
      </c>
      <c r="E448" s="93"/>
      <c r="F448" s="68">
        <v>4</v>
      </c>
      <c r="G448" s="58">
        <v>3</v>
      </c>
      <c r="H448" s="58">
        <v>5</v>
      </c>
      <c r="J448" s="69">
        <v>0</v>
      </c>
      <c r="K448" s="70">
        <v>0</v>
      </c>
      <c r="L448" s="70">
        <v>0</v>
      </c>
    </row>
    <row r="449" spans="1:12" x14ac:dyDescent="0.2">
      <c r="A449" s="1">
        <v>8906</v>
      </c>
      <c r="B449" s="71">
        <v>0</v>
      </c>
      <c r="C449" s="71">
        <v>0</v>
      </c>
      <c r="D449" s="71">
        <f t="shared" si="6"/>
        <v>0</v>
      </c>
      <c r="E449" s="93"/>
      <c r="F449" s="68">
        <v>0</v>
      </c>
      <c r="G449" s="58">
        <v>0</v>
      </c>
      <c r="H449" s="58">
        <v>0</v>
      </c>
      <c r="J449" s="69">
        <v>0</v>
      </c>
      <c r="K449" s="70">
        <v>0</v>
      </c>
      <c r="L449" s="70">
        <v>0</v>
      </c>
    </row>
    <row r="450" spans="1:12" x14ac:dyDescent="0.2">
      <c r="A450" s="1">
        <v>8908</v>
      </c>
      <c r="B450" s="71">
        <v>77</v>
      </c>
      <c r="C450" s="71">
        <v>86</v>
      </c>
      <c r="D450" s="71">
        <f t="shared" si="6"/>
        <v>12</v>
      </c>
      <c r="E450" s="93"/>
      <c r="F450" s="68">
        <v>73</v>
      </c>
      <c r="G450" s="58">
        <v>82</v>
      </c>
      <c r="H450" s="58">
        <v>12</v>
      </c>
      <c r="J450" s="69">
        <v>4</v>
      </c>
      <c r="K450" s="70">
        <v>4</v>
      </c>
      <c r="L450" s="70">
        <v>0</v>
      </c>
    </row>
    <row r="451" spans="1:12" x14ac:dyDescent="0.2">
      <c r="A451" s="1">
        <v>8912</v>
      </c>
      <c r="B451" s="71">
        <v>17</v>
      </c>
      <c r="C451" s="71">
        <v>0</v>
      </c>
      <c r="D451" s="71">
        <f t="shared" si="6"/>
        <v>23</v>
      </c>
      <c r="E451" s="93"/>
      <c r="F451" s="68">
        <v>17</v>
      </c>
      <c r="G451" s="58">
        <v>0</v>
      </c>
      <c r="H451" s="58">
        <v>23</v>
      </c>
      <c r="J451" s="69">
        <v>0</v>
      </c>
      <c r="K451" s="70">
        <v>0</v>
      </c>
      <c r="L451" s="70">
        <v>0</v>
      </c>
    </row>
    <row r="452" spans="1:12" x14ac:dyDescent="0.2">
      <c r="A452" s="1">
        <v>8927</v>
      </c>
      <c r="B452" s="71">
        <v>64</v>
      </c>
      <c r="C452" s="71">
        <v>43</v>
      </c>
      <c r="D452" s="71">
        <f t="shared" ref="D452:D515" si="7">H452+L452</f>
        <v>24</v>
      </c>
      <c r="E452" s="93"/>
      <c r="F452" s="68">
        <v>64</v>
      </c>
      <c r="G452" s="58">
        <v>43</v>
      </c>
      <c r="H452" s="58">
        <v>24</v>
      </c>
      <c r="J452" s="69">
        <v>0</v>
      </c>
      <c r="K452" s="70">
        <v>0</v>
      </c>
      <c r="L452" s="70">
        <v>0</v>
      </c>
    </row>
    <row r="453" spans="1:12" x14ac:dyDescent="0.2">
      <c r="A453" s="1">
        <v>8950</v>
      </c>
      <c r="B453" s="71">
        <v>91</v>
      </c>
      <c r="C453" s="71">
        <v>92</v>
      </c>
      <c r="D453" s="71">
        <f t="shared" si="7"/>
        <v>90</v>
      </c>
      <c r="E453" s="93"/>
      <c r="F453" s="68">
        <v>91</v>
      </c>
      <c r="G453" s="58">
        <v>92</v>
      </c>
      <c r="H453" s="58">
        <v>90</v>
      </c>
      <c r="J453" s="69">
        <v>0</v>
      </c>
      <c r="K453" s="70">
        <v>0</v>
      </c>
      <c r="L453" s="70">
        <v>0</v>
      </c>
    </row>
    <row r="454" spans="1:12" x14ac:dyDescent="0.2">
      <c r="A454" s="1">
        <v>8977</v>
      </c>
      <c r="B454" s="71">
        <v>3</v>
      </c>
      <c r="C454" s="71">
        <v>0</v>
      </c>
      <c r="D454" s="71">
        <f t="shared" si="7"/>
        <v>0</v>
      </c>
      <c r="E454" s="93"/>
      <c r="F454" s="68">
        <v>3</v>
      </c>
      <c r="G454" s="58">
        <v>0</v>
      </c>
      <c r="H454" s="58">
        <v>0</v>
      </c>
      <c r="J454" s="69">
        <v>0</v>
      </c>
      <c r="K454" s="70">
        <v>0</v>
      </c>
      <c r="L454" s="70">
        <v>0</v>
      </c>
    </row>
    <row r="455" spans="1:12" x14ac:dyDescent="0.2">
      <c r="A455" s="1">
        <v>9004</v>
      </c>
      <c r="B455" s="71">
        <v>3</v>
      </c>
      <c r="C455" s="71">
        <v>0</v>
      </c>
      <c r="D455" s="71">
        <f t="shared" si="7"/>
        <v>0</v>
      </c>
      <c r="E455" s="93"/>
      <c r="F455" s="68">
        <v>0</v>
      </c>
      <c r="G455" s="58">
        <v>0</v>
      </c>
      <c r="H455" s="58">
        <v>0</v>
      </c>
      <c r="J455" s="69">
        <v>3</v>
      </c>
      <c r="K455" s="70">
        <v>0</v>
      </c>
      <c r="L455" s="70">
        <v>0</v>
      </c>
    </row>
    <row r="456" spans="1:12" x14ac:dyDescent="0.2">
      <c r="A456" s="1">
        <v>9005</v>
      </c>
      <c r="B456" s="71">
        <v>38</v>
      </c>
      <c r="C456" s="71">
        <v>19</v>
      </c>
      <c r="D456" s="71">
        <f t="shared" si="7"/>
        <v>0</v>
      </c>
      <c r="E456" s="93"/>
      <c r="F456" s="68">
        <v>6</v>
      </c>
      <c r="G456" s="58">
        <v>0</v>
      </c>
      <c r="H456" s="58">
        <v>0</v>
      </c>
      <c r="J456" s="69">
        <v>32</v>
      </c>
      <c r="K456" s="70">
        <v>19</v>
      </c>
      <c r="L456" s="70">
        <v>0</v>
      </c>
    </row>
    <row r="457" spans="1:12" x14ac:dyDescent="0.2">
      <c r="A457" s="1">
        <v>9006</v>
      </c>
      <c r="B457" s="71">
        <v>0</v>
      </c>
      <c r="C457" s="71">
        <v>8</v>
      </c>
      <c r="D457" s="71">
        <f t="shared" si="7"/>
        <v>0</v>
      </c>
      <c r="E457" s="93"/>
      <c r="F457" s="68">
        <v>0</v>
      </c>
      <c r="G457" s="58">
        <v>8</v>
      </c>
      <c r="H457" s="58">
        <v>0</v>
      </c>
      <c r="J457" s="69">
        <v>0</v>
      </c>
      <c r="K457" s="70">
        <v>0</v>
      </c>
      <c r="L457" s="70">
        <v>0</v>
      </c>
    </row>
    <row r="458" spans="1:12" x14ac:dyDescent="0.2">
      <c r="A458" s="1">
        <v>9007</v>
      </c>
      <c r="B458" s="71">
        <v>6</v>
      </c>
      <c r="C458" s="71">
        <v>48</v>
      </c>
      <c r="D458" s="71">
        <f t="shared" si="7"/>
        <v>5</v>
      </c>
      <c r="E458" s="93"/>
      <c r="F458" s="68">
        <v>6</v>
      </c>
      <c r="G458" s="58">
        <v>48</v>
      </c>
      <c r="H458" s="58">
        <v>5</v>
      </c>
      <c r="J458" s="69">
        <v>0</v>
      </c>
      <c r="K458" s="70">
        <v>0</v>
      </c>
      <c r="L458" s="70">
        <v>0</v>
      </c>
    </row>
    <row r="459" spans="1:12" x14ac:dyDescent="0.2">
      <c r="A459" s="1">
        <v>9008</v>
      </c>
      <c r="B459" s="71">
        <v>0</v>
      </c>
      <c r="C459" s="71">
        <v>0</v>
      </c>
      <c r="D459" s="71">
        <f t="shared" si="7"/>
        <v>0</v>
      </c>
      <c r="E459" s="93"/>
      <c r="F459" s="68">
        <v>0</v>
      </c>
      <c r="G459" s="58">
        <v>0</v>
      </c>
      <c r="H459" s="58">
        <v>0</v>
      </c>
      <c r="J459" s="69">
        <v>0</v>
      </c>
      <c r="K459" s="70">
        <v>0</v>
      </c>
      <c r="L459" s="70">
        <v>0</v>
      </c>
    </row>
    <row r="460" spans="1:12" x14ac:dyDescent="0.2">
      <c r="A460" s="1">
        <v>9009</v>
      </c>
      <c r="B460" s="71">
        <v>24</v>
      </c>
      <c r="C460" s="71">
        <v>20</v>
      </c>
      <c r="D460" s="71">
        <f t="shared" si="7"/>
        <v>7</v>
      </c>
      <c r="E460" s="93"/>
      <c r="F460" s="68">
        <v>24</v>
      </c>
      <c r="G460" s="58">
        <v>20</v>
      </c>
      <c r="H460" s="58">
        <v>7</v>
      </c>
      <c r="J460" s="69">
        <v>0</v>
      </c>
      <c r="K460" s="70">
        <v>0</v>
      </c>
      <c r="L460" s="70">
        <v>0</v>
      </c>
    </row>
    <row r="461" spans="1:12" x14ac:dyDescent="0.2">
      <c r="A461" s="1">
        <v>9010</v>
      </c>
      <c r="B461" s="71">
        <v>0</v>
      </c>
      <c r="C461" s="71">
        <v>0</v>
      </c>
      <c r="D461" s="71">
        <f t="shared" si="7"/>
        <v>0</v>
      </c>
      <c r="E461" s="93"/>
      <c r="F461" s="68">
        <v>0</v>
      </c>
      <c r="G461" s="58">
        <v>0</v>
      </c>
      <c r="H461" s="58">
        <v>0</v>
      </c>
      <c r="J461" s="69">
        <v>0</v>
      </c>
      <c r="K461" s="70">
        <v>0</v>
      </c>
      <c r="L461" s="70">
        <v>0</v>
      </c>
    </row>
    <row r="462" spans="1:12" x14ac:dyDescent="0.2">
      <c r="A462" s="1">
        <v>9011</v>
      </c>
      <c r="B462" s="71">
        <v>81</v>
      </c>
      <c r="C462" s="71">
        <v>21</v>
      </c>
      <c r="D462" s="71">
        <f t="shared" si="7"/>
        <v>0</v>
      </c>
      <c r="E462" s="93"/>
      <c r="F462" s="68">
        <v>66</v>
      </c>
      <c r="G462" s="58">
        <v>21</v>
      </c>
      <c r="H462" s="58">
        <v>0</v>
      </c>
      <c r="J462" s="69">
        <v>15</v>
      </c>
      <c r="K462" s="70">
        <v>0</v>
      </c>
      <c r="L462" s="70">
        <v>0</v>
      </c>
    </row>
    <row r="463" spans="1:12" x14ac:dyDescent="0.2">
      <c r="A463" s="1">
        <v>9113</v>
      </c>
      <c r="B463" s="71">
        <v>22</v>
      </c>
      <c r="C463" s="71">
        <v>19</v>
      </c>
      <c r="D463" s="71">
        <f t="shared" si="7"/>
        <v>6</v>
      </c>
      <c r="E463" s="93"/>
      <c r="F463" s="68">
        <v>22</v>
      </c>
      <c r="G463" s="58">
        <v>19</v>
      </c>
      <c r="H463" s="58">
        <v>6</v>
      </c>
      <c r="J463" s="69">
        <v>0</v>
      </c>
      <c r="K463" s="70">
        <v>0</v>
      </c>
      <c r="L463" s="70">
        <v>0</v>
      </c>
    </row>
    <row r="464" spans="1:12" x14ac:dyDescent="0.2">
      <c r="A464" s="1">
        <v>9115</v>
      </c>
      <c r="B464" s="71">
        <v>476</v>
      </c>
      <c r="C464" s="71">
        <v>221</v>
      </c>
      <c r="D464" s="71">
        <f t="shared" si="7"/>
        <v>263</v>
      </c>
      <c r="E464" s="93"/>
      <c r="F464" s="68">
        <v>476</v>
      </c>
      <c r="G464" s="58">
        <v>221</v>
      </c>
      <c r="H464" s="58">
        <v>263</v>
      </c>
      <c r="J464" s="69">
        <v>0</v>
      </c>
      <c r="K464" s="70">
        <v>0</v>
      </c>
      <c r="L464" s="70">
        <v>0</v>
      </c>
    </row>
    <row r="465" spans="1:12" x14ac:dyDescent="0.2">
      <c r="A465" s="1">
        <v>9129</v>
      </c>
      <c r="B465" s="71">
        <v>0</v>
      </c>
      <c r="C465" s="71">
        <v>0</v>
      </c>
      <c r="D465" s="71">
        <f t="shared" si="7"/>
        <v>0</v>
      </c>
      <c r="E465" s="93"/>
      <c r="F465" s="68">
        <v>0</v>
      </c>
      <c r="G465" s="58">
        <v>0</v>
      </c>
      <c r="H465" s="58">
        <v>0</v>
      </c>
      <c r="J465" s="69">
        <v>0</v>
      </c>
      <c r="K465" s="70">
        <v>0</v>
      </c>
      <c r="L465" s="70">
        <v>0</v>
      </c>
    </row>
    <row r="466" spans="1:12" x14ac:dyDescent="0.2">
      <c r="A466" s="1">
        <v>9130</v>
      </c>
      <c r="B466" s="71">
        <v>16</v>
      </c>
      <c r="C466" s="71">
        <v>5</v>
      </c>
      <c r="D466" s="71">
        <f t="shared" si="7"/>
        <v>22</v>
      </c>
      <c r="E466" s="93"/>
      <c r="F466" s="68">
        <v>16</v>
      </c>
      <c r="G466" s="58">
        <v>5</v>
      </c>
      <c r="H466" s="58">
        <v>22</v>
      </c>
      <c r="J466" s="69">
        <v>0</v>
      </c>
      <c r="K466" s="70">
        <v>0</v>
      </c>
      <c r="L466" s="70">
        <v>0</v>
      </c>
    </row>
    <row r="467" spans="1:12" x14ac:dyDescent="0.2">
      <c r="A467" s="1">
        <v>9132</v>
      </c>
      <c r="B467" s="71">
        <v>57</v>
      </c>
      <c r="C467" s="71">
        <v>30</v>
      </c>
      <c r="D467" s="71">
        <f t="shared" si="7"/>
        <v>15</v>
      </c>
      <c r="E467" s="93"/>
      <c r="F467" s="68">
        <v>57</v>
      </c>
      <c r="G467" s="58">
        <v>30</v>
      </c>
      <c r="H467" s="58">
        <v>15</v>
      </c>
      <c r="J467" s="69">
        <v>0</v>
      </c>
      <c r="K467" s="70">
        <v>0</v>
      </c>
      <c r="L467" s="70">
        <v>0</v>
      </c>
    </row>
    <row r="468" spans="1:12" x14ac:dyDescent="0.2">
      <c r="A468" s="1">
        <v>16371</v>
      </c>
      <c r="B468" s="71">
        <v>10</v>
      </c>
      <c r="C468" s="71">
        <v>51</v>
      </c>
      <c r="D468" s="71">
        <f t="shared" si="7"/>
        <v>3</v>
      </c>
      <c r="E468" s="93"/>
      <c r="F468" s="68">
        <v>10</v>
      </c>
      <c r="G468" s="58">
        <v>51</v>
      </c>
      <c r="H468" s="58">
        <v>3</v>
      </c>
      <c r="J468" s="69">
        <v>0</v>
      </c>
      <c r="K468" s="70">
        <v>0</v>
      </c>
      <c r="L468" s="70">
        <v>0</v>
      </c>
    </row>
    <row r="469" spans="1:12" x14ac:dyDescent="0.2">
      <c r="A469" s="1">
        <v>16381</v>
      </c>
      <c r="B469" s="71">
        <v>19</v>
      </c>
      <c r="C469" s="71">
        <v>0</v>
      </c>
      <c r="D469" s="71">
        <f t="shared" si="7"/>
        <v>12</v>
      </c>
      <c r="E469" s="93"/>
      <c r="F469" s="68">
        <v>0</v>
      </c>
      <c r="G469" s="58">
        <v>0</v>
      </c>
      <c r="H469" s="58">
        <v>12</v>
      </c>
      <c r="J469" s="69">
        <v>19</v>
      </c>
      <c r="K469" s="70">
        <v>0</v>
      </c>
      <c r="L469" s="70">
        <v>0</v>
      </c>
    </row>
    <row r="470" spans="1:12" x14ac:dyDescent="0.2">
      <c r="A470" s="1">
        <v>16391</v>
      </c>
      <c r="B470" s="71">
        <v>24</v>
      </c>
      <c r="C470" s="71">
        <v>3</v>
      </c>
      <c r="D470" s="71">
        <f t="shared" si="7"/>
        <v>28</v>
      </c>
      <c r="E470" s="93"/>
      <c r="F470" s="68">
        <v>15</v>
      </c>
      <c r="G470" s="58">
        <v>3</v>
      </c>
      <c r="H470" s="58">
        <v>28</v>
      </c>
      <c r="J470" s="69">
        <v>9</v>
      </c>
      <c r="K470" s="70">
        <v>0</v>
      </c>
      <c r="L470" s="70">
        <v>0</v>
      </c>
    </row>
    <row r="471" spans="1:12" x14ac:dyDescent="0.2">
      <c r="A471" s="1">
        <v>35003</v>
      </c>
      <c r="B471" s="71">
        <v>0</v>
      </c>
      <c r="C471" s="71">
        <v>0</v>
      </c>
      <c r="D471" s="71">
        <f t="shared" si="7"/>
        <v>1</v>
      </c>
      <c r="E471" s="93"/>
      <c r="F471" s="68">
        <v>0</v>
      </c>
      <c r="G471" s="58">
        <v>0</v>
      </c>
      <c r="H471" s="58">
        <v>1</v>
      </c>
      <c r="J471" s="69">
        <v>0</v>
      </c>
      <c r="K471" s="70">
        <v>0</v>
      </c>
      <c r="L471" s="70">
        <v>0</v>
      </c>
    </row>
    <row r="472" spans="1:12" x14ac:dyDescent="0.2">
      <c r="A472" s="1">
        <v>35013</v>
      </c>
      <c r="B472" s="71">
        <v>4</v>
      </c>
      <c r="C472" s="71">
        <v>2</v>
      </c>
      <c r="D472" s="71">
        <f t="shared" si="7"/>
        <v>2</v>
      </c>
      <c r="E472" s="93"/>
      <c r="F472" s="68">
        <v>4</v>
      </c>
      <c r="G472" s="58">
        <v>2</v>
      </c>
      <c r="H472" s="58">
        <v>2</v>
      </c>
      <c r="J472" s="69">
        <v>0</v>
      </c>
      <c r="K472" s="70">
        <v>0</v>
      </c>
      <c r="L472" s="70">
        <v>0</v>
      </c>
    </row>
    <row r="473" spans="1:12" x14ac:dyDescent="0.2">
      <c r="A473" s="1">
        <v>35016</v>
      </c>
      <c r="B473" s="71">
        <v>2</v>
      </c>
      <c r="C473" s="71">
        <v>0</v>
      </c>
      <c r="D473" s="71">
        <f t="shared" si="7"/>
        <v>0</v>
      </c>
      <c r="E473" s="93"/>
      <c r="F473" s="68">
        <v>2</v>
      </c>
      <c r="G473" s="58">
        <v>0</v>
      </c>
      <c r="H473" s="58">
        <v>0</v>
      </c>
      <c r="J473" s="69">
        <v>0</v>
      </c>
      <c r="K473" s="70">
        <v>0</v>
      </c>
      <c r="L473" s="70">
        <v>0</v>
      </c>
    </row>
    <row r="474" spans="1:12" x14ac:dyDescent="0.2">
      <c r="A474" s="1">
        <v>35020</v>
      </c>
      <c r="B474" s="71">
        <v>0</v>
      </c>
      <c r="C474" s="71">
        <v>0</v>
      </c>
      <c r="D474" s="71">
        <f t="shared" si="7"/>
        <v>0</v>
      </c>
      <c r="E474" s="93"/>
      <c r="F474" s="68">
        <v>0</v>
      </c>
      <c r="G474" s="58">
        <v>0</v>
      </c>
      <c r="H474" s="58">
        <v>0</v>
      </c>
      <c r="J474" s="69">
        <v>0</v>
      </c>
      <c r="K474" s="70">
        <v>0</v>
      </c>
      <c r="L474" s="70">
        <v>0</v>
      </c>
    </row>
    <row r="475" spans="1:12" x14ac:dyDescent="0.2">
      <c r="A475" s="1">
        <v>35025</v>
      </c>
      <c r="B475" s="71">
        <v>0</v>
      </c>
      <c r="C475" s="71">
        <v>0</v>
      </c>
      <c r="D475" s="71">
        <f t="shared" si="7"/>
        <v>0</v>
      </c>
      <c r="E475" s="93"/>
      <c r="F475" s="68">
        <v>0</v>
      </c>
      <c r="G475" s="58">
        <v>0</v>
      </c>
      <c r="H475" s="58">
        <v>0</v>
      </c>
      <c r="J475" s="69">
        <v>0</v>
      </c>
      <c r="K475" s="70">
        <v>0</v>
      </c>
      <c r="L475" s="70">
        <v>0</v>
      </c>
    </row>
    <row r="476" spans="1:12" x14ac:dyDescent="0.2">
      <c r="A476" s="1">
        <v>35038</v>
      </c>
      <c r="B476" s="71">
        <v>0</v>
      </c>
      <c r="C476" s="71">
        <v>0</v>
      </c>
      <c r="D476" s="71">
        <f t="shared" si="7"/>
        <v>0</v>
      </c>
      <c r="E476" s="93"/>
      <c r="F476" s="68">
        <v>0</v>
      </c>
      <c r="G476" s="58">
        <v>0</v>
      </c>
      <c r="H476" s="58">
        <v>0</v>
      </c>
      <c r="J476" s="69">
        <v>0</v>
      </c>
      <c r="K476" s="70">
        <v>0</v>
      </c>
      <c r="L476" s="70">
        <v>0</v>
      </c>
    </row>
    <row r="477" spans="1:12" x14ac:dyDescent="0.2">
      <c r="A477" s="1">
        <v>35039</v>
      </c>
      <c r="B477" s="71">
        <v>0</v>
      </c>
      <c r="C477" s="71">
        <v>0</v>
      </c>
      <c r="D477" s="71">
        <f t="shared" si="7"/>
        <v>2</v>
      </c>
      <c r="E477" s="93"/>
      <c r="F477" s="68">
        <v>0</v>
      </c>
      <c r="G477" s="58">
        <v>0</v>
      </c>
      <c r="H477" s="58">
        <v>2</v>
      </c>
      <c r="J477" s="69">
        <v>0</v>
      </c>
      <c r="K477" s="70">
        <v>0</v>
      </c>
      <c r="L477" s="70">
        <v>0</v>
      </c>
    </row>
    <row r="478" spans="1:12" x14ac:dyDescent="0.2">
      <c r="A478" s="1">
        <v>35044</v>
      </c>
      <c r="B478" s="71">
        <v>0</v>
      </c>
      <c r="C478" s="71">
        <v>0</v>
      </c>
      <c r="D478" s="71">
        <f t="shared" si="7"/>
        <v>0</v>
      </c>
      <c r="E478" s="93"/>
      <c r="F478" s="68">
        <v>0</v>
      </c>
      <c r="G478" s="58">
        <v>0</v>
      </c>
      <c r="H478" s="58">
        <v>0</v>
      </c>
      <c r="J478" s="69">
        <v>0</v>
      </c>
      <c r="K478" s="70">
        <v>0</v>
      </c>
      <c r="L478" s="70">
        <v>0</v>
      </c>
    </row>
    <row r="479" spans="1:12" x14ac:dyDescent="0.2">
      <c r="A479" s="1">
        <v>35069</v>
      </c>
      <c r="B479" s="71">
        <v>0</v>
      </c>
      <c r="C479" s="71">
        <v>0</v>
      </c>
      <c r="D479" s="71">
        <f t="shared" si="7"/>
        <v>0</v>
      </c>
      <c r="E479" s="93"/>
      <c r="F479" s="68">
        <v>0</v>
      </c>
      <c r="G479" s="58">
        <v>0</v>
      </c>
      <c r="H479" s="58">
        <v>0</v>
      </c>
      <c r="J479" s="69">
        <v>0</v>
      </c>
      <c r="K479" s="70">
        <v>0</v>
      </c>
      <c r="L479" s="70">
        <v>0</v>
      </c>
    </row>
    <row r="480" spans="1:12" x14ac:dyDescent="0.2">
      <c r="A480" s="1">
        <v>35080</v>
      </c>
      <c r="B480" s="71">
        <v>0</v>
      </c>
      <c r="C480" s="71">
        <v>0</v>
      </c>
      <c r="D480" s="71">
        <f t="shared" si="7"/>
        <v>0</v>
      </c>
      <c r="E480" s="93"/>
      <c r="F480" s="68">
        <v>0</v>
      </c>
      <c r="G480" s="58">
        <v>0</v>
      </c>
      <c r="H480" s="58">
        <v>0</v>
      </c>
      <c r="J480" s="69">
        <v>0</v>
      </c>
      <c r="K480" s="70">
        <v>0</v>
      </c>
      <c r="L480" s="70">
        <v>0</v>
      </c>
    </row>
    <row r="481" spans="1:12" x14ac:dyDescent="0.2">
      <c r="A481" s="1">
        <v>35090</v>
      </c>
      <c r="B481" s="71">
        <v>0</v>
      </c>
      <c r="C481" s="71">
        <v>0</v>
      </c>
      <c r="D481" s="71">
        <f t="shared" si="7"/>
        <v>0</v>
      </c>
      <c r="E481" s="93"/>
      <c r="F481" s="68">
        <v>0</v>
      </c>
      <c r="G481" s="58">
        <v>0</v>
      </c>
      <c r="H481" s="58">
        <v>0</v>
      </c>
      <c r="J481" s="69">
        <v>0</v>
      </c>
      <c r="K481" s="70">
        <v>0</v>
      </c>
      <c r="L481" s="70">
        <v>0</v>
      </c>
    </row>
    <row r="482" spans="1:12" x14ac:dyDescent="0.2">
      <c r="A482" s="1">
        <v>35116</v>
      </c>
      <c r="B482" s="71">
        <v>1</v>
      </c>
      <c r="C482" s="71">
        <v>0</v>
      </c>
      <c r="D482" s="71">
        <f t="shared" si="7"/>
        <v>0</v>
      </c>
      <c r="E482" s="93"/>
      <c r="F482" s="68">
        <v>1</v>
      </c>
      <c r="G482" s="58">
        <v>0</v>
      </c>
      <c r="H482" s="58">
        <v>0</v>
      </c>
      <c r="J482" s="69">
        <v>0</v>
      </c>
      <c r="K482" s="70">
        <v>0</v>
      </c>
      <c r="L482" s="70">
        <v>0</v>
      </c>
    </row>
    <row r="483" spans="1:12" x14ac:dyDescent="0.2">
      <c r="A483" s="1">
        <v>35118</v>
      </c>
      <c r="B483" s="71">
        <v>1</v>
      </c>
      <c r="C483" s="71">
        <v>0</v>
      </c>
      <c r="D483" s="71">
        <f t="shared" si="7"/>
        <v>0</v>
      </c>
      <c r="E483" s="93"/>
      <c r="F483" s="68">
        <v>1</v>
      </c>
      <c r="G483" s="58">
        <v>0</v>
      </c>
      <c r="H483" s="58">
        <v>0</v>
      </c>
      <c r="J483" s="69">
        <v>0</v>
      </c>
      <c r="K483" s="70">
        <v>0</v>
      </c>
      <c r="L483" s="70">
        <v>0</v>
      </c>
    </row>
    <row r="484" spans="1:12" x14ac:dyDescent="0.2">
      <c r="A484" s="1">
        <v>35184</v>
      </c>
      <c r="B484" s="71">
        <v>0</v>
      </c>
      <c r="C484" s="71">
        <v>0</v>
      </c>
      <c r="D484" s="71">
        <f t="shared" si="7"/>
        <v>0</v>
      </c>
      <c r="E484" s="93"/>
      <c r="F484" s="68">
        <v>0</v>
      </c>
      <c r="G484" s="58">
        <v>0</v>
      </c>
      <c r="H484" s="58">
        <v>0</v>
      </c>
      <c r="J484" s="69">
        <v>0</v>
      </c>
      <c r="K484" s="70">
        <v>0</v>
      </c>
      <c r="L484" s="70">
        <v>0</v>
      </c>
    </row>
    <row r="485" spans="1:12" x14ac:dyDescent="0.2">
      <c r="A485" s="1">
        <v>35218</v>
      </c>
      <c r="B485" s="71">
        <v>45</v>
      </c>
      <c r="C485" s="71">
        <v>30</v>
      </c>
      <c r="D485" s="71">
        <f t="shared" si="7"/>
        <v>86</v>
      </c>
      <c r="E485" s="93"/>
      <c r="F485" s="68">
        <v>45</v>
      </c>
      <c r="G485" s="58">
        <v>30</v>
      </c>
      <c r="H485" s="58">
        <v>86</v>
      </c>
      <c r="J485" s="69">
        <v>0</v>
      </c>
      <c r="K485" s="70">
        <v>0</v>
      </c>
      <c r="L485" s="70">
        <v>0</v>
      </c>
    </row>
    <row r="486" spans="1:12" x14ac:dyDescent="0.2">
      <c r="A486" s="1">
        <v>35219</v>
      </c>
      <c r="B486" s="71">
        <v>0</v>
      </c>
      <c r="C486" s="71">
        <v>150</v>
      </c>
      <c r="D486" s="71">
        <f t="shared" si="7"/>
        <v>0</v>
      </c>
      <c r="E486" s="93"/>
      <c r="F486" s="68">
        <v>0</v>
      </c>
      <c r="G486" s="58">
        <v>150</v>
      </c>
      <c r="H486" s="58">
        <v>0</v>
      </c>
      <c r="J486" s="69">
        <v>0</v>
      </c>
      <c r="K486" s="70">
        <v>0</v>
      </c>
      <c r="L486" s="70">
        <v>0</v>
      </c>
    </row>
    <row r="487" spans="1:12" x14ac:dyDescent="0.2">
      <c r="A487" s="1">
        <v>35220</v>
      </c>
      <c r="B487" s="71">
        <v>5</v>
      </c>
      <c r="C487" s="71">
        <v>20</v>
      </c>
      <c r="D487" s="71">
        <f t="shared" si="7"/>
        <v>50</v>
      </c>
      <c r="E487" s="93"/>
      <c r="F487" s="68">
        <v>5</v>
      </c>
      <c r="G487" s="58">
        <v>20</v>
      </c>
      <c r="H487" s="58">
        <v>50</v>
      </c>
      <c r="J487" s="69">
        <v>0</v>
      </c>
      <c r="K487" s="70">
        <v>0</v>
      </c>
      <c r="L487" s="70">
        <v>0</v>
      </c>
    </row>
    <row r="488" spans="1:12" x14ac:dyDescent="0.2">
      <c r="A488" s="1">
        <v>35335</v>
      </c>
      <c r="B488" s="71">
        <v>0</v>
      </c>
      <c r="C488" s="71">
        <v>0</v>
      </c>
      <c r="D488" s="71">
        <f t="shared" si="7"/>
        <v>3</v>
      </c>
      <c r="E488" s="93"/>
      <c r="F488" s="68">
        <v>0</v>
      </c>
      <c r="G488" s="58">
        <v>0</v>
      </c>
      <c r="H488" s="58">
        <v>3</v>
      </c>
      <c r="J488" s="69">
        <v>0</v>
      </c>
      <c r="K488" s="70">
        <v>0</v>
      </c>
      <c r="L488" s="70">
        <v>0</v>
      </c>
    </row>
    <row r="489" spans="1:12" x14ac:dyDescent="0.2">
      <c r="A489" s="1">
        <v>35901</v>
      </c>
      <c r="B489" s="71">
        <v>1</v>
      </c>
      <c r="C489" s="71">
        <v>1</v>
      </c>
      <c r="D489" s="71">
        <f t="shared" si="7"/>
        <v>5</v>
      </c>
      <c r="E489" s="93"/>
      <c r="F489" s="68">
        <v>1</v>
      </c>
      <c r="G489" s="58">
        <v>1</v>
      </c>
      <c r="H489" s="58">
        <v>5</v>
      </c>
      <c r="J489" s="69">
        <v>0</v>
      </c>
      <c r="K489" s="70">
        <v>0</v>
      </c>
      <c r="L489" s="70">
        <v>0</v>
      </c>
    </row>
    <row r="490" spans="1:12" x14ac:dyDescent="0.2">
      <c r="A490" s="1">
        <v>50886</v>
      </c>
      <c r="B490" s="71">
        <v>3</v>
      </c>
      <c r="C490" s="71">
        <v>0</v>
      </c>
      <c r="D490" s="71">
        <f t="shared" si="7"/>
        <v>0</v>
      </c>
      <c r="E490" s="93"/>
      <c r="F490" s="68">
        <v>3</v>
      </c>
      <c r="G490" s="58">
        <v>0</v>
      </c>
      <c r="H490" s="58">
        <v>0</v>
      </c>
      <c r="J490" s="69">
        <v>0</v>
      </c>
      <c r="K490" s="70">
        <v>0</v>
      </c>
      <c r="L490" s="70">
        <v>0</v>
      </c>
    </row>
    <row r="491" spans="1:12" x14ac:dyDescent="0.2">
      <c r="A491" s="1">
        <v>51801</v>
      </c>
      <c r="B491" s="71">
        <v>0</v>
      </c>
      <c r="C491" s="71">
        <v>0</v>
      </c>
      <c r="D491" s="71">
        <f t="shared" si="7"/>
        <v>0</v>
      </c>
      <c r="E491" s="93"/>
      <c r="F491" s="68">
        <v>0</v>
      </c>
      <c r="G491" s="58">
        <v>0</v>
      </c>
      <c r="H491" s="58">
        <v>0</v>
      </c>
      <c r="J491" s="69">
        <v>0</v>
      </c>
      <c r="K491" s="70">
        <v>0</v>
      </c>
      <c r="L491" s="70">
        <v>0</v>
      </c>
    </row>
    <row r="492" spans="1:12" x14ac:dyDescent="0.2">
      <c r="A492" s="1">
        <v>51920</v>
      </c>
      <c r="B492" s="71">
        <v>1</v>
      </c>
      <c r="C492" s="71">
        <v>32</v>
      </c>
      <c r="D492" s="71">
        <f t="shared" si="7"/>
        <v>0</v>
      </c>
      <c r="E492" s="93"/>
      <c r="F492" s="68">
        <v>1</v>
      </c>
      <c r="G492" s="58">
        <v>2</v>
      </c>
      <c r="H492" s="58">
        <v>0</v>
      </c>
      <c r="J492" s="69">
        <v>0</v>
      </c>
      <c r="K492" s="70">
        <v>30</v>
      </c>
      <c r="L492" s="70">
        <v>0</v>
      </c>
    </row>
    <row r="493" spans="1:12" x14ac:dyDescent="0.2">
      <c r="A493" s="1">
        <v>70003</v>
      </c>
      <c r="B493" s="71">
        <v>80</v>
      </c>
      <c r="C493" s="71">
        <v>46</v>
      </c>
      <c r="D493" s="71">
        <f t="shared" si="7"/>
        <v>67</v>
      </c>
      <c r="E493" s="93"/>
      <c r="F493" s="68">
        <v>80</v>
      </c>
      <c r="G493" s="58">
        <v>46</v>
      </c>
      <c r="H493" s="58">
        <v>67</v>
      </c>
      <c r="J493" s="69">
        <v>0</v>
      </c>
      <c r="K493" s="70">
        <v>0</v>
      </c>
      <c r="L493" s="70">
        <v>0</v>
      </c>
    </row>
    <row r="494" spans="1:12" x14ac:dyDescent="0.2">
      <c r="A494" s="1">
        <v>70004</v>
      </c>
      <c r="B494" s="71">
        <v>32</v>
      </c>
      <c r="C494" s="71">
        <v>9</v>
      </c>
      <c r="D494" s="71">
        <f t="shared" si="7"/>
        <v>7</v>
      </c>
      <c r="E494" s="93"/>
      <c r="F494" s="68">
        <v>32</v>
      </c>
      <c r="G494" s="58">
        <v>9</v>
      </c>
      <c r="H494" s="58">
        <v>7</v>
      </c>
      <c r="J494" s="69">
        <v>0</v>
      </c>
      <c r="K494" s="70">
        <v>0</v>
      </c>
      <c r="L494" s="70">
        <v>0</v>
      </c>
    </row>
    <row r="495" spans="1:12" x14ac:dyDescent="0.2">
      <c r="A495" s="1">
        <v>70010</v>
      </c>
      <c r="B495" s="71">
        <v>4</v>
      </c>
      <c r="C495" s="71">
        <v>3</v>
      </c>
      <c r="D495" s="71">
        <f t="shared" si="7"/>
        <v>0</v>
      </c>
      <c r="E495" s="93"/>
      <c r="F495" s="68">
        <v>0</v>
      </c>
      <c r="G495" s="58">
        <v>1</v>
      </c>
      <c r="H495" s="58">
        <v>0</v>
      </c>
      <c r="J495" s="69">
        <v>4</v>
      </c>
      <c r="K495" s="70">
        <v>2</v>
      </c>
      <c r="L495" s="70">
        <v>0</v>
      </c>
    </row>
    <row r="496" spans="1:12" x14ac:dyDescent="0.2">
      <c r="A496" s="1">
        <v>70011</v>
      </c>
      <c r="B496" s="71">
        <v>31</v>
      </c>
      <c r="C496" s="71">
        <v>24</v>
      </c>
      <c r="D496" s="71">
        <f t="shared" si="7"/>
        <v>22</v>
      </c>
      <c r="E496" s="93"/>
      <c r="F496" s="68">
        <v>31</v>
      </c>
      <c r="G496" s="58">
        <v>24</v>
      </c>
      <c r="H496" s="58">
        <v>22</v>
      </c>
      <c r="J496" s="69">
        <v>0</v>
      </c>
      <c r="K496" s="70">
        <v>0</v>
      </c>
      <c r="L496" s="70">
        <v>0</v>
      </c>
    </row>
    <row r="497" spans="1:12" x14ac:dyDescent="0.2">
      <c r="A497" s="1">
        <v>70017</v>
      </c>
      <c r="B497" s="71">
        <v>48</v>
      </c>
      <c r="C497" s="71">
        <v>62</v>
      </c>
      <c r="D497" s="71">
        <f t="shared" si="7"/>
        <v>5</v>
      </c>
      <c r="E497" s="93"/>
      <c r="F497" s="68">
        <v>48</v>
      </c>
      <c r="G497" s="58">
        <v>62</v>
      </c>
      <c r="H497" s="58">
        <v>5</v>
      </c>
      <c r="J497" s="69">
        <v>0</v>
      </c>
      <c r="K497" s="70">
        <v>0</v>
      </c>
      <c r="L497" s="70">
        <v>0</v>
      </c>
    </row>
    <row r="498" spans="1:12" x14ac:dyDescent="0.2">
      <c r="A498" s="1">
        <v>70018</v>
      </c>
      <c r="B498" s="71">
        <v>6</v>
      </c>
      <c r="C498" s="71">
        <v>9</v>
      </c>
      <c r="D498" s="71">
        <f t="shared" si="7"/>
        <v>5</v>
      </c>
      <c r="E498" s="93"/>
      <c r="F498" s="68">
        <v>6</v>
      </c>
      <c r="G498" s="58">
        <v>9</v>
      </c>
      <c r="H498" s="58">
        <v>5</v>
      </c>
      <c r="J498" s="69">
        <v>0</v>
      </c>
      <c r="K498" s="70">
        <v>0</v>
      </c>
      <c r="L498" s="70">
        <v>0</v>
      </c>
    </row>
    <row r="499" spans="1:12" x14ac:dyDescent="0.2">
      <c r="A499" s="1">
        <v>70038</v>
      </c>
      <c r="B499" s="71">
        <v>10</v>
      </c>
      <c r="C499" s="71">
        <v>7</v>
      </c>
      <c r="D499" s="71">
        <f t="shared" si="7"/>
        <v>1</v>
      </c>
      <c r="E499" s="93"/>
      <c r="F499" s="68">
        <v>10</v>
      </c>
      <c r="G499" s="58">
        <v>7</v>
      </c>
      <c r="H499" s="58">
        <v>1</v>
      </c>
      <c r="J499" s="69">
        <v>0</v>
      </c>
      <c r="K499" s="70">
        <v>0</v>
      </c>
      <c r="L499" s="70">
        <v>0</v>
      </c>
    </row>
    <row r="500" spans="1:12" x14ac:dyDescent="0.2">
      <c r="A500" s="1">
        <v>70039</v>
      </c>
      <c r="B500" s="71">
        <v>0</v>
      </c>
      <c r="C500" s="71">
        <v>0</v>
      </c>
      <c r="D500" s="71">
        <f t="shared" si="7"/>
        <v>0</v>
      </c>
      <c r="E500" s="93"/>
      <c r="F500" s="68">
        <v>0</v>
      </c>
      <c r="G500" s="58">
        <v>0</v>
      </c>
      <c r="H500" s="58">
        <v>0</v>
      </c>
      <c r="J500" s="69">
        <v>0</v>
      </c>
      <c r="K500" s="70">
        <v>0</v>
      </c>
      <c r="L500" s="70">
        <v>0</v>
      </c>
    </row>
    <row r="501" spans="1:12" x14ac:dyDescent="0.2">
      <c r="A501" s="1">
        <v>70045</v>
      </c>
      <c r="B501" s="71">
        <v>0</v>
      </c>
      <c r="C501" s="71">
        <v>0</v>
      </c>
      <c r="D501" s="71">
        <f t="shared" si="7"/>
        <v>0</v>
      </c>
      <c r="E501" s="93"/>
      <c r="F501" s="68">
        <v>0</v>
      </c>
      <c r="G501" s="58">
        <v>0</v>
      </c>
      <c r="H501" s="58">
        <v>0</v>
      </c>
      <c r="J501" s="69">
        <v>0</v>
      </c>
      <c r="K501" s="70">
        <v>0</v>
      </c>
      <c r="L501" s="70">
        <v>0</v>
      </c>
    </row>
    <row r="502" spans="1:12" x14ac:dyDescent="0.2">
      <c r="A502" s="1">
        <v>70046</v>
      </c>
      <c r="B502" s="71">
        <v>0</v>
      </c>
      <c r="C502" s="71">
        <v>0</v>
      </c>
      <c r="D502" s="71">
        <f t="shared" si="7"/>
        <v>0</v>
      </c>
      <c r="E502" s="93"/>
      <c r="F502" s="68">
        <v>0</v>
      </c>
      <c r="G502" s="58">
        <v>0</v>
      </c>
      <c r="H502" s="58">
        <v>0</v>
      </c>
      <c r="J502" s="69">
        <v>0</v>
      </c>
      <c r="K502" s="70">
        <v>0</v>
      </c>
      <c r="L502" s="70">
        <v>0</v>
      </c>
    </row>
    <row r="503" spans="1:12" x14ac:dyDescent="0.2">
      <c r="A503" s="1">
        <v>70052</v>
      </c>
      <c r="B503" s="71">
        <v>11</v>
      </c>
      <c r="C503" s="71">
        <v>15</v>
      </c>
      <c r="D503" s="71">
        <f t="shared" si="7"/>
        <v>9</v>
      </c>
      <c r="E503" s="93"/>
      <c r="F503" s="68">
        <v>11</v>
      </c>
      <c r="G503" s="58">
        <v>15</v>
      </c>
      <c r="H503" s="58">
        <v>9</v>
      </c>
      <c r="J503" s="69">
        <v>0</v>
      </c>
      <c r="K503" s="70">
        <v>0</v>
      </c>
      <c r="L503" s="70">
        <v>0</v>
      </c>
    </row>
    <row r="504" spans="1:12" x14ac:dyDescent="0.2">
      <c r="A504" s="1">
        <v>70053</v>
      </c>
      <c r="B504" s="71">
        <v>20</v>
      </c>
      <c r="C504" s="71">
        <v>23</v>
      </c>
      <c r="D504" s="71">
        <f t="shared" si="7"/>
        <v>24</v>
      </c>
      <c r="E504" s="93"/>
      <c r="F504" s="68">
        <v>20</v>
      </c>
      <c r="G504" s="58">
        <v>23</v>
      </c>
      <c r="H504" s="58">
        <v>24</v>
      </c>
      <c r="J504" s="69">
        <v>0</v>
      </c>
      <c r="K504" s="70">
        <v>0</v>
      </c>
      <c r="L504" s="70">
        <v>0</v>
      </c>
    </row>
    <row r="505" spans="1:12" x14ac:dyDescent="0.2">
      <c r="A505" s="1">
        <v>70058</v>
      </c>
      <c r="B505" s="71">
        <v>3</v>
      </c>
      <c r="C505" s="71">
        <v>0</v>
      </c>
      <c r="D505" s="71">
        <f t="shared" si="7"/>
        <v>0</v>
      </c>
      <c r="E505" s="93"/>
      <c r="F505" s="68">
        <v>3</v>
      </c>
      <c r="G505" s="58">
        <v>0</v>
      </c>
      <c r="H505" s="58">
        <v>0</v>
      </c>
      <c r="J505" s="69">
        <v>0</v>
      </c>
      <c r="K505" s="70">
        <v>0</v>
      </c>
      <c r="L505" s="70">
        <v>0</v>
      </c>
    </row>
    <row r="506" spans="1:12" x14ac:dyDescent="0.2">
      <c r="A506" s="1">
        <v>70059</v>
      </c>
      <c r="B506" s="71">
        <v>245</v>
      </c>
      <c r="C506" s="71">
        <v>76</v>
      </c>
      <c r="D506" s="71">
        <f t="shared" si="7"/>
        <v>9</v>
      </c>
      <c r="E506" s="93"/>
      <c r="F506" s="68">
        <v>17</v>
      </c>
      <c r="G506" s="58">
        <v>12</v>
      </c>
      <c r="H506" s="58">
        <v>9</v>
      </c>
      <c r="J506" s="69">
        <v>228</v>
      </c>
      <c r="K506" s="70">
        <v>64</v>
      </c>
      <c r="L506" s="70">
        <v>0</v>
      </c>
    </row>
    <row r="507" spans="1:12" x14ac:dyDescent="0.2">
      <c r="A507" s="1">
        <v>70060</v>
      </c>
      <c r="B507" s="71">
        <v>14</v>
      </c>
      <c r="C507" s="71">
        <v>15</v>
      </c>
      <c r="D507" s="71">
        <f t="shared" si="7"/>
        <v>5</v>
      </c>
      <c r="E507" s="93"/>
      <c r="F507" s="68">
        <v>14</v>
      </c>
      <c r="G507" s="58">
        <v>15</v>
      </c>
      <c r="H507" s="58">
        <v>5</v>
      </c>
      <c r="J507" s="69">
        <v>0</v>
      </c>
      <c r="K507" s="70">
        <v>0</v>
      </c>
      <c r="L507" s="70">
        <v>0</v>
      </c>
    </row>
    <row r="508" spans="1:12" x14ac:dyDescent="0.2">
      <c r="A508" s="1">
        <v>70067</v>
      </c>
      <c r="B508" s="71">
        <v>2</v>
      </c>
      <c r="C508" s="71">
        <v>0</v>
      </c>
      <c r="D508" s="71">
        <f t="shared" si="7"/>
        <v>0</v>
      </c>
      <c r="E508" s="93"/>
      <c r="F508" s="68">
        <v>2</v>
      </c>
      <c r="G508" s="58">
        <v>0</v>
      </c>
      <c r="H508" s="58">
        <v>0</v>
      </c>
      <c r="J508" s="69">
        <v>0</v>
      </c>
      <c r="K508" s="70">
        <v>0</v>
      </c>
      <c r="L508" s="70">
        <v>0</v>
      </c>
    </row>
    <row r="509" spans="1:12" x14ac:dyDescent="0.2">
      <c r="A509" s="1">
        <v>70080</v>
      </c>
      <c r="B509" s="71">
        <v>14</v>
      </c>
      <c r="C509" s="71">
        <v>26</v>
      </c>
      <c r="D509" s="71">
        <f t="shared" si="7"/>
        <v>5</v>
      </c>
      <c r="E509" s="93"/>
      <c r="F509" s="68">
        <v>14</v>
      </c>
      <c r="G509" s="58">
        <v>26</v>
      </c>
      <c r="H509" s="58">
        <v>5</v>
      </c>
      <c r="J509" s="69">
        <v>0</v>
      </c>
      <c r="K509" s="70">
        <v>0</v>
      </c>
      <c r="L509" s="70">
        <v>0</v>
      </c>
    </row>
    <row r="510" spans="1:12" x14ac:dyDescent="0.2">
      <c r="A510" s="1">
        <v>70081</v>
      </c>
      <c r="B510" s="71">
        <v>27</v>
      </c>
      <c r="C510" s="71">
        <v>14</v>
      </c>
      <c r="D510" s="71">
        <f t="shared" si="7"/>
        <v>8</v>
      </c>
      <c r="E510" s="93"/>
      <c r="F510" s="68">
        <v>27</v>
      </c>
      <c r="G510" s="58">
        <v>14</v>
      </c>
      <c r="H510" s="58">
        <v>8</v>
      </c>
      <c r="J510" s="69">
        <v>0</v>
      </c>
      <c r="K510" s="70">
        <v>0</v>
      </c>
      <c r="L510" s="70">
        <v>0</v>
      </c>
    </row>
    <row r="511" spans="1:12" x14ac:dyDescent="0.2">
      <c r="A511" s="1">
        <v>70095</v>
      </c>
      <c r="B511" s="71">
        <v>16</v>
      </c>
      <c r="C511" s="71">
        <v>20</v>
      </c>
      <c r="D511" s="71">
        <f t="shared" si="7"/>
        <v>14</v>
      </c>
      <c r="E511" s="93"/>
      <c r="F511" s="68">
        <v>16</v>
      </c>
      <c r="G511" s="58">
        <v>20</v>
      </c>
      <c r="H511" s="58">
        <v>14</v>
      </c>
      <c r="J511" s="69">
        <v>0</v>
      </c>
      <c r="K511" s="70">
        <v>0</v>
      </c>
      <c r="L511" s="70">
        <v>0</v>
      </c>
    </row>
    <row r="512" spans="1:12" x14ac:dyDescent="0.2">
      <c r="A512" s="1">
        <v>70102</v>
      </c>
      <c r="B512" s="71">
        <v>1</v>
      </c>
      <c r="C512" s="71">
        <v>3</v>
      </c>
      <c r="D512" s="71">
        <f t="shared" si="7"/>
        <v>0</v>
      </c>
      <c r="E512" s="93"/>
      <c r="F512" s="68">
        <v>1</v>
      </c>
      <c r="G512" s="58">
        <v>3</v>
      </c>
      <c r="H512" s="58">
        <v>0</v>
      </c>
      <c r="J512" s="69">
        <v>0</v>
      </c>
      <c r="K512" s="70">
        <v>0</v>
      </c>
      <c r="L512" s="70">
        <v>0</v>
      </c>
    </row>
    <row r="513" spans="1:12" x14ac:dyDescent="0.2">
      <c r="A513" s="1">
        <v>70108</v>
      </c>
      <c r="B513" s="71">
        <v>952</v>
      </c>
      <c r="C513" s="71">
        <v>707</v>
      </c>
      <c r="D513" s="71">
        <f t="shared" si="7"/>
        <v>120</v>
      </c>
      <c r="E513" s="93"/>
      <c r="F513" s="68">
        <v>397</v>
      </c>
      <c r="G513" s="58">
        <v>391</v>
      </c>
      <c r="H513" s="58">
        <v>86</v>
      </c>
      <c r="J513" s="69">
        <v>555</v>
      </c>
      <c r="K513" s="70">
        <v>316</v>
      </c>
      <c r="L513" s="70">
        <v>34</v>
      </c>
    </row>
    <row r="514" spans="1:12" x14ac:dyDescent="0.2">
      <c r="A514" s="1">
        <v>70111</v>
      </c>
      <c r="B514" s="71">
        <v>105</v>
      </c>
      <c r="C514" s="71">
        <v>91</v>
      </c>
      <c r="D514" s="71">
        <f t="shared" si="7"/>
        <v>19</v>
      </c>
      <c r="E514" s="93"/>
      <c r="F514" s="68">
        <v>80</v>
      </c>
      <c r="G514" s="58">
        <v>51</v>
      </c>
      <c r="H514" s="58">
        <v>19</v>
      </c>
      <c r="J514" s="69">
        <v>25</v>
      </c>
      <c r="K514" s="70">
        <v>40</v>
      </c>
      <c r="L514" s="70">
        <v>0</v>
      </c>
    </row>
    <row r="515" spans="1:12" x14ac:dyDescent="0.2">
      <c r="A515" s="1">
        <v>70132</v>
      </c>
      <c r="B515" s="71">
        <v>574</v>
      </c>
      <c r="C515" s="71">
        <v>196</v>
      </c>
      <c r="D515" s="71">
        <f t="shared" si="7"/>
        <v>81</v>
      </c>
      <c r="E515" s="93"/>
      <c r="F515" s="68">
        <v>574</v>
      </c>
      <c r="G515" s="58">
        <v>196</v>
      </c>
      <c r="H515" s="58">
        <v>81</v>
      </c>
      <c r="J515" s="69">
        <v>0</v>
      </c>
      <c r="K515" s="70">
        <v>0</v>
      </c>
      <c r="L515" s="70">
        <v>0</v>
      </c>
    </row>
    <row r="516" spans="1:12" x14ac:dyDescent="0.2">
      <c r="A516" s="1">
        <v>70133</v>
      </c>
      <c r="B516" s="71">
        <v>40</v>
      </c>
      <c r="C516" s="71">
        <v>19</v>
      </c>
      <c r="D516" s="71">
        <f t="shared" ref="D516:D579" si="8">H516+L516</f>
        <v>12</v>
      </c>
      <c r="E516" s="93"/>
      <c r="F516" s="68">
        <v>40</v>
      </c>
      <c r="G516" s="58">
        <v>19</v>
      </c>
      <c r="H516" s="58">
        <v>12</v>
      </c>
      <c r="J516" s="69">
        <v>0</v>
      </c>
      <c r="K516" s="70">
        <v>0</v>
      </c>
      <c r="L516" s="70">
        <v>0</v>
      </c>
    </row>
    <row r="517" spans="1:12" x14ac:dyDescent="0.2">
      <c r="A517" s="1">
        <v>70148</v>
      </c>
      <c r="B517" s="71">
        <v>382</v>
      </c>
      <c r="C517" s="71">
        <v>245</v>
      </c>
      <c r="D517" s="71">
        <f t="shared" si="8"/>
        <v>3</v>
      </c>
      <c r="E517" s="93"/>
      <c r="F517" s="68">
        <v>382</v>
      </c>
      <c r="G517" s="58">
        <v>245</v>
      </c>
      <c r="H517" s="58">
        <v>3</v>
      </c>
      <c r="J517" s="69">
        <v>0</v>
      </c>
      <c r="K517" s="70">
        <v>0</v>
      </c>
      <c r="L517" s="70">
        <v>0</v>
      </c>
    </row>
    <row r="518" spans="1:12" x14ac:dyDescent="0.2">
      <c r="A518" s="1">
        <v>70152</v>
      </c>
      <c r="B518" s="71">
        <v>0</v>
      </c>
      <c r="C518" s="71">
        <v>0</v>
      </c>
      <c r="D518" s="71">
        <f t="shared" si="8"/>
        <v>0</v>
      </c>
      <c r="E518" s="93"/>
      <c r="F518" s="68">
        <v>0</v>
      </c>
      <c r="G518" s="58">
        <v>0</v>
      </c>
      <c r="H518" s="58">
        <v>0</v>
      </c>
      <c r="J518" s="69">
        <v>0</v>
      </c>
      <c r="K518" s="70">
        <v>0</v>
      </c>
      <c r="L518" s="70">
        <v>0</v>
      </c>
    </row>
    <row r="519" spans="1:12" x14ac:dyDescent="0.2">
      <c r="A519" s="1">
        <v>70193</v>
      </c>
      <c r="B519" s="71">
        <v>0</v>
      </c>
      <c r="C519" s="71">
        <v>0</v>
      </c>
      <c r="D519" s="71">
        <f t="shared" si="8"/>
        <v>0</v>
      </c>
      <c r="E519" s="93"/>
      <c r="F519" s="68">
        <v>0</v>
      </c>
      <c r="G519" s="58">
        <v>0</v>
      </c>
      <c r="H519" s="58">
        <v>0</v>
      </c>
      <c r="J519" s="69">
        <v>0</v>
      </c>
      <c r="K519" s="70">
        <v>0</v>
      </c>
      <c r="L519" s="70">
        <v>0</v>
      </c>
    </row>
    <row r="520" spans="1:12" x14ac:dyDescent="0.2">
      <c r="A520" s="1">
        <v>70212</v>
      </c>
      <c r="B520" s="71">
        <v>204</v>
      </c>
      <c r="C520" s="71">
        <v>0</v>
      </c>
      <c r="D520" s="71">
        <f t="shared" si="8"/>
        <v>0</v>
      </c>
      <c r="E520" s="93"/>
      <c r="F520" s="68">
        <v>0</v>
      </c>
      <c r="G520" s="58">
        <v>0</v>
      </c>
      <c r="H520" s="58">
        <v>0</v>
      </c>
      <c r="J520" s="69">
        <v>204</v>
      </c>
      <c r="K520" s="70">
        <v>0</v>
      </c>
      <c r="L520" s="70">
        <v>0</v>
      </c>
    </row>
    <row r="521" spans="1:12" x14ac:dyDescent="0.2">
      <c r="A521" s="1">
        <v>70213</v>
      </c>
      <c r="B521" s="71">
        <v>204</v>
      </c>
      <c r="C521" s="71">
        <v>42</v>
      </c>
      <c r="D521" s="71">
        <f t="shared" si="8"/>
        <v>0</v>
      </c>
      <c r="E521" s="93"/>
      <c r="F521" s="68">
        <v>0</v>
      </c>
      <c r="G521" s="58">
        <v>0</v>
      </c>
      <c r="H521" s="58">
        <v>0</v>
      </c>
      <c r="J521" s="69">
        <v>204</v>
      </c>
      <c r="K521" s="70">
        <v>42</v>
      </c>
      <c r="L521" s="70">
        <v>0</v>
      </c>
    </row>
    <row r="522" spans="1:12" x14ac:dyDescent="0.2">
      <c r="A522" s="1">
        <v>70218</v>
      </c>
      <c r="B522" s="71">
        <v>196</v>
      </c>
      <c r="C522" s="71">
        <v>80</v>
      </c>
      <c r="D522" s="71">
        <f t="shared" si="8"/>
        <v>0</v>
      </c>
      <c r="E522" s="93"/>
      <c r="F522" s="68">
        <v>20</v>
      </c>
      <c r="G522" s="58">
        <v>30</v>
      </c>
      <c r="H522" s="58">
        <v>0</v>
      </c>
      <c r="J522" s="69">
        <v>176</v>
      </c>
      <c r="K522" s="70">
        <v>50</v>
      </c>
      <c r="L522" s="70">
        <v>0</v>
      </c>
    </row>
    <row r="523" spans="1:12" x14ac:dyDescent="0.2">
      <c r="A523" s="1">
        <v>70219</v>
      </c>
      <c r="B523" s="71">
        <v>0</v>
      </c>
      <c r="C523" s="71">
        <v>13</v>
      </c>
      <c r="D523" s="71">
        <f t="shared" si="8"/>
        <v>6</v>
      </c>
      <c r="E523" s="93"/>
      <c r="F523" s="68">
        <v>0</v>
      </c>
      <c r="G523" s="58">
        <v>13</v>
      </c>
      <c r="H523" s="58">
        <v>6</v>
      </c>
      <c r="J523" s="69">
        <v>0</v>
      </c>
      <c r="K523" s="70">
        <v>0</v>
      </c>
      <c r="L523" s="70">
        <v>0</v>
      </c>
    </row>
    <row r="524" spans="1:12" x14ac:dyDescent="0.2">
      <c r="A524" s="1">
        <v>70238</v>
      </c>
      <c r="B524" s="71">
        <v>32</v>
      </c>
      <c r="C524" s="71">
        <v>8</v>
      </c>
      <c r="D524" s="71">
        <f t="shared" si="8"/>
        <v>8</v>
      </c>
      <c r="E524" s="93"/>
      <c r="F524" s="68">
        <v>32</v>
      </c>
      <c r="G524" s="58">
        <v>8</v>
      </c>
      <c r="H524" s="58">
        <v>8</v>
      </c>
      <c r="J524" s="69">
        <v>0</v>
      </c>
      <c r="K524" s="70">
        <v>0</v>
      </c>
      <c r="L524" s="70">
        <v>0</v>
      </c>
    </row>
    <row r="525" spans="1:12" x14ac:dyDescent="0.2">
      <c r="A525" s="1">
        <v>70239</v>
      </c>
      <c r="B525" s="71">
        <v>75</v>
      </c>
      <c r="C525" s="71">
        <v>86</v>
      </c>
      <c r="D525" s="71">
        <f t="shared" si="8"/>
        <v>0</v>
      </c>
      <c r="E525" s="93"/>
      <c r="F525" s="68">
        <v>75</v>
      </c>
      <c r="G525" s="58">
        <v>86</v>
      </c>
      <c r="H525" s="58">
        <v>0</v>
      </c>
      <c r="J525" s="69">
        <v>0</v>
      </c>
      <c r="K525" s="70">
        <v>0</v>
      </c>
      <c r="L525" s="70">
        <v>0</v>
      </c>
    </row>
    <row r="526" spans="1:12" x14ac:dyDescent="0.2">
      <c r="A526" s="1">
        <v>90009</v>
      </c>
      <c r="B526" s="71">
        <v>2</v>
      </c>
      <c r="C526" s="71">
        <v>1</v>
      </c>
      <c r="D526" s="71">
        <f t="shared" si="8"/>
        <v>0</v>
      </c>
      <c r="E526" s="93"/>
      <c r="F526" s="68">
        <v>2</v>
      </c>
      <c r="G526" s="58">
        <v>1</v>
      </c>
      <c r="H526" s="58">
        <v>0</v>
      </c>
      <c r="J526" s="69">
        <v>0</v>
      </c>
      <c r="K526" s="70">
        <v>0</v>
      </c>
      <c r="L526" s="70">
        <v>0</v>
      </c>
    </row>
    <row r="527" spans="1:12" x14ac:dyDescent="0.2">
      <c r="A527" s="1">
        <v>90022</v>
      </c>
      <c r="B527" s="71">
        <v>0</v>
      </c>
      <c r="C527" s="71">
        <v>0</v>
      </c>
      <c r="D527" s="71">
        <f t="shared" si="8"/>
        <v>0</v>
      </c>
      <c r="E527" s="93"/>
      <c r="F527" s="68">
        <v>0</v>
      </c>
      <c r="G527" s="58">
        <v>0</v>
      </c>
      <c r="H527" s="58">
        <v>0</v>
      </c>
      <c r="J527" s="69">
        <v>0</v>
      </c>
      <c r="K527" s="70">
        <v>0</v>
      </c>
      <c r="L527" s="70">
        <v>0</v>
      </c>
    </row>
    <row r="528" spans="1:12" x14ac:dyDescent="0.2">
      <c r="A528" s="1">
        <v>90311</v>
      </c>
      <c r="B528" s="71">
        <v>0</v>
      </c>
      <c r="C528" s="71">
        <v>0</v>
      </c>
      <c r="D528" s="71">
        <f t="shared" si="8"/>
        <v>0</v>
      </c>
      <c r="E528" s="93"/>
      <c r="F528" s="68">
        <v>0</v>
      </c>
      <c r="G528" s="58">
        <v>0</v>
      </c>
      <c r="H528" s="58">
        <v>0</v>
      </c>
      <c r="J528" s="69">
        <v>0</v>
      </c>
      <c r="K528" s="70">
        <v>0</v>
      </c>
      <c r="L528" s="70">
        <v>0</v>
      </c>
    </row>
    <row r="529" spans="1:12" x14ac:dyDescent="0.2">
      <c r="A529" s="1">
        <v>110001</v>
      </c>
      <c r="B529" s="71">
        <v>0</v>
      </c>
      <c r="C529" s="71">
        <v>0</v>
      </c>
      <c r="D529" s="71">
        <f t="shared" si="8"/>
        <v>0</v>
      </c>
      <c r="E529" s="93"/>
      <c r="F529" s="68">
        <v>0</v>
      </c>
      <c r="G529" s="58">
        <v>0</v>
      </c>
      <c r="H529" s="58">
        <v>0</v>
      </c>
      <c r="J529" s="69">
        <v>0</v>
      </c>
      <c r="K529" s="70">
        <v>0</v>
      </c>
      <c r="L529" s="70">
        <v>0</v>
      </c>
    </row>
    <row r="530" spans="1:12" x14ac:dyDescent="0.2">
      <c r="A530" s="1">
        <v>110004</v>
      </c>
      <c r="B530" s="71">
        <v>0</v>
      </c>
      <c r="C530" s="71">
        <v>0</v>
      </c>
      <c r="D530" s="71">
        <f t="shared" si="8"/>
        <v>0</v>
      </c>
      <c r="E530" s="93"/>
      <c r="F530" s="68">
        <v>0</v>
      </c>
      <c r="G530" s="58">
        <v>0</v>
      </c>
      <c r="H530" s="58">
        <v>0</v>
      </c>
      <c r="J530" s="69">
        <v>0</v>
      </c>
      <c r="K530" s="70">
        <v>0</v>
      </c>
      <c r="L530" s="70">
        <v>0</v>
      </c>
    </row>
    <row r="531" spans="1:12" x14ac:dyDescent="0.2">
      <c r="A531" s="1">
        <v>110006</v>
      </c>
      <c r="B531" s="71">
        <v>0</v>
      </c>
      <c r="C531" s="71">
        <v>0</v>
      </c>
      <c r="D531" s="71">
        <f t="shared" si="8"/>
        <v>0</v>
      </c>
      <c r="E531" s="93"/>
      <c r="F531" s="68">
        <v>0</v>
      </c>
      <c r="G531" s="58">
        <v>0</v>
      </c>
      <c r="H531" s="58">
        <v>0</v>
      </c>
      <c r="J531" s="69">
        <v>0</v>
      </c>
      <c r="K531" s="70">
        <v>0</v>
      </c>
      <c r="L531" s="70">
        <v>0</v>
      </c>
    </row>
    <row r="532" spans="1:12" x14ac:dyDescent="0.2">
      <c r="A532" s="1">
        <v>110007</v>
      </c>
      <c r="B532" s="71">
        <v>0</v>
      </c>
      <c r="C532" s="71">
        <v>0</v>
      </c>
      <c r="D532" s="71">
        <f t="shared" si="8"/>
        <v>0</v>
      </c>
      <c r="E532" s="93"/>
      <c r="F532" s="68">
        <v>0</v>
      </c>
      <c r="G532" s="58">
        <v>0</v>
      </c>
      <c r="H532" s="58">
        <v>0</v>
      </c>
      <c r="J532" s="69">
        <v>0</v>
      </c>
      <c r="K532" s="70">
        <v>0</v>
      </c>
      <c r="L532" s="70">
        <v>0</v>
      </c>
    </row>
    <row r="533" spans="1:12" x14ac:dyDescent="0.2">
      <c r="A533" s="1">
        <v>110010</v>
      </c>
      <c r="B533" s="71">
        <v>0</v>
      </c>
      <c r="C533" s="71">
        <v>12</v>
      </c>
      <c r="D533" s="71">
        <f t="shared" si="8"/>
        <v>-12</v>
      </c>
      <c r="E533" s="93"/>
      <c r="F533" s="68">
        <v>0</v>
      </c>
      <c r="G533" s="58">
        <v>12</v>
      </c>
      <c r="H533" s="58">
        <v>-12</v>
      </c>
      <c r="J533" s="69">
        <v>0</v>
      </c>
      <c r="K533" s="70">
        <v>0</v>
      </c>
      <c r="L533" s="70">
        <v>0</v>
      </c>
    </row>
    <row r="534" spans="1:12" x14ac:dyDescent="0.2">
      <c r="A534" s="1">
        <v>110014</v>
      </c>
      <c r="B534" s="71">
        <v>0</v>
      </c>
      <c r="C534" s="71">
        <v>752</v>
      </c>
      <c r="D534" s="71">
        <f t="shared" si="8"/>
        <v>0</v>
      </c>
      <c r="E534" s="93"/>
      <c r="F534" s="68">
        <v>0</v>
      </c>
      <c r="G534" s="58">
        <v>0</v>
      </c>
      <c r="H534" s="58">
        <v>0</v>
      </c>
      <c r="J534" s="69">
        <v>0</v>
      </c>
      <c r="K534" s="70">
        <v>752</v>
      </c>
      <c r="L534" s="70">
        <v>0</v>
      </c>
    </row>
    <row r="535" spans="1:12" x14ac:dyDescent="0.2">
      <c r="A535" s="1">
        <v>110021</v>
      </c>
      <c r="B535" s="71">
        <v>0</v>
      </c>
      <c r="C535" s="71">
        <v>0</v>
      </c>
      <c r="D535" s="71">
        <f t="shared" si="8"/>
        <v>0</v>
      </c>
      <c r="E535" s="93"/>
      <c r="F535" s="68">
        <v>0</v>
      </c>
      <c r="G535" s="58">
        <v>0</v>
      </c>
      <c r="H535" s="58">
        <v>0</v>
      </c>
      <c r="J535" s="69">
        <v>0</v>
      </c>
      <c r="K535" s="70">
        <v>0</v>
      </c>
      <c r="L535" s="70">
        <v>0</v>
      </c>
    </row>
    <row r="536" spans="1:12" x14ac:dyDescent="0.2">
      <c r="A536" s="1">
        <v>110025</v>
      </c>
      <c r="B536" s="71">
        <v>0</v>
      </c>
      <c r="C536" s="71">
        <v>0</v>
      </c>
      <c r="D536" s="71">
        <f t="shared" si="8"/>
        <v>0</v>
      </c>
      <c r="E536" s="93"/>
      <c r="F536" s="68">
        <v>0</v>
      </c>
      <c r="G536" s="58">
        <v>0</v>
      </c>
      <c r="H536" s="58">
        <v>0</v>
      </c>
      <c r="J536" s="69">
        <v>0</v>
      </c>
      <c r="K536" s="70">
        <v>0</v>
      </c>
      <c r="L536" s="70">
        <v>0</v>
      </c>
    </row>
    <row r="537" spans="1:12" x14ac:dyDescent="0.2">
      <c r="A537" s="1">
        <v>110029</v>
      </c>
      <c r="B537" s="71">
        <v>0</v>
      </c>
      <c r="C537" s="71">
        <v>0</v>
      </c>
      <c r="D537" s="71">
        <f t="shared" si="8"/>
        <v>0</v>
      </c>
      <c r="E537" s="93"/>
      <c r="F537" s="68">
        <v>0</v>
      </c>
      <c r="G537" s="58">
        <v>0</v>
      </c>
      <c r="H537" s="58">
        <v>0</v>
      </c>
      <c r="J537" s="69">
        <v>0</v>
      </c>
      <c r="K537" s="70">
        <v>0</v>
      </c>
      <c r="L537" s="70">
        <v>0</v>
      </c>
    </row>
    <row r="538" spans="1:12" x14ac:dyDescent="0.2">
      <c r="A538" s="1">
        <v>110036</v>
      </c>
      <c r="B538" s="71">
        <v>0</v>
      </c>
      <c r="C538" s="71">
        <v>0</v>
      </c>
      <c r="D538" s="71">
        <f t="shared" si="8"/>
        <v>0</v>
      </c>
      <c r="E538" s="93"/>
      <c r="F538" s="68">
        <v>0</v>
      </c>
      <c r="G538" s="58">
        <v>0</v>
      </c>
      <c r="H538" s="58">
        <v>0</v>
      </c>
      <c r="J538" s="69">
        <v>0</v>
      </c>
      <c r="K538" s="70">
        <v>0</v>
      </c>
      <c r="L538" s="70">
        <v>0</v>
      </c>
    </row>
    <row r="539" spans="1:12" x14ac:dyDescent="0.2">
      <c r="A539" s="1">
        <v>110041</v>
      </c>
      <c r="B539" s="71">
        <v>0</v>
      </c>
      <c r="C539" s="71">
        <v>0</v>
      </c>
      <c r="D539" s="71">
        <f t="shared" si="8"/>
        <v>0</v>
      </c>
      <c r="E539" s="93"/>
      <c r="F539" s="68">
        <v>0</v>
      </c>
      <c r="G539" s="58">
        <v>0</v>
      </c>
      <c r="H539" s="58">
        <v>0</v>
      </c>
      <c r="J539" s="69">
        <v>0</v>
      </c>
      <c r="K539" s="70">
        <v>0</v>
      </c>
      <c r="L539" s="70">
        <v>0</v>
      </c>
    </row>
    <row r="540" spans="1:12" x14ac:dyDescent="0.2">
      <c r="A540" s="1">
        <v>110042</v>
      </c>
      <c r="B540" s="71">
        <v>2</v>
      </c>
      <c r="C540" s="71">
        <v>0</v>
      </c>
      <c r="D540" s="71">
        <f t="shared" si="8"/>
        <v>0</v>
      </c>
      <c r="E540" s="93"/>
      <c r="F540" s="68">
        <v>2</v>
      </c>
      <c r="G540" s="58">
        <v>0</v>
      </c>
      <c r="H540" s="58">
        <v>0</v>
      </c>
      <c r="J540" s="69">
        <v>0</v>
      </c>
      <c r="K540" s="70">
        <v>0</v>
      </c>
      <c r="L540" s="70">
        <v>0</v>
      </c>
    </row>
    <row r="541" spans="1:12" x14ac:dyDescent="0.2">
      <c r="A541" s="1">
        <v>110062</v>
      </c>
      <c r="B541" s="71">
        <v>0</v>
      </c>
      <c r="C541" s="71">
        <v>0</v>
      </c>
      <c r="D541" s="71">
        <f t="shared" si="8"/>
        <v>0</v>
      </c>
      <c r="E541" s="93"/>
      <c r="F541" s="68">
        <v>0</v>
      </c>
      <c r="G541" s="58">
        <v>0</v>
      </c>
      <c r="H541" s="58">
        <v>0</v>
      </c>
      <c r="J541" s="69">
        <v>0</v>
      </c>
      <c r="K541" s="70">
        <v>0</v>
      </c>
      <c r="L541" s="70">
        <v>0</v>
      </c>
    </row>
    <row r="542" spans="1:12" x14ac:dyDescent="0.2">
      <c r="A542" s="1">
        <v>110075</v>
      </c>
      <c r="B542" s="71">
        <v>3</v>
      </c>
      <c r="C542" s="71">
        <v>17</v>
      </c>
      <c r="D542" s="71">
        <f t="shared" si="8"/>
        <v>4</v>
      </c>
      <c r="E542" s="93"/>
      <c r="F542" s="68">
        <v>3</v>
      </c>
      <c r="G542" s="58">
        <v>17</v>
      </c>
      <c r="H542" s="58">
        <v>4</v>
      </c>
      <c r="J542" s="69">
        <v>0</v>
      </c>
      <c r="K542" s="70">
        <v>0</v>
      </c>
      <c r="L542" s="70">
        <v>0</v>
      </c>
    </row>
    <row r="543" spans="1:12" x14ac:dyDescent="0.2">
      <c r="A543" s="1">
        <v>110077</v>
      </c>
      <c r="B543" s="71">
        <v>0</v>
      </c>
      <c r="C543" s="71">
        <v>0</v>
      </c>
      <c r="D543" s="71">
        <f t="shared" si="8"/>
        <v>0</v>
      </c>
      <c r="E543" s="93"/>
      <c r="F543" s="68">
        <v>0</v>
      </c>
      <c r="G543" s="58">
        <v>0</v>
      </c>
      <c r="H543" s="58">
        <v>0</v>
      </c>
      <c r="J543" s="69">
        <v>0</v>
      </c>
      <c r="K543" s="70">
        <v>0</v>
      </c>
      <c r="L543" s="70">
        <v>0</v>
      </c>
    </row>
    <row r="544" spans="1:12" x14ac:dyDescent="0.2">
      <c r="A544" s="1">
        <v>110099</v>
      </c>
      <c r="B544" s="71">
        <v>0</v>
      </c>
      <c r="C544" s="71">
        <v>0</v>
      </c>
      <c r="D544" s="71">
        <f t="shared" si="8"/>
        <v>0</v>
      </c>
      <c r="E544" s="93"/>
      <c r="F544" s="68">
        <v>0</v>
      </c>
      <c r="G544" s="58">
        <v>0</v>
      </c>
      <c r="H544" s="58">
        <v>0</v>
      </c>
      <c r="J544" s="69">
        <v>0</v>
      </c>
      <c r="K544" s="70">
        <v>0</v>
      </c>
      <c r="L544" s="70">
        <v>0</v>
      </c>
    </row>
    <row r="545" spans="1:12" x14ac:dyDescent="0.2">
      <c r="A545" s="1">
        <v>110103</v>
      </c>
      <c r="B545" s="71">
        <v>0</v>
      </c>
      <c r="C545" s="71">
        <v>0</v>
      </c>
      <c r="D545" s="71">
        <f t="shared" si="8"/>
        <v>0</v>
      </c>
      <c r="E545" s="93"/>
      <c r="F545" s="68">
        <v>0</v>
      </c>
      <c r="G545" s="58">
        <v>0</v>
      </c>
      <c r="H545" s="58">
        <v>0</v>
      </c>
      <c r="J545" s="69">
        <v>0</v>
      </c>
      <c r="K545" s="70">
        <v>0</v>
      </c>
      <c r="L545" s="70">
        <v>0</v>
      </c>
    </row>
    <row r="546" spans="1:12" x14ac:dyDescent="0.2">
      <c r="A546" s="1">
        <v>110105</v>
      </c>
      <c r="B546" s="71">
        <v>9</v>
      </c>
      <c r="C546" s="71">
        <v>1</v>
      </c>
      <c r="D546" s="71">
        <f t="shared" si="8"/>
        <v>0</v>
      </c>
      <c r="E546" s="93"/>
      <c r="F546" s="68">
        <v>9</v>
      </c>
      <c r="G546" s="58">
        <v>1</v>
      </c>
      <c r="H546" s="58">
        <v>0</v>
      </c>
      <c r="J546" s="69">
        <v>0</v>
      </c>
      <c r="K546" s="70">
        <v>0</v>
      </c>
      <c r="L546" s="70">
        <v>0</v>
      </c>
    </row>
    <row r="547" spans="1:12" x14ac:dyDescent="0.2">
      <c r="A547" s="1">
        <v>110106</v>
      </c>
      <c r="B547" s="71">
        <v>2</v>
      </c>
      <c r="C547" s="71">
        <v>3</v>
      </c>
      <c r="D547" s="71">
        <f t="shared" si="8"/>
        <v>0</v>
      </c>
      <c r="E547" s="93"/>
      <c r="F547" s="68">
        <v>2</v>
      </c>
      <c r="G547" s="58">
        <v>3</v>
      </c>
      <c r="H547" s="58">
        <v>0</v>
      </c>
      <c r="J547" s="69">
        <v>0</v>
      </c>
      <c r="K547" s="70">
        <v>0</v>
      </c>
      <c r="L547" s="70">
        <v>0</v>
      </c>
    </row>
    <row r="548" spans="1:12" x14ac:dyDescent="0.2">
      <c r="A548" s="1">
        <v>110120</v>
      </c>
      <c r="B548" s="71">
        <v>20</v>
      </c>
      <c r="C548" s="71">
        <v>0</v>
      </c>
      <c r="D548" s="71">
        <f t="shared" si="8"/>
        <v>0</v>
      </c>
      <c r="E548" s="93"/>
      <c r="F548" s="68">
        <v>20</v>
      </c>
      <c r="G548" s="58">
        <v>0</v>
      </c>
      <c r="H548" s="58">
        <v>0</v>
      </c>
      <c r="J548" s="69">
        <v>0</v>
      </c>
      <c r="K548" s="70">
        <v>0</v>
      </c>
      <c r="L548" s="70">
        <v>0</v>
      </c>
    </row>
    <row r="549" spans="1:12" x14ac:dyDescent="0.2">
      <c r="A549" s="1">
        <v>110129</v>
      </c>
      <c r="B549" s="71">
        <v>0</v>
      </c>
      <c r="C549" s="71">
        <v>0</v>
      </c>
      <c r="D549" s="71">
        <f t="shared" si="8"/>
        <v>0</v>
      </c>
      <c r="E549" s="93"/>
      <c r="F549" s="68">
        <v>0</v>
      </c>
      <c r="G549" s="58">
        <v>0</v>
      </c>
      <c r="H549" s="58">
        <v>0</v>
      </c>
      <c r="J549" s="69">
        <v>0</v>
      </c>
      <c r="K549" s="70">
        <v>0</v>
      </c>
      <c r="L549" s="70">
        <v>0</v>
      </c>
    </row>
    <row r="550" spans="1:12" x14ac:dyDescent="0.2">
      <c r="A550" s="1">
        <v>110130</v>
      </c>
      <c r="B550" s="71">
        <v>0</v>
      </c>
      <c r="C550" s="71">
        <v>0</v>
      </c>
      <c r="D550" s="71">
        <f t="shared" si="8"/>
        <v>0</v>
      </c>
      <c r="E550" s="93"/>
      <c r="F550" s="68">
        <v>0</v>
      </c>
      <c r="G550" s="58">
        <v>0</v>
      </c>
      <c r="H550" s="58">
        <v>0</v>
      </c>
      <c r="J550" s="69">
        <v>0</v>
      </c>
      <c r="K550" s="70">
        <v>0</v>
      </c>
      <c r="L550" s="70">
        <v>0</v>
      </c>
    </row>
    <row r="551" spans="1:12" x14ac:dyDescent="0.2">
      <c r="A551" s="1">
        <v>110137</v>
      </c>
      <c r="B551" s="71">
        <v>5</v>
      </c>
      <c r="C551" s="71">
        <v>0</v>
      </c>
      <c r="D551" s="71">
        <f t="shared" si="8"/>
        <v>0</v>
      </c>
      <c r="E551" s="93"/>
      <c r="F551" s="68">
        <v>5</v>
      </c>
      <c r="G551" s="58">
        <v>0</v>
      </c>
      <c r="H551" s="58">
        <v>0</v>
      </c>
      <c r="J551" s="69">
        <v>0</v>
      </c>
      <c r="K551" s="70">
        <v>0</v>
      </c>
      <c r="L551" s="70">
        <v>0</v>
      </c>
    </row>
    <row r="552" spans="1:12" x14ac:dyDescent="0.2">
      <c r="A552" s="1">
        <v>110140</v>
      </c>
      <c r="B552" s="71">
        <v>0</v>
      </c>
      <c r="C552" s="71">
        <v>80</v>
      </c>
      <c r="D552" s="71">
        <f t="shared" si="8"/>
        <v>0</v>
      </c>
      <c r="E552" s="93"/>
      <c r="F552" s="68">
        <v>0</v>
      </c>
      <c r="G552" s="58">
        <v>80</v>
      </c>
      <c r="H552" s="58">
        <v>0</v>
      </c>
      <c r="J552" s="69">
        <v>0</v>
      </c>
      <c r="K552" s="70">
        <v>0</v>
      </c>
      <c r="L552" s="70">
        <v>0</v>
      </c>
    </row>
    <row r="553" spans="1:12" x14ac:dyDescent="0.2">
      <c r="A553" s="1">
        <v>110153</v>
      </c>
      <c r="B553" s="71">
        <v>4</v>
      </c>
      <c r="C553" s="71">
        <v>2</v>
      </c>
      <c r="D553" s="71">
        <f t="shared" si="8"/>
        <v>0</v>
      </c>
      <c r="E553" s="93"/>
      <c r="F553" s="68">
        <v>4</v>
      </c>
      <c r="G553" s="58">
        <v>2</v>
      </c>
      <c r="H553" s="58">
        <v>0</v>
      </c>
      <c r="J553" s="69">
        <v>0</v>
      </c>
      <c r="K553" s="70">
        <v>0</v>
      </c>
      <c r="L553" s="70">
        <v>0</v>
      </c>
    </row>
    <row r="554" spans="1:12" x14ac:dyDescent="0.2">
      <c r="A554" s="1">
        <v>110160</v>
      </c>
      <c r="B554" s="71">
        <v>400</v>
      </c>
      <c r="C554" s="71">
        <v>0</v>
      </c>
      <c r="D554" s="71">
        <f t="shared" si="8"/>
        <v>0</v>
      </c>
      <c r="E554" s="93"/>
      <c r="F554" s="68">
        <v>400</v>
      </c>
      <c r="G554" s="58">
        <v>0</v>
      </c>
      <c r="H554" s="58">
        <v>0</v>
      </c>
      <c r="J554" s="69">
        <v>0</v>
      </c>
      <c r="K554" s="70">
        <v>0</v>
      </c>
      <c r="L554" s="70">
        <v>0</v>
      </c>
    </row>
    <row r="555" spans="1:12" x14ac:dyDescent="0.2">
      <c r="A555" s="1">
        <v>110176</v>
      </c>
      <c r="B555" s="71">
        <v>0</v>
      </c>
      <c r="C555" s="71">
        <v>0</v>
      </c>
      <c r="D555" s="71">
        <f t="shared" si="8"/>
        <v>0</v>
      </c>
      <c r="E555" s="93"/>
      <c r="F555" s="68">
        <v>0</v>
      </c>
      <c r="G555" s="58">
        <v>0</v>
      </c>
      <c r="H555" s="58">
        <v>0</v>
      </c>
      <c r="J555" s="69">
        <v>0</v>
      </c>
      <c r="K555" s="70">
        <v>0</v>
      </c>
      <c r="L555" s="70">
        <v>0</v>
      </c>
    </row>
    <row r="556" spans="1:12" x14ac:dyDescent="0.2">
      <c r="A556" s="1">
        <v>110177</v>
      </c>
      <c r="B556" s="71">
        <v>0</v>
      </c>
      <c r="C556" s="71">
        <v>0</v>
      </c>
      <c r="D556" s="71">
        <f t="shared" si="8"/>
        <v>0</v>
      </c>
      <c r="E556" s="93"/>
      <c r="F556" s="68">
        <v>0</v>
      </c>
      <c r="G556" s="58">
        <v>0</v>
      </c>
      <c r="H556" s="58">
        <v>0</v>
      </c>
      <c r="J556" s="69">
        <v>0</v>
      </c>
      <c r="K556" s="70">
        <v>0</v>
      </c>
      <c r="L556" s="70">
        <v>0</v>
      </c>
    </row>
    <row r="557" spans="1:12" x14ac:dyDescent="0.2">
      <c r="A557" s="1">
        <v>110178</v>
      </c>
      <c r="B557" s="71">
        <v>0</v>
      </c>
      <c r="C557" s="71">
        <v>0</v>
      </c>
      <c r="D557" s="71">
        <f t="shared" si="8"/>
        <v>0</v>
      </c>
      <c r="E557" s="93"/>
      <c r="F557" s="68">
        <v>0</v>
      </c>
      <c r="G557" s="58">
        <v>0</v>
      </c>
      <c r="H557" s="58">
        <v>0</v>
      </c>
      <c r="J557" s="69">
        <v>0</v>
      </c>
      <c r="K557" s="70">
        <v>0</v>
      </c>
      <c r="L557" s="70">
        <v>0</v>
      </c>
    </row>
    <row r="558" spans="1:12" x14ac:dyDescent="0.2">
      <c r="A558" s="1">
        <v>110183</v>
      </c>
      <c r="B558" s="71">
        <v>0</v>
      </c>
      <c r="C558" s="71">
        <v>0</v>
      </c>
      <c r="D558" s="71">
        <f t="shared" si="8"/>
        <v>0</v>
      </c>
      <c r="E558" s="93"/>
      <c r="F558" s="68">
        <v>0</v>
      </c>
      <c r="G558" s="58">
        <v>0</v>
      </c>
      <c r="H558" s="58">
        <v>0</v>
      </c>
      <c r="J558" s="69">
        <v>0</v>
      </c>
      <c r="K558" s="70">
        <v>0</v>
      </c>
      <c r="L558" s="70">
        <v>0</v>
      </c>
    </row>
    <row r="559" spans="1:12" x14ac:dyDescent="0.2">
      <c r="A559" s="1">
        <v>110186</v>
      </c>
      <c r="B559" s="71">
        <v>5</v>
      </c>
      <c r="C559" s="71">
        <v>2</v>
      </c>
      <c r="D559" s="71">
        <f t="shared" si="8"/>
        <v>11</v>
      </c>
      <c r="E559" s="93"/>
      <c r="F559" s="68">
        <v>5</v>
      </c>
      <c r="G559" s="58">
        <v>2</v>
      </c>
      <c r="H559" s="58">
        <v>11</v>
      </c>
      <c r="J559" s="69">
        <v>0</v>
      </c>
      <c r="K559" s="70">
        <v>0</v>
      </c>
      <c r="L559" s="70">
        <v>0</v>
      </c>
    </row>
    <row r="560" spans="1:12" x14ac:dyDescent="0.2">
      <c r="A560" s="1">
        <v>110187</v>
      </c>
      <c r="B560" s="71">
        <v>5</v>
      </c>
      <c r="C560" s="71">
        <v>2</v>
      </c>
      <c r="D560" s="71">
        <f t="shared" si="8"/>
        <v>11</v>
      </c>
      <c r="E560" s="93"/>
      <c r="F560" s="68">
        <v>5</v>
      </c>
      <c r="G560" s="58">
        <v>2</v>
      </c>
      <c r="H560" s="58">
        <v>11</v>
      </c>
      <c r="J560" s="69">
        <v>0</v>
      </c>
      <c r="K560" s="70">
        <v>0</v>
      </c>
      <c r="L560" s="70">
        <v>0</v>
      </c>
    </row>
    <row r="561" spans="1:12" x14ac:dyDescent="0.2">
      <c r="A561" s="1">
        <v>110188</v>
      </c>
      <c r="B561" s="71">
        <v>5</v>
      </c>
      <c r="C561" s="71">
        <v>2</v>
      </c>
      <c r="D561" s="71">
        <f t="shared" si="8"/>
        <v>11</v>
      </c>
      <c r="E561" s="93"/>
      <c r="F561" s="68">
        <v>5</v>
      </c>
      <c r="G561" s="58">
        <v>2</v>
      </c>
      <c r="H561" s="58">
        <v>11</v>
      </c>
      <c r="J561" s="69">
        <v>0</v>
      </c>
      <c r="K561" s="70">
        <v>0</v>
      </c>
      <c r="L561" s="70">
        <v>0</v>
      </c>
    </row>
    <row r="562" spans="1:12" x14ac:dyDescent="0.2">
      <c r="A562" s="1">
        <v>110189</v>
      </c>
      <c r="B562" s="71">
        <v>3</v>
      </c>
      <c r="C562" s="71">
        <v>0</v>
      </c>
      <c r="D562" s="71">
        <f t="shared" si="8"/>
        <v>0</v>
      </c>
      <c r="E562" s="93"/>
      <c r="F562" s="68">
        <v>3</v>
      </c>
      <c r="G562" s="58">
        <v>0</v>
      </c>
      <c r="H562" s="58">
        <v>0</v>
      </c>
      <c r="J562" s="69">
        <v>0</v>
      </c>
      <c r="K562" s="70">
        <v>0</v>
      </c>
      <c r="L562" s="70">
        <v>0</v>
      </c>
    </row>
    <row r="563" spans="1:12" x14ac:dyDescent="0.2">
      <c r="A563" s="1">
        <v>110200</v>
      </c>
      <c r="B563" s="71">
        <v>64</v>
      </c>
      <c r="C563" s="71">
        <v>55</v>
      </c>
      <c r="D563" s="71">
        <f t="shared" si="8"/>
        <v>0</v>
      </c>
      <c r="E563" s="93"/>
      <c r="F563" s="68">
        <v>62</v>
      </c>
      <c r="G563" s="58">
        <v>55</v>
      </c>
      <c r="H563" s="58">
        <v>0</v>
      </c>
      <c r="J563" s="69">
        <v>2</v>
      </c>
      <c r="K563" s="70">
        <v>0</v>
      </c>
      <c r="L563" s="70">
        <v>0</v>
      </c>
    </row>
    <row r="564" spans="1:12" x14ac:dyDescent="0.2">
      <c r="A564" s="1">
        <v>110201</v>
      </c>
      <c r="B564" s="71">
        <v>0</v>
      </c>
      <c r="C564" s="71">
        <v>0</v>
      </c>
      <c r="D564" s="71">
        <f t="shared" si="8"/>
        <v>0</v>
      </c>
      <c r="E564" s="93"/>
      <c r="F564" s="68">
        <v>0</v>
      </c>
      <c r="G564" s="58">
        <v>0</v>
      </c>
      <c r="H564" s="58">
        <v>0</v>
      </c>
      <c r="J564" s="69">
        <v>0</v>
      </c>
      <c r="K564" s="70">
        <v>0</v>
      </c>
      <c r="L564" s="70">
        <v>0</v>
      </c>
    </row>
    <row r="565" spans="1:12" x14ac:dyDescent="0.2">
      <c r="A565" s="1">
        <v>110203</v>
      </c>
      <c r="B565" s="71">
        <v>5</v>
      </c>
      <c r="C565" s="71">
        <v>4</v>
      </c>
      <c r="D565" s="71">
        <f t="shared" si="8"/>
        <v>0</v>
      </c>
      <c r="E565" s="93"/>
      <c r="F565" s="68">
        <v>5</v>
      </c>
      <c r="G565" s="58">
        <v>4</v>
      </c>
      <c r="H565" s="58">
        <v>0</v>
      </c>
      <c r="J565" s="69">
        <v>0</v>
      </c>
      <c r="K565" s="70">
        <v>0</v>
      </c>
      <c r="L565" s="70">
        <v>0</v>
      </c>
    </row>
    <row r="566" spans="1:12" x14ac:dyDescent="0.2">
      <c r="A566" s="1">
        <v>110204</v>
      </c>
      <c r="B566" s="71">
        <v>0</v>
      </c>
      <c r="C566" s="71">
        <v>1</v>
      </c>
      <c r="D566" s="71">
        <f t="shared" si="8"/>
        <v>0</v>
      </c>
      <c r="E566" s="93"/>
      <c r="F566" s="68">
        <v>0</v>
      </c>
      <c r="G566" s="58">
        <v>0</v>
      </c>
      <c r="H566" s="58">
        <v>0</v>
      </c>
      <c r="J566" s="69">
        <v>0</v>
      </c>
      <c r="K566" s="70">
        <v>1</v>
      </c>
      <c r="L566" s="70">
        <v>0</v>
      </c>
    </row>
    <row r="567" spans="1:12" x14ac:dyDescent="0.2">
      <c r="A567" s="1">
        <v>110209</v>
      </c>
      <c r="B567" s="71">
        <v>0</v>
      </c>
      <c r="C567" s="71">
        <v>11</v>
      </c>
      <c r="D567" s="71">
        <f t="shared" si="8"/>
        <v>0</v>
      </c>
      <c r="E567" s="93"/>
      <c r="F567" s="68">
        <v>0</v>
      </c>
      <c r="G567" s="58">
        <v>11</v>
      </c>
      <c r="H567" s="58">
        <v>0</v>
      </c>
      <c r="J567" s="69">
        <v>0</v>
      </c>
      <c r="K567" s="70">
        <v>0</v>
      </c>
      <c r="L567" s="70">
        <v>0</v>
      </c>
    </row>
    <row r="568" spans="1:12" x14ac:dyDescent="0.2">
      <c r="A568" s="1">
        <v>110301</v>
      </c>
      <c r="B568" s="71">
        <v>19</v>
      </c>
      <c r="C568" s="71">
        <v>3</v>
      </c>
      <c r="D568" s="71">
        <f t="shared" si="8"/>
        <v>0</v>
      </c>
      <c r="E568" s="93"/>
      <c r="F568" s="68">
        <v>19</v>
      </c>
      <c r="G568" s="58">
        <v>3</v>
      </c>
      <c r="H568" s="58">
        <v>0</v>
      </c>
      <c r="J568" s="69">
        <v>0</v>
      </c>
      <c r="K568" s="70">
        <v>0</v>
      </c>
      <c r="L568" s="70">
        <v>0</v>
      </c>
    </row>
    <row r="569" spans="1:12" x14ac:dyDescent="0.2">
      <c r="A569" s="1">
        <v>110315</v>
      </c>
      <c r="B569" s="71">
        <v>0</v>
      </c>
      <c r="C569" s="71">
        <v>0</v>
      </c>
      <c r="D569" s="71">
        <f t="shared" si="8"/>
        <v>0</v>
      </c>
      <c r="E569" s="93"/>
      <c r="F569" s="68">
        <v>0</v>
      </c>
      <c r="G569" s="58">
        <v>0</v>
      </c>
      <c r="H569" s="58">
        <v>0</v>
      </c>
      <c r="J569" s="69">
        <v>0</v>
      </c>
      <c r="K569" s="70">
        <v>0</v>
      </c>
      <c r="L569" s="70">
        <v>0</v>
      </c>
    </row>
    <row r="570" spans="1:12" x14ac:dyDescent="0.2">
      <c r="A570" s="1">
        <v>110325</v>
      </c>
      <c r="B570" s="71">
        <v>0</v>
      </c>
      <c r="C570" s="71">
        <v>0</v>
      </c>
      <c r="D570" s="71">
        <f t="shared" si="8"/>
        <v>2</v>
      </c>
      <c r="E570" s="93"/>
      <c r="F570" s="68">
        <v>0</v>
      </c>
      <c r="G570" s="58">
        <v>0</v>
      </c>
      <c r="H570" s="58">
        <v>2</v>
      </c>
      <c r="J570" s="69">
        <v>0</v>
      </c>
      <c r="K570" s="70">
        <v>0</v>
      </c>
      <c r="L570" s="70">
        <v>0</v>
      </c>
    </row>
    <row r="571" spans="1:12" x14ac:dyDescent="0.2">
      <c r="A571" s="1">
        <v>110328</v>
      </c>
      <c r="B571" s="71">
        <v>0</v>
      </c>
      <c r="C571" s="71">
        <v>0</v>
      </c>
      <c r="D571" s="71">
        <f t="shared" si="8"/>
        <v>0</v>
      </c>
      <c r="E571" s="93"/>
      <c r="F571" s="68">
        <v>0</v>
      </c>
      <c r="G571" s="58">
        <v>0</v>
      </c>
      <c r="H571" s="58">
        <v>0</v>
      </c>
      <c r="J571" s="69">
        <v>0</v>
      </c>
      <c r="K571" s="70">
        <v>0</v>
      </c>
      <c r="L571" s="70">
        <v>0</v>
      </c>
    </row>
    <row r="572" spans="1:12" x14ac:dyDescent="0.2">
      <c r="A572" s="1">
        <v>110329</v>
      </c>
      <c r="B572" s="71">
        <v>22</v>
      </c>
      <c r="C572" s="71">
        <v>0</v>
      </c>
      <c r="D572" s="71">
        <f t="shared" si="8"/>
        <v>19</v>
      </c>
      <c r="E572" s="93"/>
      <c r="F572" s="68">
        <v>22</v>
      </c>
      <c r="G572" s="58">
        <v>0</v>
      </c>
      <c r="H572" s="58">
        <v>19</v>
      </c>
      <c r="J572" s="69">
        <v>0</v>
      </c>
      <c r="K572" s="70">
        <v>0</v>
      </c>
      <c r="L572" s="70">
        <v>0</v>
      </c>
    </row>
    <row r="573" spans="1:12" x14ac:dyDescent="0.2">
      <c r="A573" s="1">
        <v>110330</v>
      </c>
      <c r="B573" s="71">
        <v>50</v>
      </c>
      <c r="C573" s="71">
        <v>14</v>
      </c>
      <c r="D573" s="71">
        <f t="shared" si="8"/>
        <v>0</v>
      </c>
      <c r="E573" s="93"/>
      <c r="F573" s="68">
        <v>50</v>
      </c>
      <c r="G573" s="58">
        <v>14</v>
      </c>
      <c r="H573" s="58">
        <v>0</v>
      </c>
      <c r="J573" s="69">
        <v>0</v>
      </c>
      <c r="K573" s="70">
        <v>0</v>
      </c>
      <c r="L573" s="70">
        <v>0</v>
      </c>
    </row>
    <row r="574" spans="1:12" x14ac:dyDescent="0.2">
      <c r="A574" s="1">
        <v>110338</v>
      </c>
      <c r="B574" s="71">
        <v>60</v>
      </c>
      <c r="C574" s="71">
        <v>0</v>
      </c>
      <c r="D574" s="71">
        <f t="shared" si="8"/>
        <v>0</v>
      </c>
      <c r="E574" s="93"/>
      <c r="F574" s="68">
        <v>60</v>
      </c>
      <c r="G574" s="58">
        <v>0</v>
      </c>
      <c r="H574" s="58">
        <v>0</v>
      </c>
      <c r="J574" s="69">
        <v>0</v>
      </c>
      <c r="K574" s="70">
        <v>0</v>
      </c>
      <c r="L574" s="70">
        <v>0</v>
      </c>
    </row>
    <row r="575" spans="1:12" x14ac:dyDescent="0.2">
      <c r="A575" s="1">
        <v>110341</v>
      </c>
      <c r="B575" s="71">
        <v>0</v>
      </c>
      <c r="C575" s="71">
        <v>0</v>
      </c>
      <c r="D575" s="71">
        <f t="shared" si="8"/>
        <v>0</v>
      </c>
      <c r="E575" s="93"/>
      <c r="F575" s="68">
        <v>0</v>
      </c>
      <c r="G575" s="58">
        <v>0</v>
      </c>
      <c r="H575" s="58">
        <v>0</v>
      </c>
      <c r="J575" s="69">
        <v>0</v>
      </c>
      <c r="K575" s="70">
        <v>0</v>
      </c>
      <c r="L575" s="70">
        <v>0</v>
      </c>
    </row>
    <row r="576" spans="1:12" x14ac:dyDescent="0.2">
      <c r="A576" s="1">
        <v>110349</v>
      </c>
      <c r="B576" s="71">
        <v>0</v>
      </c>
      <c r="C576" s="71">
        <v>0</v>
      </c>
      <c r="D576" s="71">
        <f t="shared" si="8"/>
        <v>0</v>
      </c>
      <c r="E576" s="93"/>
      <c r="F576" s="68">
        <v>0</v>
      </c>
      <c r="G576" s="58">
        <v>0</v>
      </c>
      <c r="H576" s="58">
        <v>0</v>
      </c>
      <c r="J576" s="69">
        <v>0</v>
      </c>
      <c r="K576" s="70">
        <v>0</v>
      </c>
      <c r="L576" s="70">
        <v>0</v>
      </c>
    </row>
    <row r="577" spans="1:12" x14ac:dyDescent="0.2">
      <c r="A577" s="61">
        <v>110400</v>
      </c>
      <c r="B577" s="71">
        <v>2</v>
      </c>
      <c r="C577" s="71">
        <v>9</v>
      </c>
      <c r="D577" s="71">
        <f t="shared" si="8"/>
        <v>0</v>
      </c>
      <c r="E577" s="93"/>
      <c r="F577" s="68">
        <v>2</v>
      </c>
      <c r="G577" s="58">
        <v>9</v>
      </c>
      <c r="H577" s="58">
        <v>0</v>
      </c>
      <c r="J577" s="69">
        <v>0</v>
      </c>
      <c r="K577" s="70">
        <v>0</v>
      </c>
      <c r="L577" s="70">
        <v>0</v>
      </c>
    </row>
    <row r="578" spans="1:12" x14ac:dyDescent="0.2">
      <c r="A578" s="1">
        <v>110403</v>
      </c>
      <c r="B578" s="71">
        <v>4</v>
      </c>
      <c r="C578" s="71">
        <v>-4</v>
      </c>
      <c r="D578" s="71">
        <f t="shared" si="8"/>
        <v>0</v>
      </c>
      <c r="E578" s="93"/>
      <c r="F578" s="68">
        <v>4</v>
      </c>
      <c r="G578" s="58">
        <v>-4</v>
      </c>
      <c r="H578" s="58">
        <v>0</v>
      </c>
      <c r="J578" s="69">
        <v>0</v>
      </c>
      <c r="K578" s="70">
        <v>0</v>
      </c>
      <c r="L578" s="70">
        <v>0</v>
      </c>
    </row>
    <row r="579" spans="1:12" x14ac:dyDescent="0.2">
      <c r="A579" s="61">
        <v>110405</v>
      </c>
      <c r="B579" s="71">
        <v>4</v>
      </c>
      <c r="C579" s="71">
        <v>0</v>
      </c>
      <c r="D579" s="71">
        <f t="shared" si="8"/>
        <v>0</v>
      </c>
      <c r="E579" s="93"/>
      <c r="F579" s="68">
        <v>4</v>
      </c>
      <c r="G579" s="58">
        <v>0</v>
      </c>
      <c r="H579" s="58">
        <v>0</v>
      </c>
      <c r="J579" s="69">
        <v>0</v>
      </c>
      <c r="K579" s="70">
        <v>0</v>
      </c>
      <c r="L579" s="70">
        <v>0</v>
      </c>
    </row>
    <row r="580" spans="1:12" x14ac:dyDescent="0.2">
      <c r="A580" s="1">
        <v>110411</v>
      </c>
      <c r="B580" s="71">
        <v>0</v>
      </c>
      <c r="C580" s="71">
        <v>0</v>
      </c>
      <c r="D580" s="71">
        <f t="shared" ref="D580:D643" si="9">H580+L580</f>
        <v>0</v>
      </c>
      <c r="E580" s="93"/>
      <c r="F580" s="68">
        <v>0</v>
      </c>
      <c r="G580" s="58">
        <v>0</v>
      </c>
      <c r="H580" s="58">
        <v>0</v>
      </c>
      <c r="J580" s="69">
        <v>0</v>
      </c>
      <c r="K580" s="70">
        <v>0</v>
      </c>
      <c r="L580" s="70">
        <v>0</v>
      </c>
    </row>
    <row r="581" spans="1:12" x14ac:dyDescent="0.2">
      <c r="A581" s="61">
        <v>110428</v>
      </c>
      <c r="B581" s="71">
        <v>0</v>
      </c>
      <c r="C581" s="71">
        <v>0</v>
      </c>
      <c r="D581" s="71">
        <f t="shared" si="9"/>
        <v>0</v>
      </c>
      <c r="E581" s="93"/>
      <c r="F581" s="68">
        <v>0</v>
      </c>
      <c r="G581" s="58">
        <v>0</v>
      </c>
      <c r="H581" s="58">
        <v>0</v>
      </c>
      <c r="J581" s="69">
        <v>0</v>
      </c>
      <c r="K581" s="70">
        <v>0</v>
      </c>
      <c r="L581" s="70">
        <v>0</v>
      </c>
    </row>
    <row r="582" spans="1:12" x14ac:dyDescent="0.2">
      <c r="A582" s="61">
        <v>110474</v>
      </c>
      <c r="B582" s="71">
        <v>4</v>
      </c>
      <c r="C582" s="71">
        <v>0</v>
      </c>
      <c r="D582" s="71">
        <f t="shared" si="9"/>
        <v>0</v>
      </c>
      <c r="E582" s="93"/>
      <c r="F582" s="68">
        <v>4</v>
      </c>
      <c r="G582" s="58">
        <v>0</v>
      </c>
      <c r="H582" s="58">
        <v>0</v>
      </c>
      <c r="J582" s="69">
        <v>0</v>
      </c>
      <c r="K582" s="70">
        <v>0</v>
      </c>
      <c r="L582" s="70">
        <v>0</v>
      </c>
    </row>
    <row r="583" spans="1:12" x14ac:dyDescent="0.2">
      <c r="A583" s="61">
        <v>110479</v>
      </c>
      <c r="B583" s="71">
        <v>0</v>
      </c>
      <c r="C583" s="71">
        <v>0</v>
      </c>
      <c r="D583" s="71">
        <f t="shared" si="9"/>
        <v>0</v>
      </c>
      <c r="E583" s="93"/>
      <c r="F583" s="68">
        <v>0</v>
      </c>
      <c r="G583" s="58">
        <v>0</v>
      </c>
      <c r="H583" s="58">
        <v>0</v>
      </c>
      <c r="J583" s="69">
        <v>0</v>
      </c>
      <c r="K583" s="70">
        <v>0</v>
      </c>
      <c r="L583" s="70">
        <v>0</v>
      </c>
    </row>
    <row r="584" spans="1:12" x14ac:dyDescent="0.2">
      <c r="A584" s="1">
        <v>110603</v>
      </c>
      <c r="B584" s="71">
        <v>0</v>
      </c>
      <c r="C584" s="71">
        <v>0</v>
      </c>
      <c r="D584" s="71">
        <f t="shared" si="9"/>
        <v>0</v>
      </c>
      <c r="E584" s="93"/>
      <c r="F584" s="68">
        <v>0</v>
      </c>
      <c r="G584" s="58">
        <v>0</v>
      </c>
      <c r="H584" s="58">
        <v>0</v>
      </c>
      <c r="J584" s="69">
        <v>0</v>
      </c>
      <c r="K584" s="70">
        <v>0</v>
      </c>
      <c r="L584" s="70">
        <v>0</v>
      </c>
    </row>
    <row r="585" spans="1:12" x14ac:dyDescent="0.2">
      <c r="A585" s="1">
        <v>110605</v>
      </c>
      <c r="B585" s="71">
        <v>0</v>
      </c>
      <c r="C585" s="71">
        <v>0</v>
      </c>
      <c r="D585" s="71">
        <f t="shared" si="9"/>
        <v>6</v>
      </c>
      <c r="E585" s="93"/>
      <c r="F585" s="68">
        <v>0</v>
      </c>
      <c r="G585" s="58">
        <v>0</v>
      </c>
      <c r="H585" s="58">
        <v>6</v>
      </c>
      <c r="J585" s="69">
        <v>0</v>
      </c>
      <c r="K585" s="70">
        <v>0</v>
      </c>
      <c r="L585" s="70">
        <v>0</v>
      </c>
    </row>
    <row r="586" spans="1:12" x14ac:dyDescent="0.2">
      <c r="A586" s="1">
        <v>110606</v>
      </c>
      <c r="B586" s="71">
        <v>0</v>
      </c>
      <c r="C586" s="71">
        <v>0</v>
      </c>
      <c r="D586" s="71">
        <f t="shared" si="9"/>
        <v>0</v>
      </c>
      <c r="E586" s="93"/>
      <c r="F586" s="68">
        <v>0</v>
      </c>
      <c r="G586" s="58">
        <v>0</v>
      </c>
      <c r="H586" s="58">
        <v>0</v>
      </c>
      <c r="J586" s="69">
        <v>0</v>
      </c>
      <c r="K586" s="70">
        <v>0</v>
      </c>
      <c r="L586" s="70">
        <v>0</v>
      </c>
    </row>
    <row r="587" spans="1:12" x14ac:dyDescent="0.2">
      <c r="A587" s="1">
        <v>110607</v>
      </c>
      <c r="B587" s="71">
        <v>0</v>
      </c>
      <c r="C587" s="71">
        <v>0</v>
      </c>
      <c r="D587" s="71">
        <f t="shared" si="9"/>
        <v>0</v>
      </c>
      <c r="E587" s="93"/>
      <c r="F587" s="68">
        <v>0</v>
      </c>
      <c r="G587" s="58">
        <v>0</v>
      </c>
      <c r="H587" s="58">
        <v>0</v>
      </c>
      <c r="J587" s="69">
        <v>0</v>
      </c>
      <c r="K587" s="70">
        <v>0</v>
      </c>
      <c r="L587" s="70">
        <v>0</v>
      </c>
    </row>
    <row r="588" spans="1:12" x14ac:dyDescent="0.2">
      <c r="A588" s="1">
        <v>110610</v>
      </c>
      <c r="B588" s="71">
        <v>4</v>
      </c>
      <c r="C588" s="71">
        <v>0</v>
      </c>
      <c r="D588" s="71">
        <f t="shared" si="9"/>
        <v>0</v>
      </c>
      <c r="E588" s="93"/>
      <c r="F588" s="68">
        <v>4</v>
      </c>
      <c r="G588" s="58">
        <v>0</v>
      </c>
      <c r="H588" s="58">
        <v>0</v>
      </c>
      <c r="J588" s="69">
        <v>0</v>
      </c>
      <c r="K588" s="70">
        <v>0</v>
      </c>
      <c r="L588" s="70">
        <v>0</v>
      </c>
    </row>
    <row r="589" spans="1:12" x14ac:dyDescent="0.2">
      <c r="A589" s="1">
        <v>110612</v>
      </c>
      <c r="B589" s="71">
        <v>0</v>
      </c>
      <c r="C589" s="71">
        <v>0</v>
      </c>
      <c r="D589" s="71">
        <f t="shared" si="9"/>
        <v>0</v>
      </c>
      <c r="E589" s="93"/>
      <c r="F589" s="68">
        <v>0</v>
      </c>
      <c r="G589" s="58">
        <v>0</v>
      </c>
      <c r="H589" s="58">
        <v>0</v>
      </c>
      <c r="J589" s="69">
        <v>0</v>
      </c>
      <c r="K589" s="70">
        <v>0</v>
      </c>
      <c r="L589" s="70">
        <v>0</v>
      </c>
    </row>
    <row r="590" spans="1:12" x14ac:dyDescent="0.2">
      <c r="A590" s="1">
        <v>110613</v>
      </c>
      <c r="B590" s="71">
        <v>0</v>
      </c>
      <c r="C590" s="71">
        <v>0</v>
      </c>
      <c r="D590" s="71">
        <f t="shared" si="9"/>
        <v>0</v>
      </c>
      <c r="E590" s="93"/>
      <c r="F590" s="68">
        <v>0</v>
      </c>
      <c r="G590" s="58">
        <v>0</v>
      </c>
      <c r="H590" s="58">
        <v>0</v>
      </c>
      <c r="J590" s="69">
        <v>0</v>
      </c>
      <c r="K590" s="70">
        <v>0</v>
      </c>
      <c r="L590" s="70">
        <v>0</v>
      </c>
    </row>
    <row r="591" spans="1:12" x14ac:dyDescent="0.2">
      <c r="A591" s="1">
        <v>110614</v>
      </c>
      <c r="B591" s="71">
        <v>0</v>
      </c>
      <c r="C591" s="71">
        <v>0</v>
      </c>
      <c r="D591" s="71">
        <f t="shared" si="9"/>
        <v>0</v>
      </c>
      <c r="E591" s="93"/>
      <c r="F591" s="68">
        <v>0</v>
      </c>
      <c r="G591" s="58">
        <v>0</v>
      </c>
      <c r="H591" s="58">
        <v>0</v>
      </c>
      <c r="J591" s="69">
        <v>0</v>
      </c>
      <c r="K591" s="70">
        <v>0</v>
      </c>
      <c r="L591" s="70">
        <v>0</v>
      </c>
    </row>
    <row r="592" spans="1:12" x14ac:dyDescent="0.2">
      <c r="A592" s="1">
        <v>110620</v>
      </c>
      <c r="B592" s="71">
        <v>6</v>
      </c>
      <c r="C592" s="71">
        <v>1</v>
      </c>
      <c r="D592" s="71">
        <f t="shared" si="9"/>
        <v>5</v>
      </c>
      <c r="E592" s="93"/>
      <c r="F592" s="68">
        <v>2</v>
      </c>
      <c r="G592" s="58">
        <v>1</v>
      </c>
      <c r="H592" s="58">
        <v>5</v>
      </c>
      <c r="J592" s="69">
        <v>4</v>
      </c>
      <c r="K592" s="70">
        <v>0</v>
      </c>
      <c r="L592" s="70">
        <v>0</v>
      </c>
    </row>
    <row r="593" spans="1:12" x14ac:dyDescent="0.2">
      <c r="A593" s="1">
        <v>110623</v>
      </c>
      <c r="B593" s="71">
        <v>0</v>
      </c>
      <c r="C593" s="71">
        <v>0</v>
      </c>
      <c r="D593" s="71">
        <f t="shared" si="9"/>
        <v>0</v>
      </c>
      <c r="E593" s="93"/>
      <c r="F593" s="68">
        <v>0</v>
      </c>
      <c r="G593" s="58">
        <v>0</v>
      </c>
      <c r="H593" s="58">
        <v>0</v>
      </c>
      <c r="J593" s="69">
        <v>0</v>
      </c>
      <c r="K593" s="70">
        <v>0</v>
      </c>
      <c r="L593" s="70">
        <v>0</v>
      </c>
    </row>
    <row r="594" spans="1:12" x14ac:dyDescent="0.2">
      <c r="A594" s="1">
        <v>110628</v>
      </c>
      <c r="B594" s="71">
        <v>24</v>
      </c>
      <c r="C594" s="71">
        <v>0</v>
      </c>
      <c r="D594" s="71">
        <f t="shared" si="9"/>
        <v>6</v>
      </c>
      <c r="E594" s="93"/>
      <c r="F594" s="68">
        <v>24</v>
      </c>
      <c r="G594" s="58">
        <v>0</v>
      </c>
      <c r="H594" s="58">
        <v>6</v>
      </c>
      <c r="J594" s="69">
        <v>0</v>
      </c>
      <c r="K594" s="70">
        <v>0</v>
      </c>
      <c r="L594" s="70">
        <v>0</v>
      </c>
    </row>
    <row r="595" spans="1:12" x14ac:dyDescent="0.2">
      <c r="A595" s="1">
        <v>110631</v>
      </c>
      <c r="B595" s="71">
        <v>0</v>
      </c>
      <c r="C595" s="71">
        <v>0</v>
      </c>
      <c r="D595" s="71">
        <f t="shared" si="9"/>
        <v>0</v>
      </c>
      <c r="E595" s="93"/>
      <c r="F595" s="68">
        <v>0</v>
      </c>
      <c r="G595" s="58">
        <v>0</v>
      </c>
      <c r="H595" s="58">
        <v>0</v>
      </c>
      <c r="J595" s="69">
        <v>0</v>
      </c>
      <c r="K595" s="70">
        <v>0</v>
      </c>
      <c r="L595" s="70">
        <v>0</v>
      </c>
    </row>
    <row r="596" spans="1:12" x14ac:dyDescent="0.2">
      <c r="A596" s="1">
        <v>110635</v>
      </c>
      <c r="B596" s="71">
        <v>3</v>
      </c>
      <c r="C596" s="71">
        <v>1</v>
      </c>
      <c r="D596" s="71">
        <f t="shared" si="9"/>
        <v>0</v>
      </c>
      <c r="E596" s="93"/>
      <c r="F596" s="68">
        <v>3</v>
      </c>
      <c r="G596" s="58">
        <v>1</v>
      </c>
      <c r="H596" s="58">
        <v>0</v>
      </c>
      <c r="J596" s="69">
        <v>0</v>
      </c>
      <c r="K596" s="70">
        <v>0</v>
      </c>
      <c r="L596" s="70">
        <v>0</v>
      </c>
    </row>
    <row r="597" spans="1:12" x14ac:dyDescent="0.2">
      <c r="A597" s="1">
        <v>110639</v>
      </c>
      <c r="B597" s="71">
        <v>0</v>
      </c>
      <c r="C597" s="71">
        <v>6</v>
      </c>
      <c r="D597" s="71">
        <f t="shared" si="9"/>
        <v>0</v>
      </c>
      <c r="E597" s="93"/>
      <c r="F597" s="68">
        <v>0</v>
      </c>
      <c r="G597" s="58">
        <v>6</v>
      </c>
      <c r="H597" s="58">
        <v>0</v>
      </c>
      <c r="J597" s="69">
        <v>0</v>
      </c>
      <c r="K597" s="70">
        <v>0</v>
      </c>
      <c r="L597" s="70">
        <v>0</v>
      </c>
    </row>
    <row r="598" spans="1:12" x14ac:dyDescent="0.2">
      <c r="A598" s="66">
        <v>110642</v>
      </c>
      <c r="B598" s="71">
        <v>0</v>
      </c>
      <c r="C598" s="71">
        <v>0</v>
      </c>
      <c r="D598" s="71">
        <f t="shared" si="9"/>
        <v>0</v>
      </c>
      <c r="E598" s="93"/>
      <c r="F598" s="68">
        <v>0</v>
      </c>
      <c r="G598" s="58">
        <v>0</v>
      </c>
      <c r="H598" s="58">
        <v>0</v>
      </c>
      <c r="J598" s="69">
        <v>0</v>
      </c>
      <c r="K598" s="70">
        <v>0</v>
      </c>
      <c r="L598" s="70">
        <v>0</v>
      </c>
    </row>
    <row r="599" spans="1:12" x14ac:dyDescent="0.2">
      <c r="A599" s="1">
        <v>110700</v>
      </c>
      <c r="B599" s="71">
        <v>0</v>
      </c>
      <c r="C599" s="71">
        <v>0</v>
      </c>
      <c r="D599" s="71">
        <f t="shared" si="9"/>
        <v>10</v>
      </c>
      <c r="E599" s="93"/>
      <c r="F599" s="68">
        <v>0</v>
      </c>
      <c r="G599" s="58">
        <v>0</v>
      </c>
      <c r="H599" s="58">
        <v>10</v>
      </c>
      <c r="J599" s="69">
        <v>0</v>
      </c>
      <c r="K599" s="70">
        <v>0</v>
      </c>
      <c r="L599" s="70">
        <v>0</v>
      </c>
    </row>
    <row r="600" spans="1:12" x14ac:dyDescent="0.2">
      <c r="A600" s="1">
        <v>110701</v>
      </c>
      <c r="B600" s="71">
        <v>201</v>
      </c>
      <c r="C600" s="71">
        <v>363</v>
      </c>
      <c r="D600" s="71">
        <f t="shared" si="9"/>
        <v>161</v>
      </c>
      <c r="E600" s="93"/>
      <c r="F600" s="68">
        <v>201</v>
      </c>
      <c r="G600" s="58">
        <v>363</v>
      </c>
      <c r="H600" s="58">
        <v>161</v>
      </c>
      <c r="J600" s="69">
        <v>0</v>
      </c>
      <c r="K600" s="70">
        <v>0</v>
      </c>
      <c r="L600" s="70">
        <v>0</v>
      </c>
    </row>
    <row r="601" spans="1:12" x14ac:dyDescent="0.2">
      <c r="A601" s="1">
        <v>110702</v>
      </c>
      <c r="B601" s="71">
        <v>12</v>
      </c>
      <c r="C601" s="71">
        <v>58</v>
      </c>
      <c r="D601" s="71">
        <f t="shared" si="9"/>
        <v>0</v>
      </c>
      <c r="E601" s="93"/>
      <c r="F601" s="68">
        <v>12</v>
      </c>
      <c r="G601" s="58">
        <v>0</v>
      </c>
      <c r="H601" s="58">
        <v>0</v>
      </c>
      <c r="J601" s="69">
        <v>0</v>
      </c>
      <c r="K601" s="70">
        <v>58</v>
      </c>
      <c r="L601" s="70">
        <v>0</v>
      </c>
    </row>
    <row r="602" spans="1:12" x14ac:dyDescent="0.2">
      <c r="A602" s="1">
        <v>110703</v>
      </c>
      <c r="B602" s="71">
        <v>5</v>
      </c>
      <c r="C602" s="71">
        <v>0</v>
      </c>
      <c r="D602" s="71">
        <f t="shared" si="9"/>
        <v>0</v>
      </c>
      <c r="E602" s="93"/>
      <c r="F602" s="68">
        <v>5</v>
      </c>
      <c r="G602" s="58">
        <v>0</v>
      </c>
      <c r="H602" s="58">
        <v>0</v>
      </c>
      <c r="J602" s="69">
        <v>0</v>
      </c>
      <c r="K602" s="70">
        <v>0</v>
      </c>
      <c r="L602" s="70">
        <v>0</v>
      </c>
    </row>
    <row r="603" spans="1:12" x14ac:dyDescent="0.2">
      <c r="A603" s="1">
        <v>110706</v>
      </c>
      <c r="B603" s="71">
        <v>149</v>
      </c>
      <c r="C603" s="71">
        <v>117</v>
      </c>
      <c r="D603" s="71">
        <f t="shared" si="9"/>
        <v>29</v>
      </c>
      <c r="E603" s="93"/>
      <c r="F603" s="68">
        <v>149</v>
      </c>
      <c r="G603" s="58">
        <v>117</v>
      </c>
      <c r="H603" s="58">
        <v>29</v>
      </c>
      <c r="J603" s="69">
        <v>0</v>
      </c>
      <c r="K603" s="70">
        <v>0</v>
      </c>
      <c r="L603" s="70">
        <v>0</v>
      </c>
    </row>
    <row r="604" spans="1:12" x14ac:dyDescent="0.2">
      <c r="A604" s="67">
        <v>110715</v>
      </c>
      <c r="B604" s="71">
        <v>0</v>
      </c>
      <c r="C604" s="71">
        <v>0</v>
      </c>
      <c r="D604" s="71">
        <f t="shared" si="9"/>
        <v>0</v>
      </c>
      <c r="E604" s="93"/>
      <c r="F604" s="68">
        <v>0</v>
      </c>
      <c r="G604" s="58">
        <v>0</v>
      </c>
      <c r="H604" s="58">
        <v>0</v>
      </c>
      <c r="J604" s="69">
        <v>0</v>
      </c>
      <c r="K604" s="70">
        <v>0</v>
      </c>
      <c r="L604" s="70">
        <v>0</v>
      </c>
    </row>
    <row r="605" spans="1:12" x14ac:dyDescent="0.2">
      <c r="A605" s="1">
        <v>110716</v>
      </c>
      <c r="B605" s="71">
        <v>300</v>
      </c>
      <c r="C605" s="71">
        <v>400</v>
      </c>
      <c r="D605" s="71">
        <f t="shared" si="9"/>
        <v>400</v>
      </c>
      <c r="E605" s="93"/>
      <c r="F605" s="68">
        <v>300</v>
      </c>
      <c r="G605" s="58">
        <v>400</v>
      </c>
      <c r="H605" s="58">
        <v>400</v>
      </c>
      <c r="J605" s="69">
        <v>0</v>
      </c>
      <c r="K605" s="70">
        <v>0</v>
      </c>
      <c r="L605" s="70">
        <v>0</v>
      </c>
    </row>
    <row r="606" spans="1:12" x14ac:dyDescent="0.2">
      <c r="A606" s="1">
        <v>110718</v>
      </c>
      <c r="B606" s="71">
        <v>0</v>
      </c>
      <c r="C606" s="71">
        <v>6</v>
      </c>
      <c r="D606" s="71">
        <f t="shared" si="9"/>
        <v>0</v>
      </c>
      <c r="E606" s="93"/>
      <c r="F606" s="68">
        <v>0</v>
      </c>
      <c r="G606" s="58">
        <v>6</v>
      </c>
      <c r="H606" s="58">
        <v>0</v>
      </c>
      <c r="J606" s="69">
        <v>0</v>
      </c>
      <c r="K606" s="70">
        <v>0</v>
      </c>
      <c r="L606" s="70">
        <v>0</v>
      </c>
    </row>
    <row r="607" spans="1:12" x14ac:dyDescent="0.2">
      <c r="A607" s="1">
        <v>110720</v>
      </c>
      <c r="B607" s="71">
        <v>0</v>
      </c>
      <c r="C607" s="71">
        <v>9</v>
      </c>
      <c r="D607" s="71">
        <f t="shared" si="9"/>
        <v>1</v>
      </c>
      <c r="E607" s="93"/>
      <c r="F607" s="68">
        <v>0</v>
      </c>
      <c r="G607" s="58">
        <v>9</v>
      </c>
      <c r="H607" s="58">
        <v>1</v>
      </c>
      <c r="J607" s="69">
        <v>0</v>
      </c>
      <c r="K607" s="70">
        <v>0</v>
      </c>
      <c r="L607" s="70">
        <v>0</v>
      </c>
    </row>
    <row r="608" spans="1:12" x14ac:dyDescent="0.2">
      <c r="A608" s="1">
        <v>110721</v>
      </c>
      <c r="B608" s="71">
        <v>0</v>
      </c>
      <c r="C608" s="71">
        <v>0</v>
      </c>
      <c r="D608" s="71">
        <f t="shared" si="9"/>
        <v>0</v>
      </c>
      <c r="E608" s="93"/>
      <c r="F608" s="68">
        <v>0</v>
      </c>
      <c r="G608" s="58">
        <v>0</v>
      </c>
      <c r="H608" s="58">
        <v>0</v>
      </c>
      <c r="J608" s="69">
        <v>0</v>
      </c>
      <c r="K608" s="70">
        <v>0</v>
      </c>
      <c r="L608" s="70">
        <v>0</v>
      </c>
    </row>
    <row r="609" spans="1:12" x14ac:dyDescent="0.2">
      <c r="A609" s="1">
        <v>110730</v>
      </c>
      <c r="B609" s="71">
        <v>0</v>
      </c>
      <c r="C609" s="71">
        <v>0</v>
      </c>
      <c r="D609" s="71">
        <f t="shared" si="9"/>
        <v>0</v>
      </c>
      <c r="E609" s="93"/>
      <c r="F609" s="68">
        <v>0</v>
      </c>
      <c r="G609" s="58">
        <v>0</v>
      </c>
      <c r="H609" s="58">
        <v>0</v>
      </c>
      <c r="J609" s="69">
        <v>0</v>
      </c>
      <c r="K609" s="70">
        <v>0</v>
      </c>
      <c r="L609" s="70">
        <v>0</v>
      </c>
    </row>
    <row r="610" spans="1:12" x14ac:dyDescent="0.2">
      <c r="A610" s="1">
        <v>110735</v>
      </c>
      <c r="B610" s="71">
        <v>0</v>
      </c>
      <c r="C610" s="71">
        <v>0</v>
      </c>
      <c r="D610" s="71">
        <f t="shared" si="9"/>
        <v>0</v>
      </c>
      <c r="E610" s="93"/>
      <c r="F610" s="68">
        <v>0</v>
      </c>
      <c r="G610" s="58">
        <v>0</v>
      </c>
      <c r="H610" s="58">
        <v>0</v>
      </c>
      <c r="J610" s="69">
        <v>0</v>
      </c>
      <c r="K610" s="70">
        <v>0</v>
      </c>
      <c r="L610" s="70">
        <v>0</v>
      </c>
    </row>
    <row r="611" spans="1:12" x14ac:dyDescent="0.2">
      <c r="A611" s="1">
        <v>110790</v>
      </c>
      <c r="B611" s="71">
        <v>27</v>
      </c>
      <c r="C611" s="71">
        <v>55</v>
      </c>
      <c r="D611" s="71">
        <f t="shared" si="9"/>
        <v>7</v>
      </c>
      <c r="E611" s="93"/>
      <c r="F611" s="68">
        <v>27</v>
      </c>
      <c r="G611" s="58">
        <v>55</v>
      </c>
      <c r="H611" s="58">
        <v>7</v>
      </c>
      <c r="J611" s="69">
        <v>0</v>
      </c>
      <c r="K611" s="70">
        <v>0</v>
      </c>
      <c r="L611" s="70">
        <v>0</v>
      </c>
    </row>
    <row r="612" spans="1:12" x14ac:dyDescent="0.2">
      <c r="A612" s="1">
        <v>110802</v>
      </c>
      <c r="B612" s="71">
        <v>1</v>
      </c>
      <c r="C612" s="71">
        <v>105</v>
      </c>
      <c r="D612" s="71">
        <f t="shared" si="9"/>
        <v>3</v>
      </c>
      <c r="E612" s="93"/>
      <c r="F612" s="68">
        <v>1</v>
      </c>
      <c r="G612" s="58">
        <v>105</v>
      </c>
      <c r="H612" s="58">
        <v>3</v>
      </c>
      <c r="J612" s="69">
        <v>0</v>
      </c>
      <c r="K612" s="70">
        <v>0</v>
      </c>
      <c r="L612" s="70">
        <v>0</v>
      </c>
    </row>
    <row r="613" spans="1:12" x14ac:dyDescent="0.2">
      <c r="A613" s="1">
        <v>110803</v>
      </c>
      <c r="B613" s="71">
        <v>2</v>
      </c>
      <c r="C613" s="71">
        <v>98</v>
      </c>
      <c r="D613" s="71">
        <f t="shared" si="9"/>
        <v>24</v>
      </c>
      <c r="E613" s="93"/>
      <c r="F613" s="68">
        <v>0</v>
      </c>
      <c r="G613" s="58">
        <v>74</v>
      </c>
      <c r="H613" s="58">
        <v>24</v>
      </c>
      <c r="J613" s="69">
        <v>2</v>
      </c>
      <c r="K613" s="70">
        <v>24</v>
      </c>
      <c r="L613" s="70">
        <v>0</v>
      </c>
    </row>
    <row r="614" spans="1:12" x14ac:dyDescent="0.2">
      <c r="A614" s="1">
        <v>110804</v>
      </c>
      <c r="B614" s="71">
        <v>100</v>
      </c>
      <c r="C614" s="71">
        <v>102</v>
      </c>
      <c r="D614" s="71">
        <f t="shared" si="9"/>
        <v>84</v>
      </c>
      <c r="E614" s="93"/>
      <c r="F614" s="68">
        <v>100</v>
      </c>
      <c r="G614" s="58">
        <v>102</v>
      </c>
      <c r="H614" s="58">
        <v>84</v>
      </c>
      <c r="J614" s="69">
        <v>0</v>
      </c>
      <c r="K614" s="70">
        <v>0</v>
      </c>
      <c r="L614" s="70">
        <v>0</v>
      </c>
    </row>
    <row r="615" spans="1:12" x14ac:dyDescent="0.2">
      <c r="A615" s="1">
        <v>110806</v>
      </c>
      <c r="B615" s="71">
        <v>0</v>
      </c>
      <c r="C615" s="71">
        <v>0</v>
      </c>
      <c r="D615" s="71">
        <f t="shared" si="9"/>
        <v>0</v>
      </c>
      <c r="E615" s="93"/>
      <c r="F615" s="68">
        <v>0</v>
      </c>
      <c r="G615" s="58">
        <v>0</v>
      </c>
      <c r="H615" s="58">
        <v>0</v>
      </c>
      <c r="J615" s="69">
        <v>0</v>
      </c>
      <c r="K615" s="70">
        <v>0</v>
      </c>
      <c r="L615" s="70">
        <v>0</v>
      </c>
    </row>
    <row r="616" spans="1:12" x14ac:dyDescent="0.2">
      <c r="A616" s="1">
        <v>110808</v>
      </c>
      <c r="B616" s="71">
        <v>10</v>
      </c>
      <c r="C616" s="71">
        <v>5</v>
      </c>
      <c r="D616" s="71">
        <f t="shared" si="9"/>
        <v>8</v>
      </c>
      <c r="E616" s="93"/>
      <c r="F616" s="68">
        <v>10</v>
      </c>
      <c r="G616" s="58">
        <v>5</v>
      </c>
      <c r="H616" s="58">
        <v>8</v>
      </c>
      <c r="J616" s="69">
        <v>0</v>
      </c>
      <c r="K616" s="70">
        <v>0</v>
      </c>
      <c r="L616" s="70">
        <v>0</v>
      </c>
    </row>
    <row r="617" spans="1:12" x14ac:dyDescent="0.2">
      <c r="A617" s="1">
        <v>110811</v>
      </c>
      <c r="B617" s="71">
        <v>258</v>
      </c>
      <c r="C617" s="71">
        <v>47</v>
      </c>
      <c r="D617" s="71">
        <f t="shared" si="9"/>
        <v>42</v>
      </c>
      <c r="E617" s="93"/>
      <c r="F617" s="68">
        <v>258</v>
      </c>
      <c r="G617" s="58">
        <v>47</v>
      </c>
      <c r="H617" s="58">
        <v>42</v>
      </c>
      <c r="J617" s="69">
        <v>0</v>
      </c>
      <c r="K617" s="70">
        <v>0</v>
      </c>
      <c r="L617" s="70">
        <v>0</v>
      </c>
    </row>
    <row r="618" spans="1:12" x14ac:dyDescent="0.2">
      <c r="A618" s="1">
        <v>110812</v>
      </c>
      <c r="B618" s="71">
        <v>0</v>
      </c>
      <c r="C618" s="71">
        <v>15</v>
      </c>
      <c r="D618" s="71">
        <f t="shared" si="9"/>
        <v>0</v>
      </c>
      <c r="E618" s="93"/>
      <c r="F618" s="68">
        <v>0</v>
      </c>
      <c r="G618" s="58">
        <v>15</v>
      </c>
      <c r="H618" s="58">
        <v>0</v>
      </c>
      <c r="J618" s="69">
        <v>0</v>
      </c>
      <c r="K618" s="70">
        <v>0</v>
      </c>
      <c r="L618" s="70">
        <v>0</v>
      </c>
    </row>
    <row r="619" spans="1:12" x14ac:dyDescent="0.2">
      <c r="A619" s="1">
        <v>110889</v>
      </c>
      <c r="B619" s="71">
        <v>0</v>
      </c>
      <c r="C619" s="71">
        <v>7</v>
      </c>
      <c r="D619" s="71">
        <f t="shared" si="9"/>
        <v>4</v>
      </c>
      <c r="E619" s="93"/>
      <c r="F619" s="68">
        <v>0</v>
      </c>
      <c r="G619" s="58">
        <v>7</v>
      </c>
      <c r="H619" s="58">
        <v>4</v>
      </c>
      <c r="J619" s="69">
        <v>0</v>
      </c>
      <c r="K619" s="70">
        <v>0</v>
      </c>
      <c r="L619" s="70">
        <v>0</v>
      </c>
    </row>
    <row r="620" spans="1:12" x14ac:dyDescent="0.2">
      <c r="A620" s="1">
        <v>110900</v>
      </c>
      <c r="B620" s="71">
        <v>0</v>
      </c>
      <c r="C620" s="71">
        <v>4</v>
      </c>
      <c r="D620" s="71">
        <f t="shared" si="9"/>
        <v>0</v>
      </c>
      <c r="E620" s="93"/>
      <c r="F620" s="68">
        <v>0</v>
      </c>
      <c r="G620" s="58">
        <v>4</v>
      </c>
      <c r="H620" s="58">
        <v>0</v>
      </c>
      <c r="J620" s="69">
        <v>0</v>
      </c>
      <c r="K620" s="70">
        <v>0</v>
      </c>
      <c r="L620" s="70">
        <v>0</v>
      </c>
    </row>
    <row r="621" spans="1:12" x14ac:dyDescent="0.2">
      <c r="A621" s="1">
        <v>110901</v>
      </c>
      <c r="B621" s="71">
        <v>0</v>
      </c>
      <c r="C621" s="71">
        <v>562</v>
      </c>
      <c r="D621" s="71">
        <f t="shared" si="9"/>
        <v>264</v>
      </c>
      <c r="E621" s="93"/>
      <c r="F621" s="68">
        <v>0</v>
      </c>
      <c r="G621" s="58">
        <v>562</v>
      </c>
      <c r="H621" s="58">
        <v>264</v>
      </c>
      <c r="J621" s="69">
        <v>0</v>
      </c>
      <c r="K621" s="70">
        <v>0</v>
      </c>
      <c r="L621" s="70">
        <v>0</v>
      </c>
    </row>
    <row r="622" spans="1:12" x14ac:dyDescent="0.2">
      <c r="A622" s="1">
        <v>110904</v>
      </c>
      <c r="B622" s="71">
        <v>200</v>
      </c>
      <c r="C622" s="71">
        <v>400</v>
      </c>
      <c r="D622" s="71">
        <f t="shared" si="9"/>
        <v>0</v>
      </c>
      <c r="E622" s="93"/>
      <c r="F622" s="68">
        <v>200</v>
      </c>
      <c r="G622" s="58">
        <v>400</v>
      </c>
      <c r="H622" s="58">
        <v>0</v>
      </c>
      <c r="J622" s="69">
        <v>0</v>
      </c>
      <c r="K622" s="70">
        <v>0</v>
      </c>
      <c r="L622" s="70">
        <v>0</v>
      </c>
    </row>
    <row r="623" spans="1:12" x14ac:dyDescent="0.2">
      <c r="A623" s="1">
        <v>110908</v>
      </c>
      <c r="B623" s="71">
        <v>5</v>
      </c>
      <c r="C623" s="71">
        <v>0</v>
      </c>
      <c r="D623" s="71">
        <f t="shared" si="9"/>
        <v>0</v>
      </c>
      <c r="E623" s="93"/>
      <c r="F623" s="68">
        <v>5</v>
      </c>
      <c r="G623" s="58">
        <v>0</v>
      </c>
      <c r="H623" s="58">
        <v>0</v>
      </c>
      <c r="J623" s="69">
        <v>0</v>
      </c>
      <c r="K623" s="70">
        <v>0</v>
      </c>
      <c r="L623" s="70">
        <v>0</v>
      </c>
    </row>
    <row r="624" spans="1:12" x14ac:dyDescent="0.2">
      <c r="A624" s="1">
        <v>110909</v>
      </c>
      <c r="B624" s="71">
        <v>1742</v>
      </c>
      <c r="C624" s="71">
        <v>255</v>
      </c>
      <c r="D624" s="71">
        <f t="shared" si="9"/>
        <v>-125</v>
      </c>
      <c r="E624" s="93"/>
      <c r="F624" s="68">
        <v>1742</v>
      </c>
      <c r="G624" s="58">
        <v>255</v>
      </c>
      <c r="H624" s="58">
        <v>-125</v>
      </c>
      <c r="J624" s="69">
        <v>0</v>
      </c>
      <c r="K624" s="70">
        <v>0</v>
      </c>
      <c r="L624" s="70">
        <v>0</v>
      </c>
    </row>
    <row r="625" spans="1:12" x14ac:dyDescent="0.2">
      <c r="A625" s="1">
        <v>110915</v>
      </c>
      <c r="B625" s="71">
        <v>5</v>
      </c>
      <c r="C625" s="71">
        <v>168</v>
      </c>
      <c r="D625" s="71">
        <f t="shared" si="9"/>
        <v>0</v>
      </c>
      <c r="E625" s="93"/>
      <c r="F625" s="68">
        <v>5</v>
      </c>
      <c r="G625" s="58">
        <v>168</v>
      </c>
      <c r="H625" s="58">
        <v>0</v>
      </c>
      <c r="J625" s="69">
        <v>0</v>
      </c>
      <c r="K625" s="70">
        <v>0</v>
      </c>
      <c r="L625" s="70">
        <v>0</v>
      </c>
    </row>
    <row r="626" spans="1:12" x14ac:dyDescent="0.2">
      <c r="A626" s="1">
        <v>110917</v>
      </c>
      <c r="B626" s="71">
        <v>0</v>
      </c>
      <c r="C626" s="71">
        <v>168</v>
      </c>
      <c r="D626" s="71">
        <f t="shared" si="9"/>
        <v>0</v>
      </c>
      <c r="E626" s="93"/>
      <c r="F626" s="68">
        <v>0</v>
      </c>
      <c r="G626" s="58">
        <v>168</v>
      </c>
      <c r="H626" s="58">
        <v>0</v>
      </c>
      <c r="J626" s="69">
        <v>0</v>
      </c>
      <c r="K626" s="70">
        <v>0</v>
      </c>
      <c r="L626" s="70">
        <v>0</v>
      </c>
    </row>
    <row r="627" spans="1:12" x14ac:dyDescent="0.2">
      <c r="A627" s="1">
        <v>110926</v>
      </c>
      <c r="B627" s="71">
        <v>0</v>
      </c>
      <c r="C627" s="71">
        <v>0</v>
      </c>
      <c r="D627" s="71">
        <f t="shared" si="9"/>
        <v>0</v>
      </c>
      <c r="E627" s="93"/>
      <c r="F627" s="68">
        <v>0</v>
      </c>
      <c r="G627" s="58">
        <v>0</v>
      </c>
      <c r="H627" s="58">
        <v>0</v>
      </c>
      <c r="J627" s="69">
        <v>0</v>
      </c>
      <c r="K627" s="70">
        <v>0</v>
      </c>
      <c r="L627" s="70">
        <v>0</v>
      </c>
    </row>
    <row r="628" spans="1:12" x14ac:dyDescent="0.2">
      <c r="A628" s="1">
        <v>110937</v>
      </c>
      <c r="B628" s="71">
        <v>0</v>
      </c>
      <c r="C628" s="71">
        <v>0</v>
      </c>
      <c r="D628" s="71">
        <f t="shared" si="9"/>
        <v>0</v>
      </c>
      <c r="E628" s="93"/>
      <c r="F628" s="68">
        <v>0</v>
      </c>
      <c r="G628" s="58">
        <v>0</v>
      </c>
      <c r="H628" s="58">
        <v>0</v>
      </c>
      <c r="J628" s="69">
        <v>0</v>
      </c>
      <c r="K628" s="70">
        <v>0</v>
      </c>
      <c r="L628" s="70">
        <v>0</v>
      </c>
    </row>
    <row r="629" spans="1:12" x14ac:dyDescent="0.2">
      <c r="A629" s="1">
        <v>110940</v>
      </c>
      <c r="B629" s="71">
        <v>0</v>
      </c>
      <c r="C629" s="71">
        <v>0</v>
      </c>
      <c r="D629" s="71">
        <f t="shared" si="9"/>
        <v>0</v>
      </c>
      <c r="E629" s="93"/>
      <c r="F629" s="68">
        <v>0</v>
      </c>
      <c r="G629" s="58">
        <v>0</v>
      </c>
      <c r="H629" s="58">
        <v>0</v>
      </c>
      <c r="J629" s="69">
        <v>0</v>
      </c>
      <c r="K629" s="70">
        <v>0</v>
      </c>
      <c r="L629" s="70">
        <v>0</v>
      </c>
    </row>
    <row r="630" spans="1:12" x14ac:dyDescent="0.2">
      <c r="A630" s="1">
        <v>110951</v>
      </c>
      <c r="B630" s="71">
        <v>0</v>
      </c>
      <c r="C630" s="71">
        <v>0</v>
      </c>
      <c r="D630" s="71">
        <f t="shared" si="9"/>
        <v>0</v>
      </c>
      <c r="E630" s="93"/>
      <c r="F630" s="68">
        <v>0</v>
      </c>
      <c r="G630" s="58">
        <v>0</v>
      </c>
      <c r="H630" s="58">
        <v>0</v>
      </c>
      <c r="J630" s="69">
        <v>0</v>
      </c>
      <c r="K630" s="70">
        <v>0</v>
      </c>
      <c r="L630" s="70">
        <v>0</v>
      </c>
    </row>
    <row r="631" spans="1:12" x14ac:dyDescent="0.2">
      <c r="A631" s="1">
        <v>111098</v>
      </c>
      <c r="B631" s="71">
        <v>0</v>
      </c>
      <c r="C631" s="71">
        <v>0</v>
      </c>
      <c r="D631" s="71">
        <f t="shared" si="9"/>
        <v>0</v>
      </c>
      <c r="E631" s="93"/>
      <c r="F631" s="68">
        <v>0</v>
      </c>
      <c r="G631" s="58">
        <v>0</v>
      </c>
      <c r="H631" s="58">
        <v>0</v>
      </c>
      <c r="J631" s="69">
        <v>0</v>
      </c>
      <c r="K631" s="70">
        <v>0</v>
      </c>
      <c r="L631" s="70">
        <v>0</v>
      </c>
    </row>
    <row r="632" spans="1:12" x14ac:dyDescent="0.2">
      <c r="A632" s="1">
        <v>111109</v>
      </c>
      <c r="B632" s="71">
        <v>17</v>
      </c>
      <c r="C632" s="71">
        <v>0</v>
      </c>
      <c r="D632" s="71">
        <f t="shared" si="9"/>
        <v>0</v>
      </c>
      <c r="E632" s="93"/>
      <c r="F632" s="68">
        <v>17</v>
      </c>
      <c r="G632" s="58">
        <v>0</v>
      </c>
      <c r="H632" s="58">
        <v>0</v>
      </c>
      <c r="J632" s="69">
        <v>0</v>
      </c>
      <c r="K632" s="70">
        <v>0</v>
      </c>
      <c r="L632" s="70">
        <v>0</v>
      </c>
    </row>
    <row r="633" spans="1:12" x14ac:dyDescent="0.2">
      <c r="A633" s="1">
        <v>111120</v>
      </c>
      <c r="B633" s="71">
        <v>4</v>
      </c>
      <c r="C633" s="71">
        <v>1</v>
      </c>
      <c r="D633" s="71">
        <f t="shared" si="9"/>
        <v>0</v>
      </c>
      <c r="E633" s="93"/>
      <c r="F633" s="68">
        <v>4</v>
      </c>
      <c r="G633" s="58">
        <v>1</v>
      </c>
      <c r="H633" s="58">
        <v>0</v>
      </c>
      <c r="J633" s="69">
        <v>0</v>
      </c>
      <c r="K633" s="70">
        <v>0</v>
      </c>
      <c r="L633" s="70">
        <v>0</v>
      </c>
    </row>
    <row r="634" spans="1:12" x14ac:dyDescent="0.2">
      <c r="A634" s="1">
        <v>111123</v>
      </c>
      <c r="B634" s="71">
        <v>0</v>
      </c>
      <c r="C634" s="71">
        <v>0</v>
      </c>
      <c r="D634" s="71">
        <f t="shared" si="9"/>
        <v>0</v>
      </c>
      <c r="E634" s="93"/>
      <c r="F634" s="68">
        <v>0</v>
      </c>
      <c r="G634" s="58">
        <v>0</v>
      </c>
      <c r="H634" s="58">
        <v>0</v>
      </c>
      <c r="J634" s="69">
        <v>0</v>
      </c>
      <c r="K634" s="70">
        <v>0</v>
      </c>
      <c r="L634" s="70">
        <v>0</v>
      </c>
    </row>
    <row r="635" spans="1:12" x14ac:dyDescent="0.2">
      <c r="A635" s="1">
        <v>111129</v>
      </c>
      <c r="B635" s="71">
        <v>0</v>
      </c>
      <c r="C635" s="71">
        <v>0</v>
      </c>
      <c r="D635" s="71">
        <f t="shared" si="9"/>
        <v>5</v>
      </c>
      <c r="E635" s="93"/>
      <c r="F635" s="68">
        <v>0</v>
      </c>
      <c r="G635" s="58">
        <v>0</v>
      </c>
      <c r="H635" s="58">
        <v>5</v>
      </c>
      <c r="J635" s="69">
        <v>0</v>
      </c>
      <c r="K635" s="70">
        <v>0</v>
      </c>
      <c r="L635" s="70">
        <v>0</v>
      </c>
    </row>
    <row r="636" spans="1:12" x14ac:dyDescent="0.2">
      <c r="A636" s="1">
        <v>111130</v>
      </c>
      <c r="B636" s="71">
        <v>0</v>
      </c>
      <c r="C636" s="71">
        <v>0</v>
      </c>
      <c r="D636" s="71">
        <f t="shared" si="9"/>
        <v>0</v>
      </c>
      <c r="E636" s="93"/>
      <c r="F636" s="68">
        <v>0</v>
      </c>
      <c r="G636" s="58">
        <v>0</v>
      </c>
      <c r="H636" s="58">
        <v>0</v>
      </c>
      <c r="J636" s="69">
        <v>0</v>
      </c>
      <c r="K636" s="70">
        <v>0</v>
      </c>
      <c r="L636" s="70">
        <v>0</v>
      </c>
    </row>
    <row r="637" spans="1:12" x14ac:dyDescent="0.2">
      <c r="A637" s="1">
        <v>111135</v>
      </c>
      <c r="B637" s="71">
        <v>6</v>
      </c>
      <c r="C637" s="71">
        <v>0</v>
      </c>
      <c r="D637" s="71">
        <f t="shared" si="9"/>
        <v>0</v>
      </c>
      <c r="E637" s="93"/>
      <c r="F637" s="68">
        <v>6</v>
      </c>
      <c r="G637" s="58">
        <v>0</v>
      </c>
      <c r="H637" s="58">
        <v>0</v>
      </c>
      <c r="J637" s="69">
        <v>0</v>
      </c>
      <c r="K637" s="70">
        <v>0</v>
      </c>
      <c r="L637" s="70">
        <v>0</v>
      </c>
    </row>
    <row r="638" spans="1:12" x14ac:dyDescent="0.2">
      <c r="A638" s="1">
        <v>111136</v>
      </c>
      <c r="B638" s="71">
        <v>7</v>
      </c>
      <c r="C638" s="71">
        <v>7</v>
      </c>
      <c r="D638" s="71">
        <f t="shared" si="9"/>
        <v>2</v>
      </c>
      <c r="E638" s="93"/>
      <c r="F638" s="68">
        <v>7</v>
      </c>
      <c r="G638" s="58">
        <v>7</v>
      </c>
      <c r="H638" s="58">
        <v>2</v>
      </c>
      <c r="J638" s="69">
        <v>0</v>
      </c>
      <c r="K638" s="70">
        <v>0</v>
      </c>
      <c r="L638" s="70">
        <v>0</v>
      </c>
    </row>
    <row r="639" spans="1:12" x14ac:dyDescent="0.2">
      <c r="A639" s="1">
        <v>111137</v>
      </c>
      <c r="B639" s="71">
        <v>3</v>
      </c>
      <c r="C639" s="71">
        <v>0</v>
      </c>
      <c r="D639" s="71">
        <f t="shared" si="9"/>
        <v>0</v>
      </c>
      <c r="E639" s="93"/>
      <c r="F639" s="68">
        <v>3</v>
      </c>
      <c r="G639" s="58">
        <v>0</v>
      </c>
      <c r="H639" s="58">
        <v>0</v>
      </c>
      <c r="J639" s="69">
        <v>0</v>
      </c>
      <c r="K639" s="70">
        <v>0</v>
      </c>
      <c r="L639" s="70">
        <v>0</v>
      </c>
    </row>
    <row r="640" spans="1:12" x14ac:dyDescent="0.2">
      <c r="A640" s="1">
        <v>111147</v>
      </c>
      <c r="B640" s="71">
        <v>0</v>
      </c>
      <c r="C640" s="71">
        <v>0</v>
      </c>
      <c r="D640" s="71">
        <f t="shared" si="9"/>
        <v>0</v>
      </c>
      <c r="E640" s="93"/>
      <c r="F640" s="68">
        <v>0</v>
      </c>
      <c r="G640" s="58">
        <v>0</v>
      </c>
      <c r="H640" s="58">
        <v>0</v>
      </c>
      <c r="J640" s="69">
        <v>0</v>
      </c>
      <c r="K640" s="70">
        <v>0</v>
      </c>
      <c r="L640" s="70">
        <v>0</v>
      </c>
    </row>
    <row r="641" spans="1:12" x14ac:dyDescent="0.2">
      <c r="A641" s="1">
        <v>111155</v>
      </c>
      <c r="B641" s="71">
        <v>6</v>
      </c>
      <c r="C641" s="71">
        <v>0</v>
      </c>
      <c r="D641" s="71">
        <f t="shared" si="9"/>
        <v>0</v>
      </c>
      <c r="E641" s="93"/>
      <c r="F641" s="68">
        <v>6</v>
      </c>
      <c r="G641" s="58">
        <v>0</v>
      </c>
      <c r="H641" s="58">
        <v>0</v>
      </c>
      <c r="J641" s="69">
        <v>0</v>
      </c>
      <c r="K641" s="70">
        <v>0</v>
      </c>
      <c r="L641" s="70">
        <v>0</v>
      </c>
    </row>
    <row r="642" spans="1:12" x14ac:dyDescent="0.2">
      <c r="A642" s="1">
        <v>111161</v>
      </c>
      <c r="B642" s="71">
        <v>0</v>
      </c>
      <c r="C642" s="71">
        <v>0</v>
      </c>
      <c r="D642" s="71">
        <f t="shared" si="9"/>
        <v>0</v>
      </c>
      <c r="E642" s="93"/>
      <c r="F642" s="68">
        <v>0</v>
      </c>
      <c r="G642" s="58">
        <v>0</v>
      </c>
      <c r="H642" s="58">
        <v>0</v>
      </c>
      <c r="J642" s="69">
        <v>0</v>
      </c>
      <c r="K642" s="70">
        <v>0</v>
      </c>
      <c r="L642" s="70">
        <v>0</v>
      </c>
    </row>
    <row r="643" spans="1:12" x14ac:dyDescent="0.2">
      <c r="A643" s="1">
        <v>111162</v>
      </c>
      <c r="B643" s="71">
        <v>19</v>
      </c>
      <c r="C643" s="71">
        <v>2</v>
      </c>
      <c r="D643" s="71">
        <f t="shared" si="9"/>
        <v>7</v>
      </c>
      <c r="E643" s="93"/>
      <c r="F643" s="68">
        <v>19</v>
      </c>
      <c r="G643" s="58">
        <v>2</v>
      </c>
      <c r="H643" s="58">
        <v>7</v>
      </c>
      <c r="J643" s="69">
        <v>0</v>
      </c>
      <c r="K643" s="70">
        <v>0</v>
      </c>
      <c r="L643" s="70">
        <v>0</v>
      </c>
    </row>
    <row r="644" spans="1:12" x14ac:dyDescent="0.2">
      <c r="A644" s="1">
        <v>111167</v>
      </c>
      <c r="B644" s="71">
        <v>0</v>
      </c>
      <c r="C644" s="71">
        <v>0</v>
      </c>
      <c r="D644" s="71">
        <f t="shared" ref="D644:D703" si="10">H644+L644</f>
        <v>0</v>
      </c>
      <c r="E644" s="93"/>
      <c r="F644" s="68">
        <v>0</v>
      </c>
      <c r="G644" s="58">
        <v>0</v>
      </c>
      <c r="H644" s="58">
        <v>0</v>
      </c>
      <c r="J644" s="69">
        <v>0</v>
      </c>
      <c r="K644" s="70">
        <v>0</v>
      </c>
      <c r="L644" s="70">
        <v>0</v>
      </c>
    </row>
    <row r="645" spans="1:12" x14ac:dyDescent="0.2">
      <c r="A645" s="1">
        <v>111184</v>
      </c>
      <c r="B645" s="71">
        <v>0</v>
      </c>
      <c r="C645" s="71">
        <v>2</v>
      </c>
      <c r="D645" s="71">
        <f t="shared" si="10"/>
        <v>5</v>
      </c>
      <c r="E645" s="93"/>
      <c r="F645" s="68">
        <v>0</v>
      </c>
      <c r="G645" s="58">
        <v>2</v>
      </c>
      <c r="H645" s="58">
        <v>5</v>
      </c>
      <c r="J645" s="69">
        <v>0</v>
      </c>
      <c r="K645" s="70">
        <v>0</v>
      </c>
      <c r="L645" s="70">
        <v>0</v>
      </c>
    </row>
    <row r="646" spans="1:12" x14ac:dyDescent="0.2">
      <c r="A646" s="1">
        <v>111186</v>
      </c>
      <c r="B646" s="71">
        <v>6</v>
      </c>
      <c r="C646" s="71">
        <v>14</v>
      </c>
      <c r="D646" s="71">
        <f t="shared" si="10"/>
        <v>0</v>
      </c>
      <c r="E646" s="93"/>
      <c r="F646" s="68">
        <v>6</v>
      </c>
      <c r="G646" s="58">
        <v>14</v>
      </c>
      <c r="H646" s="58">
        <v>0</v>
      </c>
      <c r="J646" s="69">
        <v>0</v>
      </c>
      <c r="K646" s="70">
        <v>0</v>
      </c>
      <c r="L646" s="70">
        <v>0</v>
      </c>
    </row>
    <row r="647" spans="1:12" x14ac:dyDescent="0.2">
      <c r="A647" s="1">
        <v>111187</v>
      </c>
      <c r="B647" s="71">
        <v>1</v>
      </c>
      <c r="C647" s="71">
        <v>0</v>
      </c>
      <c r="D647" s="71">
        <f t="shared" si="10"/>
        <v>0</v>
      </c>
      <c r="E647" s="93"/>
      <c r="F647" s="68">
        <v>1</v>
      </c>
      <c r="G647" s="58">
        <v>0</v>
      </c>
      <c r="H647" s="58">
        <v>0</v>
      </c>
      <c r="J647" s="69">
        <v>0</v>
      </c>
      <c r="K647" s="70">
        <v>0</v>
      </c>
      <c r="L647" s="70">
        <v>0</v>
      </c>
    </row>
    <row r="648" spans="1:12" x14ac:dyDescent="0.2">
      <c r="A648" s="1">
        <v>111201</v>
      </c>
      <c r="B648" s="71">
        <v>16</v>
      </c>
      <c r="C648" s="71">
        <v>0</v>
      </c>
      <c r="D648" s="71">
        <f t="shared" si="10"/>
        <v>4</v>
      </c>
      <c r="E648" s="93"/>
      <c r="F648" s="68">
        <v>16</v>
      </c>
      <c r="G648" s="58">
        <v>0</v>
      </c>
      <c r="H648" s="58">
        <v>4</v>
      </c>
      <c r="J648" s="69">
        <v>0</v>
      </c>
      <c r="K648" s="70">
        <v>0</v>
      </c>
      <c r="L648" s="70">
        <v>0</v>
      </c>
    </row>
    <row r="649" spans="1:12" x14ac:dyDescent="0.2">
      <c r="A649" s="1">
        <v>111202</v>
      </c>
      <c r="B649" s="71">
        <v>0</v>
      </c>
      <c r="C649" s="71">
        <v>0</v>
      </c>
      <c r="D649" s="71">
        <f t="shared" si="10"/>
        <v>0</v>
      </c>
      <c r="E649" s="93"/>
      <c r="F649" s="68">
        <v>0</v>
      </c>
      <c r="G649" s="58">
        <v>0</v>
      </c>
      <c r="H649" s="58">
        <v>0</v>
      </c>
      <c r="J649" s="69">
        <v>0</v>
      </c>
      <c r="K649" s="70">
        <v>0</v>
      </c>
      <c r="L649" s="70">
        <v>0</v>
      </c>
    </row>
    <row r="650" spans="1:12" x14ac:dyDescent="0.2">
      <c r="A650" s="1">
        <v>111204</v>
      </c>
      <c r="B650" s="71">
        <v>0</v>
      </c>
      <c r="C650" s="71">
        <v>0</v>
      </c>
      <c r="D650" s="71">
        <f t="shared" si="10"/>
        <v>0</v>
      </c>
      <c r="E650" s="93"/>
      <c r="F650" s="68">
        <v>0</v>
      </c>
      <c r="G650" s="58">
        <v>0</v>
      </c>
      <c r="H650" s="58">
        <v>0</v>
      </c>
      <c r="J650" s="69">
        <v>0</v>
      </c>
      <c r="K650" s="70">
        <v>0</v>
      </c>
      <c r="L650" s="70">
        <v>0</v>
      </c>
    </row>
    <row r="651" spans="1:12" x14ac:dyDescent="0.2">
      <c r="A651" s="1">
        <v>111231</v>
      </c>
      <c r="B651" s="71">
        <v>13</v>
      </c>
      <c r="C651" s="71">
        <v>1</v>
      </c>
      <c r="D651" s="71">
        <f t="shared" si="10"/>
        <v>0</v>
      </c>
      <c r="E651" s="93"/>
      <c r="F651" s="68">
        <v>13</v>
      </c>
      <c r="G651" s="58">
        <v>1</v>
      </c>
      <c r="H651" s="58">
        <v>0</v>
      </c>
      <c r="J651" s="69">
        <v>0</v>
      </c>
      <c r="K651" s="70">
        <v>0</v>
      </c>
      <c r="L651" s="70">
        <v>0</v>
      </c>
    </row>
    <row r="652" spans="1:12" x14ac:dyDescent="0.2">
      <c r="A652" s="1">
        <v>111280</v>
      </c>
      <c r="B652" s="71">
        <v>0</v>
      </c>
      <c r="C652" s="71">
        <v>0</v>
      </c>
      <c r="D652" s="71">
        <f t="shared" si="10"/>
        <v>0</v>
      </c>
      <c r="E652" s="93"/>
      <c r="F652" s="68">
        <v>0</v>
      </c>
      <c r="G652" s="58">
        <v>0</v>
      </c>
      <c r="H652" s="58">
        <v>0</v>
      </c>
      <c r="J652" s="69">
        <v>0</v>
      </c>
      <c r="K652" s="70">
        <v>0</v>
      </c>
      <c r="L652" s="70">
        <v>0</v>
      </c>
    </row>
    <row r="653" spans="1:12" x14ac:dyDescent="0.2">
      <c r="A653" s="1">
        <v>111288</v>
      </c>
      <c r="B653" s="71">
        <v>0</v>
      </c>
      <c r="C653" s="71">
        <v>0</v>
      </c>
      <c r="D653" s="71">
        <f t="shared" si="10"/>
        <v>0</v>
      </c>
      <c r="E653" s="93"/>
      <c r="F653" s="68">
        <v>0</v>
      </c>
      <c r="G653" s="58">
        <v>0</v>
      </c>
      <c r="H653" s="58">
        <v>0</v>
      </c>
      <c r="J653" s="69">
        <v>0</v>
      </c>
      <c r="K653" s="70">
        <v>0</v>
      </c>
      <c r="L653" s="70">
        <v>0</v>
      </c>
    </row>
    <row r="654" spans="1:12" x14ac:dyDescent="0.2">
      <c r="A654" s="1">
        <v>111297</v>
      </c>
      <c r="B654" s="71">
        <v>111</v>
      </c>
      <c r="C654" s="71">
        <v>23</v>
      </c>
      <c r="D654" s="71">
        <f t="shared" si="10"/>
        <v>11</v>
      </c>
      <c r="E654" s="93"/>
      <c r="F654" s="68">
        <v>111</v>
      </c>
      <c r="G654" s="58">
        <v>23</v>
      </c>
      <c r="H654" s="58">
        <v>11</v>
      </c>
      <c r="J654" s="69">
        <v>0</v>
      </c>
      <c r="K654" s="70">
        <v>0</v>
      </c>
      <c r="L654" s="70">
        <v>0</v>
      </c>
    </row>
    <row r="655" spans="1:12" x14ac:dyDescent="0.2">
      <c r="A655" s="1">
        <v>111303</v>
      </c>
      <c r="B655" s="71">
        <v>273</v>
      </c>
      <c r="C655" s="71">
        <v>365</v>
      </c>
      <c r="D655" s="71">
        <f t="shared" si="10"/>
        <v>99</v>
      </c>
      <c r="E655" s="93"/>
      <c r="F655" s="68">
        <v>273</v>
      </c>
      <c r="G655" s="58">
        <v>365</v>
      </c>
      <c r="H655" s="58">
        <v>99</v>
      </c>
      <c r="J655" s="69">
        <v>0</v>
      </c>
      <c r="K655" s="70">
        <v>0</v>
      </c>
      <c r="L655" s="70">
        <v>0</v>
      </c>
    </row>
    <row r="656" spans="1:12" x14ac:dyDescent="0.2">
      <c r="A656" s="1">
        <v>111307</v>
      </c>
      <c r="B656" s="71">
        <v>0</v>
      </c>
      <c r="C656" s="71">
        <v>0</v>
      </c>
      <c r="D656" s="71">
        <f t="shared" si="10"/>
        <v>0</v>
      </c>
      <c r="E656" s="93"/>
      <c r="F656" s="68">
        <v>0</v>
      </c>
      <c r="G656" s="58">
        <v>0</v>
      </c>
      <c r="H656" s="58">
        <v>0</v>
      </c>
      <c r="J656" s="69">
        <v>0</v>
      </c>
      <c r="K656" s="70">
        <v>0</v>
      </c>
      <c r="L656" s="70">
        <v>0</v>
      </c>
    </row>
    <row r="657" spans="1:12" x14ac:dyDescent="0.2">
      <c r="A657" s="1">
        <v>111318</v>
      </c>
      <c r="B657" s="71">
        <v>9</v>
      </c>
      <c r="C657" s="71">
        <v>5</v>
      </c>
      <c r="D657" s="71">
        <f t="shared" si="10"/>
        <v>0</v>
      </c>
      <c r="E657" s="93"/>
      <c r="F657" s="68">
        <v>9</v>
      </c>
      <c r="G657" s="58">
        <v>5</v>
      </c>
      <c r="H657" s="58">
        <v>0</v>
      </c>
      <c r="J657" s="69">
        <v>0</v>
      </c>
      <c r="K657" s="70">
        <v>0</v>
      </c>
      <c r="L657" s="70">
        <v>0</v>
      </c>
    </row>
    <row r="658" spans="1:12" x14ac:dyDescent="0.2">
      <c r="A658" s="1">
        <v>111327</v>
      </c>
      <c r="B658" s="71">
        <v>54</v>
      </c>
      <c r="C658" s="71">
        <v>59</v>
      </c>
      <c r="D658" s="71">
        <f t="shared" si="10"/>
        <v>32</v>
      </c>
      <c r="E658" s="93"/>
      <c r="F658" s="68">
        <v>54</v>
      </c>
      <c r="G658" s="58">
        <v>59</v>
      </c>
      <c r="H658" s="58">
        <v>32</v>
      </c>
      <c r="J658" s="69">
        <v>0</v>
      </c>
      <c r="K658" s="70">
        <v>0</v>
      </c>
      <c r="L658" s="70">
        <v>0</v>
      </c>
    </row>
    <row r="659" spans="1:12" x14ac:dyDescent="0.2">
      <c r="A659" s="1">
        <v>111336</v>
      </c>
      <c r="B659" s="71">
        <v>15</v>
      </c>
      <c r="C659" s="71">
        <v>10</v>
      </c>
      <c r="D659" s="71">
        <f t="shared" si="10"/>
        <v>0</v>
      </c>
      <c r="E659" s="93"/>
      <c r="F659" s="68">
        <v>15</v>
      </c>
      <c r="G659" s="58">
        <v>10</v>
      </c>
      <c r="H659" s="58">
        <v>0</v>
      </c>
      <c r="J659" s="69">
        <v>0</v>
      </c>
      <c r="K659" s="70">
        <v>0</v>
      </c>
      <c r="L659" s="70">
        <v>0</v>
      </c>
    </row>
    <row r="660" spans="1:12" x14ac:dyDescent="0.2">
      <c r="A660" s="1">
        <v>111396</v>
      </c>
      <c r="B660" s="71">
        <v>2</v>
      </c>
      <c r="C660" s="71">
        <v>0</v>
      </c>
      <c r="D660" s="71">
        <f t="shared" si="10"/>
        <v>0</v>
      </c>
      <c r="E660" s="93"/>
      <c r="F660" s="68">
        <v>2</v>
      </c>
      <c r="G660" s="58">
        <v>0</v>
      </c>
      <c r="H660" s="58">
        <v>0</v>
      </c>
      <c r="J660" s="69">
        <v>0</v>
      </c>
      <c r="K660" s="70">
        <v>0</v>
      </c>
      <c r="L660" s="70">
        <v>0</v>
      </c>
    </row>
    <row r="661" spans="1:12" x14ac:dyDescent="0.2">
      <c r="A661" s="1">
        <v>111402</v>
      </c>
      <c r="B661" s="71">
        <v>0</v>
      </c>
      <c r="C661" s="71">
        <v>3</v>
      </c>
      <c r="D661" s="71">
        <f t="shared" si="10"/>
        <v>6</v>
      </c>
      <c r="E661" s="93"/>
      <c r="F661" s="68">
        <v>0</v>
      </c>
      <c r="G661" s="58">
        <v>3</v>
      </c>
      <c r="H661" s="58">
        <v>6</v>
      </c>
      <c r="J661" s="69">
        <v>0</v>
      </c>
      <c r="K661" s="70">
        <v>0</v>
      </c>
      <c r="L661" s="70">
        <v>0</v>
      </c>
    </row>
    <row r="662" spans="1:12" x14ac:dyDescent="0.2">
      <c r="A662" s="1">
        <v>111404</v>
      </c>
      <c r="B662" s="71">
        <v>0</v>
      </c>
      <c r="C662" s="71">
        <v>7</v>
      </c>
      <c r="D662" s="71">
        <f t="shared" si="10"/>
        <v>0</v>
      </c>
      <c r="E662" s="93"/>
      <c r="F662" s="68">
        <v>0</v>
      </c>
      <c r="G662" s="58">
        <v>7</v>
      </c>
      <c r="H662" s="58">
        <v>0</v>
      </c>
      <c r="J662" s="69">
        <v>0</v>
      </c>
      <c r="K662" s="70">
        <v>0</v>
      </c>
      <c r="L662" s="70">
        <v>0</v>
      </c>
    </row>
    <row r="663" spans="1:12" x14ac:dyDescent="0.2">
      <c r="A663" s="1">
        <v>111406</v>
      </c>
      <c r="B663" s="71">
        <v>1740</v>
      </c>
      <c r="C663" s="71">
        <v>0</v>
      </c>
      <c r="D663" s="71">
        <f t="shared" si="10"/>
        <v>0</v>
      </c>
      <c r="E663" s="93"/>
      <c r="F663" s="68">
        <v>0</v>
      </c>
      <c r="G663" s="58">
        <v>0</v>
      </c>
      <c r="H663" s="58">
        <v>0</v>
      </c>
      <c r="J663" s="69">
        <v>1740</v>
      </c>
      <c r="K663" s="70">
        <v>0</v>
      </c>
      <c r="L663" s="70">
        <v>0</v>
      </c>
    </row>
    <row r="664" spans="1:12" x14ac:dyDescent="0.2">
      <c r="A664" s="1">
        <v>111409</v>
      </c>
      <c r="B664" s="71">
        <v>0</v>
      </c>
      <c r="C664" s="71">
        <v>0</v>
      </c>
      <c r="D664" s="71">
        <f t="shared" si="10"/>
        <v>0</v>
      </c>
      <c r="E664" s="93"/>
      <c r="F664" s="68">
        <v>0</v>
      </c>
      <c r="G664" s="58">
        <v>0</v>
      </c>
      <c r="H664" s="58">
        <v>0</v>
      </c>
      <c r="J664" s="69">
        <v>0</v>
      </c>
      <c r="K664" s="70">
        <v>0</v>
      </c>
      <c r="L664" s="70">
        <v>0</v>
      </c>
    </row>
    <row r="665" spans="1:12" x14ac:dyDescent="0.2">
      <c r="A665" s="1">
        <v>111413</v>
      </c>
      <c r="B665" s="71">
        <v>996</v>
      </c>
      <c r="C665" s="71">
        <v>0</v>
      </c>
      <c r="D665" s="71">
        <f t="shared" si="10"/>
        <v>0</v>
      </c>
      <c r="E665" s="93"/>
      <c r="F665" s="68">
        <v>0</v>
      </c>
      <c r="G665" s="58">
        <v>0</v>
      </c>
      <c r="H665" s="58">
        <v>0</v>
      </c>
      <c r="J665" s="69">
        <v>996</v>
      </c>
      <c r="K665" s="70">
        <v>0</v>
      </c>
      <c r="L665" s="70">
        <v>0</v>
      </c>
    </row>
    <row r="666" spans="1:12" x14ac:dyDescent="0.2">
      <c r="A666" s="1">
        <v>111414</v>
      </c>
      <c r="B666" s="71">
        <v>0</v>
      </c>
      <c r="C666" s="71">
        <v>0</v>
      </c>
      <c r="D666" s="71">
        <f t="shared" si="10"/>
        <v>0</v>
      </c>
      <c r="E666" s="93"/>
      <c r="F666" s="68">
        <v>0</v>
      </c>
      <c r="G666" s="58">
        <v>0</v>
      </c>
      <c r="H666" s="58">
        <v>0</v>
      </c>
      <c r="J666" s="69">
        <v>0</v>
      </c>
      <c r="K666" s="70">
        <v>0</v>
      </c>
      <c r="L666" s="70">
        <v>0</v>
      </c>
    </row>
    <row r="667" spans="1:12" x14ac:dyDescent="0.2">
      <c r="A667" s="1">
        <v>111418</v>
      </c>
      <c r="B667" s="71">
        <v>0</v>
      </c>
      <c r="C667" s="71">
        <v>0</v>
      </c>
      <c r="D667" s="71">
        <f t="shared" si="10"/>
        <v>0</v>
      </c>
      <c r="E667" s="93"/>
      <c r="F667" s="68">
        <v>0</v>
      </c>
      <c r="G667" s="58">
        <v>0</v>
      </c>
      <c r="H667" s="58">
        <v>0</v>
      </c>
      <c r="J667" s="69">
        <v>0</v>
      </c>
      <c r="K667" s="70">
        <v>0</v>
      </c>
      <c r="L667" s="70">
        <v>0</v>
      </c>
    </row>
    <row r="668" spans="1:12" x14ac:dyDescent="0.2">
      <c r="A668" s="1">
        <v>111419</v>
      </c>
      <c r="B668" s="71">
        <v>0</v>
      </c>
      <c r="C668" s="71">
        <v>0</v>
      </c>
      <c r="D668" s="71">
        <f t="shared" si="10"/>
        <v>0</v>
      </c>
      <c r="E668" s="93"/>
      <c r="F668" s="68">
        <v>0</v>
      </c>
      <c r="G668" s="58">
        <v>0</v>
      </c>
      <c r="H668" s="58">
        <v>0</v>
      </c>
      <c r="J668" s="69">
        <v>0</v>
      </c>
      <c r="K668" s="70">
        <v>0</v>
      </c>
      <c r="L668" s="70">
        <v>0</v>
      </c>
    </row>
    <row r="669" spans="1:12" x14ac:dyDescent="0.2">
      <c r="A669" s="1">
        <v>111456</v>
      </c>
      <c r="B669" s="71">
        <v>144</v>
      </c>
      <c r="C669" s="71">
        <v>0</v>
      </c>
      <c r="D669" s="71">
        <f t="shared" si="10"/>
        <v>0</v>
      </c>
      <c r="E669" s="93"/>
      <c r="F669" s="68">
        <v>24</v>
      </c>
      <c r="G669" s="58">
        <v>0</v>
      </c>
      <c r="H669" s="58">
        <v>0</v>
      </c>
      <c r="J669" s="69">
        <v>120</v>
      </c>
      <c r="K669" s="70">
        <v>0</v>
      </c>
      <c r="L669" s="70">
        <v>0</v>
      </c>
    </row>
    <row r="670" spans="1:12" x14ac:dyDescent="0.2">
      <c r="A670" s="1">
        <v>111510</v>
      </c>
      <c r="B670" s="71">
        <v>0</v>
      </c>
      <c r="C670" s="71">
        <v>0</v>
      </c>
      <c r="D670" s="71">
        <f t="shared" si="10"/>
        <v>0</v>
      </c>
      <c r="E670" s="93"/>
      <c r="F670" s="68">
        <v>0</v>
      </c>
      <c r="G670" s="58">
        <v>0</v>
      </c>
      <c r="H670" s="58">
        <v>0</v>
      </c>
      <c r="J670" s="69">
        <v>0</v>
      </c>
      <c r="K670" s="70">
        <v>0</v>
      </c>
      <c r="L670" s="70">
        <v>0</v>
      </c>
    </row>
    <row r="671" spans="1:12" x14ac:dyDescent="0.2">
      <c r="A671" s="1">
        <v>111611</v>
      </c>
      <c r="B671" s="71">
        <v>4</v>
      </c>
      <c r="C671" s="71">
        <v>0</v>
      </c>
      <c r="D671" s="71">
        <f t="shared" si="10"/>
        <v>0</v>
      </c>
      <c r="E671" s="93"/>
      <c r="F671" s="68">
        <v>0</v>
      </c>
      <c r="G671" s="58">
        <v>0</v>
      </c>
      <c r="H671" s="58">
        <v>0</v>
      </c>
      <c r="J671" s="69">
        <v>4</v>
      </c>
      <c r="K671" s="70">
        <v>0</v>
      </c>
      <c r="L671" s="70">
        <v>0</v>
      </c>
    </row>
    <row r="672" spans="1:12" x14ac:dyDescent="0.2">
      <c r="A672" s="1">
        <v>111617</v>
      </c>
      <c r="B672" s="71">
        <v>0</v>
      </c>
      <c r="C672" s="71">
        <v>0</v>
      </c>
      <c r="D672" s="71">
        <f t="shared" si="10"/>
        <v>0</v>
      </c>
      <c r="E672" s="93"/>
      <c r="F672" s="68">
        <v>0</v>
      </c>
      <c r="G672" s="58">
        <v>0</v>
      </c>
      <c r="H672" s="58">
        <v>0</v>
      </c>
      <c r="J672" s="69">
        <v>0</v>
      </c>
      <c r="K672" s="70">
        <v>0</v>
      </c>
      <c r="L672" s="70">
        <v>0</v>
      </c>
    </row>
    <row r="673" spans="1:12" x14ac:dyDescent="0.2">
      <c r="A673" s="1">
        <v>111620</v>
      </c>
      <c r="B673" s="71">
        <v>0</v>
      </c>
      <c r="C673" s="71">
        <v>0</v>
      </c>
      <c r="D673" s="71">
        <f t="shared" si="10"/>
        <v>0</v>
      </c>
      <c r="E673" s="93"/>
      <c r="F673" s="68">
        <v>0</v>
      </c>
      <c r="G673" s="58">
        <v>0</v>
      </c>
      <c r="H673" s="58">
        <v>0</v>
      </c>
      <c r="J673" s="69">
        <v>0</v>
      </c>
      <c r="K673" s="70">
        <v>0</v>
      </c>
      <c r="L673" s="70">
        <v>0</v>
      </c>
    </row>
    <row r="674" spans="1:12" x14ac:dyDescent="0.2">
      <c r="A674" s="1">
        <v>111629</v>
      </c>
      <c r="B674" s="71">
        <v>0</v>
      </c>
      <c r="C674" s="71">
        <v>0</v>
      </c>
      <c r="D674" s="71">
        <f t="shared" si="10"/>
        <v>0</v>
      </c>
      <c r="E674" s="93"/>
      <c r="F674" s="68">
        <v>0</v>
      </c>
      <c r="G674" s="58">
        <v>0</v>
      </c>
      <c r="H674" s="58">
        <v>0</v>
      </c>
      <c r="J674" s="69">
        <v>0</v>
      </c>
      <c r="K674" s="70">
        <v>0</v>
      </c>
      <c r="L674" s="70">
        <v>0</v>
      </c>
    </row>
    <row r="675" spans="1:12" x14ac:dyDescent="0.2">
      <c r="A675" s="1">
        <v>111634</v>
      </c>
      <c r="B675" s="71">
        <v>0</v>
      </c>
      <c r="C675" s="71">
        <v>0</v>
      </c>
      <c r="D675" s="71">
        <f t="shared" si="10"/>
        <v>0</v>
      </c>
      <c r="E675" s="93"/>
      <c r="F675" s="68">
        <v>0</v>
      </c>
      <c r="G675" s="58">
        <v>0</v>
      </c>
      <c r="H675" s="58">
        <v>0</v>
      </c>
      <c r="J675" s="69">
        <v>0</v>
      </c>
      <c r="K675" s="70">
        <v>0</v>
      </c>
      <c r="L675" s="70">
        <v>0</v>
      </c>
    </row>
    <row r="676" spans="1:12" x14ac:dyDescent="0.2">
      <c r="A676" s="1">
        <v>111669</v>
      </c>
      <c r="B676" s="71">
        <v>239</v>
      </c>
      <c r="C676" s="71">
        <v>47</v>
      </c>
      <c r="D676" s="71">
        <f t="shared" si="10"/>
        <v>4</v>
      </c>
      <c r="E676" s="93"/>
      <c r="F676" s="68">
        <v>239</v>
      </c>
      <c r="G676" s="58">
        <v>47</v>
      </c>
      <c r="H676" s="58">
        <v>4</v>
      </c>
      <c r="J676" s="69">
        <v>0</v>
      </c>
      <c r="K676" s="70">
        <v>0</v>
      </c>
      <c r="L676" s="70">
        <v>0</v>
      </c>
    </row>
    <row r="677" spans="1:12" x14ac:dyDescent="0.2">
      <c r="A677" s="1">
        <v>111679</v>
      </c>
      <c r="B677" s="71">
        <v>0</v>
      </c>
      <c r="C677" s="71">
        <v>1</v>
      </c>
      <c r="D677" s="71">
        <f t="shared" si="10"/>
        <v>0</v>
      </c>
      <c r="E677" s="93"/>
      <c r="F677" s="68">
        <v>0</v>
      </c>
      <c r="G677" s="58">
        <v>0</v>
      </c>
      <c r="H677" s="58">
        <v>0</v>
      </c>
      <c r="J677" s="69">
        <v>0</v>
      </c>
      <c r="K677" s="70">
        <v>1</v>
      </c>
      <c r="L677" s="70">
        <v>0</v>
      </c>
    </row>
    <row r="678" spans="1:12" x14ac:dyDescent="0.2">
      <c r="A678" s="1">
        <v>111680</v>
      </c>
      <c r="B678" s="71">
        <v>5</v>
      </c>
      <c r="C678" s="71">
        <v>0</v>
      </c>
      <c r="D678" s="71">
        <f t="shared" si="10"/>
        <v>10</v>
      </c>
      <c r="E678" s="93"/>
      <c r="F678" s="68">
        <v>5</v>
      </c>
      <c r="G678" s="58">
        <v>0</v>
      </c>
      <c r="H678" s="58">
        <v>10</v>
      </c>
      <c r="J678" s="69">
        <v>0</v>
      </c>
      <c r="K678" s="70">
        <v>0</v>
      </c>
      <c r="L678" s="70">
        <v>0</v>
      </c>
    </row>
    <row r="679" spans="1:12" x14ac:dyDescent="0.2">
      <c r="A679" s="1">
        <v>111700</v>
      </c>
      <c r="B679" s="71">
        <v>0</v>
      </c>
      <c r="C679" s="71">
        <v>0</v>
      </c>
      <c r="D679" s="71">
        <f t="shared" si="10"/>
        <v>0</v>
      </c>
      <c r="E679" s="93"/>
      <c r="F679" s="68">
        <v>0</v>
      </c>
      <c r="G679" s="58">
        <v>0</v>
      </c>
      <c r="H679" s="58">
        <v>0</v>
      </c>
      <c r="J679" s="69">
        <v>0</v>
      </c>
      <c r="K679" s="70">
        <v>0</v>
      </c>
      <c r="L679" s="70">
        <v>0</v>
      </c>
    </row>
    <row r="680" spans="1:12" x14ac:dyDescent="0.2">
      <c r="A680" s="1">
        <v>111701</v>
      </c>
      <c r="B680" s="71">
        <v>0</v>
      </c>
      <c r="C680" s="71">
        <v>0</v>
      </c>
      <c r="D680" s="71">
        <f t="shared" si="10"/>
        <v>0</v>
      </c>
      <c r="E680" s="93"/>
      <c r="F680" s="68">
        <v>0</v>
      </c>
      <c r="G680" s="58">
        <v>0</v>
      </c>
      <c r="H680" s="58">
        <v>0</v>
      </c>
      <c r="J680" s="69">
        <v>0</v>
      </c>
      <c r="K680" s="70">
        <v>0</v>
      </c>
      <c r="L680" s="70">
        <v>0</v>
      </c>
    </row>
    <row r="681" spans="1:12" x14ac:dyDescent="0.2">
      <c r="A681" s="1">
        <v>111703</v>
      </c>
      <c r="B681" s="71">
        <v>223</v>
      </c>
      <c r="C681" s="71">
        <v>300</v>
      </c>
      <c r="D681" s="71">
        <f t="shared" si="10"/>
        <v>0</v>
      </c>
      <c r="E681" s="93"/>
      <c r="F681" s="68">
        <v>223</v>
      </c>
      <c r="G681" s="58">
        <v>300</v>
      </c>
      <c r="H681" s="58">
        <v>0</v>
      </c>
      <c r="J681" s="69">
        <v>0</v>
      </c>
      <c r="K681" s="70">
        <v>0</v>
      </c>
      <c r="L681" s="70">
        <v>0</v>
      </c>
    </row>
    <row r="682" spans="1:12" x14ac:dyDescent="0.2">
      <c r="A682" s="1">
        <v>111716</v>
      </c>
      <c r="B682" s="71">
        <v>1</v>
      </c>
      <c r="C682" s="71">
        <v>0</v>
      </c>
      <c r="D682" s="71">
        <f t="shared" si="10"/>
        <v>1</v>
      </c>
      <c r="E682" s="93"/>
      <c r="F682" s="68">
        <v>1</v>
      </c>
      <c r="G682" s="58">
        <v>0</v>
      </c>
      <c r="H682" s="58">
        <v>1</v>
      </c>
      <c r="J682" s="69">
        <v>0</v>
      </c>
      <c r="K682" s="70">
        <v>0</v>
      </c>
      <c r="L682" s="70">
        <v>0</v>
      </c>
    </row>
    <row r="683" spans="1:12" x14ac:dyDescent="0.2">
      <c r="A683" s="1">
        <v>111719</v>
      </c>
      <c r="B683" s="71">
        <v>100</v>
      </c>
      <c r="C683" s="71">
        <v>0</v>
      </c>
      <c r="D683" s="71">
        <f t="shared" si="10"/>
        <v>0</v>
      </c>
      <c r="E683" s="93"/>
      <c r="F683" s="68">
        <v>0</v>
      </c>
      <c r="G683" s="58">
        <v>0</v>
      </c>
      <c r="H683" s="58">
        <v>0</v>
      </c>
      <c r="J683" s="69">
        <v>100</v>
      </c>
      <c r="K683" s="70">
        <v>0</v>
      </c>
      <c r="L683" s="70">
        <v>0</v>
      </c>
    </row>
    <row r="684" spans="1:12" x14ac:dyDescent="0.2">
      <c r="A684" s="1">
        <v>111721</v>
      </c>
      <c r="B684" s="71">
        <v>0</v>
      </c>
      <c r="C684" s="71">
        <v>0</v>
      </c>
      <c r="D684" s="71">
        <f t="shared" si="10"/>
        <v>0</v>
      </c>
      <c r="E684" s="93"/>
      <c r="F684" s="68">
        <v>0</v>
      </c>
      <c r="G684" s="58">
        <v>0</v>
      </c>
      <c r="H684" s="58">
        <v>0</v>
      </c>
      <c r="J684" s="69">
        <v>0</v>
      </c>
      <c r="K684" s="70">
        <v>0</v>
      </c>
      <c r="L684" s="70">
        <v>0</v>
      </c>
    </row>
    <row r="685" spans="1:12" x14ac:dyDescent="0.2">
      <c r="A685" s="1">
        <v>111723</v>
      </c>
      <c r="B685" s="71">
        <v>9</v>
      </c>
      <c r="C685" s="71">
        <v>7</v>
      </c>
      <c r="D685" s="71">
        <f t="shared" si="10"/>
        <v>0</v>
      </c>
      <c r="E685" s="93"/>
      <c r="F685" s="68">
        <v>9</v>
      </c>
      <c r="G685" s="58">
        <v>7</v>
      </c>
      <c r="H685" s="58">
        <v>0</v>
      </c>
      <c r="J685" s="69">
        <v>0</v>
      </c>
      <c r="K685" s="70">
        <v>0</v>
      </c>
      <c r="L685" s="70">
        <v>0</v>
      </c>
    </row>
    <row r="686" spans="1:12" x14ac:dyDescent="0.2">
      <c r="A686" s="1">
        <v>111725</v>
      </c>
      <c r="B686" s="71">
        <v>18</v>
      </c>
      <c r="C686" s="71">
        <v>9</v>
      </c>
      <c r="D686" s="71">
        <f t="shared" si="10"/>
        <v>1</v>
      </c>
      <c r="E686" s="93"/>
      <c r="F686" s="68">
        <v>18</v>
      </c>
      <c r="G686" s="58">
        <v>9</v>
      </c>
      <c r="H686" s="58">
        <v>1</v>
      </c>
      <c r="J686" s="69">
        <v>0</v>
      </c>
      <c r="K686" s="70">
        <v>0</v>
      </c>
      <c r="L686" s="70">
        <v>0</v>
      </c>
    </row>
    <row r="687" spans="1:12" x14ac:dyDescent="0.2">
      <c r="A687" s="1">
        <v>111733</v>
      </c>
      <c r="B687" s="71">
        <v>2</v>
      </c>
      <c r="C687" s="71">
        <v>0</v>
      </c>
      <c r="D687" s="71">
        <f t="shared" si="10"/>
        <v>1</v>
      </c>
      <c r="E687" s="93"/>
      <c r="F687" s="68">
        <v>2</v>
      </c>
      <c r="G687" s="58">
        <v>0</v>
      </c>
      <c r="H687" s="58">
        <v>1</v>
      </c>
      <c r="J687" s="69">
        <v>0</v>
      </c>
      <c r="K687" s="70">
        <v>0</v>
      </c>
      <c r="L687" s="70">
        <v>0</v>
      </c>
    </row>
    <row r="688" spans="1:12" x14ac:dyDescent="0.2">
      <c r="A688" s="1">
        <v>111737</v>
      </c>
      <c r="B688" s="71">
        <v>0</v>
      </c>
      <c r="C688" s="71">
        <v>400</v>
      </c>
      <c r="D688" s="71">
        <f t="shared" si="10"/>
        <v>400</v>
      </c>
      <c r="E688" s="93"/>
      <c r="F688" s="68">
        <v>0</v>
      </c>
      <c r="G688" s="58">
        <v>400</v>
      </c>
      <c r="H688" s="58">
        <v>400</v>
      </c>
      <c r="J688" s="69">
        <v>0</v>
      </c>
      <c r="K688" s="70">
        <v>0</v>
      </c>
      <c r="L688" s="70">
        <v>0</v>
      </c>
    </row>
    <row r="689" spans="1:12" x14ac:dyDescent="0.2">
      <c r="A689" s="1">
        <v>111739</v>
      </c>
      <c r="B689" s="71">
        <v>400</v>
      </c>
      <c r="C689" s="71">
        <v>600</v>
      </c>
      <c r="D689" s="71">
        <f t="shared" si="10"/>
        <v>0</v>
      </c>
      <c r="E689" s="93"/>
      <c r="F689" s="68">
        <v>400</v>
      </c>
      <c r="G689" s="58">
        <v>600</v>
      </c>
      <c r="H689" s="58">
        <v>0</v>
      </c>
      <c r="J689" s="69">
        <v>0</v>
      </c>
      <c r="K689" s="70">
        <v>0</v>
      </c>
      <c r="L689" s="70">
        <v>0</v>
      </c>
    </row>
    <row r="690" spans="1:12" x14ac:dyDescent="0.2">
      <c r="A690" s="1">
        <v>111741</v>
      </c>
      <c r="B690" s="71">
        <v>0</v>
      </c>
      <c r="C690" s="71">
        <v>0</v>
      </c>
      <c r="D690" s="71">
        <f t="shared" si="10"/>
        <v>0</v>
      </c>
      <c r="E690" s="93"/>
      <c r="F690" s="68">
        <v>0</v>
      </c>
      <c r="G690" s="58">
        <v>0</v>
      </c>
      <c r="H690" s="58">
        <v>0</v>
      </c>
      <c r="J690" s="69">
        <v>0</v>
      </c>
      <c r="K690" s="70">
        <v>0</v>
      </c>
      <c r="L690" s="70">
        <v>0</v>
      </c>
    </row>
    <row r="691" spans="1:12" x14ac:dyDescent="0.2">
      <c r="A691" s="1">
        <v>111743</v>
      </c>
      <c r="B691" s="71">
        <v>600</v>
      </c>
      <c r="C691" s="71">
        <v>200</v>
      </c>
      <c r="D691" s="71">
        <f t="shared" si="10"/>
        <v>200</v>
      </c>
      <c r="E691" s="93"/>
      <c r="F691" s="68">
        <v>600</v>
      </c>
      <c r="G691" s="58">
        <v>200</v>
      </c>
      <c r="H691" s="58">
        <v>200</v>
      </c>
      <c r="J691" s="69">
        <v>0</v>
      </c>
      <c r="K691" s="70">
        <v>0</v>
      </c>
      <c r="L691" s="70">
        <v>0</v>
      </c>
    </row>
    <row r="692" spans="1:12" x14ac:dyDescent="0.2">
      <c r="A692" s="1">
        <v>111744</v>
      </c>
      <c r="B692" s="71">
        <v>0</v>
      </c>
      <c r="C692" s="71">
        <v>0</v>
      </c>
      <c r="D692" s="71">
        <f t="shared" si="10"/>
        <v>0</v>
      </c>
      <c r="E692" s="93"/>
      <c r="F692" s="68">
        <v>0</v>
      </c>
      <c r="G692" s="58">
        <v>0</v>
      </c>
      <c r="H692" s="58">
        <v>0</v>
      </c>
      <c r="J692" s="69">
        <v>0</v>
      </c>
      <c r="K692" s="70">
        <v>0</v>
      </c>
      <c r="L692" s="70">
        <v>0</v>
      </c>
    </row>
    <row r="693" spans="1:12" x14ac:dyDescent="0.2">
      <c r="A693" s="1">
        <v>111745</v>
      </c>
      <c r="B693" s="71">
        <v>86</v>
      </c>
      <c r="C693" s="71">
        <v>40</v>
      </c>
      <c r="D693" s="71">
        <f t="shared" si="10"/>
        <v>0</v>
      </c>
      <c r="E693" s="93"/>
      <c r="F693" s="68">
        <v>86</v>
      </c>
      <c r="G693" s="58">
        <v>40</v>
      </c>
      <c r="H693" s="58">
        <v>0</v>
      </c>
      <c r="J693" s="69">
        <v>0</v>
      </c>
      <c r="K693" s="70">
        <v>0</v>
      </c>
      <c r="L693" s="70">
        <v>0</v>
      </c>
    </row>
    <row r="694" spans="1:12" x14ac:dyDescent="0.2">
      <c r="A694" s="1">
        <v>111746</v>
      </c>
      <c r="B694" s="71">
        <v>0</v>
      </c>
      <c r="C694" s="71">
        <v>0</v>
      </c>
      <c r="D694" s="71">
        <f t="shared" si="10"/>
        <v>0</v>
      </c>
      <c r="E694" s="93"/>
      <c r="F694" s="68">
        <v>0</v>
      </c>
      <c r="G694" s="58">
        <v>0</v>
      </c>
      <c r="H694" s="58">
        <v>0</v>
      </c>
      <c r="J694" s="69">
        <v>0</v>
      </c>
      <c r="K694" s="70">
        <v>0</v>
      </c>
      <c r="L694" s="70">
        <v>0</v>
      </c>
    </row>
    <row r="695" spans="1:12" x14ac:dyDescent="0.2">
      <c r="A695" s="1">
        <v>115209</v>
      </c>
      <c r="B695" s="71">
        <v>0</v>
      </c>
      <c r="C695" s="71">
        <v>9</v>
      </c>
      <c r="D695" s="71">
        <f t="shared" si="10"/>
        <v>13</v>
      </c>
      <c r="E695" s="93"/>
      <c r="F695" s="68">
        <v>0</v>
      </c>
      <c r="G695" s="58">
        <v>9</v>
      </c>
      <c r="H695" s="58">
        <v>13</v>
      </c>
      <c r="J695" s="69">
        <v>0</v>
      </c>
      <c r="K695" s="70">
        <v>0</v>
      </c>
      <c r="L695" s="70">
        <v>0</v>
      </c>
    </row>
    <row r="696" spans="1:12" x14ac:dyDescent="0.2">
      <c r="A696" s="1">
        <v>999990</v>
      </c>
      <c r="B696" s="71">
        <v>9</v>
      </c>
      <c r="C696" s="71">
        <v>0</v>
      </c>
      <c r="D696" s="71">
        <f t="shared" si="10"/>
        <v>0</v>
      </c>
      <c r="E696" s="93"/>
      <c r="F696" s="68">
        <v>9</v>
      </c>
      <c r="G696" s="58">
        <v>0</v>
      </c>
      <c r="H696" s="58">
        <v>0</v>
      </c>
      <c r="J696" s="69">
        <v>0</v>
      </c>
      <c r="K696" s="70">
        <v>0</v>
      </c>
      <c r="L696" s="70">
        <v>0</v>
      </c>
    </row>
    <row r="697" spans="1:12" x14ac:dyDescent="0.2">
      <c r="A697" s="1">
        <v>1101504</v>
      </c>
      <c r="B697" s="71">
        <v>0</v>
      </c>
      <c r="C697" s="71">
        <v>0</v>
      </c>
      <c r="D697" s="71">
        <f t="shared" si="10"/>
        <v>0</v>
      </c>
      <c r="E697" s="93"/>
      <c r="F697" s="68">
        <v>0</v>
      </c>
      <c r="G697" s="58">
        <v>0</v>
      </c>
      <c r="H697" s="58">
        <v>0</v>
      </c>
      <c r="J697" s="69">
        <v>0</v>
      </c>
      <c r="K697" s="70">
        <v>0</v>
      </c>
      <c r="L697" s="70">
        <v>0</v>
      </c>
    </row>
    <row r="698" spans="1:12" x14ac:dyDescent="0.2">
      <c r="A698" s="1">
        <v>999005272</v>
      </c>
      <c r="B698" s="71">
        <v>1</v>
      </c>
      <c r="C698" s="71">
        <v>1</v>
      </c>
      <c r="D698" s="71">
        <f t="shared" si="10"/>
        <v>0</v>
      </c>
      <c r="E698" s="93"/>
      <c r="F698" s="68">
        <v>0</v>
      </c>
      <c r="G698" s="58">
        <v>0</v>
      </c>
      <c r="H698" s="58">
        <v>0</v>
      </c>
      <c r="J698" s="69">
        <v>1</v>
      </c>
      <c r="K698" s="70">
        <v>1</v>
      </c>
      <c r="L698" s="70">
        <v>0</v>
      </c>
    </row>
    <row r="699" spans="1:12" x14ac:dyDescent="0.2">
      <c r="A699" s="1">
        <v>999005276</v>
      </c>
      <c r="B699" s="71">
        <v>0</v>
      </c>
      <c r="C699" s="71">
        <v>0</v>
      </c>
      <c r="D699" s="71">
        <f t="shared" si="10"/>
        <v>4</v>
      </c>
      <c r="E699" s="93"/>
      <c r="F699" s="68">
        <v>0</v>
      </c>
      <c r="G699" s="58">
        <v>0</v>
      </c>
      <c r="H699" s="58">
        <v>4</v>
      </c>
      <c r="J699" s="69">
        <v>0</v>
      </c>
      <c r="K699" s="70">
        <v>0</v>
      </c>
      <c r="L699" s="70">
        <v>0</v>
      </c>
    </row>
    <row r="700" spans="1:12" x14ac:dyDescent="0.2">
      <c r="A700" s="1">
        <v>999005450</v>
      </c>
      <c r="B700" s="71">
        <v>0</v>
      </c>
      <c r="C700" s="71">
        <v>-1</v>
      </c>
      <c r="D700" s="71">
        <f t="shared" si="10"/>
        <v>0</v>
      </c>
      <c r="E700" s="93"/>
      <c r="F700" s="68">
        <v>0</v>
      </c>
      <c r="G700" s="58">
        <v>-1</v>
      </c>
      <c r="H700" s="58">
        <v>0</v>
      </c>
      <c r="J700" s="69">
        <v>0</v>
      </c>
      <c r="K700" s="70">
        <v>0</v>
      </c>
      <c r="L700" s="70">
        <v>0</v>
      </c>
    </row>
    <row r="701" spans="1:12" x14ac:dyDescent="0.2">
      <c r="A701" s="1">
        <v>999005459</v>
      </c>
      <c r="B701" s="71">
        <v>0</v>
      </c>
      <c r="C701" s="71">
        <v>0</v>
      </c>
      <c r="D701" s="71">
        <f t="shared" si="10"/>
        <v>0</v>
      </c>
      <c r="E701" s="93"/>
      <c r="F701" s="68">
        <v>0</v>
      </c>
      <c r="G701" s="58">
        <v>0</v>
      </c>
      <c r="H701" s="58">
        <v>0</v>
      </c>
      <c r="J701" s="69">
        <v>0</v>
      </c>
      <c r="K701" s="70">
        <v>0</v>
      </c>
      <c r="L701" s="70">
        <v>0</v>
      </c>
    </row>
    <row r="702" spans="1:12" x14ac:dyDescent="0.2">
      <c r="A702" s="1">
        <v>999008619</v>
      </c>
      <c r="B702" s="71">
        <v>0</v>
      </c>
      <c r="C702" s="71">
        <v>0</v>
      </c>
      <c r="D702" s="71">
        <f t="shared" si="10"/>
        <v>0</v>
      </c>
      <c r="E702" s="93"/>
      <c r="F702" s="68">
        <v>0</v>
      </c>
      <c r="G702" s="58">
        <v>0</v>
      </c>
      <c r="H702" s="58">
        <v>0</v>
      </c>
      <c r="J702" s="69">
        <v>0</v>
      </c>
      <c r="K702" s="70">
        <v>0</v>
      </c>
      <c r="L702" s="70">
        <v>0</v>
      </c>
    </row>
    <row r="703" spans="1:12" ht="13.5" thickBot="1" x14ac:dyDescent="0.25">
      <c r="A703" s="67">
        <v>999008962</v>
      </c>
      <c r="B703" s="71">
        <v>0</v>
      </c>
      <c r="C703" s="71">
        <v>5</v>
      </c>
      <c r="D703" s="71">
        <f t="shared" si="10"/>
        <v>-1</v>
      </c>
      <c r="E703" s="93"/>
      <c r="F703" s="68">
        <v>0</v>
      </c>
      <c r="G703" s="58">
        <v>5</v>
      </c>
      <c r="H703" s="58">
        <v>-1</v>
      </c>
      <c r="J703" s="69">
        <v>0</v>
      </c>
      <c r="K703" s="70">
        <v>0</v>
      </c>
      <c r="L703" s="70">
        <v>0</v>
      </c>
    </row>
    <row r="704" spans="1:12" ht="13.5" thickBot="1" x14ac:dyDescent="0.25">
      <c r="A704" s="1"/>
      <c r="B704" s="98">
        <f>SUM(B3:B703)</f>
        <v>40259</v>
      </c>
      <c r="C704" s="98">
        <f>SUM(C3:C703)</f>
        <v>27057</v>
      </c>
      <c r="D704" s="98">
        <f>SUM(D3:D703)</f>
        <v>10316</v>
      </c>
      <c r="E704" s="93"/>
      <c r="F704" s="97">
        <f>SUM(F3:F703)</f>
        <v>32084</v>
      </c>
      <c r="G704" s="96">
        <f>SUM(G3:G703)</f>
        <v>23040</v>
      </c>
      <c r="H704" s="96">
        <f>SUM(H3:H703)</f>
        <v>8964</v>
      </c>
      <c r="I704" s="94"/>
      <c r="J704" s="95">
        <f>SUM(J3:J703)</f>
        <v>8175</v>
      </c>
      <c r="K704" s="95">
        <f>SUM(K3:K703)</f>
        <v>4017</v>
      </c>
      <c r="L704" s="100">
        <f>SUM(L3:L703)</f>
        <v>1352</v>
      </c>
    </row>
    <row r="705" spans="3:12" x14ac:dyDescent="0.2">
      <c r="C705" s="42">
        <f>G704+K704</f>
        <v>27057</v>
      </c>
      <c r="D705" s="71">
        <f>H704+L704</f>
        <v>10316</v>
      </c>
      <c r="L705" s="42"/>
    </row>
  </sheetData>
  <autoFilter ref="A2:L705"/>
  <conditionalFormatting sqref="A325">
    <cfRule type="duplicateValues" dxfId="2" priority="15"/>
  </conditionalFormatting>
  <conditionalFormatting sqref="A2:A704">
    <cfRule type="duplicateValues" dxfId="1" priority="86"/>
  </conditionalFormatting>
  <conditionalFormatting sqref="A3:A704">
    <cfRule type="duplicateValues" dxfId="0" priority="87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3" sqref="D23"/>
    </sheetView>
  </sheetViews>
  <sheetFormatPr baseColWidth="10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Papel sin mov</vt:lpstr>
      <vt:lpstr>Odocontroles</vt:lpstr>
      <vt:lpstr>Análisis</vt:lpstr>
      <vt:lpstr>Vta + Mov 80</vt:lpstr>
      <vt:lpstr>OC 7200</vt:lpstr>
      <vt:lpstr>ventas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Itzel</dc:creator>
  <cp:lastModifiedBy>kslmtyjos</cp:lastModifiedBy>
  <cp:lastPrinted>2016-12-04T22:04:40Z</cp:lastPrinted>
  <dcterms:created xsi:type="dcterms:W3CDTF">2014-03-09T19:55:24Z</dcterms:created>
  <dcterms:modified xsi:type="dcterms:W3CDTF">2016-12-08T01:36:31Z</dcterms:modified>
</cp:coreProperties>
</file>